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8AE46F57-959E-364B-B593-280AAD0F8D3A}" xr6:coauthVersionLast="47" xr6:coauthVersionMax="47" xr10:uidLastSave="{00000000-0000-0000-0000-000000000000}"/>
  <bookViews>
    <workbookView xWindow="240" yWindow="760" windowWidth="18700" windowHeight="13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X36" i="1" s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AR35" i="1"/>
  <c r="AQ35" i="1"/>
  <c r="AO35" i="1"/>
  <c r="AP35" i="1" s="1"/>
  <c r="AN35" i="1"/>
  <c r="AL35" i="1"/>
  <c r="N35" i="1" s="1"/>
  <c r="M35" i="1" s="1"/>
  <c r="AD35" i="1"/>
  <c r="AC35" i="1"/>
  <c r="AB35" i="1"/>
  <c r="U35" i="1"/>
  <c r="S35" i="1"/>
  <c r="P35" i="1"/>
  <c r="O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O32" i="1"/>
  <c r="AP32" i="1" s="1"/>
  <c r="AN32" i="1"/>
  <c r="AL32" i="1"/>
  <c r="N32" i="1" s="1"/>
  <c r="M32" i="1" s="1"/>
  <c r="AD32" i="1"/>
  <c r="AC32" i="1"/>
  <c r="AB32" i="1" s="1"/>
  <c r="U32" i="1"/>
  <c r="S32" i="1"/>
  <c r="AR31" i="1"/>
  <c r="AQ31" i="1"/>
  <c r="AO31" i="1"/>
  <c r="AP31" i="1" s="1"/>
  <c r="AN31" i="1"/>
  <c r="AM31" i="1"/>
  <c r="AL31" i="1"/>
  <c r="N31" i="1" s="1"/>
  <c r="M31" i="1" s="1"/>
  <c r="AD31" i="1"/>
  <c r="AC31" i="1"/>
  <c r="AB31" i="1" s="1"/>
  <c r="U31" i="1"/>
  <c r="S31" i="1"/>
  <c r="P31" i="1"/>
  <c r="O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O28" i="1"/>
  <c r="AP28" i="1" s="1"/>
  <c r="AN28" i="1"/>
  <c r="AL28" i="1"/>
  <c r="N28" i="1" s="1"/>
  <c r="M28" i="1" s="1"/>
  <c r="AD28" i="1"/>
  <c r="AC28" i="1"/>
  <c r="AB28" i="1" s="1"/>
  <c r="U28" i="1"/>
  <c r="S28" i="1"/>
  <c r="AR27" i="1"/>
  <c r="AQ27" i="1"/>
  <c r="AO27" i="1"/>
  <c r="AP27" i="1" s="1"/>
  <c r="AN27" i="1"/>
  <c r="AM27" i="1"/>
  <c r="AL27" i="1"/>
  <c r="N27" i="1" s="1"/>
  <c r="M27" i="1" s="1"/>
  <c r="AD27" i="1"/>
  <c r="AC27" i="1"/>
  <c r="AB27" i="1" s="1"/>
  <c r="U27" i="1"/>
  <c r="S27" i="1"/>
  <c r="P27" i="1"/>
  <c r="O27" i="1"/>
  <c r="AR26" i="1"/>
  <c r="AQ26" i="1"/>
  <c r="AO26" i="1"/>
  <c r="AP26" i="1" s="1"/>
  <c r="AN26" i="1"/>
  <c r="AL26" i="1" s="1"/>
  <c r="AD26" i="1"/>
  <c r="AC26" i="1"/>
  <c r="AB26" i="1" s="1"/>
  <c r="U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O24" i="1"/>
  <c r="AP24" i="1" s="1"/>
  <c r="AN24" i="1"/>
  <c r="AL24" i="1"/>
  <c r="N24" i="1" s="1"/>
  <c r="M24" i="1" s="1"/>
  <c r="AD24" i="1"/>
  <c r="AC24" i="1"/>
  <c r="AB24" i="1" s="1"/>
  <c r="U24" i="1"/>
  <c r="S24" i="1"/>
  <c r="AR23" i="1"/>
  <c r="AQ23" i="1"/>
  <c r="AO23" i="1"/>
  <c r="X23" i="1" s="1"/>
  <c r="AN23" i="1"/>
  <c r="AM23" i="1"/>
  <c r="AL23" i="1"/>
  <c r="N23" i="1" s="1"/>
  <c r="M23" i="1" s="1"/>
  <c r="AD23" i="1"/>
  <c r="AC23" i="1"/>
  <c r="AB23" i="1" s="1"/>
  <c r="U23" i="1"/>
  <c r="S23" i="1"/>
  <c r="P23" i="1"/>
  <c r="O23" i="1"/>
  <c r="AR22" i="1"/>
  <c r="AQ22" i="1"/>
  <c r="AO22" i="1"/>
  <c r="AP22" i="1" s="1"/>
  <c r="AN22" i="1"/>
  <c r="AL22" i="1" s="1"/>
  <c r="AD22" i="1"/>
  <c r="AC22" i="1"/>
  <c r="AB22" i="1" s="1"/>
  <c r="U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O20" i="1"/>
  <c r="AP20" i="1" s="1"/>
  <c r="AN20" i="1"/>
  <c r="AM20" i="1"/>
  <c r="AL20" i="1"/>
  <c r="N20" i="1" s="1"/>
  <c r="M20" i="1" s="1"/>
  <c r="AD20" i="1"/>
  <c r="AC20" i="1"/>
  <c r="AB20" i="1" s="1"/>
  <c r="U20" i="1"/>
  <c r="S20" i="1"/>
  <c r="AR19" i="1"/>
  <c r="AQ19" i="1"/>
  <c r="AO19" i="1"/>
  <c r="AP19" i="1" s="1"/>
  <c r="AN19" i="1"/>
  <c r="AM19" i="1"/>
  <c r="AL19" i="1"/>
  <c r="N19" i="1" s="1"/>
  <c r="M19" i="1" s="1"/>
  <c r="AD19" i="1"/>
  <c r="AC19" i="1"/>
  <c r="AB19" i="1" s="1"/>
  <c r="U19" i="1"/>
  <c r="S19" i="1"/>
  <c r="P19" i="1"/>
  <c r="O19" i="1"/>
  <c r="AF20" i="1" l="1"/>
  <c r="Y23" i="1"/>
  <c r="Z23" i="1" s="1"/>
  <c r="AF35" i="1"/>
  <c r="N26" i="1"/>
  <c r="M26" i="1" s="1"/>
  <c r="P26" i="1"/>
  <c r="O26" i="1"/>
  <c r="S26" i="1"/>
  <c r="AM26" i="1"/>
  <c r="AF31" i="1"/>
  <c r="AF36" i="1"/>
  <c r="AF28" i="1"/>
  <c r="P34" i="1"/>
  <c r="O34" i="1"/>
  <c r="N34" i="1"/>
  <c r="M34" i="1" s="1"/>
  <c r="AM34" i="1"/>
  <c r="S34" i="1"/>
  <c r="AF27" i="1"/>
  <c r="AF32" i="1"/>
  <c r="P38" i="1"/>
  <c r="O38" i="1"/>
  <c r="N38" i="1"/>
  <c r="M38" i="1" s="1"/>
  <c r="AM38" i="1"/>
  <c r="S38" i="1"/>
  <c r="AF19" i="1"/>
  <c r="Y36" i="1"/>
  <c r="Z36" i="1" s="1"/>
  <c r="V36" i="1" s="1"/>
  <c r="T36" i="1" s="1"/>
  <c r="W36" i="1" s="1"/>
  <c r="Q36" i="1" s="1"/>
  <c r="R36" i="1" s="1"/>
  <c r="P22" i="1"/>
  <c r="AM22" i="1"/>
  <c r="O22" i="1"/>
  <c r="S22" i="1"/>
  <c r="N22" i="1"/>
  <c r="M22" i="1" s="1"/>
  <c r="AF23" i="1"/>
  <c r="AF24" i="1"/>
  <c r="P30" i="1"/>
  <c r="O30" i="1"/>
  <c r="AM30" i="1"/>
  <c r="N30" i="1"/>
  <c r="M30" i="1" s="1"/>
  <c r="S30" i="1"/>
  <c r="X19" i="1"/>
  <c r="O20" i="1"/>
  <c r="O24" i="1"/>
  <c r="O28" i="1"/>
  <c r="O32" i="1"/>
  <c r="AM35" i="1"/>
  <c r="O36" i="1"/>
  <c r="X27" i="1"/>
  <c r="P20" i="1"/>
  <c r="X20" i="1"/>
  <c r="P24" i="1"/>
  <c r="X24" i="1"/>
  <c r="P28" i="1"/>
  <c r="X28" i="1"/>
  <c r="P32" i="1"/>
  <c r="X32" i="1"/>
  <c r="P36" i="1"/>
  <c r="X31" i="1"/>
  <c r="X35" i="1"/>
  <c r="AP23" i="1"/>
  <c r="AM21" i="1"/>
  <c r="AM25" i="1"/>
  <c r="AM29" i="1"/>
  <c r="AM33" i="1"/>
  <c r="AM37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1" i="1"/>
  <c r="AM24" i="1"/>
  <c r="O25" i="1"/>
  <c r="AM28" i="1"/>
  <c r="O29" i="1"/>
  <c r="AM32" i="1"/>
  <c r="O33" i="1"/>
  <c r="AM36" i="1"/>
  <c r="O37" i="1"/>
  <c r="X21" i="1"/>
  <c r="X25" i="1"/>
  <c r="X29" i="1"/>
  <c r="X33" i="1"/>
  <c r="X37" i="1"/>
  <c r="Y21" i="1" l="1"/>
  <c r="Z21" i="1" s="1"/>
  <c r="Y26" i="1"/>
  <c r="Z26" i="1" s="1"/>
  <c r="AF25" i="1"/>
  <c r="Y24" i="1"/>
  <c r="Z24" i="1" s="1"/>
  <c r="AF22" i="1"/>
  <c r="Y38" i="1"/>
  <c r="Z38" i="1" s="1"/>
  <c r="Y22" i="1"/>
  <c r="Z22" i="1" s="1"/>
  <c r="Y35" i="1"/>
  <c r="Z35" i="1" s="1"/>
  <c r="AF21" i="1"/>
  <c r="V21" i="1"/>
  <c r="T21" i="1" s="1"/>
  <c r="W21" i="1" s="1"/>
  <c r="Q21" i="1" s="1"/>
  <c r="R21" i="1" s="1"/>
  <c r="Y19" i="1"/>
  <c r="Z19" i="1" s="1"/>
  <c r="Y33" i="1"/>
  <c r="Z33" i="1" s="1"/>
  <c r="AF33" i="1"/>
  <c r="V33" i="1"/>
  <c r="T33" i="1" s="1"/>
  <c r="W33" i="1" s="1"/>
  <c r="Q33" i="1" s="1"/>
  <c r="R33" i="1" s="1"/>
  <c r="Y32" i="1"/>
  <c r="Z32" i="1" s="1"/>
  <c r="Y27" i="1"/>
  <c r="Z27" i="1" s="1"/>
  <c r="AF38" i="1"/>
  <c r="V38" i="1"/>
  <c r="T38" i="1" s="1"/>
  <c r="W38" i="1" s="1"/>
  <c r="Q38" i="1" s="1"/>
  <c r="R38" i="1" s="1"/>
  <c r="AA23" i="1"/>
  <c r="AE23" i="1" s="1"/>
  <c r="AH23" i="1"/>
  <c r="AI23" i="1" s="1"/>
  <c r="AG23" i="1"/>
  <c r="Y37" i="1"/>
  <c r="Z37" i="1" s="1"/>
  <c r="Y30" i="1"/>
  <c r="Z30" i="1" s="1"/>
  <c r="AF30" i="1"/>
  <c r="V30" i="1"/>
  <c r="T30" i="1" s="1"/>
  <c r="W30" i="1" s="1"/>
  <c r="Q30" i="1" s="1"/>
  <c r="R30" i="1" s="1"/>
  <c r="V23" i="1"/>
  <c r="T23" i="1" s="1"/>
  <c r="W23" i="1" s="1"/>
  <c r="Q23" i="1" s="1"/>
  <c r="R23" i="1" s="1"/>
  <c r="AA36" i="1"/>
  <c r="AE36" i="1" s="1"/>
  <c r="AH36" i="1"/>
  <c r="AG36" i="1"/>
  <c r="AF37" i="1"/>
  <c r="V37" i="1"/>
  <c r="T37" i="1" s="1"/>
  <c r="W37" i="1" s="1"/>
  <c r="Q37" i="1" s="1"/>
  <c r="R37" i="1" s="1"/>
  <c r="Y31" i="1"/>
  <c r="Z31" i="1" s="1"/>
  <c r="Y20" i="1"/>
  <c r="Z20" i="1" s="1"/>
  <c r="Y34" i="1"/>
  <c r="Z34" i="1" s="1"/>
  <c r="Y29" i="1"/>
  <c r="Z29" i="1" s="1"/>
  <c r="Y25" i="1"/>
  <c r="Z25" i="1" s="1"/>
  <c r="V25" i="1" s="1"/>
  <c r="T25" i="1" s="1"/>
  <c r="W25" i="1" s="1"/>
  <c r="Q25" i="1" s="1"/>
  <c r="R25" i="1" s="1"/>
  <c r="AF29" i="1"/>
  <c r="Y28" i="1"/>
  <c r="Z28" i="1" s="1"/>
  <c r="AF34" i="1"/>
  <c r="V34" i="1"/>
  <c r="T34" i="1" s="1"/>
  <c r="W34" i="1" s="1"/>
  <c r="Q34" i="1" s="1"/>
  <c r="R34" i="1" s="1"/>
  <c r="AF26" i="1"/>
  <c r="V26" i="1"/>
  <c r="T26" i="1" s="1"/>
  <c r="W26" i="1" s="1"/>
  <c r="Q26" i="1" s="1"/>
  <c r="R26" i="1" s="1"/>
  <c r="AG20" i="1" l="1"/>
  <c r="AA20" i="1"/>
  <c r="AE20" i="1" s="1"/>
  <c r="AH20" i="1"/>
  <c r="AI20" i="1" s="1"/>
  <c r="V20" i="1"/>
  <c r="T20" i="1" s="1"/>
  <c r="W20" i="1" s="1"/>
  <c r="Q20" i="1" s="1"/>
  <c r="R20" i="1" s="1"/>
  <c r="AA35" i="1"/>
  <c r="AE35" i="1" s="1"/>
  <c r="AH35" i="1"/>
  <c r="AG35" i="1"/>
  <c r="V35" i="1"/>
  <c r="T35" i="1" s="1"/>
  <c r="W35" i="1" s="1"/>
  <c r="Q35" i="1" s="1"/>
  <c r="R35" i="1" s="1"/>
  <c r="AH24" i="1"/>
  <c r="AG24" i="1"/>
  <c r="AA24" i="1"/>
  <c r="AE24" i="1" s="1"/>
  <c r="V24" i="1"/>
  <c r="T24" i="1" s="1"/>
  <c r="W24" i="1" s="1"/>
  <c r="Q24" i="1" s="1"/>
  <c r="R24" i="1" s="1"/>
  <c r="AA33" i="1"/>
  <c r="AE33" i="1" s="1"/>
  <c r="AH33" i="1"/>
  <c r="AG33" i="1"/>
  <c r="AH38" i="1"/>
  <c r="AI38" i="1" s="1"/>
  <c r="AA38" i="1"/>
  <c r="AE38" i="1" s="1"/>
  <c r="AG38" i="1"/>
  <c r="AA31" i="1"/>
  <c r="AE31" i="1" s="1"/>
  <c r="AH31" i="1"/>
  <c r="AI31" i="1" s="1"/>
  <c r="AG31" i="1"/>
  <c r="V31" i="1"/>
  <c r="T31" i="1" s="1"/>
  <c r="W31" i="1" s="1"/>
  <c r="Q31" i="1" s="1"/>
  <c r="R31" i="1" s="1"/>
  <c r="AH22" i="1"/>
  <c r="AI22" i="1" s="1"/>
  <c r="AA22" i="1"/>
  <c r="AE22" i="1" s="1"/>
  <c r="AG22" i="1"/>
  <c r="AH29" i="1"/>
  <c r="AA29" i="1"/>
  <c r="AE29" i="1" s="1"/>
  <c r="AG29" i="1"/>
  <c r="AH30" i="1"/>
  <c r="AA30" i="1"/>
  <c r="AE30" i="1" s="1"/>
  <c r="AG30" i="1"/>
  <c r="AA37" i="1"/>
  <c r="AE37" i="1" s="1"/>
  <c r="AH37" i="1"/>
  <c r="AG37" i="1"/>
  <c r="AH34" i="1"/>
  <c r="AI34" i="1" s="1"/>
  <c r="AA34" i="1"/>
  <c r="AE34" i="1" s="1"/>
  <c r="AG34" i="1"/>
  <c r="AH32" i="1"/>
  <c r="AA32" i="1"/>
  <c r="AE32" i="1" s="1"/>
  <c r="AG32" i="1"/>
  <c r="V32" i="1"/>
  <c r="T32" i="1" s="1"/>
  <c r="W32" i="1" s="1"/>
  <c r="Q32" i="1" s="1"/>
  <c r="R32" i="1" s="1"/>
  <c r="AA25" i="1"/>
  <c r="AE25" i="1" s="1"/>
  <c r="AH25" i="1"/>
  <c r="AG25" i="1"/>
  <c r="AA27" i="1"/>
  <c r="AE27" i="1" s="1"/>
  <c r="AH27" i="1"/>
  <c r="AG27" i="1"/>
  <c r="V27" i="1"/>
  <c r="T27" i="1" s="1"/>
  <c r="W27" i="1" s="1"/>
  <c r="Q27" i="1" s="1"/>
  <c r="R27" i="1" s="1"/>
  <c r="AG28" i="1"/>
  <c r="AA28" i="1"/>
  <c r="AE28" i="1" s="1"/>
  <c r="AH28" i="1"/>
  <c r="AI28" i="1" s="1"/>
  <c r="V28" i="1"/>
  <c r="T28" i="1" s="1"/>
  <c r="W28" i="1" s="1"/>
  <c r="Q28" i="1" s="1"/>
  <c r="R28" i="1" s="1"/>
  <c r="AA19" i="1"/>
  <c r="AE19" i="1" s="1"/>
  <c r="AH19" i="1"/>
  <c r="AG19" i="1"/>
  <c r="V19" i="1"/>
  <c r="T19" i="1" s="1"/>
  <c r="W19" i="1" s="1"/>
  <c r="Q19" i="1" s="1"/>
  <c r="R19" i="1" s="1"/>
  <c r="AH26" i="1"/>
  <c r="AA26" i="1"/>
  <c r="AE26" i="1" s="1"/>
  <c r="AG26" i="1"/>
  <c r="AI36" i="1"/>
  <c r="AH21" i="1"/>
  <c r="AA21" i="1"/>
  <c r="AE21" i="1" s="1"/>
  <c r="AG21" i="1"/>
  <c r="V29" i="1"/>
  <c r="T29" i="1" s="1"/>
  <c r="W29" i="1" s="1"/>
  <c r="Q29" i="1" s="1"/>
  <c r="R29" i="1" s="1"/>
  <c r="V22" i="1"/>
  <c r="T22" i="1" s="1"/>
  <c r="W22" i="1" s="1"/>
  <c r="Q22" i="1" s="1"/>
  <c r="R22" i="1" s="1"/>
  <c r="AI19" i="1" l="1"/>
  <c r="AI27" i="1"/>
  <c r="AI32" i="1"/>
  <c r="AI33" i="1"/>
  <c r="AI35" i="1"/>
  <c r="AI21" i="1"/>
  <c r="AI30" i="1"/>
  <c r="AI25" i="1"/>
  <c r="AI29" i="1"/>
  <c r="AI26" i="1"/>
  <c r="AI37" i="1"/>
  <c r="AI24" i="1"/>
</calcChain>
</file>

<file path=xl/sharedStrings.xml><?xml version="1.0" encoding="utf-8"?>
<sst xmlns="http://schemas.openxmlformats.org/spreadsheetml/2006/main" count="1016" uniqueCount="398">
  <si>
    <t>File opened</t>
  </si>
  <si>
    <t>2023-07-20 16:15:30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</si>
  <si>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</si>
  <si>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</si>
  <si>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</si>
  <si>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</si>
  <si>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</si>
  <si>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</si>
  <si>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</si>
  <si>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</si>
  <si>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</si>
  <si>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</si>
  <si>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</si>
  <si>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</si>
  <si>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</si>
  <si>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</si>
  <si>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</si>
  <si>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</si>
  <si>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</si>
  <si>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</si>
  <si>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</si>
  <si>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</si>
  <si>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</si>
  <si>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</si>
  <si>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</si>
  <si>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</si>
  <si>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</si>
  <si>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16:15:30</t>
  </si>
  <si>
    <t>Stability Definition:	CO2_r (Meas): Std&lt;0.75 Per=20	A (GasEx): Std&lt;0.2 Per=20	Qin (LeafQ): Per=20</t>
  </si>
  <si>
    <t>16:15:38</t>
  </si>
  <si>
    <t>Stability Definition:	CO2_r (Meas): Std&lt;0.75 Per=20	A (GasEx): Std&lt;0.2 Per=20	Qin (LeafQ): Std&lt;1 Per=20</t>
  </si>
  <si>
    <t>16:15:39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</si>
  <si>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</si>
  <si>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</si>
  <si>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</si>
  <si>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</si>
  <si>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</si>
  <si>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</si>
  <si>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</si>
  <si>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</si>
  <si>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</si>
  <si>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</si>
  <si>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</si>
  <si>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</si>
  <si>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</si>
  <si>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</si>
  <si>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</si>
  <si>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</si>
  <si>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</si>
  <si>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</si>
  <si>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</si>
  <si>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</si>
  <si>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</si>
  <si>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</si>
  <si>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</si>
  <si>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</si>
  <si>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</si>
  <si>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</si>
  <si>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</si>
  <si>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</si>
  <si>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</si>
  <si>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</si>
  <si>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</si>
  <si>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</si>
  <si>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</si>
  <si>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</si>
  <si>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</si>
  <si>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</si>
  <si>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</si>
  <si>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</si>
  <si>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</si>
  <si>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</si>
  <si>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</si>
  <si>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</si>
  <si>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</si>
  <si>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</si>
  <si>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</si>
  <si>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</si>
  <si>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</si>
  <si>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</si>
  <si>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</si>
  <si>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</si>
  <si>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</si>
  <si>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</si>
  <si>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</si>
  <si>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</si>
  <si>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</si>
  <si>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</si>
  <si>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</si>
  <si>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</si>
  <si>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</si>
  <si>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9.52631 90.3552 407.605 669.188 940.337 1154.83 1361.45 1527.05</t>
  </si>
  <si>
    <t>Fs_true</t>
  </si>
  <si>
    <t>0.177694 100.528 403.827 601.317 803.876 1000.95 1201.89 1401.11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</si>
  <si>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</si>
  <si>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</si>
  <si>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</si>
  <si>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</si>
  <si>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</si>
  <si>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</si>
  <si>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</si>
  <si>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</si>
  <si>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</si>
  <si>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</si>
  <si>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</si>
  <si>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</si>
  <si>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</si>
  <si>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</si>
  <si>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</si>
  <si>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</si>
  <si>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</si>
  <si>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</si>
  <si>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</si>
  <si>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</si>
  <si>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</si>
  <si>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</si>
  <si>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</si>
  <si>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</si>
  <si>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</si>
  <si>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</si>
  <si>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</si>
  <si>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</si>
  <si>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</si>
  <si>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</si>
  <si>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</si>
  <si>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</si>
  <si>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</si>
  <si>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</si>
  <si>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</si>
  <si>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</si>
  <si>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</si>
  <si>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</si>
  <si>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</si>
  <si>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</si>
  <si>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</si>
  <si>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</si>
  <si>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</si>
  <si>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</si>
  <si>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</si>
  <si>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</si>
  <si>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</si>
  <si>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</si>
  <si>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</si>
  <si>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</si>
  <si>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</si>
  <si>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</si>
  <si>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</si>
  <si>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</si>
  <si>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</si>
  <si>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</si>
  <si>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</si>
  <si>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</si>
  <si>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</si>
  <si>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</si>
  <si>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</si>
  <si>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</si>
  <si>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</si>
  <si>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</si>
  <si>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</si>
  <si>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</si>
  <si>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</si>
  <si>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</si>
  <si>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</si>
  <si>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</si>
  <si>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</si>
  <si>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</si>
  <si>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</si>
  <si>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</si>
  <si>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</si>
  <si>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</si>
  <si>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</si>
  <si>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</si>
  <si>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</si>
  <si>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</si>
  <si>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</si>
  <si>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</si>
  <si>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</si>
  <si>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</si>
  <si>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</si>
  <si>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</si>
  <si>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</si>
  <si>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</si>
  <si>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</si>
  <si>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</si>
  <si>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</si>
  <si>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</si>
  <si>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</si>
  <si>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</si>
  <si>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</si>
  <si>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</si>
  <si>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</si>
  <si>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</si>
  <si>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</si>
  <si>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</si>
  <si>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</si>
  <si>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</si>
  <si>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</si>
  <si>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</si>
  <si>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</si>
  <si>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</si>
  <si>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</si>
  <si>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</si>
  <si>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</si>
  <si>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</si>
  <si>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</si>
  <si>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</si>
  <si>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</si>
  <si>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</si>
  <si>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</si>
  <si>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</si>
  <si>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</si>
  <si>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</si>
  <si>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</si>
  <si>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</si>
  <si>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</si>
  <si>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</si>
  <si>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</si>
  <si>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</si>
  <si>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</si>
  <si>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</si>
  <si>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</si>
  <si>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</si>
  <si>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</si>
  <si>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</si>
  <si>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</si>
  <si>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</si>
  <si>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</si>
  <si>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</si>
  <si>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</si>
  <si>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</si>
  <si>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</si>
  <si>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</si>
  <si>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</si>
  <si>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</si>
  <si>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</si>
  <si>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</si>
  <si>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</si>
  <si>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</si>
  <si>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</si>
  <si>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</si>
  <si>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</si>
  <si>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</si>
  <si>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</si>
  <si>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</si>
  <si>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</si>
  <si>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</si>
  <si>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</si>
  <si>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</si>
  <si>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</si>
  <si>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</si>
  <si>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</si>
  <si>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</si>
  <si>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</si>
  <si>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</si>
  <si>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</si>
  <si>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</si>
  <si>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</si>
  <si>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</si>
  <si>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</si>
  <si>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</si>
  <si>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</si>
  <si>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</si>
  <si>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</si>
  <si>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</si>
  <si>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</si>
  <si>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</si>
  <si>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</si>
  <si>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</si>
  <si>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</si>
  <si>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</si>
  <si>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</si>
  <si>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</si>
  <si>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</si>
  <si>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</si>
  <si>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</si>
  <si>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</si>
  <si>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</si>
  <si>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</si>
  <si>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</si>
  <si>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</si>
  <si>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</si>
  <si>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</si>
  <si>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</si>
  <si>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</si>
  <si>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</si>
  <si>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</si>
  <si>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</si>
  <si>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</si>
  <si>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</si>
  <si>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</si>
  <si>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</si>
  <si>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</si>
  <si>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</si>
  <si>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</si>
  <si>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</si>
  <si>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</si>
  <si>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</si>
  <si>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</si>
  <si>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</si>
  <si>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</si>
  <si>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</si>
  <si>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</si>
  <si>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</si>
  <si>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</si>
  <si>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</si>
  <si>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</si>
  <si>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</si>
  <si>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</si>
  <si>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</si>
  <si>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</si>
  <si>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</si>
  <si>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</si>
  <si>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</si>
  <si>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</si>
  <si>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</si>
  <si>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</si>
  <si>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</si>
  <si>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</si>
  <si>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</si>
  <si>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</si>
  <si>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</si>
  <si>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</si>
  <si>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</si>
  <si>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</si>
  <si>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</si>
  <si>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</si>
  <si>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</si>
  <si>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</si>
  <si>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</si>
  <si>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</si>
  <si>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</si>
  <si>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</si>
  <si>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</si>
  <si>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</si>
  <si>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</si>
  <si>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</si>
  <si>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</si>
  <si>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</si>
  <si>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</si>
  <si>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</si>
  <si>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</si>
  <si>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</si>
  <si>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</si>
  <si>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</si>
  <si>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</si>
  <si>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</si>
  <si>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20230720 16:50:34</t>
  </si>
  <si>
    <t>16:50:34</t>
  </si>
  <si>
    <t>none</t>
  </si>
  <si>
    <t>Picabo</t>
  </si>
  <si>
    <t>20230720</t>
  </si>
  <si>
    <t>AR</t>
  </si>
  <si>
    <t>SARI4</t>
  </si>
  <si>
    <t>BNL21872</t>
  </si>
  <si>
    <t>16:48:16</t>
  </si>
  <si>
    <t>2/2</t>
  </si>
  <si>
    <t>00000000</t>
  </si>
  <si>
    <t>iiiiiiii</t>
  </si>
  <si>
    <t>off</t>
  </si>
  <si>
    <t>20230720 16:51:34</t>
  </si>
  <si>
    <t>16:51:34</t>
  </si>
  <si>
    <t>20230720 16:52:35</t>
  </si>
  <si>
    <t>16:52:35</t>
  </si>
  <si>
    <t>20230720 16:53:35</t>
  </si>
  <si>
    <t>16:53:35</t>
  </si>
  <si>
    <t>20230720 16:54:36</t>
  </si>
  <si>
    <t>16:54:36</t>
  </si>
  <si>
    <t>20230720 16:55:36</t>
  </si>
  <si>
    <t>16:55:36</t>
  </si>
  <si>
    <t>20230720 16:56:37</t>
  </si>
  <si>
    <t>16:56:37</t>
  </si>
  <si>
    <t>20230720 16:57:37</t>
  </si>
  <si>
    <t>16:57:37</t>
  </si>
  <si>
    <t>20230720 16:58:38</t>
  </si>
  <si>
    <t>16:58:38</t>
  </si>
  <si>
    <t>20230720 16:59:38</t>
  </si>
  <si>
    <t>16:59:38</t>
  </si>
  <si>
    <t>20230720 17:00:39</t>
  </si>
  <si>
    <t>17:00:39</t>
  </si>
  <si>
    <t>20230720 17:01:39</t>
  </si>
  <si>
    <t>17:01:39</t>
  </si>
  <si>
    <t>20230720 17:02:40</t>
  </si>
  <si>
    <t>17:02:40</t>
  </si>
  <si>
    <t>20230720 17:03:40</t>
  </si>
  <si>
    <t>17:03:40</t>
  </si>
  <si>
    <t>20230720 17:04:41</t>
  </si>
  <si>
    <t>17:04:41</t>
  </si>
  <si>
    <t>20230720 17:05:41</t>
  </si>
  <si>
    <t>17:05:41</t>
  </si>
  <si>
    <t>20230720 17:06:42</t>
  </si>
  <si>
    <t>17:06:42</t>
  </si>
  <si>
    <t>20230720 17:07:42</t>
  </si>
  <si>
    <t>17:07:42</t>
  </si>
  <si>
    <t>20230720 17:08:43</t>
  </si>
  <si>
    <t>17:08:43</t>
  </si>
  <si>
    <t>20230720 17:10:43</t>
  </si>
  <si>
    <t>17:10:43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</si>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</sst>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1689900634.0999999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1689900634.0999999</v>
      </c>
      <c r="M19">
        <f t="shared" ref="M19:M38" si="0">(N19)/1000</f>
        <v>2.1738950195073102E-3</v>
      </c>
      <c r="N19">
        <f t="shared" ref="N19:N38" si="1">1000*AZ19*AL19*(AV19-AW19)/(100*$B$7*(1000-AL19*AV19))</f>
        <v>2.1738950195073103</v>
      </c>
      <c r="O19">
        <f t="shared" ref="O19:O38" si="2">AZ19*AL19*(AU19-AT19*(1000-AL19*AW19)/(1000-AL19*AV19))/(100*$B$7)</f>
        <v>17.101445926616993</v>
      </c>
      <c r="P19">
        <f t="shared" ref="P19:P38" si="3">AT19 - IF(AL19&gt;1, O19*$B$7*100/(AN19*BH19), 0)</f>
        <v>400.00400000000002</v>
      </c>
      <c r="Q19">
        <f t="shared" ref="Q19:Q38" si="4">((W19-M19/2)*P19-O19)/(W19+M19/2)</f>
        <v>280.79246573773844</v>
      </c>
      <c r="R19">
        <f t="shared" ref="R19:R38" si="5">Q19*(BA19+BB19)/1000</f>
        <v>28.019903557113871</v>
      </c>
      <c r="S19">
        <f t="shared" ref="S19:S38" si="6">(AT19 - IF(AL19&gt;1, O19*$B$7*100/(AN19*BH19), 0))*(BA19+BB19)/1000</f>
        <v>39.9158626746352</v>
      </c>
      <c r="T19">
        <f t="shared" ref="T19:T38" si="7">2/((1/V19-1/U19)+SIGN(V19)*SQRT((1/V19-1/U19)*(1/V19-1/U19) + 4*$C$7/(($C$7+1)*($C$7+1))*(2*1/V19*1/U19-1/U19*1/U19)))</f>
        <v>0.24913014458085281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2.9251693136457315</v>
      </c>
      <c r="V19">
        <f t="shared" ref="V19:V38" si="9">M19*(1000-(1000*0.61365*EXP(17.502*Z19/(240.97+Z19))/(BA19+BB19)+AV19)/2)/(1000*0.61365*EXP(17.502*Z19/(240.97+Z19))/(BA19+BB19)-AV19)</f>
        <v>0.23791418940430389</v>
      </c>
      <c r="W19">
        <f t="shared" ref="W19:W38" si="10">1/(($C$7+1)/(T19/1.6)+1/(U19/1.37)) + $C$7/(($C$7+1)/(T19/1.6) + $C$7/(U19/1.37))</f>
        <v>0.14966199420308723</v>
      </c>
      <c r="X19">
        <f t="shared" ref="X19:X38" si="11">(AO19*AR19)</f>
        <v>330.803361</v>
      </c>
      <c r="Y19">
        <f t="shared" ref="Y19:Y38" si="12">(BC19+(X19+2*0.95*0.0000000567*(((BC19+$B$9)+273)^4-(BC19+273)^4)-44100*M19)/(1.84*29.3*U19+8*0.95*0.0000000567*(BC19+273)^3))</f>
        <v>17.390968525185013</v>
      </c>
      <c r="Z19">
        <f t="shared" ref="Z19:Z38" si="13">($C$9*BD19+$D$9*BE19+$E$9*Y19)</f>
        <v>15.9816</v>
      </c>
      <c r="AA19">
        <f t="shared" ref="AA19:AA38" si="14">0.61365*EXP(17.502*Z19/(240.97+Z19))</f>
        <v>1.8225563011739598</v>
      </c>
      <c r="AB19">
        <f t="shared" ref="AB19:AB38" si="15">(AC19/AD19*100)</f>
        <v>50.62153094876215</v>
      </c>
      <c r="AC19">
        <f t="shared" ref="AC19:AC38" si="16">AV19*(BA19+BB19)/1000</f>
        <v>0.92330155075311593</v>
      </c>
      <c r="AD19">
        <f t="shared" ref="AD19:AD38" si="17">0.61365*EXP(17.502*BC19/(240.97+BC19))</f>
        <v>1.8239305162217609</v>
      </c>
      <c r="AE19">
        <f t="shared" ref="AE19:AE38" si="18">(AA19-AV19*(BA19+BB19)/1000)</f>
        <v>0.89925475042084391</v>
      </c>
      <c r="AF19">
        <f t="shared" ref="AF19:AF38" si="19">(-M19*44100)</f>
        <v>-95.868770360272379</v>
      </c>
      <c r="AG19">
        <f t="shared" ref="AG19:AG38" si="20">2*29.3*U19*0.92*(BC19-Z19)</f>
        <v>1.8608803908396359</v>
      </c>
      <c r="AH19">
        <f t="shared" ref="AH19:AH38" si="21">2*0.95*0.0000000567*(((BC19+$B$9)+273)^4-(Z19+273)^4)</f>
        <v>0.12272013733523361</v>
      </c>
      <c r="AI19">
        <f t="shared" ref="AI19:AI38" si="22">X19+AH19+AF19+AG19</f>
        <v>236.91819116790251</v>
      </c>
      <c r="AJ19">
        <v>33</v>
      </c>
      <c r="AK19">
        <v>5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54752.711929308985</v>
      </c>
      <c r="AO19">
        <f t="shared" ref="AO19:AO38" si="26">$B$13*BI19+$C$13*BJ19+$F$13*BU19*(1-BX19)</f>
        <v>2000.15</v>
      </c>
      <c r="AP19">
        <f t="shared" ref="AP19:AP38" si="27">AO19*AQ19</f>
        <v>1686.1257000000001</v>
      </c>
      <c r="AQ19">
        <f t="shared" ref="AQ19:AQ38" si="28">($B$13*$D$11+$C$13*$D$11+$F$13*((CH19+BZ19)/MAX(CH19+BZ19+CI19, 0.1)*$I$11+CI19/MAX(CH19+BZ19+CI19, 0.1)*$J$11))/($B$13+$C$13+$F$13)</f>
        <v>0.84299962502812287</v>
      </c>
      <c r="AR19">
        <f t="shared" ref="AR19:AR38" si="29">($B$13*$K$11+$C$13*$K$11+$F$13*((CH19+BZ19)/MAX(CH19+BZ19+CI19, 0.1)*$P$11+CI19/MAX(CH19+BZ19+CI19, 0.1)*$Q$11))/($B$13+$C$13+$F$13)</f>
        <v>0.16538927630427716</v>
      </c>
      <c r="AS19">
        <v>1689900634.0999999</v>
      </c>
      <c r="AT19">
        <v>400.00400000000002</v>
      </c>
      <c r="AU19">
        <v>417.971</v>
      </c>
      <c r="AV19">
        <v>9.2525700000000004</v>
      </c>
      <c r="AW19">
        <v>7.0992699999999997</v>
      </c>
      <c r="AX19">
        <v>403.23700000000002</v>
      </c>
      <c r="AY19">
        <v>9.8273100000000007</v>
      </c>
      <c r="AZ19">
        <v>600.13400000000001</v>
      </c>
      <c r="BA19">
        <v>99.688699999999997</v>
      </c>
      <c r="BB19">
        <v>9.99588E-2</v>
      </c>
      <c r="BC19">
        <v>15.993399999999999</v>
      </c>
      <c r="BD19">
        <v>15.9816</v>
      </c>
      <c r="BE19">
        <v>999.9</v>
      </c>
      <c r="BF19">
        <v>0</v>
      </c>
      <c r="BG19">
        <v>0</v>
      </c>
      <c r="BH19">
        <v>10006.200000000001</v>
      </c>
      <c r="BI19">
        <v>0</v>
      </c>
      <c r="BJ19">
        <v>29.069900000000001</v>
      </c>
      <c r="BK19">
        <v>-17.9663</v>
      </c>
      <c r="BL19">
        <v>403.74</v>
      </c>
      <c r="BM19">
        <v>420.959</v>
      </c>
      <c r="BN19">
        <v>2.1533000000000002</v>
      </c>
      <c r="BO19">
        <v>417.971</v>
      </c>
      <c r="BP19">
        <v>7.0992699999999997</v>
      </c>
      <c r="BQ19">
        <v>0.922377</v>
      </c>
      <c r="BR19">
        <v>0.70771700000000004</v>
      </c>
      <c r="BS19">
        <v>5.7446900000000003</v>
      </c>
      <c r="BT19">
        <v>1.9797400000000001</v>
      </c>
      <c r="BU19">
        <v>2000.15</v>
      </c>
      <c r="BV19">
        <v>0.90001299999999995</v>
      </c>
      <c r="BW19">
        <v>9.9987199999999998E-2</v>
      </c>
      <c r="BX19">
        <v>0</v>
      </c>
      <c r="BY19">
        <v>2.7271000000000001</v>
      </c>
      <c r="BZ19">
        <v>0</v>
      </c>
      <c r="CA19">
        <v>14878.8</v>
      </c>
      <c r="CB19">
        <v>16223.8</v>
      </c>
      <c r="CC19">
        <v>39.625</v>
      </c>
      <c r="CD19">
        <v>39.625</v>
      </c>
      <c r="CE19">
        <v>39.25</v>
      </c>
      <c r="CF19">
        <v>38.811999999999998</v>
      </c>
      <c r="CG19">
        <v>38.125</v>
      </c>
      <c r="CH19">
        <v>1800.16</v>
      </c>
      <c r="CI19">
        <v>199.99</v>
      </c>
      <c r="CJ19">
        <v>0</v>
      </c>
      <c r="CK19">
        <v>1689900648.9000001</v>
      </c>
      <c r="CL19">
        <v>0</v>
      </c>
      <c r="CM19">
        <v>1689900496</v>
      </c>
      <c r="CN19" t="s">
        <v>354</v>
      </c>
      <c r="CO19">
        <v>1689900489.5</v>
      </c>
      <c r="CP19">
        <v>1689900496</v>
      </c>
      <c r="CQ19">
        <v>66</v>
      </c>
      <c r="CR19">
        <v>0.39400000000000002</v>
      </c>
      <c r="CS19">
        <v>-4.0000000000000001E-3</v>
      </c>
      <c r="CT19">
        <v>-3.2909999999999999</v>
      </c>
      <c r="CU19">
        <v>-0.57499999999999996</v>
      </c>
      <c r="CV19">
        <v>418</v>
      </c>
      <c r="CW19">
        <v>7</v>
      </c>
      <c r="CX19">
        <v>0.1</v>
      </c>
      <c r="CY19">
        <v>0.05</v>
      </c>
      <c r="CZ19">
        <v>17.10568870903959</v>
      </c>
      <c r="DA19">
        <v>-0.29931159539917213</v>
      </c>
      <c r="DB19">
        <v>5.321553866662683E-2</v>
      </c>
      <c r="DC19">
        <v>1</v>
      </c>
      <c r="DD19">
        <v>417.97770731707323</v>
      </c>
      <c r="DE19">
        <v>-0.1016236933802141</v>
      </c>
      <c r="DF19">
        <v>4.2145071119064972E-2</v>
      </c>
      <c r="DG19">
        <v>-1</v>
      </c>
      <c r="DH19">
        <v>1999.9685365853661</v>
      </c>
      <c r="DI19">
        <v>0.1070187861997457</v>
      </c>
      <c r="DJ19">
        <v>9.9451200819467678E-2</v>
      </c>
      <c r="DK19">
        <v>1</v>
      </c>
      <c r="DL19">
        <v>2</v>
      </c>
      <c r="DM19">
        <v>2</v>
      </c>
      <c r="DN19" t="s">
        <v>355</v>
      </c>
      <c r="DO19">
        <v>3.2190699999999999</v>
      </c>
      <c r="DP19">
        <v>2.7237100000000001</v>
      </c>
      <c r="DQ19">
        <v>9.5367300000000002E-2</v>
      </c>
      <c r="DR19">
        <v>9.7517999999999994E-2</v>
      </c>
      <c r="DS19">
        <v>6.02626E-2</v>
      </c>
      <c r="DT19">
        <v>4.65017E-2</v>
      </c>
      <c r="DU19">
        <v>27554.799999999999</v>
      </c>
      <c r="DV19">
        <v>31016.3</v>
      </c>
      <c r="DW19">
        <v>28642.7</v>
      </c>
      <c r="DX19">
        <v>32929.800000000003</v>
      </c>
      <c r="DY19">
        <v>37445</v>
      </c>
      <c r="DZ19">
        <v>42423.9</v>
      </c>
      <c r="EA19">
        <v>42043</v>
      </c>
      <c r="EB19">
        <v>47349.2</v>
      </c>
      <c r="EC19">
        <v>2.29752</v>
      </c>
      <c r="ED19">
        <v>1.93638</v>
      </c>
      <c r="EE19">
        <v>0.101607</v>
      </c>
      <c r="EF19">
        <v>0</v>
      </c>
      <c r="EG19">
        <v>14.287100000000001</v>
      </c>
      <c r="EH19">
        <v>999.9</v>
      </c>
      <c r="EI19">
        <v>50.3</v>
      </c>
      <c r="EJ19">
        <v>19.3</v>
      </c>
      <c r="EK19">
        <v>11.337400000000001</v>
      </c>
      <c r="EL19">
        <v>63.308999999999997</v>
      </c>
      <c r="EM19">
        <v>20.620999999999999</v>
      </c>
      <c r="EN19">
        <v>1</v>
      </c>
      <c r="EO19">
        <v>-0.73672499999999996</v>
      </c>
      <c r="EP19">
        <v>2.0580500000000002</v>
      </c>
      <c r="EQ19">
        <v>20.222300000000001</v>
      </c>
      <c r="ER19">
        <v>5.2292699999999996</v>
      </c>
      <c r="ES19">
        <v>12.004</v>
      </c>
      <c r="ET19">
        <v>4.9909499999999998</v>
      </c>
      <c r="EU19">
        <v>3.3050000000000002</v>
      </c>
      <c r="EV19">
        <v>7445.1</v>
      </c>
      <c r="EW19">
        <v>9999</v>
      </c>
      <c r="EX19">
        <v>525.9</v>
      </c>
      <c r="EY19">
        <v>75.8</v>
      </c>
      <c r="EZ19">
        <v>1.85212</v>
      </c>
      <c r="FA19">
        <v>1.86128</v>
      </c>
      <c r="FB19">
        <v>1.86019</v>
      </c>
      <c r="FC19">
        <v>1.85612</v>
      </c>
      <c r="FD19">
        <v>1.8605499999999999</v>
      </c>
      <c r="FE19">
        <v>1.85686</v>
      </c>
      <c r="FF19">
        <v>1.8589800000000001</v>
      </c>
      <c r="FG19">
        <v>1.8618600000000001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-3.2330000000000001</v>
      </c>
      <c r="FV19">
        <v>-0.57469999999999999</v>
      </c>
      <c r="FW19">
        <v>-1.786073969088052</v>
      </c>
      <c r="FX19">
        <v>-4.0117494158234393E-3</v>
      </c>
      <c r="FY19">
        <v>1.087516141204025E-6</v>
      </c>
      <c r="FZ19">
        <v>-8.657206703991749E-11</v>
      </c>
      <c r="GA19">
        <v>-0.5747380952380956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2.4</v>
      </c>
      <c r="GJ19">
        <v>2.2999999999999998</v>
      </c>
      <c r="GK19">
        <v>1.01929</v>
      </c>
      <c r="GL19">
        <v>2.3547400000000001</v>
      </c>
      <c r="GM19">
        <v>1.5942400000000001</v>
      </c>
      <c r="GN19">
        <v>2.33521</v>
      </c>
      <c r="GO19">
        <v>1.40015</v>
      </c>
      <c r="GP19">
        <v>2.20459</v>
      </c>
      <c r="GQ19">
        <v>22.8687</v>
      </c>
      <c r="GR19">
        <v>15.209</v>
      </c>
      <c r="GS19">
        <v>18</v>
      </c>
      <c r="GT19">
        <v>624.35500000000002</v>
      </c>
      <c r="GU19">
        <v>420.86900000000003</v>
      </c>
      <c r="GV19">
        <v>12.5063</v>
      </c>
      <c r="GW19">
        <v>17.3428</v>
      </c>
      <c r="GX19">
        <v>29.999700000000001</v>
      </c>
      <c r="GY19">
        <v>17.257100000000001</v>
      </c>
      <c r="GZ19">
        <v>17.221299999999999</v>
      </c>
      <c r="HA19">
        <v>20.4711</v>
      </c>
      <c r="HB19">
        <v>30</v>
      </c>
      <c r="HC19">
        <v>-30</v>
      </c>
      <c r="HD19">
        <v>12.528499999999999</v>
      </c>
      <c r="HE19">
        <v>418.06599999999997</v>
      </c>
      <c r="HF19">
        <v>0</v>
      </c>
      <c r="HG19">
        <v>105.167</v>
      </c>
      <c r="HH19">
        <v>104.426</v>
      </c>
    </row>
    <row r="20" spans="1:216" x14ac:dyDescent="0.2">
      <c r="A20">
        <v>2</v>
      </c>
      <c r="B20">
        <v>1689900694.5999999</v>
      </c>
      <c r="C20">
        <v>60.5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1689900694.5999999</v>
      </c>
      <c r="M20">
        <f t="shared" si="0"/>
        <v>2.1329584550930552E-3</v>
      </c>
      <c r="N20">
        <f t="shared" si="1"/>
        <v>2.1329584550930552</v>
      </c>
      <c r="O20">
        <f t="shared" si="2"/>
        <v>16.924377340668087</v>
      </c>
      <c r="P20">
        <f t="shared" si="3"/>
        <v>400.02499999999998</v>
      </c>
      <c r="Q20">
        <f t="shared" si="4"/>
        <v>279.89519740662388</v>
      </c>
      <c r="R20">
        <f t="shared" si="5"/>
        <v>27.930176360908238</v>
      </c>
      <c r="S20">
        <f t="shared" si="6"/>
        <v>39.917686699500003</v>
      </c>
      <c r="T20">
        <f t="shared" si="7"/>
        <v>0.24438883224129745</v>
      </c>
      <c r="U20">
        <f t="shared" si="8"/>
        <v>2.9242809882178116</v>
      </c>
      <c r="V20">
        <f t="shared" si="9"/>
        <v>0.23358265208133716</v>
      </c>
      <c r="W20">
        <f t="shared" si="10"/>
        <v>0.14692022900705881</v>
      </c>
      <c r="X20">
        <f t="shared" si="11"/>
        <v>297.67385100000001</v>
      </c>
      <c r="Y20">
        <f t="shared" si="12"/>
        <v>17.298700600601652</v>
      </c>
      <c r="Z20">
        <f t="shared" si="13"/>
        <v>15.946099999999999</v>
      </c>
      <c r="AA20">
        <f t="shared" si="14"/>
        <v>1.8184274908978835</v>
      </c>
      <c r="AB20">
        <f t="shared" si="15"/>
        <v>50.123849213088519</v>
      </c>
      <c r="AC20">
        <f t="shared" si="16"/>
        <v>0.91971587526599996</v>
      </c>
      <c r="AD20">
        <f t="shared" si="17"/>
        <v>1.8348867648932283</v>
      </c>
      <c r="AE20">
        <f t="shared" si="18"/>
        <v>0.89871161563188351</v>
      </c>
      <c r="AF20">
        <f t="shared" si="19"/>
        <v>-94.063467869603727</v>
      </c>
      <c r="AG20">
        <f t="shared" si="20"/>
        <v>22.244956349452259</v>
      </c>
      <c r="AH20">
        <f t="shared" si="21"/>
        <v>1.4678858337921588</v>
      </c>
      <c r="AI20">
        <f t="shared" si="22"/>
        <v>227.32322531364068</v>
      </c>
      <c r="AJ20">
        <v>33</v>
      </c>
      <c r="AK20">
        <v>5</v>
      </c>
      <c r="AL20">
        <f t="shared" si="23"/>
        <v>1</v>
      </c>
      <c r="AM20">
        <f t="shared" si="24"/>
        <v>0</v>
      </c>
      <c r="AN20">
        <f t="shared" si="25"/>
        <v>54708.331724858625</v>
      </c>
      <c r="AO20">
        <f t="shared" si="26"/>
        <v>1799.82</v>
      </c>
      <c r="AP20">
        <f t="shared" si="27"/>
        <v>1517.2490999999998</v>
      </c>
      <c r="AQ20">
        <f t="shared" si="28"/>
        <v>0.84300046671333795</v>
      </c>
      <c r="AR20">
        <f t="shared" si="29"/>
        <v>0.16539090075674234</v>
      </c>
      <c r="AS20">
        <v>1689900694.5999999</v>
      </c>
      <c r="AT20">
        <v>400.02499999999998</v>
      </c>
      <c r="AU20">
        <v>417.79899999999998</v>
      </c>
      <c r="AV20">
        <v>9.2166999999999994</v>
      </c>
      <c r="AW20">
        <v>7.1038300000000003</v>
      </c>
      <c r="AX20">
        <v>403.25799999999998</v>
      </c>
      <c r="AY20">
        <v>9.7914399999999997</v>
      </c>
      <c r="AZ20">
        <v>600.12199999999996</v>
      </c>
      <c r="BA20">
        <v>99.688000000000002</v>
      </c>
      <c r="BB20">
        <v>9.9979999999999999E-2</v>
      </c>
      <c r="BC20">
        <v>16.087199999999999</v>
      </c>
      <c r="BD20">
        <v>15.946099999999999</v>
      </c>
      <c r="BE20">
        <v>999.9</v>
      </c>
      <c r="BF20">
        <v>0</v>
      </c>
      <c r="BG20">
        <v>0</v>
      </c>
      <c r="BH20">
        <v>10001.200000000001</v>
      </c>
      <c r="BI20">
        <v>0</v>
      </c>
      <c r="BJ20">
        <v>29.482099999999999</v>
      </c>
      <c r="BK20">
        <v>-17.773199999999999</v>
      </c>
      <c r="BL20">
        <v>403.74700000000001</v>
      </c>
      <c r="BM20">
        <v>420.78800000000001</v>
      </c>
      <c r="BN20">
        <v>2.11287</v>
      </c>
      <c r="BO20">
        <v>417.79899999999998</v>
      </c>
      <c r="BP20">
        <v>7.1038300000000003</v>
      </c>
      <c r="BQ20">
        <v>0.918794</v>
      </c>
      <c r="BR20">
        <v>0.70816599999999996</v>
      </c>
      <c r="BS20">
        <v>5.6885300000000001</v>
      </c>
      <c r="BT20">
        <v>1.9886200000000001</v>
      </c>
      <c r="BU20">
        <v>1799.82</v>
      </c>
      <c r="BV20">
        <v>0.89998599999999995</v>
      </c>
      <c r="BW20">
        <v>0.10001400000000001</v>
      </c>
      <c r="BX20">
        <v>0</v>
      </c>
      <c r="BY20">
        <v>1.9213</v>
      </c>
      <c r="BZ20">
        <v>0</v>
      </c>
      <c r="CA20">
        <v>13380.6</v>
      </c>
      <c r="CB20">
        <v>14598.8</v>
      </c>
      <c r="CC20">
        <v>40.25</v>
      </c>
      <c r="CD20">
        <v>40.186999999999998</v>
      </c>
      <c r="CE20">
        <v>39.875</v>
      </c>
      <c r="CF20">
        <v>39.75</v>
      </c>
      <c r="CG20">
        <v>38.75</v>
      </c>
      <c r="CH20">
        <v>1619.81</v>
      </c>
      <c r="CI20">
        <v>180.01</v>
      </c>
      <c r="CJ20">
        <v>0</v>
      </c>
      <c r="CK20">
        <v>1689900709.5</v>
      </c>
      <c r="CL20">
        <v>0</v>
      </c>
      <c r="CM20">
        <v>1689900496</v>
      </c>
      <c r="CN20" t="s">
        <v>354</v>
      </c>
      <c r="CO20">
        <v>1689900489.5</v>
      </c>
      <c r="CP20">
        <v>1689900496</v>
      </c>
      <c r="CQ20">
        <v>66</v>
      </c>
      <c r="CR20">
        <v>0.39400000000000002</v>
      </c>
      <c r="CS20">
        <v>-4.0000000000000001E-3</v>
      </c>
      <c r="CT20">
        <v>-3.2909999999999999</v>
      </c>
      <c r="CU20">
        <v>-0.57499999999999996</v>
      </c>
      <c r="CV20">
        <v>418</v>
      </c>
      <c r="CW20">
        <v>7</v>
      </c>
      <c r="CX20">
        <v>0.1</v>
      </c>
      <c r="CY20">
        <v>0.05</v>
      </c>
      <c r="CZ20">
        <v>16.918006944826779</v>
      </c>
      <c r="DA20">
        <v>0.55600619869106338</v>
      </c>
      <c r="DB20">
        <v>6.4337311924792251E-2</v>
      </c>
      <c r="DC20">
        <v>1</v>
      </c>
      <c r="DD20">
        <v>417.767</v>
      </c>
      <c r="DE20">
        <v>0.2368432055747989</v>
      </c>
      <c r="DF20">
        <v>3.9625072131957477E-2</v>
      </c>
      <c r="DG20">
        <v>-1</v>
      </c>
      <c r="DH20">
        <v>1799.9680487804881</v>
      </c>
      <c r="DI20">
        <v>-0.29559275701801402</v>
      </c>
      <c r="DJ20">
        <v>9.8827751414963666E-2</v>
      </c>
      <c r="DK20">
        <v>1</v>
      </c>
      <c r="DL20">
        <v>2</v>
      </c>
      <c r="DM20">
        <v>2</v>
      </c>
      <c r="DN20" t="s">
        <v>355</v>
      </c>
      <c r="DO20">
        <v>3.2190300000000001</v>
      </c>
      <c r="DP20">
        <v>2.7236899999999999</v>
      </c>
      <c r="DQ20">
        <v>9.5368700000000001E-2</v>
      </c>
      <c r="DR20">
        <v>9.74859E-2</v>
      </c>
      <c r="DS20">
        <v>6.0090999999999999E-2</v>
      </c>
      <c r="DT20">
        <v>4.65244E-2</v>
      </c>
      <c r="DU20">
        <v>27555.200000000001</v>
      </c>
      <c r="DV20">
        <v>31017.9</v>
      </c>
      <c r="DW20">
        <v>28643.1</v>
      </c>
      <c r="DX20">
        <v>32930.300000000003</v>
      </c>
      <c r="DY20">
        <v>37453</v>
      </c>
      <c r="DZ20">
        <v>42423.1</v>
      </c>
      <c r="EA20">
        <v>42044.3</v>
      </c>
      <c r="EB20">
        <v>47349.5</v>
      </c>
      <c r="EC20">
        <v>2.2976700000000001</v>
      </c>
      <c r="ED20">
        <v>1.93642</v>
      </c>
      <c r="EE20">
        <v>0.104353</v>
      </c>
      <c r="EF20">
        <v>0</v>
      </c>
      <c r="EG20">
        <v>14.205500000000001</v>
      </c>
      <c r="EH20">
        <v>999.9</v>
      </c>
      <c r="EI20">
        <v>50.3</v>
      </c>
      <c r="EJ20">
        <v>19.3</v>
      </c>
      <c r="EK20">
        <v>11.3369</v>
      </c>
      <c r="EL20">
        <v>63.158999999999999</v>
      </c>
      <c r="EM20">
        <v>20.620999999999999</v>
      </c>
      <c r="EN20">
        <v>1</v>
      </c>
      <c r="EO20">
        <v>-0.73821099999999995</v>
      </c>
      <c r="EP20">
        <v>1.20804</v>
      </c>
      <c r="EQ20">
        <v>20.2315</v>
      </c>
      <c r="ER20">
        <v>5.22912</v>
      </c>
      <c r="ES20">
        <v>12.004</v>
      </c>
      <c r="ET20">
        <v>4.9905499999999998</v>
      </c>
      <c r="EU20">
        <v>3.3050000000000002</v>
      </c>
      <c r="EV20">
        <v>7446.5</v>
      </c>
      <c r="EW20">
        <v>9999</v>
      </c>
      <c r="EX20">
        <v>525.9</v>
      </c>
      <c r="EY20">
        <v>75.8</v>
      </c>
      <c r="EZ20">
        <v>1.8521099999999999</v>
      </c>
      <c r="FA20">
        <v>1.86127</v>
      </c>
      <c r="FB20">
        <v>1.8601700000000001</v>
      </c>
      <c r="FC20">
        <v>1.8561700000000001</v>
      </c>
      <c r="FD20">
        <v>1.86063</v>
      </c>
      <c r="FE20">
        <v>1.85686</v>
      </c>
      <c r="FF20">
        <v>1.8589899999999999</v>
      </c>
      <c r="FG20">
        <v>1.8618399999999999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-3.2330000000000001</v>
      </c>
      <c r="FV20">
        <v>-0.57469999999999999</v>
      </c>
      <c r="FW20">
        <v>-1.786073969088052</v>
      </c>
      <c r="FX20">
        <v>-4.0117494158234393E-3</v>
      </c>
      <c r="FY20">
        <v>1.087516141204025E-6</v>
      </c>
      <c r="FZ20">
        <v>-8.657206703991749E-11</v>
      </c>
      <c r="GA20">
        <v>-0.5747380952380956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3.4</v>
      </c>
      <c r="GJ20">
        <v>3.3</v>
      </c>
      <c r="GK20">
        <v>1.01929</v>
      </c>
      <c r="GL20">
        <v>2.35229</v>
      </c>
      <c r="GM20">
        <v>1.5942400000000001</v>
      </c>
      <c r="GN20">
        <v>2.33521</v>
      </c>
      <c r="GO20">
        <v>1.40015</v>
      </c>
      <c r="GP20">
        <v>2.32422</v>
      </c>
      <c r="GQ20">
        <v>22.8687</v>
      </c>
      <c r="GR20">
        <v>15.2265</v>
      </c>
      <c r="GS20">
        <v>18</v>
      </c>
      <c r="GT20">
        <v>624.53399999999999</v>
      </c>
      <c r="GU20">
        <v>420.94600000000003</v>
      </c>
      <c r="GV20">
        <v>13.424899999999999</v>
      </c>
      <c r="GW20">
        <v>17.3459</v>
      </c>
      <c r="GX20">
        <v>30.0001</v>
      </c>
      <c r="GY20">
        <v>17.2621</v>
      </c>
      <c r="GZ20">
        <v>17.226299999999998</v>
      </c>
      <c r="HA20">
        <v>20.4666</v>
      </c>
      <c r="HB20">
        <v>30</v>
      </c>
      <c r="HC20">
        <v>-30</v>
      </c>
      <c r="HD20">
        <v>13.458299999999999</v>
      </c>
      <c r="HE20">
        <v>417.74700000000001</v>
      </c>
      <c r="HF20">
        <v>0</v>
      </c>
      <c r="HG20">
        <v>105.169</v>
      </c>
      <c r="HH20">
        <v>104.42700000000001</v>
      </c>
    </row>
    <row r="21" spans="1:216" x14ac:dyDescent="0.2">
      <c r="A21">
        <v>3</v>
      </c>
      <c r="B21">
        <v>1689900755.0999999</v>
      </c>
      <c r="C21">
        <v>121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1689900755.0999999</v>
      </c>
      <c r="M21">
        <f t="shared" si="0"/>
        <v>2.0997130374482077E-3</v>
      </c>
      <c r="N21">
        <f t="shared" si="1"/>
        <v>2.0997130374482076</v>
      </c>
      <c r="O21">
        <f t="shared" si="2"/>
        <v>16.749853959159843</v>
      </c>
      <c r="P21">
        <f t="shared" si="3"/>
        <v>399.99700000000001</v>
      </c>
      <c r="Q21">
        <f t="shared" si="4"/>
        <v>277.56212228616675</v>
      </c>
      <c r="R21">
        <f t="shared" si="5"/>
        <v>27.697611314912336</v>
      </c>
      <c r="S21">
        <f t="shared" si="6"/>
        <v>39.915249753381602</v>
      </c>
      <c r="T21">
        <f t="shared" si="7"/>
        <v>0.23694692063817893</v>
      </c>
      <c r="U21">
        <f t="shared" si="8"/>
        <v>2.9269292560924338</v>
      </c>
      <c r="V21">
        <f t="shared" si="9"/>
        <v>0.22678289611604197</v>
      </c>
      <c r="W21">
        <f t="shared" si="10"/>
        <v>0.14261617397393062</v>
      </c>
      <c r="X21">
        <f t="shared" si="11"/>
        <v>248.10473099999999</v>
      </c>
      <c r="Y21">
        <f t="shared" si="12"/>
        <v>17.319914661148655</v>
      </c>
      <c r="Z21">
        <f t="shared" si="13"/>
        <v>16.034600000000001</v>
      </c>
      <c r="AA21">
        <f t="shared" si="14"/>
        <v>1.8287357603353782</v>
      </c>
      <c r="AB21">
        <f t="shared" si="15"/>
        <v>49.03147889848875</v>
      </c>
      <c r="AC21">
        <f t="shared" si="16"/>
        <v>0.91753473606652802</v>
      </c>
      <c r="AD21">
        <f t="shared" si="17"/>
        <v>1.8713176854529026</v>
      </c>
      <c r="AE21">
        <f t="shared" si="18"/>
        <v>0.91120102426885019</v>
      </c>
      <c r="AF21">
        <f t="shared" si="19"/>
        <v>-92.597344951465956</v>
      </c>
      <c r="AG21">
        <f t="shared" si="20"/>
        <v>56.964576229658469</v>
      </c>
      <c r="AH21">
        <f t="shared" si="21"/>
        <v>3.7632833047031906</v>
      </c>
      <c r="AI21">
        <f t="shared" si="22"/>
        <v>216.23524558289569</v>
      </c>
      <c r="AJ21">
        <v>33</v>
      </c>
      <c r="AK21">
        <v>5</v>
      </c>
      <c r="AL21">
        <f t="shared" si="23"/>
        <v>1</v>
      </c>
      <c r="AM21">
        <f t="shared" si="24"/>
        <v>0</v>
      </c>
      <c r="AN21">
        <f t="shared" si="25"/>
        <v>54729.28502976126</v>
      </c>
      <c r="AO21">
        <f t="shared" si="26"/>
        <v>1500.12</v>
      </c>
      <c r="AP21">
        <f t="shared" si="27"/>
        <v>1264.6010999999999</v>
      </c>
      <c r="AQ21">
        <f t="shared" si="28"/>
        <v>0.84299996000319966</v>
      </c>
      <c r="AR21">
        <f t="shared" si="29"/>
        <v>0.16538992280617551</v>
      </c>
      <c r="AS21">
        <v>1689900755.0999999</v>
      </c>
      <c r="AT21">
        <v>399.99700000000001</v>
      </c>
      <c r="AU21">
        <v>417.58600000000001</v>
      </c>
      <c r="AV21">
        <v>9.1947600000000005</v>
      </c>
      <c r="AW21">
        <v>7.1144400000000001</v>
      </c>
      <c r="AX21">
        <v>403.22899999999998</v>
      </c>
      <c r="AY21">
        <v>9.7695000000000007</v>
      </c>
      <c r="AZ21">
        <v>600.02499999999998</v>
      </c>
      <c r="BA21">
        <v>99.6892</v>
      </c>
      <c r="BB21">
        <v>9.9672800000000006E-2</v>
      </c>
      <c r="BC21">
        <v>16.395600000000002</v>
      </c>
      <c r="BD21">
        <v>16.034600000000001</v>
      </c>
      <c r="BE21">
        <v>999.9</v>
      </c>
      <c r="BF21">
        <v>0</v>
      </c>
      <c r="BG21">
        <v>0</v>
      </c>
      <c r="BH21">
        <v>10016.200000000001</v>
      </c>
      <c r="BI21">
        <v>0</v>
      </c>
      <c r="BJ21">
        <v>29.212299999999999</v>
      </c>
      <c r="BK21">
        <v>-17.589300000000001</v>
      </c>
      <c r="BL21">
        <v>403.709</v>
      </c>
      <c r="BM21">
        <v>420.57799999999997</v>
      </c>
      <c r="BN21">
        <v>2.0803099999999999</v>
      </c>
      <c r="BO21">
        <v>417.58600000000001</v>
      </c>
      <c r="BP21">
        <v>7.1144400000000001</v>
      </c>
      <c r="BQ21">
        <v>0.91661800000000004</v>
      </c>
      <c r="BR21">
        <v>0.70923400000000003</v>
      </c>
      <c r="BS21">
        <v>5.6543299999999999</v>
      </c>
      <c r="BT21">
        <v>2.0097</v>
      </c>
      <c r="BU21">
        <v>1500.12</v>
      </c>
      <c r="BV21">
        <v>0.89999899999999999</v>
      </c>
      <c r="BW21">
        <v>0.10000100000000001</v>
      </c>
      <c r="BX21">
        <v>0</v>
      </c>
      <c r="BY21">
        <v>2.8496999999999999</v>
      </c>
      <c r="BZ21">
        <v>0</v>
      </c>
      <c r="CA21">
        <v>11179.7</v>
      </c>
      <c r="CB21">
        <v>12167.9</v>
      </c>
      <c r="CC21">
        <v>40.625</v>
      </c>
      <c r="CD21">
        <v>40.686999999999998</v>
      </c>
      <c r="CE21">
        <v>40.375</v>
      </c>
      <c r="CF21">
        <v>40.5</v>
      </c>
      <c r="CG21">
        <v>39.25</v>
      </c>
      <c r="CH21">
        <v>1350.11</v>
      </c>
      <c r="CI21">
        <v>150.01</v>
      </c>
      <c r="CJ21">
        <v>0</v>
      </c>
      <c r="CK21">
        <v>1689900769.5</v>
      </c>
      <c r="CL21">
        <v>0</v>
      </c>
      <c r="CM21">
        <v>1689900496</v>
      </c>
      <c r="CN21" t="s">
        <v>354</v>
      </c>
      <c r="CO21">
        <v>1689900489.5</v>
      </c>
      <c r="CP21">
        <v>1689900496</v>
      </c>
      <c r="CQ21">
        <v>66</v>
      </c>
      <c r="CR21">
        <v>0.39400000000000002</v>
      </c>
      <c r="CS21">
        <v>-4.0000000000000001E-3</v>
      </c>
      <c r="CT21">
        <v>-3.2909999999999999</v>
      </c>
      <c r="CU21">
        <v>-0.57499999999999996</v>
      </c>
      <c r="CV21">
        <v>418</v>
      </c>
      <c r="CW21">
        <v>7</v>
      </c>
      <c r="CX21">
        <v>0.1</v>
      </c>
      <c r="CY21">
        <v>0.05</v>
      </c>
      <c r="CZ21">
        <v>16.647759560037251</v>
      </c>
      <c r="DA21">
        <v>0.47225071540718899</v>
      </c>
      <c r="DB21">
        <v>5.4474508394375079E-2</v>
      </c>
      <c r="DC21">
        <v>1</v>
      </c>
      <c r="DD21">
        <v>417.48897560975621</v>
      </c>
      <c r="DE21">
        <v>8.6404181185621709E-2</v>
      </c>
      <c r="DF21">
        <v>2.648284102075674E-2</v>
      </c>
      <c r="DG21">
        <v>-1</v>
      </c>
      <c r="DH21">
        <v>1500.015609756098</v>
      </c>
      <c r="DI21">
        <v>-3.8157298434128767E-2</v>
      </c>
      <c r="DJ21">
        <v>0.1493571391891956</v>
      </c>
      <c r="DK21">
        <v>1</v>
      </c>
      <c r="DL21">
        <v>2</v>
      </c>
      <c r="DM21">
        <v>2</v>
      </c>
      <c r="DN21" t="s">
        <v>355</v>
      </c>
      <c r="DO21">
        <v>3.21882</v>
      </c>
      <c r="DP21">
        <v>2.7235100000000001</v>
      </c>
      <c r="DQ21">
        <v>9.5363500000000004E-2</v>
      </c>
      <c r="DR21">
        <v>9.7448900000000005E-2</v>
      </c>
      <c r="DS21">
        <v>5.99868E-2</v>
      </c>
      <c r="DT21">
        <v>4.6579599999999999E-2</v>
      </c>
      <c r="DU21">
        <v>27554.9</v>
      </c>
      <c r="DV21">
        <v>31018.799999999999</v>
      </c>
      <c r="DW21">
        <v>28642.6</v>
      </c>
      <c r="DX21">
        <v>32929.800000000003</v>
      </c>
      <c r="DY21">
        <v>37456.6</v>
      </c>
      <c r="DZ21">
        <v>42420.2</v>
      </c>
      <c r="EA21">
        <v>42043.5</v>
      </c>
      <c r="EB21">
        <v>47349</v>
      </c>
      <c r="EC21">
        <v>2.2967300000000002</v>
      </c>
      <c r="ED21">
        <v>1.9366000000000001</v>
      </c>
      <c r="EE21">
        <v>0.107791</v>
      </c>
      <c r="EF21">
        <v>0</v>
      </c>
      <c r="EG21">
        <v>14.2369</v>
      </c>
      <c r="EH21">
        <v>999.9</v>
      </c>
      <c r="EI21">
        <v>50.3</v>
      </c>
      <c r="EJ21">
        <v>19.3</v>
      </c>
      <c r="EK21">
        <v>11.3353</v>
      </c>
      <c r="EL21">
        <v>63.448999999999998</v>
      </c>
      <c r="EM21">
        <v>21.041699999999999</v>
      </c>
      <c r="EN21">
        <v>1</v>
      </c>
      <c r="EO21">
        <v>-0.72739600000000004</v>
      </c>
      <c r="EP21">
        <v>3.8495200000000001</v>
      </c>
      <c r="EQ21">
        <v>20.190799999999999</v>
      </c>
      <c r="ER21">
        <v>5.22912</v>
      </c>
      <c r="ES21">
        <v>12.004</v>
      </c>
      <c r="ET21">
        <v>4.9909499999999998</v>
      </c>
      <c r="EU21">
        <v>3.3050000000000002</v>
      </c>
      <c r="EV21">
        <v>7447.9</v>
      </c>
      <c r="EW21">
        <v>9999</v>
      </c>
      <c r="EX21">
        <v>525.9</v>
      </c>
      <c r="EY21">
        <v>75.8</v>
      </c>
      <c r="EZ21">
        <v>1.8521099999999999</v>
      </c>
      <c r="FA21">
        <v>1.86127</v>
      </c>
      <c r="FB21">
        <v>1.8601799999999999</v>
      </c>
      <c r="FC21">
        <v>1.85612</v>
      </c>
      <c r="FD21">
        <v>1.8605799999999999</v>
      </c>
      <c r="FE21">
        <v>1.85686</v>
      </c>
      <c r="FF21">
        <v>1.8589800000000001</v>
      </c>
      <c r="FG21">
        <v>1.8617999999999999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-3.2320000000000002</v>
      </c>
      <c r="FV21">
        <v>-0.57469999999999999</v>
      </c>
      <c r="FW21">
        <v>-1.786073969088052</v>
      </c>
      <c r="FX21">
        <v>-4.0117494158234393E-3</v>
      </c>
      <c r="FY21">
        <v>1.087516141204025E-6</v>
      </c>
      <c r="FZ21">
        <v>-8.657206703991749E-11</v>
      </c>
      <c r="GA21">
        <v>-0.5747380952380956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4.4000000000000004</v>
      </c>
      <c r="GJ21">
        <v>4.3</v>
      </c>
      <c r="GK21">
        <v>1.01929</v>
      </c>
      <c r="GL21">
        <v>2.34985</v>
      </c>
      <c r="GM21">
        <v>1.5942400000000001</v>
      </c>
      <c r="GN21">
        <v>2.33521</v>
      </c>
      <c r="GO21">
        <v>1.40015</v>
      </c>
      <c r="GP21">
        <v>2.3278799999999999</v>
      </c>
      <c r="GQ21">
        <v>22.8889</v>
      </c>
      <c r="GR21">
        <v>15.2003</v>
      </c>
      <c r="GS21">
        <v>18</v>
      </c>
      <c r="GT21">
        <v>623.89</v>
      </c>
      <c r="GU21">
        <v>421.09399999999999</v>
      </c>
      <c r="GV21">
        <v>13.604100000000001</v>
      </c>
      <c r="GW21">
        <v>17.341200000000001</v>
      </c>
      <c r="GX21">
        <v>30.006399999999999</v>
      </c>
      <c r="GY21">
        <v>17.266300000000001</v>
      </c>
      <c r="GZ21">
        <v>17.230799999999999</v>
      </c>
      <c r="HA21">
        <v>20.456800000000001</v>
      </c>
      <c r="HB21">
        <v>30</v>
      </c>
      <c r="HC21">
        <v>-30</v>
      </c>
      <c r="HD21">
        <v>13.3536</v>
      </c>
      <c r="HE21">
        <v>417.51299999999998</v>
      </c>
      <c r="HF21">
        <v>0</v>
      </c>
      <c r="HG21">
        <v>105.167</v>
      </c>
      <c r="HH21">
        <v>104.426</v>
      </c>
    </row>
    <row r="22" spans="1:216" x14ac:dyDescent="0.2">
      <c r="A22">
        <v>4</v>
      </c>
      <c r="B22">
        <v>1689900815.5999999</v>
      </c>
      <c r="C22">
        <v>181.5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1689900815.5999999</v>
      </c>
      <c r="M22">
        <f t="shared" si="0"/>
        <v>2.0449502510897664E-3</v>
      </c>
      <c r="N22">
        <f t="shared" si="1"/>
        <v>2.0449502510897664</v>
      </c>
      <c r="O22">
        <f t="shared" si="2"/>
        <v>16.334567446553915</v>
      </c>
      <c r="P22">
        <f t="shared" si="3"/>
        <v>400.04</v>
      </c>
      <c r="Q22">
        <f t="shared" si="4"/>
        <v>278.50383306772551</v>
      </c>
      <c r="R22">
        <f t="shared" si="5"/>
        <v>27.791922595023689</v>
      </c>
      <c r="S22">
        <f t="shared" si="6"/>
        <v>39.920027643604001</v>
      </c>
      <c r="T22">
        <f t="shared" si="7"/>
        <v>0.23262486923790054</v>
      </c>
      <c r="U22">
        <f t="shared" si="8"/>
        <v>2.9271726488632637</v>
      </c>
      <c r="V22">
        <f t="shared" si="9"/>
        <v>0.2228207889360094</v>
      </c>
      <c r="W22">
        <f t="shared" si="10"/>
        <v>0.1401094181861644</v>
      </c>
      <c r="X22">
        <f t="shared" si="11"/>
        <v>206.75723099999993</v>
      </c>
      <c r="Y22">
        <f t="shared" si="12"/>
        <v>17.166616519700131</v>
      </c>
      <c r="Z22">
        <f t="shared" si="13"/>
        <v>15.9312</v>
      </c>
      <c r="AA22">
        <f t="shared" si="14"/>
        <v>1.8166970023389883</v>
      </c>
      <c r="AB22">
        <f t="shared" si="15"/>
        <v>48.567936795253523</v>
      </c>
      <c r="AC22">
        <f t="shared" si="16"/>
        <v>0.91339565900061692</v>
      </c>
      <c r="AD22">
        <f t="shared" si="17"/>
        <v>1.8806556738269389</v>
      </c>
      <c r="AE22">
        <f t="shared" si="18"/>
        <v>0.90330134333837142</v>
      </c>
      <c r="AF22">
        <f t="shared" si="19"/>
        <v>-90.182306073058697</v>
      </c>
      <c r="AG22">
        <f t="shared" si="20"/>
        <v>85.627560499377154</v>
      </c>
      <c r="AH22">
        <f t="shared" si="21"/>
        <v>5.6556555493724661</v>
      </c>
      <c r="AI22">
        <f t="shared" si="22"/>
        <v>207.85814097569084</v>
      </c>
      <c r="AJ22">
        <v>33</v>
      </c>
      <c r="AK22">
        <v>5</v>
      </c>
      <c r="AL22">
        <f t="shared" si="23"/>
        <v>1</v>
      </c>
      <c r="AM22">
        <f t="shared" si="24"/>
        <v>0</v>
      </c>
      <c r="AN22">
        <f t="shared" si="25"/>
        <v>54721.802426951639</v>
      </c>
      <c r="AO22">
        <f t="shared" si="26"/>
        <v>1250.1199999999999</v>
      </c>
      <c r="AP22">
        <f t="shared" si="27"/>
        <v>1053.8510999999996</v>
      </c>
      <c r="AQ22">
        <f t="shared" si="28"/>
        <v>0.84299995200460742</v>
      </c>
      <c r="AR22">
        <f t="shared" si="29"/>
        <v>0.16538990736889256</v>
      </c>
      <c r="AS22">
        <v>1689900815.5999999</v>
      </c>
      <c r="AT22">
        <v>400.04</v>
      </c>
      <c r="AU22">
        <v>417.19099999999997</v>
      </c>
      <c r="AV22">
        <v>9.1531699999999994</v>
      </c>
      <c r="AW22">
        <v>7.1271300000000002</v>
      </c>
      <c r="AX22">
        <v>403.27300000000002</v>
      </c>
      <c r="AY22">
        <v>9.7279099999999996</v>
      </c>
      <c r="AZ22">
        <v>600.05700000000002</v>
      </c>
      <c r="BA22">
        <v>99.690100000000001</v>
      </c>
      <c r="BB22">
        <v>9.9990099999999998E-2</v>
      </c>
      <c r="BC22">
        <v>16.473800000000001</v>
      </c>
      <c r="BD22">
        <v>15.9312</v>
      </c>
      <c r="BE22">
        <v>999.9</v>
      </c>
      <c r="BF22">
        <v>0</v>
      </c>
      <c r="BG22">
        <v>0</v>
      </c>
      <c r="BH22">
        <v>10017.5</v>
      </c>
      <c r="BI22">
        <v>0</v>
      </c>
      <c r="BJ22">
        <v>27.608599999999999</v>
      </c>
      <c r="BK22">
        <v>-17.151</v>
      </c>
      <c r="BL22">
        <v>403.73500000000001</v>
      </c>
      <c r="BM22">
        <v>420.18599999999998</v>
      </c>
      <c r="BN22">
        <v>2.0260400000000001</v>
      </c>
      <c r="BO22">
        <v>417.19099999999997</v>
      </c>
      <c r="BP22">
        <v>7.1271300000000002</v>
      </c>
      <c r="BQ22">
        <v>0.91248099999999999</v>
      </c>
      <c r="BR22">
        <v>0.71050500000000005</v>
      </c>
      <c r="BS22">
        <v>5.5891000000000002</v>
      </c>
      <c r="BT22">
        <v>2.03477</v>
      </c>
      <c r="BU22">
        <v>1250.1199999999999</v>
      </c>
      <c r="BV22">
        <v>0.90000100000000005</v>
      </c>
      <c r="BW22">
        <v>9.9999500000000005E-2</v>
      </c>
      <c r="BX22">
        <v>0</v>
      </c>
      <c r="BY22">
        <v>2.7187000000000001</v>
      </c>
      <c r="BZ22">
        <v>0</v>
      </c>
      <c r="CA22">
        <v>9425.52</v>
      </c>
      <c r="CB22">
        <v>10140.1</v>
      </c>
      <c r="CC22">
        <v>40.811999999999998</v>
      </c>
      <c r="CD22">
        <v>41.061999999999998</v>
      </c>
      <c r="CE22">
        <v>40.811999999999998</v>
      </c>
      <c r="CF22">
        <v>41.186999999999998</v>
      </c>
      <c r="CG22">
        <v>39.561999999999998</v>
      </c>
      <c r="CH22">
        <v>1125.1099999999999</v>
      </c>
      <c r="CI22">
        <v>125.01</v>
      </c>
      <c r="CJ22">
        <v>0</v>
      </c>
      <c r="CK22">
        <v>1689900830.0999999</v>
      </c>
      <c r="CL22">
        <v>0</v>
      </c>
      <c r="CM22">
        <v>1689900496</v>
      </c>
      <c r="CN22" t="s">
        <v>354</v>
      </c>
      <c r="CO22">
        <v>1689900489.5</v>
      </c>
      <c r="CP22">
        <v>1689900496</v>
      </c>
      <c r="CQ22">
        <v>66</v>
      </c>
      <c r="CR22">
        <v>0.39400000000000002</v>
      </c>
      <c r="CS22">
        <v>-4.0000000000000001E-3</v>
      </c>
      <c r="CT22">
        <v>-3.2909999999999999</v>
      </c>
      <c r="CU22">
        <v>-0.57499999999999996</v>
      </c>
      <c r="CV22">
        <v>418</v>
      </c>
      <c r="CW22">
        <v>7</v>
      </c>
      <c r="CX22">
        <v>0.1</v>
      </c>
      <c r="CY22">
        <v>0.05</v>
      </c>
      <c r="CZ22">
        <v>16.374985710395109</v>
      </c>
      <c r="DA22">
        <v>5.4465027796093073E-2</v>
      </c>
      <c r="DB22">
        <v>2.7065658016215879E-2</v>
      </c>
      <c r="DC22">
        <v>1</v>
      </c>
      <c r="DD22">
        <v>417.2106</v>
      </c>
      <c r="DE22">
        <v>6.5966228893093823E-2</v>
      </c>
      <c r="DF22">
        <v>2.2101809880641719E-2</v>
      </c>
      <c r="DG22">
        <v>-1</v>
      </c>
      <c r="DH22">
        <v>1249.990243902439</v>
      </c>
      <c r="DI22">
        <v>-4.3591166450518713E-2</v>
      </c>
      <c r="DJ22">
        <v>0.15203478107974899</v>
      </c>
      <c r="DK22">
        <v>1</v>
      </c>
      <c r="DL22">
        <v>2</v>
      </c>
      <c r="DM22">
        <v>2</v>
      </c>
      <c r="DN22" t="s">
        <v>355</v>
      </c>
      <c r="DO22">
        <v>3.21889</v>
      </c>
      <c r="DP22">
        <v>2.7238500000000001</v>
      </c>
      <c r="DQ22">
        <v>9.5370200000000002E-2</v>
      </c>
      <c r="DR22">
        <v>9.7378599999999996E-2</v>
      </c>
      <c r="DS22">
        <v>5.9788500000000001E-2</v>
      </c>
      <c r="DT22">
        <v>4.66448E-2</v>
      </c>
      <c r="DU22">
        <v>27556.2</v>
      </c>
      <c r="DV22">
        <v>31022.1</v>
      </c>
      <c r="DW22">
        <v>28644.2</v>
      </c>
      <c r="DX22">
        <v>32930.800000000003</v>
      </c>
      <c r="DY22">
        <v>37466.300000000003</v>
      </c>
      <c r="DZ22">
        <v>42418.8</v>
      </c>
      <c r="EA22">
        <v>42045.3</v>
      </c>
      <c r="EB22">
        <v>47350.6</v>
      </c>
      <c r="EC22">
        <v>2.2971499999999998</v>
      </c>
      <c r="ED22">
        <v>1.93635</v>
      </c>
      <c r="EE22">
        <v>0.10098500000000001</v>
      </c>
      <c r="EF22">
        <v>0</v>
      </c>
      <c r="EG22">
        <v>14.2469</v>
      </c>
      <c r="EH22">
        <v>999.9</v>
      </c>
      <c r="EI22">
        <v>50.3</v>
      </c>
      <c r="EJ22">
        <v>19.399999999999999</v>
      </c>
      <c r="EK22">
        <v>11.407400000000001</v>
      </c>
      <c r="EL22">
        <v>62.819000000000003</v>
      </c>
      <c r="EM22">
        <v>21.029599999999999</v>
      </c>
      <c r="EN22">
        <v>1</v>
      </c>
      <c r="EO22">
        <v>-0.73818600000000001</v>
      </c>
      <c r="EP22">
        <v>0.56270699999999996</v>
      </c>
      <c r="EQ22">
        <v>20.240300000000001</v>
      </c>
      <c r="ER22">
        <v>5.22912</v>
      </c>
      <c r="ES22">
        <v>12.004</v>
      </c>
      <c r="ET22">
        <v>4.9897499999999999</v>
      </c>
      <c r="EU22">
        <v>3.3050000000000002</v>
      </c>
      <c r="EV22">
        <v>7449.3</v>
      </c>
      <c r="EW22">
        <v>9999</v>
      </c>
      <c r="EX22">
        <v>525.9</v>
      </c>
      <c r="EY22">
        <v>75.900000000000006</v>
      </c>
      <c r="EZ22">
        <v>1.85216</v>
      </c>
      <c r="FA22">
        <v>1.86127</v>
      </c>
      <c r="FB22">
        <v>1.8602000000000001</v>
      </c>
      <c r="FC22">
        <v>1.8561799999999999</v>
      </c>
      <c r="FD22">
        <v>1.8606199999999999</v>
      </c>
      <c r="FE22">
        <v>1.8568899999999999</v>
      </c>
      <c r="FF22">
        <v>1.8589800000000001</v>
      </c>
      <c r="FG22">
        <v>1.8618600000000001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-3.2330000000000001</v>
      </c>
      <c r="FV22">
        <v>-0.57469999999999999</v>
      </c>
      <c r="FW22">
        <v>-1.786073969088052</v>
      </c>
      <c r="FX22">
        <v>-4.0117494158234393E-3</v>
      </c>
      <c r="FY22">
        <v>1.087516141204025E-6</v>
      </c>
      <c r="FZ22">
        <v>-8.657206703991749E-11</v>
      </c>
      <c r="GA22">
        <v>-0.5747380952380956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5.4</v>
      </c>
      <c r="GJ22">
        <v>5.3</v>
      </c>
      <c r="GK22">
        <v>1.01807</v>
      </c>
      <c r="GL22">
        <v>2.35229</v>
      </c>
      <c r="GM22">
        <v>1.5942400000000001</v>
      </c>
      <c r="GN22">
        <v>2.33521</v>
      </c>
      <c r="GO22">
        <v>1.40015</v>
      </c>
      <c r="GP22">
        <v>2.3022499999999999</v>
      </c>
      <c r="GQ22">
        <v>22.8889</v>
      </c>
      <c r="GR22">
        <v>15.2265</v>
      </c>
      <c r="GS22">
        <v>18</v>
      </c>
      <c r="GT22">
        <v>624.28700000000003</v>
      </c>
      <c r="GU22">
        <v>421.02699999999999</v>
      </c>
      <c r="GV22">
        <v>14.3665</v>
      </c>
      <c r="GW22">
        <v>17.3428</v>
      </c>
      <c r="GX22">
        <v>30.0002</v>
      </c>
      <c r="GY22">
        <v>17.272400000000001</v>
      </c>
      <c r="GZ22">
        <v>17.2392</v>
      </c>
      <c r="HA22">
        <v>20.443300000000001</v>
      </c>
      <c r="HB22">
        <v>30</v>
      </c>
      <c r="HC22">
        <v>-30</v>
      </c>
      <c r="HD22">
        <v>14.395099999999999</v>
      </c>
      <c r="HE22">
        <v>417.18099999999998</v>
      </c>
      <c r="HF22">
        <v>0</v>
      </c>
      <c r="HG22">
        <v>105.172</v>
      </c>
      <c r="HH22">
        <v>104.429</v>
      </c>
    </row>
    <row r="23" spans="1:216" x14ac:dyDescent="0.2">
      <c r="A23">
        <v>5</v>
      </c>
      <c r="B23">
        <v>1689900876.0999999</v>
      </c>
      <c r="C23">
        <v>242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1689900876.0999999</v>
      </c>
      <c r="M23">
        <f t="shared" si="0"/>
        <v>2.0239146951199407E-3</v>
      </c>
      <c r="N23">
        <f t="shared" si="1"/>
        <v>2.0239146951199407</v>
      </c>
      <c r="O23">
        <f t="shared" si="2"/>
        <v>16.107821315516151</v>
      </c>
      <c r="P23">
        <f t="shared" si="3"/>
        <v>399.94799999999998</v>
      </c>
      <c r="Q23">
        <f t="shared" si="4"/>
        <v>276.85378406400662</v>
      </c>
      <c r="R23">
        <f t="shared" si="5"/>
        <v>27.626850104495233</v>
      </c>
      <c r="S23">
        <f t="shared" si="6"/>
        <v>39.910248953065192</v>
      </c>
      <c r="T23">
        <f t="shared" si="7"/>
        <v>0.22626033938164009</v>
      </c>
      <c r="U23">
        <f t="shared" si="8"/>
        <v>2.9335029594667965</v>
      </c>
      <c r="V23">
        <f t="shared" si="9"/>
        <v>0.2169930358029766</v>
      </c>
      <c r="W23">
        <f t="shared" si="10"/>
        <v>0.1364216484588788</v>
      </c>
      <c r="X23">
        <f t="shared" si="11"/>
        <v>165.38284721710485</v>
      </c>
      <c r="Y23">
        <f t="shared" si="12"/>
        <v>17.210439007859804</v>
      </c>
      <c r="Z23">
        <f t="shared" si="13"/>
        <v>16.046700000000001</v>
      </c>
      <c r="AA23">
        <f t="shared" si="14"/>
        <v>1.8301491194236801</v>
      </c>
      <c r="AB23">
        <f t="shared" si="15"/>
        <v>47.633010762371207</v>
      </c>
      <c r="AC23">
        <f t="shared" si="16"/>
        <v>0.91220047621721689</v>
      </c>
      <c r="AD23">
        <f t="shared" si="17"/>
        <v>1.9150594548136994</v>
      </c>
      <c r="AE23">
        <f t="shared" si="18"/>
        <v>0.91794864320646319</v>
      </c>
      <c r="AF23">
        <f t="shared" si="19"/>
        <v>-89.254638054789382</v>
      </c>
      <c r="AG23">
        <f t="shared" si="20"/>
        <v>112.65096552761612</v>
      </c>
      <c r="AH23">
        <f t="shared" si="21"/>
        <v>7.439926828219507</v>
      </c>
      <c r="AI23">
        <f t="shared" si="22"/>
        <v>196.21910151815109</v>
      </c>
      <c r="AJ23">
        <v>33</v>
      </c>
      <c r="AK23">
        <v>5</v>
      </c>
      <c r="AL23">
        <f t="shared" si="23"/>
        <v>1</v>
      </c>
      <c r="AM23">
        <f t="shared" si="24"/>
        <v>0</v>
      </c>
      <c r="AN23">
        <f t="shared" si="25"/>
        <v>54857.26357864328</v>
      </c>
      <c r="AO23">
        <f t="shared" si="26"/>
        <v>999.94799999999998</v>
      </c>
      <c r="AP23">
        <f t="shared" si="27"/>
        <v>842.95691399849989</v>
      </c>
      <c r="AQ23">
        <f t="shared" si="28"/>
        <v>0.84300075003750186</v>
      </c>
      <c r="AR23">
        <f t="shared" si="29"/>
        <v>0.16539144757237861</v>
      </c>
      <c r="AS23">
        <v>1689900876.0999999</v>
      </c>
      <c r="AT23">
        <v>399.94799999999998</v>
      </c>
      <c r="AU23">
        <v>416.86500000000001</v>
      </c>
      <c r="AV23">
        <v>9.14133</v>
      </c>
      <c r="AW23">
        <v>7.1359500000000002</v>
      </c>
      <c r="AX23">
        <v>403.18</v>
      </c>
      <c r="AY23">
        <v>9.7160700000000002</v>
      </c>
      <c r="AZ23">
        <v>600.01</v>
      </c>
      <c r="BA23">
        <v>99.6892</v>
      </c>
      <c r="BB23">
        <v>9.9394899999999994E-2</v>
      </c>
      <c r="BC23">
        <v>16.759</v>
      </c>
      <c r="BD23">
        <v>16.046700000000001</v>
      </c>
      <c r="BE23">
        <v>999.9</v>
      </c>
      <c r="BF23">
        <v>0</v>
      </c>
      <c r="BG23">
        <v>0</v>
      </c>
      <c r="BH23">
        <v>10053.799999999999</v>
      </c>
      <c r="BI23">
        <v>0</v>
      </c>
      <c r="BJ23">
        <v>25.495200000000001</v>
      </c>
      <c r="BK23">
        <v>-16.916899999999998</v>
      </c>
      <c r="BL23">
        <v>403.637</v>
      </c>
      <c r="BM23">
        <v>419.86099999999999</v>
      </c>
      <c r="BN23">
        <v>2.0053800000000002</v>
      </c>
      <c r="BO23">
        <v>416.86500000000001</v>
      </c>
      <c r="BP23">
        <v>7.1359500000000002</v>
      </c>
      <c r="BQ23">
        <v>0.91129199999999999</v>
      </c>
      <c r="BR23">
        <v>0.71137700000000004</v>
      </c>
      <c r="BS23">
        <v>5.5703100000000001</v>
      </c>
      <c r="BT23">
        <v>2.0519599999999998</v>
      </c>
      <c r="BU23">
        <v>999.94799999999998</v>
      </c>
      <c r="BV23">
        <v>0.89997400000000005</v>
      </c>
      <c r="BW23">
        <v>0.100026</v>
      </c>
      <c r="BX23">
        <v>0</v>
      </c>
      <c r="BY23">
        <v>2.7888000000000002</v>
      </c>
      <c r="BZ23">
        <v>0</v>
      </c>
      <c r="CA23">
        <v>7733.07</v>
      </c>
      <c r="CB23">
        <v>8110.82</v>
      </c>
      <c r="CC23">
        <v>40.811999999999998</v>
      </c>
      <c r="CD23">
        <v>41.436999999999998</v>
      </c>
      <c r="CE23">
        <v>41.061999999999998</v>
      </c>
      <c r="CF23">
        <v>41.686999999999998</v>
      </c>
      <c r="CG23">
        <v>39.75</v>
      </c>
      <c r="CH23">
        <v>899.93</v>
      </c>
      <c r="CI23">
        <v>100.02</v>
      </c>
      <c r="CJ23">
        <v>0</v>
      </c>
      <c r="CK23">
        <v>1689900890.7</v>
      </c>
      <c r="CL23">
        <v>0</v>
      </c>
      <c r="CM23">
        <v>1689900496</v>
      </c>
      <c r="CN23" t="s">
        <v>354</v>
      </c>
      <c r="CO23">
        <v>1689900489.5</v>
      </c>
      <c r="CP23">
        <v>1689900496</v>
      </c>
      <c r="CQ23">
        <v>66</v>
      </c>
      <c r="CR23">
        <v>0.39400000000000002</v>
      </c>
      <c r="CS23">
        <v>-4.0000000000000001E-3</v>
      </c>
      <c r="CT23">
        <v>-3.2909999999999999</v>
      </c>
      <c r="CU23">
        <v>-0.57499999999999996</v>
      </c>
      <c r="CV23">
        <v>418</v>
      </c>
      <c r="CW23">
        <v>7</v>
      </c>
      <c r="CX23">
        <v>0.1</v>
      </c>
      <c r="CY23">
        <v>0.05</v>
      </c>
      <c r="CZ23">
        <v>15.975302153251169</v>
      </c>
      <c r="DA23">
        <v>0.27345955099232783</v>
      </c>
      <c r="DB23">
        <v>4.3308575456871418E-2</v>
      </c>
      <c r="DC23">
        <v>1</v>
      </c>
      <c r="DD23">
        <v>416.78300000000002</v>
      </c>
      <c r="DE23">
        <v>-1.4409005640576081E-3</v>
      </c>
      <c r="DF23">
        <v>2.1308449028493551E-2</v>
      </c>
      <c r="DG23">
        <v>-1</v>
      </c>
      <c r="DH23">
        <v>1000.009146341463</v>
      </c>
      <c r="DI23">
        <v>-1.9419473795035141E-2</v>
      </c>
      <c r="DJ23">
        <v>0.133266752660465</v>
      </c>
      <c r="DK23">
        <v>1</v>
      </c>
      <c r="DL23">
        <v>2</v>
      </c>
      <c r="DM23">
        <v>2</v>
      </c>
      <c r="DN23" t="s">
        <v>355</v>
      </c>
      <c r="DO23">
        <v>3.2187800000000002</v>
      </c>
      <c r="DP23">
        <v>2.72356</v>
      </c>
      <c r="DQ23">
        <v>9.5351400000000003E-2</v>
      </c>
      <c r="DR23">
        <v>9.73189E-2</v>
      </c>
      <c r="DS23">
        <v>5.9730800000000001E-2</v>
      </c>
      <c r="DT23">
        <v>4.6689300000000003E-2</v>
      </c>
      <c r="DU23">
        <v>27555.200000000001</v>
      </c>
      <c r="DV23">
        <v>31023</v>
      </c>
      <c r="DW23">
        <v>28642.6</v>
      </c>
      <c r="DX23">
        <v>32929.599999999999</v>
      </c>
      <c r="DY23">
        <v>37466.9</v>
      </c>
      <c r="DZ23">
        <v>42415.199999999997</v>
      </c>
      <c r="EA23">
        <v>42043.4</v>
      </c>
      <c r="EB23">
        <v>47348.9</v>
      </c>
      <c r="EC23">
        <v>2.2968799999999998</v>
      </c>
      <c r="ED23">
        <v>1.93635</v>
      </c>
      <c r="EE23">
        <v>0.105388</v>
      </c>
      <c r="EF23">
        <v>0</v>
      </c>
      <c r="EG23">
        <v>14.289099999999999</v>
      </c>
      <c r="EH23">
        <v>999.9</v>
      </c>
      <c r="EI23">
        <v>50.3</v>
      </c>
      <c r="EJ23">
        <v>19.399999999999999</v>
      </c>
      <c r="EK23">
        <v>11.408099999999999</v>
      </c>
      <c r="EL23">
        <v>62.869</v>
      </c>
      <c r="EM23">
        <v>20.9495</v>
      </c>
      <c r="EN23">
        <v>1</v>
      </c>
      <c r="EO23">
        <v>-0.72850400000000004</v>
      </c>
      <c r="EP23">
        <v>3.0684499999999999</v>
      </c>
      <c r="EQ23">
        <v>20.2118</v>
      </c>
      <c r="ER23">
        <v>5.2301700000000002</v>
      </c>
      <c r="ES23">
        <v>12.004</v>
      </c>
      <c r="ET23">
        <v>4.9913499999999997</v>
      </c>
      <c r="EU23">
        <v>3.3050000000000002</v>
      </c>
      <c r="EV23">
        <v>7450.5</v>
      </c>
      <c r="EW23">
        <v>9999</v>
      </c>
      <c r="EX23">
        <v>525.9</v>
      </c>
      <c r="EY23">
        <v>75.900000000000006</v>
      </c>
      <c r="EZ23">
        <v>1.8521099999999999</v>
      </c>
      <c r="FA23">
        <v>1.86127</v>
      </c>
      <c r="FB23">
        <v>1.86019</v>
      </c>
      <c r="FC23">
        <v>1.8561799999999999</v>
      </c>
      <c r="FD23">
        <v>1.86063</v>
      </c>
      <c r="FE23">
        <v>1.85687</v>
      </c>
      <c r="FF23">
        <v>1.8589800000000001</v>
      </c>
      <c r="FG23">
        <v>1.8617999999999999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-3.2320000000000002</v>
      </c>
      <c r="FV23">
        <v>-0.57469999999999999</v>
      </c>
      <c r="FW23">
        <v>-1.786073969088052</v>
      </c>
      <c r="FX23">
        <v>-4.0117494158234393E-3</v>
      </c>
      <c r="FY23">
        <v>1.087516141204025E-6</v>
      </c>
      <c r="FZ23">
        <v>-8.657206703991749E-11</v>
      </c>
      <c r="GA23">
        <v>-0.5747380952380956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6.4</v>
      </c>
      <c r="GJ23">
        <v>6.3</v>
      </c>
      <c r="GK23">
        <v>1.01807</v>
      </c>
      <c r="GL23">
        <v>2.35107</v>
      </c>
      <c r="GM23">
        <v>1.5942400000000001</v>
      </c>
      <c r="GN23">
        <v>2.33521</v>
      </c>
      <c r="GO23">
        <v>1.40015</v>
      </c>
      <c r="GP23">
        <v>2.2375500000000001</v>
      </c>
      <c r="GQ23">
        <v>22.909099999999999</v>
      </c>
      <c r="GR23">
        <v>15.2003</v>
      </c>
      <c r="GS23">
        <v>18</v>
      </c>
      <c r="GT23">
        <v>624.14700000000005</v>
      </c>
      <c r="GU23">
        <v>421.09399999999999</v>
      </c>
      <c r="GV23">
        <v>14.297700000000001</v>
      </c>
      <c r="GW23">
        <v>17.341200000000001</v>
      </c>
      <c r="GX23">
        <v>30.004100000000001</v>
      </c>
      <c r="GY23">
        <v>17.277000000000001</v>
      </c>
      <c r="GZ23">
        <v>17.245999999999999</v>
      </c>
      <c r="HA23">
        <v>20.4284</v>
      </c>
      <c r="HB23">
        <v>30</v>
      </c>
      <c r="HC23">
        <v>-30</v>
      </c>
      <c r="HD23">
        <v>14.1568</v>
      </c>
      <c r="HE23">
        <v>416.71199999999999</v>
      </c>
      <c r="HF23">
        <v>0</v>
      </c>
      <c r="HG23">
        <v>105.167</v>
      </c>
      <c r="HH23">
        <v>104.425</v>
      </c>
    </row>
    <row r="24" spans="1:216" x14ac:dyDescent="0.2">
      <c r="A24">
        <v>6</v>
      </c>
      <c r="B24">
        <v>1689900936.5999999</v>
      </c>
      <c r="C24">
        <v>302.5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1689900936.5999999</v>
      </c>
      <c r="M24">
        <f t="shared" si="0"/>
        <v>1.9793467813292113E-3</v>
      </c>
      <c r="N24">
        <f t="shared" si="1"/>
        <v>1.9793467813292112</v>
      </c>
      <c r="O24">
        <f t="shared" si="2"/>
        <v>15.170127700868852</v>
      </c>
      <c r="P24">
        <f t="shared" si="3"/>
        <v>399.995</v>
      </c>
      <c r="Q24">
        <f t="shared" si="4"/>
        <v>282.14442117787132</v>
      </c>
      <c r="R24">
        <f t="shared" si="5"/>
        <v>28.154304642636266</v>
      </c>
      <c r="S24">
        <f t="shared" si="6"/>
        <v>39.914243345721495</v>
      </c>
      <c r="T24">
        <f t="shared" si="7"/>
        <v>0.2229014783144227</v>
      </c>
      <c r="U24">
        <f t="shared" si="8"/>
        <v>2.9241565082064458</v>
      </c>
      <c r="V24">
        <f t="shared" si="9"/>
        <v>0.21387388228636145</v>
      </c>
      <c r="W24">
        <f t="shared" si="10"/>
        <v>0.13445180408190507</v>
      </c>
      <c r="X24">
        <f t="shared" si="11"/>
        <v>124.07246855753019</v>
      </c>
      <c r="Y24">
        <f t="shared" si="12"/>
        <v>17.047968008169118</v>
      </c>
      <c r="Z24">
        <f t="shared" si="13"/>
        <v>15.950900000000001</v>
      </c>
      <c r="AA24">
        <f t="shared" si="14"/>
        <v>1.8189852719103805</v>
      </c>
      <c r="AB24">
        <f t="shared" si="15"/>
        <v>47.208237213398988</v>
      </c>
      <c r="AC24">
        <f t="shared" si="16"/>
        <v>0.90810329521795086</v>
      </c>
      <c r="AD24">
        <f t="shared" si="17"/>
        <v>1.9236119559240952</v>
      </c>
      <c r="AE24">
        <f t="shared" si="18"/>
        <v>0.91088197669242965</v>
      </c>
      <c r="AF24">
        <f t="shared" si="19"/>
        <v>-87.289193056618217</v>
      </c>
      <c r="AG24">
        <f t="shared" si="20"/>
        <v>138.46147047633499</v>
      </c>
      <c r="AH24">
        <f t="shared" si="21"/>
        <v>9.1725759941593115</v>
      </c>
      <c r="AI24">
        <f t="shared" si="22"/>
        <v>184.41732197140627</v>
      </c>
      <c r="AJ24">
        <v>32</v>
      </c>
      <c r="AK24">
        <v>5</v>
      </c>
      <c r="AL24">
        <f t="shared" si="23"/>
        <v>1</v>
      </c>
      <c r="AM24">
        <f t="shared" si="24"/>
        <v>0</v>
      </c>
      <c r="AN24">
        <f t="shared" si="25"/>
        <v>54564.52943851256</v>
      </c>
      <c r="AO24">
        <f t="shared" si="26"/>
        <v>750.18399999999997</v>
      </c>
      <c r="AP24">
        <f t="shared" si="27"/>
        <v>632.40487199872018</v>
      </c>
      <c r="AQ24">
        <f t="shared" si="28"/>
        <v>0.8429996800767815</v>
      </c>
      <c r="AR24">
        <f t="shared" si="29"/>
        <v>0.16538938254818844</v>
      </c>
      <c r="AS24">
        <v>1689900936.5999999</v>
      </c>
      <c r="AT24">
        <v>399.995</v>
      </c>
      <c r="AU24">
        <v>415.95299999999997</v>
      </c>
      <c r="AV24">
        <v>9.1004299999999994</v>
      </c>
      <c r="AW24">
        <v>7.13957</v>
      </c>
      <c r="AX24">
        <v>403.22699999999998</v>
      </c>
      <c r="AY24">
        <v>9.6751699999999996</v>
      </c>
      <c r="AZ24">
        <v>600.14499999999998</v>
      </c>
      <c r="BA24">
        <v>99.686899999999994</v>
      </c>
      <c r="BB24">
        <v>9.9955699999999995E-2</v>
      </c>
      <c r="BC24">
        <v>16.8292</v>
      </c>
      <c r="BD24">
        <v>15.950900000000001</v>
      </c>
      <c r="BE24">
        <v>999.9</v>
      </c>
      <c r="BF24">
        <v>0</v>
      </c>
      <c r="BG24">
        <v>0</v>
      </c>
      <c r="BH24">
        <v>10000.6</v>
      </c>
      <c r="BI24">
        <v>0</v>
      </c>
      <c r="BJ24">
        <v>23.846499999999999</v>
      </c>
      <c r="BK24">
        <v>-15.9579</v>
      </c>
      <c r="BL24">
        <v>403.66800000000001</v>
      </c>
      <c r="BM24">
        <v>418.94400000000002</v>
      </c>
      <c r="BN24">
        <v>1.96086</v>
      </c>
      <c r="BO24">
        <v>415.95299999999997</v>
      </c>
      <c r="BP24">
        <v>7.13957</v>
      </c>
      <c r="BQ24">
        <v>0.90719300000000003</v>
      </c>
      <c r="BR24">
        <v>0.71172100000000005</v>
      </c>
      <c r="BS24">
        <v>5.5053599999999996</v>
      </c>
      <c r="BT24">
        <v>2.0587300000000002</v>
      </c>
      <c r="BU24">
        <v>750.18399999999997</v>
      </c>
      <c r="BV24">
        <v>0.90000800000000003</v>
      </c>
      <c r="BW24">
        <v>9.9992300000000006E-2</v>
      </c>
      <c r="BX24">
        <v>0</v>
      </c>
      <c r="BY24">
        <v>2.7298</v>
      </c>
      <c r="BZ24">
        <v>0</v>
      </c>
      <c r="CA24">
        <v>6113.91</v>
      </c>
      <c r="CB24">
        <v>6084.98</v>
      </c>
      <c r="CC24">
        <v>40.5</v>
      </c>
      <c r="CD24">
        <v>41.561999999999998</v>
      </c>
      <c r="CE24">
        <v>41.061999999999998</v>
      </c>
      <c r="CF24">
        <v>41.561999999999998</v>
      </c>
      <c r="CG24">
        <v>39.436999999999998</v>
      </c>
      <c r="CH24">
        <v>675.17</v>
      </c>
      <c r="CI24">
        <v>75.010000000000005</v>
      </c>
      <c r="CJ24">
        <v>0</v>
      </c>
      <c r="CK24">
        <v>1689900951.3</v>
      </c>
      <c r="CL24">
        <v>0</v>
      </c>
      <c r="CM24">
        <v>1689900496</v>
      </c>
      <c r="CN24" t="s">
        <v>354</v>
      </c>
      <c r="CO24">
        <v>1689900489.5</v>
      </c>
      <c r="CP24">
        <v>1689900496</v>
      </c>
      <c r="CQ24">
        <v>66</v>
      </c>
      <c r="CR24">
        <v>0.39400000000000002</v>
      </c>
      <c r="CS24">
        <v>-4.0000000000000001E-3</v>
      </c>
      <c r="CT24">
        <v>-3.2909999999999999</v>
      </c>
      <c r="CU24">
        <v>-0.57499999999999996</v>
      </c>
      <c r="CV24">
        <v>418</v>
      </c>
      <c r="CW24">
        <v>7</v>
      </c>
      <c r="CX24">
        <v>0.1</v>
      </c>
      <c r="CY24">
        <v>0.05</v>
      </c>
      <c r="CZ24">
        <v>15.085772988517389</v>
      </c>
      <c r="DA24">
        <v>-3.3726151636149462E-2</v>
      </c>
      <c r="DB24">
        <v>4.1565857059837619E-2</v>
      </c>
      <c r="DC24">
        <v>1</v>
      </c>
      <c r="DD24">
        <v>415.92417073170731</v>
      </c>
      <c r="DE24">
        <v>-0.1018327526122432</v>
      </c>
      <c r="DF24">
        <v>4.1395123100888873E-2</v>
      </c>
      <c r="DG24">
        <v>-1</v>
      </c>
      <c r="DH24">
        <v>750.02042499999993</v>
      </c>
      <c r="DI24">
        <v>2.957683041832678E-3</v>
      </c>
      <c r="DJ24">
        <v>0.1233083305174483</v>
      </c>
      <c r="DK24">
        <v>1</v>
      </c>
      <c r="DL24">
        <v>2</v>
      </c>
      <c r="DM24">
        <v>2</v>
      </c>
      <c r="DN24" t="s">
        <v>355</v>
      </c>
      <c r="DO24">
        <v>3.21909</v>
      </c>
      <c r="DP24">
        <v>2.7236600000000002</v>
      </c>
      <c r="DQ24">
        <v>9.53566E-2</v>
      </c>
      <c r="DR24">
        <v>9.7156500000000007E-2</v>
      </c>
      <c r="DS24">
        <v>5.9533999999999997E-2</v>
      </c>
      <c r="DT24">
        <v>4.6706900000000003E-2</v>
      </c>
      <c r="DU24">
        <v>27555.200000000001</v>
      </c>
      <c r="DV24">
        <v>31029.200000000001</v>
      </c>
      <c r="DW24">
        <v>28642.7</v>
      </c>
      <c r="DX24">
        <v>32930.199999999997</v>
      </c>
      <c r="DY24">
        <v>37475</v>
      </c>
      <c r="DZ24">
        <v>42414.8</v>
      </c>
      <c r="EA24">
        <v>42043.5</v>
      </c>
      <c r="EB24">
        <v>47349.2</v>
      </c>
      <c r="EC24">
        <v>2.2974299999999999</v>
      </c>
      <c r="ED24">
        <v>1.9361699999999999</v>
      </c>
      <c r="EE24">
        <v>9.9062899999999995E-2</v>
      </c>
      <c r="EF24">
        <v>0</v>
      </c>
      <c r="EG24">
        <v>14.2988</v>
      </c>
      <c r="EH24">
        <v>999.9</v>
      </c>
      <c r="EI24">
        <v>50.4</v>
      </c>
      <c r="EJ24">
        <v>19.399999999999999</v>
      </c>
      <c r="EK24">
        <v>11.431100000000001</v>
      </c>
      <c r="EL24">
        <v>62.869</v>
      </c>
      <c r="EM24">
        <v>20.5168</v>
      </c>
      <c r="EN24">
        <v>1</v>
      </c>
      <c r="EO24">
        <v>-0.73819400000000002</v>
      </c>
      <c r="EP24">
        <v>0.17758399999999999</v>
      </c>
      <c r="EQ24">
        <v>20.243200000000002</v>
      </c>
      <c r="ER24">
        <v>5.2292699999999996</v>
      </c>
      <c r="ES24">
        <v>12.004</v>
      </c>
      <c r="ET24">
        <v>4.9911000000000003</v>
      </c>
      <c r="EU24">
        <v>3.3050000000000002</v>
      </c>
      <c r="EV24">
        <v>7451.9</v>
      </c>
      <c r="EW24">
        <v>9999</v>
      </c>
      <c r="EX24">
        <v>525.9</v>
      </c>
      <c r="EY24">
        <v>75.900000000000006</v>
      </c>
      <c r="EZ24">
        <v>1.8521700000000001</v>
      </c>
      <c r="FA24">
        <v>1.8613200000000001</v>
      </c>
      <c r="FB24">
        <v>1.86019</v>
      </c>
      <c r="FC24">
        <v>1.8561700000000001</v>
      </c>
      <c r="FD24">
        <v>1.8606199999999999</v>
      </c>
      <c r="FE24">
        <v>1.8568800000000001</v>
      </c>
      <c r="FF24">
        <v>1.8589800000000001</v>
      </c>
      <c r="FG24">
        <v>1.86185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-3.2320000000000002</v>
      </c>
      <c r="FV24">
        <v>-0.57469999999999999</v>
      </c>
      <c r="FW24">
        <v>-1.786073969088052</v>
      </c>
      <c r="FX24">
        <v>-4.0117494158234393E-3</v>
      </c>
      <c r="FY24">
        <v>1.087516141204025E-6</v>
      </c>
      <c r="FZ24">
        <v>-8.657206703991749E-11</v>
      </c>
      <c r="GA24">
        <v>-0.5747380952380956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7.5</v>
      </c>
      <c r="GJ24">
        <v>7.3</v>
      </c>
      <c r="GK24">
        <v>1.01562</v>
      </c>
      <c r="GL24">
        <v>2.3559600000000001</v>
      </c>
      <c r="GM24">
        <v>1.5942400000000001</v>
      </c>
      <c r="GN24">
        <v>2.3339799999999999</v>
      </c>
      <c r="GO24">
        <v>1.40015</v>
      </c>
      <c r="GP24">
        <v>2.2155800000000001</v>
      </c>
      <c r="GQ24">
        <v>22.909099999999999</v>
      </c>
      <c r="GR24">
        <v>15.209</v>
      </c>
      <c r="GS24">
        <v>18</v>
      </c>
      <c r="GT24">
        <v>624.59500000000003</v>
      </c>
      <c r="GU24">
        <v>421.005</v>
      </c>
      <c r="GV24">
        <v>15.150700000000001</v>
      </c>
      <c r="GW24">
        <v>17.3428</v>
      </c>
      <c r="GX24">
        <v>30.0001</v>
      </c>
      <c r="GY24">
        <v>17.28</v>
      </c>
      <c r="GZ24">
        <v>17.247599999999998</v>
      </c>
      <c r="HA24">
        <v>20.3917</v>
      </c>
      <c r="HB24">
        <v>30</v>
      </c>
      <c r="HC24">
        <v>-30</v>
      </c>
      <c r="HD24">
        <v>15.161199999999999</v>
      </c>
      <c r="HE24">
        <v>415.911</v>
      </c>
      <c r="HF24">
        <v>0</v>
      </c>
      <c r="HG24">
        <v>105.16800000000001</v>
      </c>
      <c r="HH24">
        <v>104.42700000000001</v>
      </c>
    </row>
    <row r="25" spans="1:216" x14ac:dyDescent="0.2">
      <c r="A25">
        <v>7</v>
      </c>
      <c r="B25">
        <v>1689900997.0999999</v>
      </c>
      <c r="C25">
        <v>363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1689900997.0999999</v>
      </c>
      <c r="M25">
        <f t="shared" si="0"/>
        <v>1.9800405905589557E-3</v>
      </c>
      <c r="N25">
        <f t="shared" si="1"/>
        <v>1.9800405905589558</v>
      </c>
      <c r="O25">
        <f t="shared" si="2"/>
        <v>14.322817423005187</v>
      </c>
      <c r="P25">
        <f t="shared" si="3"/>
        <v>400.01900000000001</v>
      </c>
      <c r="Q25">
        <f t="shared" si="4"/>
        <v>286.98225729450678</v>
      </c>
      <c r="R25">
        <f t="shared" si="5"/>
        <v>28.637028743260199</v>
      </c>
      <c r="S25">
        <f t="shared" si="6"/>
        <v>39.916598708381095</v>
      </c>
      <c r="T25">
        <f t="shared" si="7"/>
        <v>0.21993371134698461</v>
      </c>
      <c r="U25">
        <f t="shared" si="8"/>
        <v>2.9262392606350849</v>
      </c>
      <c r="V25">
        <f t="shared" si="9"/>
        <v>0.21114579719843241</v>
      </c>
      <c r="W25">
        <f t="shared" si="10"/>
        <v>0.13272642374080174</v>
      </c>
      <c r="X25">
        <f t="shared" si="11"/>
        <v>99.231717782316068</v>
      </c>
      <c r="Y25">
        <f t="shared" si="12"/>
        <v>17.026992935035</v>
      </c>
      <c r="Z25">
        <f t="shared" si="13"/>
        <v>16.049299999999999</v>
      </c>
      <c r="AA25">
        <f t="shared" si="14"/>
        <v>1.8304529415849566</v>
      </c>
      <c r="AB25">
        <f t="shared" si="15"/>
        <v>46.799959923522557</v>
      </c>
      <c r="AC25">
        <f t="shared" si="16"/>
        <v>0.90753061797842993</v>
      </c>
      <c r="AD25">
        <f t="shared" si="17"/>
        <v>1.9391696477122145</v>
      </c>
      <c r="AE25">
        <f t="shared" si="18"/>
        <v>0.92292232360652671</v>
      </c>
      <c r="AF25">
        <f t="shared" si="19"/>
        <v>-87.319790043649945</v>
      </c>
      <c r="AG25">
        <f t="shared" si="20"/>
        <v>143.07200985345645</v>
      </c>
      <c r="AH25">
        <f t="shared" si="21"/>
        <v>9.4823329159892786</v>
      </c>
      <c r="AI25">
        <f t="shared" si="22"/>
        <v>164.46627050811185</v>
      </c>
      <c r="AJ25">
        <v>33</v>
      </c>
      <c r="AK25">
        <v>5</v>
      </c>
      <c r="AL25">
        <f t="shared" si="23"/>
        <v>1</v>
      </c>
      <c r="AM25">
        <f t="shared" si="24"/>
        <v>0</v>
      </c>
      <c r="AN25">
        <f t="shared" si="25"/>
        <v>54602.810645722973</v>
      </c>
      <c r="AO25">
        <f t="shared" si="26"/>
        <v>599.98199999999997</v>
      </c>
      <c r="AP25">
        <f t="shared" si="27"/>
        <v>505.78518600119992</v>
      </c>
      <c r="AQ25">
        <f t="shared" si="28"/>
        <v>0.84300060002000055</v>
      </c>
      <c r="AR25">
        <f t="shared" si="29"/>
        <v>0.16539115803860127</v>
      </c>
      <c r="AS25">
        <v>1689900997.0999999</v>
      </c>
      <c r="AT25">
        <v>400.01900000000001</v>
      </c>
      <c r="AU25">
        <v>415.13099999999997</v>
      </c>
      <c r="AV25">
        <v>9.0946999999999996</v>
      </c>
      <c r="AW25">
        <v>7.1330400000000003</v>
      </c>
      <c r="AX25">
        <v>403.25200000000001</v>
      </c>
      <c r="AY25">
        <v>9.6694399999999998</v>
      </c>
      <c r="AZ25">
        <v>600.11400000000003</v>
      </c>
      <c r="BA25">
        <v>99.686800000000005</v>
      </c>
      <c r="BB25">
        <v>9.9956900000000001E-2</v>
      </c>
      <c r="BC25">
        <v>16.956199999999999</v>
      </c>
      <c r="BD25">
        <v>16.049299999999999</v>
      </c>
      <c r="BE25">
        <v>999.9</v>
      </c>
      <c r="BF25">
        <v>0</v>
      </c>
      <c r="BG25">
        <v>0</v>
      </c>
      <c r="BH25">
        <v>10012.5</v>
      </c>
      <c r="BI25">
        <v>0</v>
      </c>
      <c r="BJ25">
        <v>21.7256</v>
      </c>
      <c r="BK25">
        <v>-15.111800000000001</v>
      </c>
      <c r="BL25">
        <v>403.69099999999997</v>
      </c>
      <c r="BM25">
        <v>418.11399999999998</v>
      </c>
      <c r="BN25">
        <v>1.96166</v>
      </c>
      <c r="BO25">
        <v>415.13099999999997</v>
      </c>
      <c r="BP25">
        <v>7.1330400000000003</v>
      </c>
      <c r="BQ25">
        <v>0.90662200000000004</v>
      </c>
      <c r="BR25">
        <v>0.71106999999999998</v>
      </c>
      <c r="BS25">
        <v>5.4962799999999996</v>
      </c>
      <c r="BT25">
        <v>2.0459100000000001</v>
      </c>
      <c r="BU25">
        <v>599.98199999999997</v>
      </c>
      <c r="BV25">
        <v>0.89998299999999998</v>
      </c>
      <c r="BW25">
        <v>0.10001699999999999</v>
      </c>
      <c r="BX25">
        <v>0</v>
      </c>
      <c r="BY25">
        <v>2.8201000000000001</v>
      </c>
      <c r="BZ25">
        <v>0</v>
      </c>
      <c r="CA25">
        <v>5110.21</v>
      </c>
      <c r="CB25">
        <v>4866.62</v>
      </c>
      <c r="CC25">
        <v>37.936999999999998</v>
      </c>
      <c r="CD25">
        <v>39.186999999999998</v>
      </c>
      <c r="CE25">
        <v>38.875</v>
      </c>
      <c r="CF25">
        <v>38.125</v>
      </c>
      <c r="CG25">
        <v>37.125</v>
      </c>
      <c r="CH25">
        <v>539.97</v>
      </c>
      <c r="CI25">
        <v>60.01</v>
      </c>
      <c r="CJ25">
        <v>0</v>
      </c>
      <c r="CK25">
        <v>1689901011.9000001</v>
      </c>
      <c r="CL25">
        <v>0</v>
      </c>
      <c r="CM25">
        <v>1689900496</v>
      </c>
      <c r="CN25" t="s">
        <v>354</v>
      </c>
      <c r="CO25">
        <v>1689900489.5</v>
      </c>
      <c r="CP25">
        <v>1689900496</v>
      </c>
      <c r="CQ25">
        <v>66</v>
      </c>
      <c r="CR25">
        <v>0.39400000000000002</v>
      </c>
      <c r="CS25">
        <v>-4.0000000000000001E-3</v>
      </c>
      <c r="CT25">
        <v>-3.2909999999999999</v>
      </c>
      <c r="CU25">
        <v>-0.57499999999999996</v>
      </c>
      <c r="CV25">
        <v>418</v>
      </c>
      <c r="CW25">
        <v>7</v>
      </c>
      <c r="CX25">
        <v>0.1</v>
      </c>
      <c r="CY25">
        <v>0.05</v>
      </c>
      <c r="CZ25">
        <v>14.28314489767858</v>
      </c>
      <c r="DA25">
        <v>0.57570107512519941</v>
      </c>
      <c r="DB25">
        <v>5.8859451784504448E-2</v>
      </c>
      <c r="DC25">
        <v>1</v>
      </c>
      <c r="DD25">
        <v>415.08258536585362</v>
      </c>
      <c r="DE25">
        <v>0.41972822299659379</v>
      </c>
      <c r="DF25">
        <v>4.5419978203297448E-2</v>
      </c>
      <c r="DG25">
        <v>-1</v>
      </c>
      <c r="DH25">
        <v>599.99812195121956</v>
      </c>
      <c r="DI25">
        <v>-0.24412873547733169</v>
      </c>
      <c r="DJ25">
        <v>0.1173280153104183</v>
      </c>
      <c r="DK25">
        <v>1</v>
      </c>
      <c r="DL25">
        <v>2</v>
      </c>
      <c r="DM25">
        <v>2</v>
      </c>
      <c r="DN25" t="s">
        <v>355</v>
      </c>
      <c r="DO25">
        <v>3.2190400000000001</v>
      </c>
      <c r="DP25">
        <v>2.72376</v>
      </c>
      <c r="DQ25">
        <v>9.5364000000000004E-2</v>
      </c>
      <c r="DR25">
        <v>9.7015299999999999E-2</v>
      </c>
      <c r="DS25">
        <v>5.9508600000000002E-2</v>
      </c>
      <c r="DT25">
        <v>4.6674500000000001E-2</v>
      </c>
      <c r="DU25">
        <v>27556.400000000001</v>
      </c>
      <c r="DV25">
        <v>31035.1</v>
      </c>
      <c r="DW25">
        <v>28644.2</v>
      </c>
      <c r="DX25">
        <v>32931.300000000003</v>
      </c>
      <c r="DY25">
        <v>37478.300000000003</v>
      </c>
      <c r="DZ25">
        <v>42417.599999999999</v>
      </c>
      <c r="EA25">
        <v>42046</v>
      </c>
      <c r="EB25">
        <v>47350.7</v>
      </c>
      <c r="EC25">
        <v>2.29725</v>
      </c>
      <c r="ED25">
        <v>1.93675</v>
      </c>
      <c r="EE25">
        <v>9.1075900000000001E-2</v>
      </c>
      <c r="EF25">
        <v>0</v>
      </c>
      <c r="EG25">
        <v>14.530799999999999</v>
      </c>
      <c r="EH25">
        <v>999.9</v>
      </c>
      <c r="EI25">
        <v>50.4</v>
      </c>
      <c r="EJ25">
        <v>19.399999999999999</v>
      </c>
      <c r="EK25">
        <v>11.4297</v>
      </c>
      <c r="EL25">
        <v>62.798999999999999</v>
      </c>
      <c r="EM25">
        <v>20.476800000000001</v>
      </c>
      <c r="EN25">
        <v>1</v>
      </c>
      <c r="EO25">
        <v>-0.73843999999999999</v>
      </c>
      <c r="EP25">
        <v>1.46698</v>
      </c>
      <c r="EQ25">
        <v>20.2377</v>
      </c>
      <c r="ER25">
        <v>5.2294200000000002</v>
      </c>
      <c r="ES25">
        <v>12.004</v>
      </c>
      <c r="ET25">
        <v>4.9897999999999998</v>
      </c>
      <c r="EU25">
        <v>3.3050000000000002</v>
      </c>
      <c r="EV25">
        <v>7453.3</v>
      </c>
      <c r="EW25">
        <v>9999</v>
      </c>
      <c r="EX25">
        <v>525.9</v>
      </c>
      <c r="EY25">
        <v>75.900000000000006</v>
      </c>
      <c r="EZ25">
        <v>1.8521300000000001</v>
      </c>
      <c r="FA25">
        <v>1.86127</v>
      </c>
      <c r="FB25">
        <v>1.86019</v>
      </c>
      <c r="FC25">
        <v>1.8561399999999999</v>
      </c>
      <c r="FD25">
        <v>1.8606</v>
      </c>
      <c r="FE25">
        <v>1.85686</v>
      </c>
      <c r="FF25">
        <v>1.8589800000000001</v>
      </c>
      <c r="FG25">
        <v>1.86185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-3.2330000000000001</v>
      </c>
      <c r="FV25">
        <v>-0.57469999999999999</v>
      </c>
      <c r="FW25">
        <v>-1.786073969088052</v>
      </c>
      <c r="FX25">
        <v>-4.0117494158234393E-3</v>
      </c>
      <c r="FY25">
        <v>1.087516141204025E-6</v>
      </c>
      <c r="FZ25">
        <v>-8.657206703991749E-11</v>
      </c>
      <c r="GA25">
        <v>-0.5747380952380956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8.5</v>
      </c>
      <c r="GJ25">
        <v>8.4</v>
      </c>
      <c r="GK25">
        <v>1.0144</v>
      </c>
      <c r="GL25">
        <v>2.3559600000000001</v>
      </c>
      <c r="GM25">
        <v>1.5942400000000001</v>
      </c>
      <c r="GN25">
        <v>2.33521</v>
      </c>
      <c r="GO25">
        <v>1.40015</v>
      </c>
      <c r="GP25">
        <v>2.2216800000000001</v>
      </c>
      <c r="GQ25">
        <v>22.8889</v>
      </c>
      <c r="GR25">
        <v>15.2003</v>
      </c>
      <c r="GS25">
        <v>18</v>
      </c>
      <c r="GT25">
        <v>624.298</v>
      </c>
      <c r="GU25">
        <v>421.22699999999998</v>
      </c>
      <c r="GV25">
        <v>14.3987</v>
      </c>
      <c r="GW25">
        <v>17.3264</v>
      </c>
      <c r="GX25">
        <v>29.9999</v>
      </c>
      <c r="GY25">
        <v>17.267800000000001</v>
      </c>
      <c r="GZ25">
        <v>17.235399999999998</v>
      </c>
      <c r="HA25">
        <v>20.361799999999999</v>
      </c>
      <c r="HB25">
        <v>30</v>
      </c>
      <c r="HC25">
        <v>-30</v>
      </c>
      <c r="HD25">
        <v>14.372</v>
      </c>
      <c r="HE25">
        <v>415.16300000000001</v>
      </c>
      <c r="HF25">
        <v>0</v>
      </c>
      <c r="HG25">
        <v>105.173</v>
      </c>
      <c r="HH25">
        <v>104.43</v>
      </c>
    </row>
    <row r="26" spans="1:216" x14ac:dyDescent="0.2">
      <c r="A26">
        <v>8</v>
      </c>
      <c r="B26">
        <v>1689901057.5999999</v>
      </c>
      <c r="C26">
        <v>423.5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1689901057.5999999</v>
      </c>
      <c r="M26">
        <f t="shared" si="0"/>
        <v>1.9652324671259659E-3</v>
      </c>
      <c r="N26">
        <f t="shared" si="1"/>
        <v>1.9652324671259658</v>
      </c>
      <c r="O26">
        <f t="shared" si="2"/>
        <v>13.537996885356099</v>
      </c>
      <c r="P26">
        <f t="shared" si="3"/>
        <v>399.96899999999999</v>
      </c>
      <c r="Q26">
        <f t="shared" si="4"/>
        <v>292.21341969004754</v>
      </c>
      <c r="R26">
        <f t="shared" si="5"/>
        <v>29.159459524018207</v>
      </c>
      <c r="S26">
        <f t="shared" si="6"/>
        <v>39.9121980049134</v>
      </c>
      <c r="T26">
        <f t="shared" si="7"/>
        <v>0.21859464150097901</v>
      </c>
      <c r="U26">
        <f t="shared" si="8"/>
        <v>2.9276853135033019</v>
      </c>
      <c r="V26">
        <f t="shared" si="9"/>
        <v>0.20991524630932246</v>
      </c>
      <c r="W26">
        <f t="shared" si="10"/>
        <v>0.1319481230265088</v>
      </c>
      <c r="X26">
        <f t="shared" si="11"/>
        <v>82.702649221157898</v>
      </c>
      <c r="Y26">
        <f t="shared" si="12"/>
        <v>16.830250576128559</v>
      </c>
      <c r="Z26">
        <f t="shared" si="13"/>
        <v>16.016400000000001</v>
      </c>
      <c r="AA26">
        <f t="shared" si="14"/>
        <v>1.8266116864131656</v>
      </c>
      <c r="AB26">
        <f t="shared" si="15"/>
        <v>46.982823493821833</v>
      </c>
      <c r="AC26">
        <f t="shared" si="16"/>
        <v>0.90517902163059993</v>
      </c>
      <c r="AD26">
        <f t="shared" si="17"/>
        <v>1.9266169087296967</v>
      </c>
      <c r="AE26">
        <f t="shared" si="18"/>
        <v>0.92143266478256569</v>
      </c>
      <c r="AF26">
        <f t="shared" si="19"/>
        <v>-86.666751800255099</v>
      </c>
      <c r="AG26">
        <f t="shared" si="20"/>
        <v>132.17301415851929</v>
      </c>
      <c r="AH26">
        <f t="shared" si="21"/>
        <v>8.7495175801000045</v>
      </c>
      <c r="AI26">
        <f t="shared" si="22"/>
        <v>136.9584291595221</v>
      </c>
      <c r="AJ26">
        <v>33</v>
      </c>
      <c r="AK26">
        <v>5</v>
      </c>
      <c r="AL26">
        <f t="shared" si="23"/>
        <v>1</v>
      </c>
      <c r="AM26">
        <f t="shared" si="24"/>
        <v>0</v>
      </c>
      <c r="AN26">
        <f t="shared" si="25"/>
        <v>54665.342448575881</v>
      </c>
      <c r="AO26">
        <f t="shared" si="26"/>
        <v>500.048</v>
      </c>
      <c r="AP26">
        <f t="shared" si="27"/>
        <v>421.54031400059995</v>
      </c>
      <c r="AQ26">
        <f t="shared" si="28"/>
        <v>0.84299970002999702</v>
      </c>
      <c r="AR26">
        <f t="shared" si="29"/>
        <v>0.16538942105789423</v>
      </c>
      <c r="AS26">
        <v>1689901057.5999999</v>
      </c>
      <c r="AT26">
        <v>399.96899999999999</v>
      </c>
      <c r="AU26">
        <v>414.291</v>
      </c>
      <c r="AV26">
        <v>9.0709999999999997</v>
      </c>
      <c r="AW26">
        <v>7.1238700000000001</v>
      </c>
      <c r="AX26">
        <v>403.202</v>
      </c>
      <c r="AY26">
        <v>9.6457300000000004</v>
      </c>
      <c r="AZ26">
        <v>600.08500000000004</v>
      </c>
      <c r="BA26">
        <v>99.688400000000001</v>
      </c>
      <c r="BB26">
        <v>9.9828600000000003E-2</v>
      </c>
      <c r="BC26">
        <v>16.8538</v>
      </c>
      <c r="BD26">
        <v>16.016400000000001</v>
      </c>
      <c r="BE26">
        <v>999.9</v>
      </c>
      <c r="BF26">
        <v>0</v>
      </c>
      <c r="BG26">
        <v>0</v>
      </c>
      <c r="BH26">
        <v>10020.6</v>
      </c>
      <c r="BI26">
        <v>0</v>
      </c>
      <c r="BJ26">
        <v>22.017900000000001</v>
      </c>
      <c r="BK26">
        <v>-14.3215</v>
      </c>
      <c r="BL26">
        <v>403.63</v>
      </c>
      <c r="BM26">
        <v>417.26299999999998</v>
      </c>
      <c r="BN26">
        <v>1.94713</v>
      </c>
      <c r="BO26">
        <v>414.291</v>
      </c>
      <c r="BP26">
        <v>7.1238700000000001</v>
      </c>
      <c r="BQ26">
        <v>0.90427299999999999</v>
      </c>
      <c r="BR26">
        <v>0.71016699999999999</v>
      </c>
      <c r="BS26">
        <v>5.45892</v>
      </c>
      <c r="BT26">
        <v>2.0281099999999999</v>
      </c>
      <c r="BU26">
        <v>500.048</v>
      </c>
      <c r="BV26">
        <v>0.90001900000000001</v>
      </c>
      <c r="BW26">
        <v>9.99805E-2</v>
      </c>
      <c r="BX26">
        <v>0</v>
      </c>
      <c r="BY26">
        <v>2.5741999999999998</v>
      </c>
      <c r="BZ26">
        <v>0</v>
      </c>
      <c r="CA26">
        <v>4467.1400000000003</v>
      </c>
      <c r="CB26">
        <v>4056.06</v>
      </c>
      <c r="CC26">
        <v>36.311999999999998</v>
      </c>
      <c r="CD26">
        <v>38.125</v>
      </c>
      <c r="CE26">
        <v>37.75</v>
      </c>
      <c r="CF26">
        <v>36.936999999999998</v>
      </c>
      <c r="CG26">
        <v>35.936999999999998</v>
      </c>
      <c r="CH26">
        <v>450.05</v>
      </c>
      <c r="CI26">
        <v>50</v>
      </c>
      <c r="CJ26">
        <v>0</v>
      </c>
      <c r="CK26">
        <v>1689901072.5</v>
      </c>
      <c r="CL26">
        <v>0</v>
      </c>
      <c r="CM26">
        <v>1689900496</v>
      </c>
      <c r="CN26" t="s">
        <v>354</v>
      </c>
      <c r="CO26">
        <v>1689900489.5</v>
      </c>
      <c r="CP26">
        <v>1689900496</v>
      </c>
      <c r="CQ26">
        <v>66</v>
      </c>
      <c r="CR26">
        <v>0.39400000000000002</v>
      </c>
      <c r="CS26">
        <v>-4.0000000000000001E-3</v>
      </c>
      <c r="CT26">
        <v>-3.2909999999999999</v>
      </c>
      <c r="CU26">
        <v>-0.57499999999999996</v>
      </c>
      <c r="CV26">
        <v>418</v>
      </c>
      <c r="CW26">
        <v>7</v>
      </c>
      <c r="CX26">
        <v>0.1</v>
      </c>
      <c r="CY26">
        <v>0.05</v>
      </c>
      <c r="CZ26">
        <v>13.47813077032202</v>
      </c>
      <c r="DA26">
        <v>0.37860873847522269</v>
      </c>
      <c r="DB26">
        <v>5.8535779909643107E-2</v>
      </c>
      <c r="DC26">
        <v>1</v>
      </c>
      <c r="DD26">
        <v>414.27617500000002</v>
      </c>
      <c r="DE26">
        <v>0.20076923076888581</v>
      </c>
      <c r="DF26">
        <v>5.1953290319285347E-2</v>
      </c>
      <c r="DG26">
        <v>-1</v>
      </c>
      <c r="DH26">
        <v>499.99085365853659</v>
      </c>
      <c r="DI26">
        <v>-0.19325924844321979</v>
      </c>
      <c r="DJ26">
        <v>0.11898402454267221</v>
      </c>
      <c r="DK26">
        <v>1</v>
      </c>
      <c r="DL26">
        <v>2</v>
      </c>
      <c r="DM26">
        <v>2</v>
      </c>
      <c r="DN26" t="s">
        <v>355</v>
      </c>
      <c r="DO26">
        <v>3.2190099999999999</v>
      </c>
      <c r="DP26">
        <v>2.7237</v>
      </c>
      <c r="DQ26">
        <v>9.5361299999999996E-2</v>
      </c>
      <c r="DR26">
        <v>9.6874500000000002E-2</v>
      </c>
      <c r="DS26">
        <v>5.9399599999999997E-2</v>
      </c>
      <c r="DT26">
        <v>4.66303E-2</v>
      </c>
      <c r="DU26">
        <v>27556.3</v>
      </c>
      <c r="DV26">
        <v>31041.4</v>
      </c>
      <c r="DW26">
        <v>28643.9</v>
      </c>
      <c r="DX26">
        <v>32932.699999999997</v>
      </c>
      <c r="DY26">
        <v>37482.5</v>
      </c>
      <c r="DZ26">
        <v>42421.1</v>
      </c>
      <c r="EA26">
        <v>42045.7</v>
      </c>
      <c r="EB26">
        <v>47352.4</v>
      </c>
      <c r="EC26">
        <v>2.29732</v>
      </c>
      <c r="ED26">
        <v>1.9371</v>
      </c>
      <c r="EE26">
        <v>7.3887400000000006E-2</v>
      </c>
      <c r="EF26">
        <v>0</v>
      </c>
      <c r="EG26">
        <v>14.784700000000001</v>
      </c>
      <c r="EH26">
        <v>999.9</v>
      </c>
      <c r="EI26">
        <v>50.3</v>
      </c>
      <c r="EJ26">
        <v>19.399999999999999</v>
      </c>
      <c r="EK26">
        <v>11.407500000000001</v>
      </c>
      <c r="EL26">
        <v>63.009</v>
      </c>
      <c r="EM26">
        <v>20.488800000000001</v>
      </c>
      <c r="EN26">
        <v>1</v>
      </c>
      <c r="EO26">
        <v>-0.74131899999999995</v>
      </c>
      <c r="EP26">
        <v>1.30877</v>
      </c>
      <c r="EQ26">
        <v>20.241700000000002</v>
      </c>
      <c r="ER26">
        <v>5.2303199999999999</v>
      </c>
      <c r="ES26">
        <v>12.004</v>
      </c>
      <c r="ET26">
        <v>4.9915500000000002</v>
      </c>
      <c r="EU26">
        <v>3.3050000000000002</v>
      </c>
      <c r="EV26">
        <v>7454.7</v>
      </c>
      <c r="EW26">
        <v>9999</v>
      </c>
      <c r="EX26">
        <v>525.9</v>
      </c>
      <c r="EY26">
        <v>75.900000000000006</v>
      </c>
      <c r="EZ26">
        <v>1.85215</v>
      </c>
      <c r="FA26">
        <v>1.86131</v>
      </c>
      <c r="FB26">
        <v>1.86019</v>
      </c>
      <c r="FC26">
        <v>1.85619</v>
      </c>
      <c r="FD26">
        <v>1.8606100000000001</v>
      </c>
      <c r="FE26">
        <v>1.85686</v>
      </c>
      <c r="FF26">
        <v>1.8589899999999999</v>
      </c>
      <c r="FG26">
        <v>1.86185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-3.2330000000000001</v>
      </c>
      <c r="FV26">
        <v>-0.57469999999999999</v>
      </c>
      <c r="FW26">
        <v>-1.786073969088052</v>
      </c>
      <c r="FX26">
        <v>-4.0117494158234393E-3</v>
      </c>
      <c r="FY26">
        <v>1.087516141204025E-6</v>
      </c>
      <c r="FZ26">
        <v>-8.657206703991749E-11</v>
      </c>
      <c r="GA26">
        <v>-0.5747380952380956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9.5</v>
      </c>
      <c r="GJ26">
        <v>9.4</v>
      </c>
      <c r="GK26">
        <v>1.01318</v>
      </c>
      <c r="GL26">
        <v>2.3584000000000001</v>
      </c>
      <c r="GM26">
        <v>1.5942400000000001</v>
      </c>
      <c r="GN26">
        <v>2.3339799999999999</v>
      </c>
      <c r="GO26">
        <v>1.40015</v>
      </c>
      <c r="GP26">
        <v>2.2326700000000002</v>
      </c>
      <c r="GQ26">
        <v>22.8687</v>
      </c>
      <c r="GR26">
        <v>15.2003</v>
      </c>
      <c r="GS26">
        <v>18</v>
      </c>
      <c r="GT26">
        <v>624.07100000000003</v>
      </c>
      <c r="GU26">
        <v>421.22399999999999</v>
      </c>
      <c r="GV26">
        <v>14.4511</v>
      </c>
      <c r="GW26">
        <v>17.305199999999999</v>
      </c>
      <c r="GX26">
        <v>30</v>
      </c>
      <c r="GY26">
        <v>17.2471</v>
      </c>
      <c r="GZ26">
        <v>17.213699999999999</v>
      </c>
      <c r="HA26">
        <v>20.331299999999999</v>
      </c>
      <c r="HB26">
        <v>30</v>
      </c>
      <c r="HC26">
        <v>-30</v>
      </c>
      <c r="HD26">
        <v>14.440899999999999</v>
      </c>
      <c r="HE26">
        <v>414.32900000000001</v>
      </c>
      <c r="HF26">
        <v>0</v>
      </c>
      <c r="HG26">
        <v>105.173</v>
      </c>
      <c r="HH26">
        <v>104.434</v>
      </c>
    </row>
    <row r="27" spans="1:216" x14ac:dyDescent="0.2">
      <c r="A27">
        <v>9</v>
      </c>
      <c r="B27">
        <v>1689901118.0999999</v>
      </c>
      <c r="C27">
        <v>484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1689901118.0999999</v>
      </c>
      <c r="M27">
        <f t="shared" si="0"/>
        <v>1.9175401384673365E-3</v>
      </c>
      <c r="N27">
        <f t="shared" si="1"/>
        <v>1.9175401384673365</v>
      </c>
      <c r="O27">
        <f t="shared" si="2"/>
        <v>11.705662392875722</v>
      </c>
      <c r="P27">
        <f t="shared" si="3"/>
        <v>399.98099999999999</v>
      </c>
      <c r="Q27">
        <f t="shared" si="4"/>
        <v>304.932598063245</v>
      </c>
      <c r="R27">
        <f t="shared" si="5"/>
        <v>30.429246251304136</v>
      </c>
      <c r="S27">
        <f t="shared" si="6"/>
        <v>39.914133228611099</v>
      </c>
      <c r="T27">
        <f t="shared" si="7"/>
        <v>0.21571997684475769</v>
      </c>
      <c r="U27">
        <f t="shared" si="8"/>
        <v>2.9236712160266896</v>
      </c>
      <c r="V27">
        <f t="shared" si="9"/>
        <v>0.20725148958200013</v>
      </c>
      <c r="W27">
        <f t="shared" si="10"/>
        <v>0.13026534060334025</v>
      </c>
      <c r="X27">
        <f t="shared" si="11"/>
        <v>62.015469657220571</v>
      </c>
      <c r="Y27">
        <f t="shared" si="12"/>
        <v>16.604767098491227</v>
      </c>
      <c r="Z27">
        <f t="shared" si="13"/>
        <v>15.8735</v>
      </c>
      <c r="AA27">
        <f t="shared" si="14"/>
        <v>1.8100093503826828</v>
      </c>
      <c r="AB27">
        <f t="shared" si="15"/>
        <v>47.01732357762738</v>
      </c>
      <c r="AC27">
        <f t="shared" si="16"/>
        <v>0.89926123744284303</v>
      </c>
      <c r="AD27">
        <f t="shared" si="17"/>
        <v>1.9126168165615143</v>
      </c>
      <c r="AE27">
        <f t="shared" si="18"/>
        <v>0.91074811293983982</v>
      </c>
      <c r="AF27">
        <f t="shared" si="19"/>
        <v>-84.563520106409541</v>
      </c>
      <c r="AG27">
        <f t="shared" si="20"/>
        <v>136.40518103268226</v>
      </c>
      <c r="AH27">
        <f t="shared" si="21"/>
        <v>9.0299997091976412</v>
      </c>
      <c r="AI27">
        <f t="shared" si="22"/>
        <v>122.88713029269094</v>
      </c>
      <c r="AJ27">
        <v>33</v>
      </c>
      <c r="AK27">
        <v>5</v>
      </c>
      <c r="AL27">
        <f t="shared" si="23"/>
        <v>1</v>
      </c>
      <c r="AM27">
        <f t="shared" si="24"/>
        <v>0</v>
      </c>
      <c r="AN27">
        <f t="shared" si="25"/>
        <v>54567.113111263861</v>
      </c>
      <c r="AO27">
        <f t="shared" si="26"/>
        <v>374.964</v>
      </c>
      <c r="AP27">
        <f t="shared" si="27"/>
        <v>316.09474199855987</v>
      </c>
      <c r="AQ27">
        <f t="shared" si="28"/>
        <v>0.84300024001920149</v>
      </c>
      <c r="AR27">
        <f t="shared" si="29"/>
        <v>0.16539046323705894</v>
      </c>
      <c r="AS27">
        <v>1689901118.0999999</v>
      </c>
      <c r="AT27">
        <v>399.98099999999999</v>
      </c>
      <c r="AU27">
        <v>412.452</v>
      </c>
      <c r="AV27">
        <v>9.0115300000000005</v>
      </c>
      <c r="AW27">
        <v>7.1115199999999996</v>
      </c>
      <c r="AX27">
        <v>403.21300000000002</v>
      </c>
      <c r="AY27">
        <v>9.5862700000000007</v>
      </c>
      <c r="AZ27">
        <v>600.07899999999995</v>
      </c>
      <c r="BA27">
        <v>99.690200000000004</v>
      </c>
      <c r="BB27">
        <v>9.9873100000000006E-2</v>
      </c>
      <c r="BC27">
        <v>16.738900000000001</v>
      </c>
      <c r="BD27">
        <v>15.8735</v>
      </c>
      <c r="BE27">
        <v>999.9</v>
      </c>
      <c r="BF27">
        <v>0</v>
      </c>
      <c r="BG27">
        <v>0</v>
      </c>
      <c r="BH27">
        <v>9997.5</v>
      </c>
      <c r="BI27">
        <v>0</v>
      </c>
      <c r="BJ27">
        <v>22.280200000000001</v>
      </c>
      <c r="BK27">
        <v>-12.4718</v>
      </c>
      <c r="BL27">
        <v>403.61799999999999</v>
      </c>
      <c r="BM27">
        <v>415.40699999999998</v>
      </c>
      <c r="BN27">
        <v>1.90001</v>
      </c>
      <c r="BO27">
        <v>412.452</v>
      </c>
      <c r="BP27">
        <v>7.1115199999999996</v>
      </c>
      <c r="BQ27">
        <v>0.89836099999999997</v>
      </c>
      <c r="BR27">
        <v>0.70894900000000005</v>
      </c>
      <c r="BS27">
        <v>5.3645199999999997</v>
      </c>
      <c r="BT27">
        <v>2.0040900000000001</v>
      </c>
      <c r="BU27">
        <v>374.964</v>
      </c>
      <c r="BV27">
        <v>0.89999700000000005</v>
      </c>
      <c r="BW27">
        <v>0.10000299999999999</v>
      </c>
      <c r="BX27">
        <v>0</v>
      </c>
      <c r="BY27">
        <v>2.8599000000000001</v>
      </c>
      <c r="BZ27">
        <v>0</v>
      </c>
      <c r="CA27">
        <v>3587.19</v>
      </c>
      <c r="CB27">
        <v>3041.45</v>
      </c>
      <c r="CC27">
        <v>36.311999999999998</v>
      </c>
      <c r="CD27">
        <v>39</v>
      </c>
      <c r="CE27">
        <v>38</v>
      </c>
      <c r="CF27">
        <v>38</v>
      </c>
      <c r="CG27">
        <v>36.061999999999998</v>
      </c>
      <c r="CH27">
        <v>337.47</v>
      </c>
      <c r="CI27">
        <v>37.5</v>
      </c>
      <c r="CJ27">
        <v>0</v>
      </c>
      <c r="CK27">
        <v>1689901132.5</v>
      </c>
      <c r="CL27">
        <v>0</v>
      </c>
      <c r="CM27">
        <v>1689900496</v>
      </c>
      <c r="CN27" t="s">
        <v>354</v>
      </c>
      <c r="CO27">
        <v>1689900489.5</v>
      </c>
      <c r="CP27">
        <v>1689900496</v>
      </c>
      <c r="CQ27">
        <v>66</v>
      </c>
      <c r="CR27">
        <v>0.39400000000000002</v>
      </c>
      <c r="CS27">
        <v>-4.0000000000000001E-3</v>
      </c>
      <c r="CT27">
        <v>-3.2909999999999999</v>
      </c>
      <c r="CU27">
        <v>-0.57499999999999996</v>
      </c>
      <c r="CV27">
        <v>418</v>
      </c>
      <c r="CW27">
        <v>7</v>
      </c>
      <c r="CX27">
        <v>0.1</v>
      </c>
      <c r="CY27">
        <v>0.05</v>
      </c>
      <c r="CZ27">
        <v>11.619015587243631</v>
      </c>
      <c r="DA27">
        <v>0.41647258144122262</v>
      </c>
      <c r="DB27">
        <v>4.6389024137069891E-2</v>
      </c>
      <c r="DC27">
        <v>1</v>
      </c>
      <c r="DD27">
        <v>412.48339024390242</v>
      </c>
      <c r="DE27">
        <v>-0.13900348432062601</v>
      </c>
      <c r="DF27">
        <v>2.14053538422375E-2</v>
      </c>
      <c r="DG27">
        <v>-1</v>
      </c>
      <c r="DH27">
        <v>375.00268292682932</v>
      </c>
      <c r="DI27">
        <v>0.16619090606231801</v>
      </c>
      <c r="DJ27">
        <v>9.0219904521793237E-2</v>
      </c>
      <c r="DK27">
        <v>1</v>
      </c>
      <c r="DL27">
        <v>2</v>
      </c>
      <c r="DM27">
        <v>2</v>
      </c>
      <c r="DN27" t="s">
        <v>355</v>
      </c>
      <c r="DO27">
        <v>3.2190400000000001</v>
      </c>
      <c r="DP27">
        <v>2.7235499999999999</v>
      </c>
      <c r="DQ27">
        <v>9.5370800000000006E-2</v>
      </c>
      <c r="DR27">
        <v>9.6558699999999997E-2</v>
      </c>
      <c r="DS27">
        <v>5.9120399999999997E-2</v>
      </c>
      <c r="DT27">
        <v>4.6570100000000003E-2</v>
      </c>
      <c r="DU27">
        <v>27558.799999999999</v>
      </c>
      <c r="DV27">
        <v>31054.2</v>
      </c>
      <c r="DW27">
        <v>28646.7</v>
      </c>
      <c r="DX27">
        <v>32934.699999999997</v>
      </c>
      <c r="DY27">
        <v>37497.1</v>
      </c>
      <c r="DZ27">
        <v>42426.6</v>
      </c>
      <c r="EA27">
        <v>42049.3</v>
      </c>
      <c r="EB27">
        <v>47355.5</v>
      </c>
      <c r="EC27">
        <v>2.2975699999999999</v>
      </c>
      <c r="ED27">
        <v>1.93767</v>
      </c>
      <c r="EE27">
        <v>6.6377199999999997E-2</v>
      </c>
      <c r="EF27">
        <v>0</v>
      </c>
      <c r="EG27">
        <v>14.7668</v>
      </c>
      <c r="EH27">
        <v>999.9</v>
      </c>
      <c r="EI27">
        <v>50.3</v>
      </c>
      <c r="EJ27">
        <v>19.399999999999999</v>
      </c>
      <c r="EK27">
        <v>11.407</v>
      </c>
      <c r="EL27">
        <v>63.118899999999996</v>
      </c>
      <c r="EM27">
        <v>20.476800000000001</v>
      </c>
      <c r="EN27">
        <v>1</v>
      </c>
      <c r="EO27">
        <v>-0.74521599999999999</v>
      </c>
      <c r="EP27">
        <v>-2.6086600000000001E-2</v>
      </c>
      <c r="EQ27">
        <v>20.2485</v>
      </c>
      <c r="ER27">
        <v>5.2295699999999998</v>
      </c>
      <c r="ES27">
        <v>12.004</v>
      </c>
      <c r="ET27">
        <v>4.9913999999999996</v>
      </c>
      <c r="EU27">
        <v>3.3050000000000002</v>
      </c>
      <c r="EV27">
        <v>7455.9</v>
      </c>
      <c r="EW27">
        <v>9999</v>
      </c>
      <c r="EX27">
        <v>525.9</v>
      </c>
      <c r="EY27">
        <v>75.900000000000006</v>
      </c>
      <c r="EZ27">
        <v>1.85216</v>
      </c>
      <c r="FA27">
        <v>1.86127</v>
      </c>
      <c r="FB27">
        <v>1.8601799999999999</v>
      </c>
      <c r="FC27">
        <v>1.8562000000000001</v>
      </c>
      <c r="FD27">
        <v>1.8606</v>
      </c>
      <c r="FE27">
        <v>1.8568499999999999</v>
      </c>
      <c r="FF27">
        <v>1.8589800000000001</v>
      </c>
      <c r="FG27">
        <v>1.8617999999999999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-3.2320000000000002</v>
      </c>
      <c r="FV27">
        <v>-0.57469999999999999</v>
      </c>
      <c r="FW27">
        <v>-1.786073969088052</v>
      </c>
      <c r="FX27">
        <v>-4.0117494158234393E-3</v>
      </c>
      <c r="FY27">
        <v>1.087516141204025E-6</v>
      </c>
      <c r="FZ27">
        <v>-8.657206703991749E-11</v>
      </c>
      <c r="GA27">
        <v>-0.5747380952380956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10.5</v>
      </c>
      <c r="GJ27">
        <v>10.4</v>
      </c>
      <c r="GK27">
        <v>1.00952</v>
      </c>
      <c r="GL27">
        <v>2.3559600000000001</v>
      </c>
      <c r="GM27">
        <v>1.5942400000000001</v>
      </c>
      <c r="GN27">
        <v>2.3339799999999999</v>
      </c>
      <c r="GO27">
        <v>1.40015</v>
      </c>
      <c r="GP27">
        <v>2.2753899999999998</v>
      </c>
      <c r="GQ27">
        <v>22.848600000000001</v>
      </c>
      <c r="GR27">
        <v>15.209</v>
      </c>
      <c r="GS27">
        <v>18</v>
      </c>
      <c r="GT27">
        <v>623.90800000000002</v>
      </c>
      <c r="GU27">
        <v>421.33199999999999</v>
      </c>
      <c r="GV27">
        <v>15.306100000000001</v>
      </c>
      <c r="GW27">
        <v>17.2774</v>
      </c>
      <c r="GX27">
        <v>29.9998</v>
      </c>
      <c r="GY27">
        <v>17.221699999999998</v>
      </c>
      <c r="GZ27">
        <v>17.190000000000001</v>
      </c>
      <c r="HA27">
        <v>20.2653</v>
      </c>
      <c r="HB27">
        <v>30</v>
      </c>
      <c r="HC27">
        <v>-30</v>
      </c>
      <c r="HD27">
        <v>15.331099999999999</v>
      </c>
      <c r="HE27">
        <v>412.601</v>
      </c>
      <c r="HF27">
        <v>0</v>
      </c>
      <c r="HG27">
        <v>105.182</v>
      </c>
      <c r="HH27">
        <v>104.441</v>
      </c>
    </row>
    <row r="28" spans="1:216" x14ac:dyDescent="0.2">
      <c r="A28">
        <v>10</v>
      </c>
      <c r="B28">
        <v>1689901178.5999999</v>
      </c>
      <c r="C28">
        <v>544.5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1689901178.5999999</v>
      </c>
      <c r="M28">
        <f t="shared" si="0"/>
        <v>1.9295456984238226E-3</v>
      </c>
      <c r="N28">
        <f t="shared" si="1"/>
        <v>1.9295456984238226</v>
      </c>
      <c r="O28">
        <f t="shared" si="2"/>
        <v>8.8725644956223739</v>
      </c>
      <c r="P28">
        <f t="shared" si="3"/>
        <v>400.03300000000002</v>
      </c>
      <c r="Q28">
        <f t="shared" si="4"/>
        <v>325.20901498290277</v>
      </c>
      <c r="R28">
        <f t="shared" si="5"/>
        <v>32.451673442248328</v>
      </c>
      <c r="S28">
        <f t="shared" si="6"/>
        <v>39.918143975207499</v>
      </c>
      <c r="T28">
        <f t="shared" si="7"/>
        <v>0.21170892655888032</v>
      </c>
      <c r="U28">
        <f t="shared" si="8"/>
        <v>2.9284393776631781</v>
      </c>
      <c r="V28">
        <f t="shared" si="9"/>
        <v>0.20355876628876676</v>
      </c>
      <c r="W28">
        <f t="shared" si="10"/>
        <v>0.12793034611292556</v>
      </c>
      <c r="X28">
        <f t="shared" si="11"/>
        <v>41.356935297552681</v>
      </c>
      <c r="Y28">
        <f t="shared" si="12"/>
        <v>16.755668517829186</v>
      </c>
      <c r="Z28">
        <f t="shared" si="13"/>
        <v>16.059999999999999</v>
      </c>
      <c r="AA28">
        <f t="shared" si="14"/>
        <v>1.8317037528742854</v>
      </c>
      <c r="AB28">
        <f t="shared" si="15"/>
        <v>46.173925539401409</v>
      </c>
      <c r="AC28">
        <f t="shared" si="16"/>
        <v>0.89875671273935009</v>
      </c>
      <c r="AD28">
        <f t="shared" si="17"/>
        <v>1.9464593972466511</v>
      </c>
      <c r="AE28">
        <f t="shared" si="18"/>
        <v>0.93294704013493535</v>
      </c>
      <c r="AF28">
        <f t="shared" si="19"/>
        <v>-85.092965300490576</v>
      </c>
      <c r="AG28">
        <f t="shared" si="20"/>
        <v>150.83666387028285</v>
      </c>
      <c r="AH28">
        <f t="shared" si="21"/>
        <v>9.9930585234239526</v>
      </c>
      <c r="AI28">
        <f t="shared" si="22"/>
        <v>117.09369239076891</v>
      </c>
      <c r="AJ28">
        <v>33</v>
      </c>
      <c r="AK28">
        <v>5</v>
      </c>
      <c r="AL28">
        <f t="shared" si="23"/>
        <v>1</v>
      </c>
      <c r="AM28">
        <f t="shared" si="24"/>
        <v>0</v>
      </c>
      <c r="AN28">
        <f t="shared" si="25"/>
        <v>54657.384851500516</v>
      </c>
      <c r="AO28">
        <f t="shared" si="26"/>
        <v>250.06299999999999</v>
      </c>
      <c r="AP28">
        <f t="shared" si="27"/>
        <v>210.80259901427598</v>
      </c>
      <c r="AQ28">
        <f t="shared" si="28"/>
        <v>0.84299796057104004</v>
      </c>
      <c r="AR28">
        <f t="shared" si="29"/>
        <v>0.16538606390210739</v>
      </c>
      <c r="AS28">
        <v>1689901178.5999999</v>
      </c>
      <c r="AT28">
        <v>400.03300000000002</v>
      </c>
      <c r="AU28">
        <v>409.67599999999999</v>
      </c>
      <c r="AV28">
        <v>9.0067400000000006</v>
      </c>
      <c r="AW28">
        <v>7.0948599999999997</v>
      </c>
      <c r="AX28">
        <v>403.26600000000002</v>
      </c>
      <c r="AY28">
        <v>9.5814800000000009</v>
      </c>
      <c r="AZ28">
        <v>600.09</v>
      </c>
      <c r="BA28">
        <v>99.6875</v>
      </c>
      <c r="BB28">
        <v>9.9627499999999994E-2</v>
      </c>
      <c r="BC28">
        <v>17.0154</v>
      </c>
      <c r="BD28">
        <v>16.059999999999999</v>
      </c>
      <c r="BE28">
        <v>999.9</v>
      </c>
      <c r="BF28">
        <v>0</v>
      </c>
      <c r="BG28">
        <v>0</v>
      </c>
      <c r="BH28">
        <v>10025</v>
      </c>
      <c r="BI28">
        <v>0</v>
      </c>
      <c r="BJ28">
        <v>22.317699999999999</v>
      </c>
      <c r="BK28">
        <v>-9.6431900000000006</v>
      </c>
      <c r="BL28">
        <v>403.66899999999998</v>
      </c>
      <c r="BM28">
        <v>412.60399999999998</v>
      </c>
      <c r="BN28">
        <v>1.91188</v>
      </c>
      <c r="BO28">
        <v>409.67599999999999</v>
      </c>
      <c r="BP28">
        <v>7.0948599999999997</v>
      </c>
      <c r="BQ28">
        <v>0.89785999999999999</v>
      </c>
      <c r="BR28">
        <v>0.70726900000000004</v>
      </c>
      <c r="BS28">
        <v>5.3564800000000004</v>
      </c>
      <c r="BT28">
        <v>1.97088</v>
      </c>
      <c r="BU28">
        <v>250.06299999999999</v>
      </c>
      <c r="BV28">
        <v>0.90007499999999996</v>
      </c>
      <c r="BW28">
        <v>9.9925399999999998E-2</v>
      </c>
      <c r="BX28">
        <v>0</v>
      </c>
      <c r="BY28">
        <v>2.4647999999999999</v>
      </c>
      <c r="BZ28">
        <v>0</v>
      </c>
      <c r="CA28">
        <v>2658.15</v>
      </c>
      <c r="CB28">
        <v>2028.38</v>
      </c>
      <c r="CC28">
        <v>36.25</v>
      </c>
      <c r="CD28">
        <v>39.5</v>
      </c>
      <c r="CE28">
        <v>38.125</v>
      </c>
      <c r="CF28">
        <v>38.811999999999998</v>
      </c>
      <c r="CG28">
        <v>36.061999999999998</v>
      </c>
      <c r="CH28">
        <v>225.08</v>
      </c>
      <c r="CI28">
        <v>24.99</v>
      </c>
      <c r="CJ28">
        <v>0</v>
      </c>
      <c r="CK28">
        <v>1689901193.0999999</v>
      </c>
      <c r="CL28">
        <v>0</v>
      </c>
      <c r="CM28">
        <v>1689900496</v>
      </c>
      <c r="CN28" t="s">
        <v>354</v>
      </c>
      <c r="CO28">
        <v>1689900489.5</v>
      </c>
      <c r="CP28">
        <v>1689900496</v>
      </c>
      <c r="CQ28">
        <v>66</v>
      </c>
      <c r="CR28">
        <v>0.39400000000000002</v>
      </c>
      <c r="CS28">
        <v>-4.0000000000000001E-3</v>
      </c>
      <c r="CT28">
        <v>-3.2909999999999999</v>
      </c>
      <c r="CU28">
        <v>-0.57499999999999996</v>
      </c>
      <c r="CV28">
        <v>418</v>
      </c>
      <c r="CW28">
        <v>7</v>
      </c>
      <c r="CX28">
        <v>0.1</v>
      </c>
      <c r="CY28">
        <v>0.05</v>
      </c>
      <c r="CZ28">
        <v>8.7589720516503107</v>
      </c>
      <c r="DA28">
        <v>0.63566106222862906</v>
      </c>
      <c r="DB28">
        <v>7.2104753696036347E-2</v>
      </c>
      <c r="DC28">
        <v>1</v>
      </c>
      <c r="DD28">
        <v>409.71552500000013</v>
      </c>
      <c r="DE28">
        <v>-0.22044652908144219</v>
      </c>
      <c r="DF28">
        <v>3.8107733795123673E-2</v>
      </c>
      <c r="DG28">
        <v>-1</v>
      </c>
      <c r="DH28">
        <v>250.01680487804879</v>
      </c>
      <c r="DI28">
        <v>-3.8174469682347723E-2</v>
      </c>
      <c r="DJ28">
        <v>0.12580011623403889</v>
      </c>
      <c r="DK28">
        <v>1</v>
      </c>
      <c r="DL28">
        <v>2</v>
      </c>
      <c r="DM28">
        <v>2</v>
      </c>
      <c r="DN28" t="s">
        <v>355</v>
      </c>
      <c r="DO28">
        <v>3.2191100000000001</v>
      </c>
      <c r="DP28">
        <v>2.7235399999999998</v>
      </c>
      <c r="DQ28">
        <v>9.5383899999999994E-2</v>
      </c>
      <c r="DR28">
        <v>9.6072299999999999E-2</v>
      </c>
      <c r="DS28">
        <v>5.9099899999999997E-2</v>
      </c>
      <c r="DT28">
        <v>4.64853E-2</v>
      </c>
      <c r="DU28">
        <v>27559.1</v>
      </c>
      <c r="DV28">
        <v>31071.599999999999</v>
      </c>
      <c r="DW28">
        <v>28647.3</v>
      </c>
      <c r="DX28">
        <v>32935.300000000003</v>
      </c>
      <c r="DY28">
        <v>37499</v>
      </c>
      <c r="DZ28">
        <v>42431.1</v>
      </c>
      <c r="EA28">
        <v>42050.400000000001</v>
      </c>
      <c r="EB28">
        <v>47356.2</v>
      </c>
      <c r="EC28">
        <v>2.2979799999999999</v>
      </c>
      <c r="ED28">
        <v>1.93797</v>
      </c>
      <c r="EE28">
        <v>8.0048999999999995E-2</v>
      </c>
      <c r="EF28">
        <v>0</v>
      </c>
      <c r="EG28">
        <v>14.7255</v>
      </c>
      <c r="EH28">
        <v>999.9</v>
      </c>
      <c r="EI28">
        <v>50.2</v>
      </c>
      <c r="EJ28">
        <v>19.399999999999999</v>
      </c>
      <c r="EK28">
        <v>11.385300000000001</v>
      </c>
      <c r="EL28">
        <v>62.668900000000001</v>
      </c>
      <c r="EM28">
        <v>20.7011</v>
      </c>
      <c r="EN28">
        <v>1</v>
      </c>
      <c r="EO28">
        <v>-0.74108499999999999</v>
      </c>
      <c r="EP28">
        <v>3.3140299999999998</v>
      </c>
      <c r="EQ28">
        <v>20.2104</v>
      </c>
      <c r="ER28">
        <v>5.2297200000000004</v>
      </c>
      <c r="ES28">
        <v>12.004300000000001</v>
      </c>
      <c r="ET28">
        <v>4.9897499999999999</v>
      </c>
      <c r="EU28">
        <v>3.3050000000000002</v>
      </c>
      <c r="EV28">
        <v>7457.3</v>
      </c>
      <c r="EW28">
        <v>9999</v>
      </c>
      <c r="EX28">
        <v>525.9</v>
      </c>
      <c r="EY28">
        <v>76</v>
      </c>
      <c r="EZ28">
        <v>1.8521099999999999</v>
      </c>
      <c r="FA28">
        <v>1.86127</v>
      </c>
      <c r="FB28">
        <v>1.8601799999999999</v>
      </c>
      <c r="FC28">
        <v>1.85615</v>
      </c>
      <c r="FD28">
        <v>1.86052</v>
      </c>
      <c r="FE28">
        <v>1.8568499999999999</v>
      </c>
      <c r="FF28">
        <v>1.8589800000000001</v>
      </c>
      <c r="FG28">
        <v>1.8617699999999999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-3.2330000000000001</v>
      </c>
      <c r="FV28">
        <v>-0.57469999999999999</v>
      </c>
      <c r="FW28">
        <v>-1.786073969088052</v>
      </c>
      <c r="FX28">
        <v>-4.0117494158234393E-3</v>
      </c>
      <c r="FY28">
        <v>1.087516141204025E-6</v>
      </c>
      <c r="FZ28">
        <v>-8.657206703991749E-11</v>
      </c>
      <c r="GA28">
        <v>-0.5747380952380956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11.5</v>
      </c>
      <c r="GJ28">
        <v>11.4</v>
      </c>
      <c r="GK28">
        <v>1.00464</v>
      </c>
      <c r="GL28">
        <v>2.3535200000000001</v>
      </c>
      <c r="GM28">
        <v>1.5942400000000001</v>
      </c>
      <c r="GN28">
        <v>2.3339799999999999</v>
      </c>
      <c r="GO28">
        <v>1.40015</v>
      </c>
      <c r="GP28">
        <v>2.3290999999999999</v>
      </c>
      <c r="GQ28">
        <v>22.808199999999999</v>
      </c>
      <c r="GR28">
        <v>15.1915</v>
      </c>
      <c r="GS28">
        <v>18</v>
      </c>
      <c r="GT28">
        <v>623.86099999999999</v>
      </c>
      <c r="GU28">
        <v>421.27499999999998</v>
      </c>
      <c r="GV28">
        <v>15.7491</v>
      </c>
      <c r="GW28">
        <v>17.247</v>
      </c>
      <c r="GX28">
        <v>30.004100000000001</v>
      </c>
      <c r="GY28">
        <v>17.1968</v>
      </c>
      <c r="GZ28">
        <v>17.165900000000001</v>
      </c>
      <c r="HA28">
        <v>20.154599999999999</v>
      </c>
      <c r="HB28">
        <v>30</v>
      </c>
      <c r="HC28">
        <v>-30</v>
      </c>
      <c r="HD28">
        <v>15.317</v>
      </c>
      <c r="HE28">
        <v>409.90699999999998</v>
      </c>
      <c r="HF28">
        <v>0</v>
      </c>
      <c r="HG28">
        <v>105.185</v>
      </c>
      <c r="HH28">
        <v>104.44199999999999</v>
      </c>
    </row>
    <row r="29" spans="1:216" x14ac:dyDescent="0.2">
      <c r="A29">
        <v>11</v>
      </c>
      <c r="B29">
        <v>1689901239.0999999</v>
      </c>
      <c r="C29">
        <v>605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1689901239.0999999</v>
      </c>
      <c r="M29">
        <f t="shared" si="0"/>
        <v>1.901483109530807E-3</v>
      </c>
      <c r="N29">
        <f t="shared" si="1"/>
        <v>1.9014831095308069</v>
      </c>
      <c r="O29">
        <f t="shared" si="2"/>
        <v>6.8052388102113017</v>
      </c>
      <c r="P29">
        <f t="shared" si="3"/>
        <v>400.03100000000001</v>
      </c>
      <c r="Q29">
        <f t="shared" si="4"/>
        <v>341.02108121391848</v>
      </c>
      <c r="R29">
        <f t="shared" si="5"/>
        <v>34.028689522306763</v>
      </c>
      <c r="S29">
        <f t="shared" si="6"/>
        <v>39.916977125994499</v>
      </c>
      <c r="T29">
        <f t="shared" si="7"/>
        <v>0.21057428658924773</v>
      </c>
      <c r="U29">
        <f t="shared" si="8"/>
        <v>2.9255561459731867</v>
      </c>
      <c r="V29">
        <f t="shared" si="9"/>
        <v>0.20250184257408088</v>
      </c>
      <c r="W29">
        <f t="shared" si="10"/>
        <v>0.12726314444340622</v>
      </c>
      <c r="X29">
        <f t="shared" si="11"/>
        <v>29.744581175795147</v>
      </c>
      <c r="Y29">
        <f t="shared" si="12"/>
        <v>16.658752419421887</v>
      </c>
      <c r="Z29">
        <f t="shared" si="13"/>
        <v>15.956200000000001</v>
      </c>
      <c r="AA29">
        <f t="shared" si="14"/>
        <v>1.819601329645125</v>
      </c>
      <c r="AB29">
        <f t="shared" si="15"/>
        <v>46.102294711827305</v>
      </c>
      <c r="AC29">
        <f t="shared" si="16"/>
        <v>0.89537418542606995</v>
      </c>
      <c r="AD29">
        <f t="shared" si="17"/>
        <v>1.9421466784306645</v>
      </c>
      <c r="AE29">
        <f t="shared" si="18"/>
        <v>0.92422714421905505</v>
      </c>
      <c r="AF29">
        <f t="shared" si="19"/>
        <v>-83.855405130308583</v>
      </c>
      <c r="AG29">
        <f t="shared" si="20"/>
        <v>161.53946944889555</v>
      </c>
      <c r="AH29">
        <f t="shared" si="21"/>
        <v>10.704978851837858</v>
      </c>
      <c r="AI29">
        <f t="shared" si="22"/>
        <v>118.13362434621996</v>
      </c>
      <c r="AJ29">
        <v>33</v>
      </c>
      <c r="AK29">
        <v>5</v>
      </c>
      <c r="AL29">
        <f t="shared" si="23"/>
        <v>1</v>
      </c>
      <c r="AM29">
        <f t="shared" si="24"/>
        <v>0</v>
      </c>
      <c r="AN29">
        <f t="shared" si="25"/>
        <v>54577.812362593366</v>
      </c>
      <c r="AO29">
        <f t="shared" si="26"/>
        <v>179.84299999999999</v>
      </c>
      <c r="AP29">
        <f t="shared" si="27"/>
        <v>151.60782900300265</v>
      </c>
      <c r="AQ29">
        <f t="shared" si="28"/>
        <v>0.84300100088967966</v>
      </c>
      <c r="AR29">
        <f t="shared" si="29"/>
        <v>0.16539193171708183</v>
      </c>
      <c r="AS29">
        <v>1689901239.0999999</v>
      </c>
      <c r="AT29">
        <v>400.03100000000001</v>
      </c>
      <c r="AU29">
        <v>407.59500000000003</v>
      </c>
      <c r="AV29">
        <v>8.9730600000000003</v>
      </c>
      <c r="AW29">
        <v>7.0891099999999998</v>
      </c>
      <c r="AX29">
        <v>403.26400000000001</v>
      </c>
      <c r="AY29">
        <v>9.5478000000000005</v>
      </c>
      <c r="AZ29">
        <v>600.15</v>
      </c>
      <c r="BA29">
        <v>99.684799999999996</v>
      </c>
      <c r="BB29">
        <v>9.9909499999999998E-2</v>
      </c>
      <c r="BC29">
        <v>16.980399999999999</v>
      </c>
      <c r="BD29">
        <v>15.956200000000001</v>
      </c>
      <c r="BE29">
        <v>999.9</v>
      </c>
      <c r="BF29">
        <v>0</v>
      </c>
      <c r="BG29">
        <v>0</v>
      </c>
      <c r="BH29">
        <v>10008.799999999999</v>
      </c>
      <c r="BI29">
        <v>0</v>
      </c>
      <c r="BJ29">
        <v>24.3261</v>
      </c>
      <c r="BK29">
        <v>-7.5637499999999998</v>
      </c>
      <c r="BL29">
        <v>403.65300000000002</v>
      </c>
      <c r="BM29">
        <v>410.505</v>
      </c>
      <c r="BN29">
        <v>1.8839399999999999</v>
      </c>
      <c r="BO29">
        <v>407.59500000000003</v>
      </c>
      <c r="BP29">
        <v>7.0891099999999998</v>
      </c>
      <c r="BQ29">
        <v>0.894478</v>
      </c>
      <c r="BR29">
        <v>0.706677</v>
      </c>
      <c r="BS29">
        <v>5.3022</v>
      </c>
      <c r="BT29">
        <v>1.95916</v>
      </c>
      <c r="BU29">
        <v>179.84299999999999</v>
      </c>
      <c r="BV29">
        <v>0.89994499999999999</v>
      </c>
      <c r="BW29">
        <v>0.10005500000000001</v>
      </c>
      <c r="BX29">
        <v>0</v>
      </c>
      <c r="BY29">
        <v>2.7397999999999998</v>
      </c>
      <c r="BZ29">
        <v>0</v>
      </c>
      <c r="CA29">
        <v>2187.3000000000002</v>
      </c>
      <c r="CB29">
        <v>1458.74</v>
      </c>
      <c r="CC29">
        <v>36.061999999999998</v>
      </c>
      <c r="CD29">
        <v>39.811999999999998</v>
      </c>
      <c r="CE29">
        <v>38.061999999999998</v>
      </c>
      <c r="CF29">
        <v>39.375</v>
      </c>
      <c r="CG29">
        <v>36.061999999999998</v>
      </c>
      <c r="CH29">
        <v>161.85</v>
      </c>
      <c r="CI29">
        <v>17.989999999999998</v>
      </c>
      <c r="CJ29">
        <v>0</v>
      </c>
      <c r="CK29">
        <v>1689901253.7</v>
      </c>
      <c r="CL29">
        <v>0</v>
      </c>
      <c r="CM29">
        <v>1689900496</v>
      </c>
      <c r="CN29" t="s">
        <v>354</v>
      </c>
      <c r="CO29">
        <v>1689900489.5</v>
      </c>
      <c r="CP29">
        <v>1689900496</v>
      </c>
      <c r="CQ29">
        <v>66</v>
      </c>
      <c r="CR29">
        <v>0.39400000000000002</v>
      </c>
      <c r="CS29">
        <v>-4.0000000000000001E-3</v>
      </c>
      <c r="CT29">
        <v>-3.2909999999999999</v>
      </c>
      <c r="CU29">
        <v>-0.57499999999999996</v>
      </c>
      <c r="CV29">
        <v>418</v>
      </c>
      <c r="CW29">
        <v>7</v>
      </c>
      <c r="CX29">
        <v>0.1</v>
      </c>
      <c r="CY29">
        <v>0.05</v>
      </c>
      <c r="CZ29">
        <v>6.7148253312466979</v>
      </c>
      <c r="DA29">
        <v>7.9745159419161341E-2</v>
      </c>
      <c r="DB29">
        <v>5.3902610447924021E-2</v>
      </c>
      <c r="DC29">
        <v>1</v>
      </c>
      <c r="DD29">
        <v>407.62497560975612</v>
      </c>
      <c r="DE29">
        <v>-0.29230662020831472</v>
      </c>
      <c r="DF29">
        <v>4.8713942414918679E-2</v>
      </c>
      <c r="DG29">
        <v>-1</v>
      </c>
      <c r="DH29">
        <v>180.01395121951219</v>
      </c>
      <c r="DI29">
        <v>0.27588470249331137</v>
      </c>
      <c r="DJ29">
        <v>0.15172696131932251</v>
      </c>
      <c r="DK29">
        <v>1</v>
      </c>
      <c r="DL29">
        <v>2</v>
      </c>
      <c r="DM29">
        <v>2</v>
      </c>
      <c r="DN29" t="s">
        <v>355</v>
      </c>
      <c r="DO29">
        <v>3.2193000000000001</v>
      </c>
      <c r="DP29">
        <v>2.7236799999999999</v>
      </c>
      <c r="DQ29">
        <v>9.5389100000000004E-2</v>
      </c>
      <c r="DR29">
        <v>9.5710000000000003E-2</v>
      </c>
      <c r="DS29">
        <v>5.8942300000000003E-2</v>
      </c>
      <c r="DT29">
        <v>4.6458399999999997E-2</v>
      </c>
      <c r="DU29">
        <v>27559.9</v>
      </c>
      <c r="DV29">
        <v>31085.3</v>
      </c>
      <c r="DW29">
        <v>28648.2</v>
      </c>
      <c r="DX29">
        <v>32936.5</v>
      </c>
      <c r="DY29">
        <v>37506.400000000001</v>
      </c>
      <c r="DZ29">
        <v>42433.9</v>
      </c>
      <c r="EA29">
        <v>42051.5</v>
      </c>
      <c r="EB29">
        <v>47357.9</v>
      </c>
      <c r="EC29">
        <v>2.2986200000000001</v>
      </c>
      <c r="ED29">
        <v>1.93885</v>
      </c>
      <c r="EE29">
        <v>7.1406399999999995E-2</v>
      </c>
      <c r="EF29">
        <v>0</v>
      </c>
      <c r="EG29">
        <v>14.7658</v>
      </c>
      <c r="EH29">
        <v>999.9</v>
      </c>
      <c r="EI29">
        <v>50.2</v>
      </c>
      <c r="EJ29">
        <v>19.399999999999999</v>
      </c>
      <c r="EK29">
        <v>11.3851</v>
      </c>
      <c r="EL29">
        <v>62.719000000000001</v>
      </c>
      <c r="EM29">
        <v>20.520800000000001</v>
      </c>
      <c r="EN29">
        <v>1</v>
      </c>
      <c r="EO29">
        <v>-0.750691</v>
      </c>
      <c r="EP29">
        <v>0.24256</v>
      </c>
      <c r="EQ29">
        <v>20.2499</v>
      </c>
      <c r="ER29">
        <v>5.2318199999999999</v>
      </c>
      <c r="ES29">
        <v>12.004</v>
      </c>
      <c r="ET29">
        <v>4.9912999999999998</v>
      </c>
      <c r="EU29">
        <v>3.3050000000000002</v>
      </c>
      <c r="EV29">
        <v>7458.7</v>
      </c>
      <c r="EW29">
        <v>9999</v>
      </c>
      <c r="EX29">
        <v>525.9</v>
      </c>
      <c r="EY29">
        <v>76</v>
      </c>
      <c r="EZ29">
        <v>1.8521799999999999</v>
      </c>
      <c r="FA29">
        <v>1.8612899999999999</v>
      </c>
      <c r="FB29">
        <v>1.86019</v>
      </c>
      <c r="FC29">
        <v>1.85616</v>
      </c>
      <c r="FD29">
        <v>1.8606100000000001</v>
      </c>
      <c r="FE29">
        <v>1.85687</v>
      </c>
      <c r="FF29">
        <v>1.8589800000000001</v>
      </c>
      <c r="FG29">
        <v>1.86188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-3.2330000000000001</v>
      </c>
      <c r="FV29">
        <v>-0.57469999999999999</v>
      </c>
      <c r="FW29">
        <v>-1.786073969088052</v>
      </c>
      <c r="FX29">
        <v>-4.0117494158234393E-3</v>
      </c>
      <c r="FY29">
        <v>1.087516141204025E-6</v>
      </c>
      <c r="FZ29">
        <v>-8.657206703991749E-11</v>
      </c>
      <c r="GA29">
        <v>-0.5747380952380956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12.5</v>
      </c>
      <c r="GJ29">
        <v>12.4</v>
      </c>
      <c r="GK29">
        <v>0.99975599999999998</v>
      </c>
      <c r="GL29">
        <v>2.3559600000000001</v>
      </c>
      <c r="GM29">
        <v>1.5942400000000001</v>
      </c>
      <c r="GN29">
        <v>2.33521</v>
      </c>
      <c r="GO29">
        <v>1.40015</v>
      </c>
      <c r="GP29">
        <v>2.3071299999999999</v>
      </c>
      <c r="GQ29">
        <v>22.788</v>
      </c>
      <c r="GR29">
        <v>15.2003</v>
      </c>
      <c r="GS29">
        <v>18</v>
      </c>
      <c r="GT29">
        <v>623.87900000000002</v>
      </c>
      <c r="GU29">
        <v>421.464</v>
      </c>
      <c r="GV29">
        <v>15.529400000000001</v>
      </c>
      <c r="GW29">
        <v>17.21</v>
      </c>
      <c r="GX29">
        <v>29.9998</v>
      </c>
      <c r="GY29">
        <v>17.1631</v>
      </c>
      <c r="GZ29">
        <v>17.132100000000001</v>
      </c>
      <c r="HA29">
        <v>20.072500000000002</v>
      </c>
      <c r="HB29">
        <v>30</v>
      </c>
      <c r="HC29">
        <v>-30</v>
      </c>
      <c r="HD29">
        <v>15.5632</v>
      </c>
      <c r="HE29">
        <v>407.59199999999998</v>
      </c>
      <c r="HF29">
        <v>0</v>
      </c>
      <c r="HG29">
        <v>105.188</v>
      </c>
      <c r="HH29">
        <v>104.446</v>
      </c>
    </row>
    <row r="30" spans="1:216" x14ac:dyDescent="0.2">
      <c r="A30">
        <v>12</v>
      </c>
      <c r="B30">
        <v>1689901299.5999999</v>
      </c>
      <c r="C30">
        <v>665.5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1689901299.5999999</v>
      </c>
      <c r="M30">
        <f t="shared" si="0"/>
        <v>1.8983275806880872E-3</v>
      </c>
      <c r="N30">
        <f t="shared" si="1"/>
        <v>1.8983275806880873</v>
      </c>
      <c r="O30">
        <f t="shared" si="2"/>
        <v>4.766346899932234</v>
      </c>
      <c r="P30">
        <f t="shared" si="3"/>
        <v>400.09399999999999</v>
      </c>
      <c r="Q30">
        <f t="shared" si="4"/>
        <v>356.55865873738782</v>
      </c>
      <c r="R30">
        <f t="shared" si="5"/>
        <v>35.578506194021799</v>
      </c>
      <c r="S30">
        <f t="shared" si="6"/>
        <v>39.922594805571997</v>
      </c>
      <c r="T30">
        <f t="shared" si="7"/>
        <v>0.20839469345275088</v>
      </c>
      <c r="U30">
        <f t="shared" si="8"/>
        <v>2.9184970996075257</v>
      </c>
      <c r="V30">
        <f t="shared" si="9"/>
        <v>0.20046677156075979</v>
      </c>
      <c r="W30">
        <f t="shared" si="10"/>
        <v>0.1259788954539191</v>
      </c>
      <c r="X30">
        <f t="shared" si="11"/>
        <v>20.675593924526037</v>
      </c>
      <c r="Y30">
        <f t="shared" si="12"/>
        <v>16.679739995834165</v>
      </c>
      <c r="Z30">
        <f t="shared" si="13"/>
        <v>16.019400000000001</v>
      </c>
      <c r="AA30">
        <f t="shared" si="14"/>
        <v>1.8269616592953317</v>
      </c>
      <c r="AB30">
        <f t="shared" si="15"/>
        <v>45.862274759535971</v>
      </c>
      <c r="AC30">
        <f t="shared" si="16"/>
        <v>0.89495007650047997</v>
      </c>
      <c r="AD30">
        <f t="shared" si="17"/>
        <v>1.9513861473135856</v>
      </c>
      <c r="AE30">
        <f t="shared" si="18"/>
        <v>0.93201158279485175</v>
      </c>
      <c r="AF30">
        <f t="shared" si="19"/>
        <v>-83.716246308344651</v>
      </c>
      <c r="AG30">
        <f t="shared" si="20"/>
        <v>162.9905939953027</v>
      </c>
      <c r="AH30">
        <f t="shared" si="21"/>
        <v>10.83501856032292</v>
      </c>
      <c r="AI30">
        <f t="shared" si="22"/>
        <v>110.784960171807</v>
      </c>
      <c r="AJ30">
        <v>33</v>
      </c>
      <c r="AK30">
        <v>5</v>
      </c>
      <c r="AL30">
        <f t="shared" si="23"/>
        <v>1</v>
      </c>
      <c r="AM30">
        <f t="shared" si="24"/>
        <v>0</v>
      </c>
      <c r="AN30">
        <f t="shared" si="25"/>
        <v>54353.140601577725</v>
      </c>
      <c r="AO30">
        <f t="shared" si="26"/>
        <v>125.015</v>
      </c>
      <c r="AP30">
        <f t="shared" si="27"/>
        <v>105.38731498680106</v>
      </c>
      <c r="AQ30">
        <f t="shared" si="28"/>
        <v>0.8429973602111831</v>
      </c>
      <c r="AR30">
        <f t="shared" si="29"/>
        <v>0.16538490520758339</v>
      </c>
      <c r="AS30">
        <v>1689901299.5999999</v>
      </c>
      <c r="AT30">
        <v>400.09399999999999</v>
      </c>
      <c r="AU30">
        <v>405.61900000000003</v>
      </c>
      <c r="AV30">
        <v>8.9689599999999992</v>
      </c>
      <c r="AW30">
        <v>7.0879500000000002</v>
      </c>
      <c r="AX30">
        <v>403.327</v>
      </c>
      <c r="AY30">
        <v>9.5436999999999994</v>
      </c>
      <c r="AZ30">
        <v>600.09299999999996</v>
      </c>
      <c r="BA30">
        <v>99.6828</v>
      </c>
      <c r="BB30">
        <v>0.10023799999999999</v>
      </c>
      <c r="BC30">
        <v>17.055299999999999</v>
      </c>
      <c r="BD30">
        <v>16.019400000000001</v>
      </c>
      <c r="BE30">
        <v>999.9</v>
      </c>
      <c r="BF30">
        <v>0</v>
      </c>
      <c r="BG30">
        <v>0</v>
      </c>
      <c r="BH30">
        <v>9968.75</v>
      </c>
      <c r="BI30">
        <v>0</v>
      </c>
      <c r="BJ30">
        <v>25.345300000000002</v>
      </c>
      <c r="BK30">
        <v>-5.5246000000000004</v>
      </c>
      <c r="BL30">
        <v>403.71499999999997</v>
      </c>
      <c r="BM30">
        <v>408.51400000000001</v>
      </c>
      <c r="BN30">
        <v>1.881</v>
      </c>
      <c r="BO30">
        <v>405.61900000000003</v>
      </c>
      <c r="BP30">
        <v>7.0879500000000002</v>
      </c>
      <c r="BQ30">
        <v>0.89405100000000004</v>
      </c>
      <c r="BR30">
        <v>0.70654700000000004</v>
      </c>
      <c r="BS30">
        <v>5.2953299999999999</v>
      </c>
      <c r="BT30">
        <v>1.95658</v>
      </c>
      <c r="BU30">
        <v>125.015</v>
      </c>
      <c r="BV30">
        <v>0.90008200000000005</v>
      </c>
      <c r="BW30">
        <v>9.9917800000000001E-2</v>
      </c>
      <c r="BX30">
        <v>0</v>
      </c>
      <c r="BY30">
        <v>2.4432999999999998</v>
      </c>
      <c r="BZ30">
        <v>0</v>
      </c>
      <c r="CA30">
        <v>1816.48</v>
      </c>
      <c r="CB30">
        <v>1014.06</v>
      </c>
      <c r="CC30">
        <v>35.936999999999998</v>
      </c>
      <c r="CD30">
        <v>39.936999999999998</v>
      </c>
      <c r="CE30">
        <v>38.061999999999998</v>
      </c>
      <c r="CF30">
        <v>39.811999999999998</v>
      </c>
      <c r="CG30">
        <v>36.061999999999998</v>
      </c>
      <c r="CH30">
        <v>112.52</v>
      </c>
      <c r="CI30">
        <v>12.49</v>
      </c>
      <c r="CJ30">
        <v>0</v>
      </c>
      <c r="CK30">
        <v>1689901314.3</v>
      </c>
      <c r="CL30">
        <v>0</v>
      </c>
      <c r="CM30">
        <v>1689900496</v>
      </c>
      <c r="CN30" t="s">
        <v>354</v>
      </c>
      <c r="CO30">
        <v>1689900489.5</v>
      </c>
      <c r="CP30">
        <v>1689900496</v>
      </c>
      <c r="CQ30">
        <v>66</v>
      </c>
      <c r="CR30">
        <v>0.39400000000000002</v>
      </c>
      <c r="CS30">
        <v>-4.0000000000000001E-3</v>
      </c>
      <c r="CT30">
        <v>-3.2909999999999999</v>
      </c>
      <c r="CU30">
        <v>-0.57499999999999996</v>
      </c>
      <c r="CV30">
        <v>418</v>
      </c>
      <c r="CW30">
        <v>7</v>
      </c>
      <c r="CX30">
        <v>0.1</v>
      </c>
      <c r="CY30">
        <v>0.05</v>
      </c>
      <c r="CZ30">
        <v>4.7376559416702584</v>
      </c>
      <c r="DA30">
        <v>0.1830879573325325</v>
      </c>
      <c r="DB30">
        <v>2.904985383294802E-2</v>
      </c>
      <c r="DC30">
        <v>1</v>
      </c>
      <c r="DD30">
        <v>405.65151219512188</v>
      </c>
      <c r="DE30">
        <v>-0.20617421602790659</v>
      </c>
      <c r="DF30">
        <v>3.5818051009352522E-2</v>
      </c>
      <c r="DG30">
        <v>-1</v>
      </c>
      <c r="DH30">
        <v>125.0039</v>
      </c>
      <c r="DI30">
        <v>-7.8130162257620595E-2</v>
      </c>
      <c r="DJ30">
        <v>4.8875760863642363E-2</v>
      </c>
      <c r="DK30">
        <v>1</v>
      </c>
      <c r="DL30">
        <v>2</v>
      </c>
      <c r="DM30">
        <v>2</v>
      </c>
      <c r="DN30" t="s">
        <v>355</v>
      </c>
      <c r="DO30">
        <v>3.2192400000000001</v>
      </c>
      <c r="DP30">
        <v>2.7236600000000002</v>
      </c>
      <c r="DQ30">
        <v>9.5408499999999993E-2</v>
      </c>
      <c r="DR30">
        <v>9.5367900000000005E-2</v>
      </c>
      <c r="DS30">
        <v>5.8927800000000002E-2</v>
      </c>
      <c r="DT30">
        <v>4.6456600000000001E-2</v>
      </c>
      <c r="DU30">
        <v>27561.3</v>
      </c>
      <c r="DV30">
        <v>31098.2</v>
      </c>
      <c r="DW30">
        <v>28650.1</v>
      </c>
      <c r="DX30">
        <v>32937.5</v>
      </c>
      <c r="DY30">
        <v>37509.9</v>
      </c>
      <c r="DZ30">
        <v>42435.199999999997</v>
      </c>
      <c r="EA30">
        <v>42054.7</v>
      </c>
      <c r="EB30">
        <v>47359.199999999997</v>
      </c>
      <c r="EC30">
        <v>2.2991799999999998</v>
      </c>
      <c r="ED30">
        <v>1.9393800000000001</v>
      </c>
      <c r="EE30">
        <v>7.2032200000000005E-2</v>
      </c>
      <c r="EF30">
        <v>0</v>
      </c>
      <c r="EG30">
        <v>14.8186</v>
      </c>
      <c r="EH30">
        <v>999.9</v>
      </c>
      <c r="EI30">
        <v>50.2</v>
      </c>
      <c r="EJ30">
        <v>19.399999999999999</v>
      </c>
      <c r="EK30">
        <v>11.385400000000001</v>
      </c>
      <c r="EL30">
        <v>63.408900000000003</v>
      </c>
      <c r="EM30">
        <v>20.609000000000002</v>
      </c>
      <c r="EN30">
        <v>1</v>
      </c>
      <c r="EO30">
        <v>-0.75359799999999999</v>
      </c>
      <c r="EP30">
        <v>0.76900100000000005</v>
      </c>
      <c r="EQ30">
        <v>20.2483</v>
      </c>
      <c r="ER30">
        <v>5.2316700000000003</v>
      </c>
      <c r="ES30">
        <v>12.004</v>
      </c>
      <c r="ET30">
        <v>4.9911500000000002</v>
      </c>
      <c r="EU30">
        <v>3.3050000000000002</v>
      </c>
      <c r="EV30">
        <v>7460.2</v>
      </c>
      <c r="EW30">
        <v>9999</v>
      </c>
      <c r="EX30">
        <v>525.9</v>
      </c>
      <c r="EY30">
        <v>76</v>
      </c>
      <c r="EZ30">
        <v>1.8521399999999999</v>
      </c>
      <c r="FA30">
        <v>1.8612899999999999</v>
      </c>
      <c r="FB30">
        <v>1.8602000000000001</v>
      </c>
      <c r="FC30">
        <v>1.85619</v>
      </c>
      <c r="FD30">
        <v>1.8606</v>
      </c>
      <c r="FE30">
        <v>1.8569100000000001</v>
      </c>
      <c r="FF30">
        <v>1.8589899999999999</v>
      </c>
      <c r="FG30">
        <v>1.8618399999999999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-3.2330000000000001</v>
      </c>
      <c r="FV30">
        <v>-0.57469999999999999</v>
      </c>
      <c r="FW30">
        <v>-1.786073969088052</v>
      </c>
      <c r="FX30">
        <v>-4.0117494158234393E-3</v>
      </c>
      <c r="FY30">
        <v>1.087516141204025E-6</v>
      </c>
      <c r="FZ30">
        <v>-8.657206703991749E-11</v>
      </c>
      <c r="GA30">
        <v>-0.5747380952380956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13.5</v>
      </c>
      <c r="GJ30">
        <v>13.4</v>
      </c>
      <c r="GK30">
        <v>0.99609400000000003</v>
      </c>
      <c r="GL30">
        <v>2.3547400000000001</v>
      </c>
      <c r="GM30">
        <v>1.5942400000000001</v>
      </c>
      <c r="GN30">
        <v>2.33521</v>
      </c>
      <c r="GO30">
        <v>1.40015</v>
      </c>
      <c r="GP30">
        <v>2.32178</v>
      </c>
      <c r="GQ30">
        <v>22.767800000000001</v>
      </c>
      <c r="GR30">
        <v>15.2003</v>
      </c>
      <c r="GS30">
        <v>18</v>
      </c>
      <c r="GT30">
        <v>623.73400000000004</v>
      </c>
      <c r="GU30">
        <v>421.37599999999998</v>
      </c>
      <c r="GV30">
        <v>15.4688</v>
      </c>
      <c r="GW30">
        <v>17.1677</v>
      </c>
      <c r="GX30">
        <v>30</v>
      </c>
      <c r="GY30">
        <v>17.122900000000001</v>
      </c>
      <c r="GZ30">
        <v>17.091200000000001</v>
      </c>
      <c r="HA30">
        <v>19.994199999999999</v>
      </c>
      <c r="HB30">
        <v>30</v>
      </c>
      <c r="HC30">
        <v>-30</v>
      </c>
      <c r="HD30">
        <v>15.465999999999999</v>
      </c>
      <c r="HE30">
        <v>405.53899999999999</v>
      </c>
      <c r="HF30">
        <v>0</v>
      </c>
      <c r="HG30">
        <v>105.19499999999999</v>
      </c>
      <c r="HH30">
        <v>104.449</v>
      </c>
    </row>
    <row r="31" spans="1:216" x14ac:dyDescent="0.2">
      <c r="A31">
        <v>13</v>
      </c>
      <c r="B31">
        <v>1689901360.0999999</v>
      </c>
      <c r="C31">
        <v>726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1689901360.0999999</v>
      </c>
      <c r="M31">
        <f t="shared" si="0"/>
        <v>1.8885203427417931E-3</v>
      </c>
      <c r="N31">
        <f t="shared" si="1"/>
        <v>1.8885203427417931</v>
      </c>
      <c r="O31">
        <f t="shared" si="2"/>
        <v>3.7601561215778192</v>
      </c>
      <c r="P31">
        <f t="shared" si="3"/>
        <v>400.01600000000002</v>
      </c>
      <c r="Q31">
        <f t="shared" si="4"/>
        <v>364.34532293565672</v>
      </c>
      <c r="R31">
        <f t="shared" si="5"/>
        <v>36.354631145638692</v>
      </c>
      <c r="S31">
        <f t="shared" si="6"/>
        <v>39.913876251190409</v>
      </c>
      <c r="T31">
        <f t="shared" si="7"/>
        <v>0.20781196248307413</v>
      </c>
      <c r="U31">
        <f t="shared" si="8"/>
        <v>2.9248201919090842</v>
      </c>
      <c r="V31">
        <f t="shared" si="9"/>
        <v>0.19994376509530373</v>
      </c>
      <c r="W31">
        <f t="shared" si="10"/>
        <v>0.12564695834838749</v>
      </c>
      <c r="X31">
        <f t="shared" si="11"/>
        <v>16.533079303613444</v>
      </c>
      <c r="Y31">
        <f t="shared" si="12"/>
        <v>16.636938285025746</v>
      </c>
      <c r="Z31">
        <f t="shared" si="13"/>
        <v>15.9878</v>
      </c>
      <c r="AA31">
        <f t="shared" si="14"/>
        <v>1.8232782329669743</v>
      </c>
      <c r="AB31">
        <f t="shared" si="15"/>
        <v>45.858322654671078</v>
      </c>
      <c r="AC31">
        <f t="shared" si="16"/>
        <v>0.89365490215928589</v>
      </c>
      <c r="AD31">
        <f t="shared" si="17"/>
        <v>1.9487300241851722</v>
      </c>
      <c r="AE31">
        <f t="shared" si="18"/>
        <v>0.92962333080768844</v>
      </c>
      <c r="AF31">
        <f t="shared" si="19"/>
        <v>-83.283747114913083</v>
      </c>
      <c r="AG31">
        <f t="shared" si="20"/>
        <v>164.93631987076779</v>
      </c>
      <c r="AH31">
        <f t="shared" si="21"/>
        <v>10.937650987868587</v>
      </c>
      <c r="AI31">
        <f t="shared" si="22"/>
        <v>109.12330304733673</v>
      </c>
      <c r="AJ31">
        <v>33</v>
      </c>
      <c r="AK31">
        <v>5</v>
      </c>
      <c r="AL31">
        <f t="shared" si="23"/>
        <v>1</v>
      </c>
      <c r="AM31">
        <f t="shared" si="24"/>
        <v>0</v>
      </c>
      <c r="AN31">
        <f t="shared" si="25"/>
        <v>54545.707421487379</v>
      </c>
      <c r="AO31">
        <f t="shared" si="26"/>
        <v>99.955799999999996</v>
      </c>
      <c r="AP31">
        <f t="shared" si="27"/>
        <v>84.263459369747906</v>
      </c>
      <c r="AQ31">
        <f t="shared" si="28"/>
        <v>0.8430072028811525</v>
      </c>
      <c r="AR31">
        <f t="shared" si="29"/>
        <v>0.16540390156062426</v>
      </c>
      <c r="AS31">
        <v>1689901360.0999999</v>
      </c>
      <c r="AT31">
        <v>400.01600000000002</v>
      </c>
      <c r="AU31">
        <v>404.53100000000001</v>
      </c>
      <c r="AV31">
        <v>8.9561899999999994</v>
      </c>
      <c r="AW31">
        <v>7.0848300000000002</v>
      </c>
      <c r="AX31">
        <v>403.24799999999999</v>
      </c>
      <c r="AY31">
        <v>9.5309299999999997</v>
      </c>
      <c r="AZ31">
        <v>600.07899999999995</v>
      </c>
      <c r="BA31">
        <v>99.680800000000005</v>
      </c>
      <c r="BB31">
        <v>9.9899399999999999E-2</v>
      </c>
      <c r="BC31">
        <v>17.033799999999999</v>
      </c>
      <c r="BD31">
        <v>15.9878</v>
      </c>
      <c r="BE31">
        <v>999.9</v>
      </c>
      <c r="BF31">
        <v>0</v>
      </c>
      <c r="BG31">
        <v>0</v>
      </c>
      <c r="BH31">
        <v>10005</v>
      </c>
      <c r="BI31">
        <v>0</v>
      </c>
      <c r="BJ31">
        <v>27.286300000000001</v>
      </c>
      <c r="BK31">
        <v>-4.51532</v>
      </c>
      <c r="BL31">
        <v>403.63099999999997</v>
      </c>
      <c r="BM31">
        <v>407.41699999999997</v>
      </c>
      <c r="BN31">
        <v>1.8713599999999999</v>
      </c>
      <c r="BO31">
        <v>404.53100000000001</v>
      </c>
      <c r="BP31">
        <v>7.0848300000000002</v>
      </c>
      <c r="BQ31">
        <v>0.89276</v>
      </c>
      <c r="BR31">
        <v>0.70622099999999999</v>
      </c>
      <c r="BS31">
        <v>5.2745600000000001</v>
      </c>
      <c r="BT31">
        <v>1.95014</v>
      </c>
      <c r="BU31">
        <v>99.955799999999996</v>
      </c>
      <c r="BV31">
        <v>0.89980000000000004</v>
      </c>
      <c r="BW31">
        <v>0.1002</v>
      </c>
      <c r="BX31">
        <v>0</v>
      </c>
      <c r="BY31">
        <v>2.9967999999999999</v>
      </c>
      <c r="BZ31">
        <v>0</v>
      </c>
      <c r="CA31">
        <v>1702</v>
      </c>
      <c r="CB31">
        <v>810.72400000000005</v>
      </c>
      <c r="CC31">
        <v>35.75</v>
      </c>
      <c r="CD31">
        <v>40</v>
      </c>
      <c r="CE31">
        <v>37.936999999999998</v>
      </c>
      <c r="CF31">
        <v>40.061999999999998</v>
      </c>
      <c r="CG31">
        <v>35.936999999999998</v>
      </c>
      <c r="CH31">
        <v>89.94</v>
      </c>
      <c r="CI31">
        <v>10.02</v>
      </c>
      <c r="CJ31">
        <v>0</v>
      </c>
      <c r="CK31">
        <v>1689901374.9000001</v>
      </c>
      <c r="CL31">
        <v>0</v>
      </c>
      <c r="CM31">
        <v>1689900496</v>
      </c>
      <c r="CN31" t="s">
        <v>354</v>
      </c>
      <c r="CO31">
        <v>1689900489.5</v>
      </c>
      <c r="CP31">
        <v>1689900496</v>
      </c>
      <c r="CQ31">
        <v>66</v>
      </c>
      <c r="CR31">
        <v>0.39400000000000002</v>
      </c>
      <c r="CS31">
        <v>-4.0000000000000001E-3</v>
      </c>
      <c r="CT31">
        <v>-3.2909999999999999</v>
      </c>
      <c r="CU31">
        <v>-0.57499999999999996</v>
      </c>
      <c r="CV31">
        <v>418</v>
      </c>
      <c r="CW31">
        <v>7</v>
      </c>
      <c r="CX31">
        <v>0.1</v>
      </c>
      <c r="CY31">
        <v>0.05</v>
      </c>
      <c r="CZ31">
        <v>3.680889187897602</v>
      </c>
      <c r="DA31">
        <v>-2.2509563620213821E-2</v>
      </c>
      <c r="DB31">
        <v>4.8007354258451047E-2</v>
      </c>
      <c r="DC31">
        <v>1</v>
      </c>
      <c r="DD31">
        <v>404.54377499999998</v>
      </c>
      <c r="DE31">
        <v>-0.34411632270260539</v>
      </c>
      <c r="DF31">
        <v>5.0179421828074611E-2</v>
      </c>
      <c r="DG31">
        <v>-1</v>
      </c>
      <c r="DH31">
        <v>100.0139756097561</v>
      </c>
      <c r="DI31">
        <v>-0.15408356494050429</v>
      </c>
      <c r="DJ31">
        <v>0.12789291591679891</v>
      </c>
      <c r="DK31">
        <v>1</v>
      </c>
      <c r="DL31">
        <v>2</v>
      </c>
      <c r="DM31">
        <v>2</v>
      </c>
      <c r="DN31" t="s">
        <v>355</v>
      </c>
      <c r="DO31">
        <v>3.2192799999999999</v>
      </c>
      <c r="DP31">
        <v>2.7236400000000001</v>
      </c>
      <c r="DQ31">
        <v>9.5404600000000006E-2</v>
      </c>
      <c r="DR31">
        <v>9.5184699999999997E-2</v>
      </c>
      <c r="DS31">
        <v>5.8873099999999998E-2</v>
      </c>
      <c r="DT31">
        <v>4.6445599999999997E-2</v>
      </c>
      <c r="DU31">
        <v>27564.1</v>
      </c>
      <c r="DV31">
        <v>31108.3</v>
      </c>
      <c r="DW31">
        <v>28652.7</v>
      </c>
      <c r="DX31">
        <v>32941.300000000003</v>
      </c>
      <c r="DY31">
        <v>37515.4</v>
      </c>
      <c r="DZ31">
        <v>42440.7</v>
      </c>
      <c r="EA31">
        <v>42058.3</v>
      </c>
      <c r="EB31">
        <v>47364.7</v>
      </c>
      <c r="EC31">
        <v>2.2997299999999998</v>
      </c>
      <c r="ED31">
        <v>1.9404300000000001</v>
      </c>
      <c r="EE31">
        <v>6.6347400000000001E-2</v>
      </c>
      <c r="EF31">
        <v>0</v>
      </c>
      <c r="EG31">
        <v>14.8818</v>
      </c>
      <c r="EH31">
        <v>999.9</v>
      </c>
      <c r="EI31">
        <v>50.2</v>
      </c>
      <c r="EJ31">
        <v>19.3</v>
      </c>
      <c r="EK31">
        <v>11.3164</v>
      </c>
      <c r="EL31">
        <v>62.858899999999998</v>
      </c>
      <c r="EM31">
        <v>20.504799999999999</v>
      </c>
      <c r="EN31">
        <v>1</v>
      </c>
      <c r="EO31">
        <v>-0.75875999999999999</v>
      </c>
      <c r="EP31">
        <v>0.38041700000000001</v>
      </c>
      <c r="EQ31">
        <v>20.250599999999999</v>
      </c>
      <c r="ER31">
        <v>5.2312200000000004</v>
      </c>
      <c r="ES31">
        <v>12.004</v>
      </c>
      <c r="ET31">
        <v>4.9911500000000002</v>
      </c>
      <c r="EU31">
        <v>3.3050000000000002</v>
      </c>
      <c r="EV31">
        <v>7461.3</v>
      </c>
      <c r="EW31">
        <v>9999</v>
      </c>
      <c r="EX31">
        <v>525.9</v>
      </c>
      <c r="EY31">
        <v>76</v>
      </c>
      <c r="EZ31">
        <v>1.8521099999999999</v>
      </c>
      <c r="FA31">
        <v>1.86127</v>
      </c>
      <c r="FB31">
        <v>1.8602000000000001</v>
      </c>
      <c r="FC31">
        <v>1.85615</v>
      </c>
      <c r="FD31">
        <v>1.86053</v>
      </c>
      <c r="FE31">
        <v>1.85687</v>
      </c>
      <c r="FF31">
        <v>1.8589800000000001</v>
      </c>
      <c r="FG31">
        <v>1.8617600000000001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-3.2320000000000002</v>
      </c>
      <c r="FV31">
        <v>-0.57469999999999999</v>
      </c>
      <c r="FW31">
        <v>-1.786073969088052</v>
      </c>
      <c r="FX31">
        <v>-4.0117494158234393E-3</v>
      </c>
      <c r="FY31">
        <v>1.087516141204025E-6</v>
      </c>
      <c r="FZ31">
        <v>-8.657206703991749E-11</v>
      </c>
      <c r="GA31">
        <v>-0.5747380952380956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14.5</v>
      </c>
      <c r="GJ31">
        <v>14.4</v>
      </c>
      <c r="GK31">
        <v>0.99487300000000001</v>
      </c>
      <c r="GL31">
        <v>2.3571800000000001</v>
      </c>
      <c r="GM31">
        <v>1.5942400000000001</v>
      </c>
      <c r="GN31">
        <v>2.33521</v>
      </c>
      <c r="GO31">
        <v>1.40015</v>
      </c>
      <c r="GP31">
        <v>2.2497600000000002</v>
      </c>
      <c r="GQ31">
        <v>22.747699999999998</v>
      </c>
      <c r="GR31">
        <v>15.182700000000001</v>
      </c>
      <c r="GS31">
        <v>18</v>
      </c>
      <c r="GT31">
        <v>623.46799999999996</v>
      </c>
      <c r="GU31">
        <v>421.529</v>
      </c>
      <c r="GV31">
        <v>15.5167</v>
      </c>
      <c r="GW31">
        <v>17.114899999999999</v>
      </c>
      <c r="GX31">
        <v>29.9998</v>
      </c>
      <c r="GY31">
        <v>17.074000000000002</v>
      </c>
      <c r="GZ31">
        <v>17.043299999999999</v>
      </c>
      <c r="HA31">
        <v>19.955100000000002</v>
      </c>
      <c r="HB31">
        <v>30</v>
      </c>
      <c r="HC31">
        <v>-30</v>
      </c>
      <c r="HD31">
        <v>15.525600000000001</v>
      </c>
      <c r="HE31">
        <v>404.57299999999998</v>
      </c>
      <c r="HF31">
        <v>0</v>
      </c>
      <c r="HG31">
        <v>105.20399999999999</v>
      </c>
      <c r="HH31">
        <v>104.461</v>
      </c>
    </row>
    <row r="32" spans="1:216" x14ac:dyDescent="0.2">
      <c r="A32">
        <v>14</v>
      </c>
      <c r="B32">
        <v>1689901420.5999999</v>
      </c>
      <c r="C32">
        <v>786.5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1689901420.5999999</v>
      </c>
      <c r="M32">
        <f t="shared" si="0"/>
        <v>1.8762438269455451E-3</v>
      </c>
      <c r="N32">
        <f t="shared" si="1"/>
        <v>1.876243826945545</v>
      </c>
      <c r="O32">
        <f t="shared" si="2"/>
        <v>2.5997701968329596</v>
      </c>
      <c r="P32">
        <f t="shared" si="3"/>
        <v>400.01799999999997</v>
      </c>
      <c r="Q32">
        <f t="shared" si="4"/>
        <v>373.27656570791407</v>
      </c>
      <c r="R32">
        <f t="shared" si="5"/>
        <v>37.245187459299856</v>
      </c>
      <c r="S32">
        <f t="shared" si="6"/>
        <v>39.913422823205998</v>
      </c>
      <c r="T32">
        <f t="shared" si="7"/>
        <v>0.20559956054762157</v>
      </c>
      <c r="U32">
        <f t="shared" si="8"/>
        <v>2.920843921332815</v>
      </c>
      <c r="V32">
        <f t="shared" si="9"/>
        <v>0.19788459738429121</v>
      </c>
      <c r="W32">
        <f t="shared" si="10"/>
        <v>0.12434691191852265</v>
      </c>
      <c r="X32">
        <f t="shared" si="11"/>
        <v>12.418812459672393</v>
      </c>
      <c r="Y32">
        <f t="shared" si="12"/>
        <v>16.634167595734514</v>
      </c>
      <c r="Z32">
        <f t="shared" si="13"/>
        <v>16.010100000000001</v>
      </c>
      <c r="AA32">
        <f t="shared" si="14"/>
        <v>1.8258769349791477</v>
      </c>
      <c r="AB32">
        <f t="shared" si="15"/>
        <v>45.754692546528055</v>
      </c>
      <c r="AC32">
        <f t="shared" si="16"/>
        <v>0.89270934337961994</v>
      </c>
      <c r="AD32">
        <f t="shared" si="17"/>
        <v>1.9510771326281378</v>
      </c>
      <c r="AE32">
        <f t="shared" si="18"/>
        <v>0.93316759159952778</v>
      </c>
      <c r="AF32">
        <f t="shared" si="19"/>
        <v>-82.742352768298545</v>
      </c>
      <c r="AG32">
        <f t="shared" si="20"/>
        <v>164.19244403758515</v>
      </c>
      <c r="AH32">
        <f t="shared" si="21"/>
        <v>10.905477068338126</v>
      </c>
      <c r="AI32">
        <f t="shared" si="22"/>
        <v>104.77438079729711</v>
      </c>
      <c r="AJ32">
        <v>33</v>
      </c>
      <c r="AK32">
        <v>5</v>
      </c>
      <c r="AL32">
        <f t="shared" si="23"/>
        <v>1</v>
      </c>
      <c r="AM32">
        <f t="shared" si="24"/>
        <v>0</v>
      </c>
      <c r="AN32">
        <f t="shared" si="25"/>
        <v>54423.482644938747</v>
      </c>
      <c r="AO32">
        <f t="shared" si="26"/>
        <v>75.091200000000001</v>
      </c>
      <c r="AP32">
        <f t="shared" si="27"/>
        <v>63.301611595685181</v>
      </c>
      <c r="AQ32">
        <f t="shared" si="28"/>
        <v>0.84299640431482226</v>
      </c>
      <c r="AR32">
        <f t="shared" si="29"/>
        <v>0.16538306032760688</v>
      </c>
      <c r="AS32">
        <v>1689901420.5999999</v>
      </c>
      <c r="AT32">
        <v>400.01799999999997</v>
      </c>
      <c r="AU32">
        <v>403.36799999999999</v>
      </c>
      <c r="AV32">
        <v>8.9468599999999991</v>
      </c>
      <c r="AW32">
        <v>7.0875700000000004</v>
      </c>
      <c r="AX32">
        <v>403.25099999999998</v>
      </c>
      <c r="AY32">
        <v>9.5215999999999994</v>
      </c>
      <c r="AZ32">
        <v>600.05399999999997</v>
      </c>
      <c r="BA32">
        <v>99.679000000000002</v>
      </c>
      <c r="BB32">
        <v>0.100067</v>
      </c>
      <c r="BC32">
        <v>17.052800000000001</v>
      </c>
      <c r="BD32">
        <v>16.010100000000001</v>
      </c>
      <c r="BE32">
        <v>999.9</v>
      </c>
      <c r="BF32">
        <v>0</v>
      </c>
      <c r="BG32">
        <v>0</v>
      </c>
      <c r="BH32">
        <v>9982.5</v>
      </c>
      <c r="BI32">
        <v>0</v>
      </c>
      <c r="BJ32">
        <v>29.437100000000001</v>
      </c>
      <c r="BK32">
        <v>-3.34985</v>
      </c>
      <c r="BL32">
        <v>403.62900000000002</v>
      </c>
      <c r="BM32">
        <v>406.24700000000001</v>
      </c>
      <c r="BN32">
        <v>1.8592900000000001</v>
      </c>
      <c r="BO32">
        <v>403.36799999999999</v>
      </c>
      <c r="BP32">
        <v>7.0875700000000004</v>
      </c>
      <c r="BQ32">
        <v>0.891814</v>
      </c>
      <c r="BR32">
        <v>0.70648200000000005</v>
      </c>
      <c r="BS32">
        <v>5.2593199999999998</v>
      </c>
      <c r="BT32">
        <v>1.95529</v>
      </c>
      <c r="BU32">
        <v>75.091200000000001</v>
      </c>
      <c r="BV32">
        <v>0.90010299999999999</v>
      </c>
      <c r="BW32">
        <v>9.9897E-2</v>
      </c>
      <c r="BX32">
        <v>0</v>
      </c>
      <c r="BY32">
        <v>2.5188999999999999</v>
      </c>
      <c r="BZ32">
        <v>0</v>
      </c>
      <c r="CA32">
        <v>1536.97</v>
      </c>
      <c r="CB32">
        <v>609.10599999999999</v>
      </c>
      <c r="CC32">
        <v>35.561999999999998</v>
      </c>
      <c r="CD32">
        <v>40</v>
      </c>
      <c r="CE32">
        <v>37.875</v>
      </c>
      <c r="CF32">
        <v>40.25</v>
      </c>
      <c r="CG32">
        <v>35.875</v>
      </c>
      <c r="CH32">
        <v>67.59</v>
      </c>
      <c r="CI32">
        <v>7.5</v>
      </c>
      <c r="CJ32">
        <v>0</v>
      </c>
      <c r="CK32">
        <v>1689901435.5</v>
      </c>
      <c r="CL32">
        <v>0</v>
      </c>
      <c r="CM32">
        <v>1689900496</v>
      </c>
      <c r="CN32" t="s">
        <v>354</v>
      </c>
      <c r="CO32">
        <v>1689900489.5</v>
      </c>
      <c r="CP32">
        <v>1689900496</v>
      </c>
      <c r="CQ32">
        <v>66</v>
      </c>
      <c r="CR32">
        <v>0.39400000000000002</v>
      </c>
      <c r="CS32">
        <v>-4.0000000000000001E-3</v>
      </c>
      <c r="CT32">
        <v>-3.2909999999999999</v>
      </c>
      <c r="CU32">
        <v>-0.57499999999999996</v>
      </c>
      <c r="CV32">
        <v>418</v>
      </c>
      <c r="CW32">
        <v>7</v>
      </c>
      <c r="CX32">
        <v>0.1</v>
      </c>
      <c r="CY32">
        <v>0.05</v>
      </c>
      <c r="CZ32">
        <v>2.5841987614380608</v>
      </c>
      <c r="DA32">
        <v>-0.1313357016882529</v>
      </c>
      <c r="DB32">
        <v>3.5088221089066583E-2</v>
      </c>
      <c r="DC32">
        <v>1</v>
      </c>
      <c r="DD32">
        <v>403.44358536585361</v>
      </c>
      <c r="DE32">
        <v>-0.35203484320566453</v>
      </c>
      <c r="DF32">
        <v>3.7826932984480068E-2</v>
      </c>
      <c r="DG32">
        <v>-1</v>
      </c>
      <c r="DH32">
        <v>74.985641463414623</v>
      </c>
      <c r="DI32">
        <v>-0.1247323050286659</v>
      </c>
      <c r="DJ32">
        <v>0.14477911177933819</v>
      </c>
      <c r="DK32">
        <v>1</v>
      </c>
      <c r="DL32">
        <v>2</v>
      </c>
      <c r="DM32">
        <v>2</v>
      </c>
      <c r="DN32" t="s">
        <v>355</v>
      </c>
      <c r="DO32">
        <v>3.21929</v>
      </c>
      <c r="DP32">
        <v>2.7236199999999999</v>
      </c>
      <c r="DQ32">
        <v>9.5413899999999996E-2</v>
      </c>
      <c r="DR32">
        <v>9.4986299999999996E-2</v>
      </c>
      <c r="DS32">
        <v>5.88341E-2</v>
      </c>
      <c r="DT32">
        <v>4.6464199999999997E-2</v>
      </c>
      <c r="DU32">
        <v>27565.9</v>
      </c>
      <c r="DV32">
        <v>31116.7</v>
      </c>
      <c r="DW32">
        <v>28654.7</v>
      </c>
      <c r="DX32">
        <v>32942.800000000003</v>
      </c>
      <c r="DY32">
        <v>37519.300000000003</v>
      </c>
      <c r="DZ32">
        <v>42441.9</v>
      </c>
      <c r="EA32">
        <v>42060.800000000003</v>
      </c>
      <c r="EB32">
        <v>47366.9</v>
      </c>
      <c r="EC32">
        <v>2.3005300000000002</v>
      </c>
      <c r="ED32">
        <v>1.94093</v>
      </c>
      <c r="EE32">
        <v>6.8671999999999997E-2</v>
      </c>
      <c r="EF32">
        <v>0</v>
      </c>
      <c r="EG32">
        <v>14.865399999999999</v>
      </c>
      <c r="EH32">
        <v>999.9</v>
      </c>
      <c r="EI32">
        <v>50.2</v>
      </c>
      <c r="EJ32">
        <v>19.3</v>
      </c>
      <c r="EK32">
        <v>11.3149</v>
      </c>
      <c r="EL32">
        <v>62.828899999999997</v>
      </c>
      <c r="EM32">
        <v>20.965499999999999</v>
      </c>
      <c r="EN32">
        <v>1</v>
      </c>
      <c r="EO32">
        <v>-0.76283800000000002</v>
      </c>
      <c r="EP32">
        <v>0.27565099999999998</v>
      </c>
      <c r="EQ32">
        <v>20.251000000000001</v>
      </c>
      <c r="ER32">
        <v>5.22912</v>
      </c>
      <c r="ES32">
        <v>12.004</v>
      </c>
      <c r="ET32">
        <v>4.9914500000000004</v>
      </c>
      <c r="EU32">
        <v>3.3050000000000002</v>
      </c>
      <c r="EV32">
        <v>7462.8</v>
      </c>
      <c r="EW32">
        <v>9999</v>
      </c>
      <c r="EX32">
        <v>525.9</v>
      </c>
      <c r="EY32">
        <v>76</v>
      </c>
      <c r="EZ32">
        <v>1.8521099999999999</v>
      </c>
      <c r="FA32">
        <v>1.86127</v>
      </c>
      <c r="FB32">
        <v>1.86019</v>
      </c>
      <c r="FC32">
        <v>1.85612</v>
      </c>
      <c r="FD32">
        <v>1.8605400000000001</v>
      </c>
      <c r="FE32">
        <v>1.85686</v>
      </c>
      <c r="FF32">
        <v>1.8589800000000001</v>
      </c>
      <c r="FG32">
        <v>1.86185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-3.2330000000000001</v>
      </c>
      <c r="FV32">
        <v>-0.57469999999999999</v>
      </c>
      <c r="FW32">
        <v>-1.786073969088052</v>
      </c>
      <c r="FX32">
        <v>-4.0117494158234393E-3</v>
      </c>
      <c r="FY32">
        <v>1.087516141204025E-6</v>
      </c>
      <c r="FZ32">
        <v>-8.657206703991749E-11</v>
      </c>
      <c r="GA32">
        <v>-0.5747380952380956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15.5</v>
      </c>
      <c r="GJ32">
        <v>15.4</v>
      </c>
      <c r="GK32">
        <v>0.99243199999999998</v>
      </c>
      <c r="GL32">
        <v>2.3535200000000001</v>
      </c>
      <c r="GM32">
        <v>1.5942400000000001</v>
      </c>
      <c r="GN32">
        <v>2.33521</v>
      </c>
      <c r="GO32">
        <v>1.40015</v>
      </c>
      <c r="GP32">
        <v>2.2448700000000001</v>
      </c>
      <c r="GQ32">
        <v>22.747699999999998</v>
      </c>
      <c r="GR32">
        <v>15.182700000000001</v>
      </c>
      <c r="GS32">
        <v>18</v>
      </c>
      <c r="GT32">
        <v>623.47</v>
      </c>
      <c r="GU32">
        <v>421.42599999999999</v>
      </c>
      <c r="GV32">
        <v>15.702299999999999</v>
      </c>
      <c r="GW32">
        <v>17.071000000000002</v>
      </c>
      <c r="GX32">
        <v>29.9999</v>
      </c>
      <c r="GY32">
        <v>17.031199999999998</v>
      </c>
      <c r="GZ32">
        <v>17.002500000000001</v>
      </c>
      <c r="HA32">
        <v>19.911999999999999</v>
      </c>
      <c r="HB32">
        <v>30</v>
      </c>
      <c r="HC32">
        <v>-30</v>
      </c>
      <c r="HD32">
        <v>15.7013</v>
      </c>
      <c r="HE32">
        <v>403.45600000000002</v>
      </c>
      <c r="HF32">
        <v>0</v>
      </c>
      <c r="HG32">
        <v>105.211</v>
      </c>
      <c r="HH32">
        <v>104.46599999999999</v>
      </c>
    </row>
    <row r="33" spans="1:216" x14ac:dyDescent="0.2">
      <c r="A33">
        <v>15</v>
      </c>
      <c r="B33">
        <v>1689901481.0999999</v>
      </c>
      <c r="C33">
        <v>847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1689901481.0999999</v>
      </c>
      <c r="M33">
        <f t="shared" si="0"/>
        <v>1.8649200729512943E-3</v>
      </c>
      <c r="N33">
        <f t="shared" si="1"/>
        <v>1.8649200729512942</v>
      </c>
      <c r="O33">
        <f t="shared" si="2"/>
        <v>1.8039536441764312</v>
      </c>
      <c r="P33">
        <f t="shared" si="3"/>
        <v>400.04199999999997</v>
      </c>
      <c r="Q33">
        <f t="shared" si="4"/>
        <v>379.61726117023852</v>
      </c>
      <c r="R33">
        <f t="shared" si="5"/>
        <v>37.879327912783289</v>
      </c>
      <c r="S33">
        <f t="shared" si="6"/>
        <v>39.917368483647998</v>
      </c>
      <c r="T33">
        <f t="shared" si="7"/>
        <v>0.20487580387568105</v>
      </c>
      <c r="U33">
        <f t="shared" si="8"/>
        <v>2.9156382715453635</v>
      </c>
      <c r="V33">
        <f t="shared" si="9"/>
        <v>0.19720084487107842</v>
      </c>
      <c r="W33">
        <f t="shared" si="10"/>
        <v>0.12391613760063806</v>
      </c>
      <c r="X33">
        <f t="shared" si="11"/>
        <v>9.9617537950597601</v>
      </c>
      <c r="Y33">
        <f t="shared" si="12"/>
        <v>16.601887986412365</v>
      </c>
      <c r="Z33">
        <f t="shared" si="13"/>
        <v>15.9832</v>
      </c>
      <c r="AA33">
        <f t="shared" si="14"/>
        <v>1.8227425821176593</v>
      </c>
      <c r="AB33">
        <f t="shared" si="15"/>
        <v>45.772715504737171</v>
      </c>
      <c r="AC33">
        <f t="shared" si="16"/>
        <v>0.89193578850944</v>
      </c>
      <c r="AD33">
        <f t="shared" si="17"/>
        <v>1.9486189068619506</v>
      </c>
      <c r="AE33">
        <f t="shared" si="18"/>
        <v>0.93080679360821927</v>
      </c>
      <c r="AF33">
        <f t="shared" si="19"/>
        <v>-82.242975217152079</v>
      </c>
      <c r="AG33">
        <f t="shared" si="20"/>
        <v>165.00012865318286</v>
      </c>
      <c r="AH33">
        <f t="shared" si="21"/>
        <v>10.976028047402329</v>
      </c>
      <c r="AI33">
        <f t="shared" si="22"/>
        <v>103.69493527849286</v>
      </c>
      <c r="AJ33">
        <v>33</v>
      </c>
      <c r="AK33">
        <v>6</v>
      </c>
      <c r="AL33">
        <f t="shared" si="23"/>
        <v>1</v>
      </c>
      <c r="AM33">
        <f t="shared" si="24"/>
        <v>0</v>
      </c>
      <c r="AN33">
        <f t="shared" si="25"/>
        <v>54272.156620549751</v>
      </c>
      <c r="AO33">
        <f t="shared" si="26"/>
        <v>60.236800000000002</v>
      </c>
      <c r="AP33">
        <f t="shared" si="27"/>
        <v>50.77920242231076</v>
      </c>
      <c r="AQ33">
        <f t="shared" si="28"/>
        <v>0.84299302788844621</v>
      </c>
      <c r="AR33">
        <f t="shared" si="29"/>
        <v>0.16537654382470118</v>
      </c>
      <c r="AS33">
        <v>1689901481.0999999</v>
      </c>
      <c r="AT33">
        <v>400.04199999999997</v>
      </c>
      <c r="AU33">
        <v>402.59199999999998</v>
      </c>
      <c r="AV33">
        <v>8.9387600000000003</v>
      </c>
      <c r="AW33">
        <v>7.0905100000000001</v>
      </c>
      <c r="AX33">
        <v>403.274</v>
      </c>
      <c r="AY33">
        <v>9.5135000000000005</v>
      </c>
      <c r="AZ33">
        <v>600</v>
      </c>
      <c r="BA33">
        <v>99.682599999999994</v>
      </c>
      <c r="BB33">
        <v>0.100344</v>
      </c>
      <c r="BC33">
        <v>17.032900000000001</v>
      </c>
      <c r="BD33">
        <v>15.9832</v>
      </c>
      <c r="BE33">
        <v>999.9</v>
      </c>
      <c r="BF33">
        <v>0</v>
      </c>
      <c r="BG33">
        <v>0</v>
      </c>
      <c r="BH33">
        <v>9952.5</v>
      </c>
      <c r="BI33">
        <v>0</v>
      </c>
      <c r="BJ33">
        <v>32.622199999999999</v>
      </c>
      <c r="BK33">
        <v>-2.5501100000000001</v>
      </c>
      <c r="BL33">
        <v>403.65</v>
      </c>
      <c r="BM33">
        <v>405.46699999999998</v>
      </c>
      <c r="BN33">
        <v>1.8482499999999999</v>
      </c>
      <c r="BO33">
        <v>402.59199999999998</v>
      </c>
      <c r="BP33">
        <v>7.0905100000000001</v>
      </c>
      <c r="BQ33">
        <v>0.89103900000000003</v>
      </c>
      <c r="BR33">
        <v>0.70680100000000001</v>
      </c>
      <c r="BS33">
        <v>5.2468199999999996</v>
      </c>
      <c r="BT33">
        <v>1.9616100000000001</v>
      </c>
      <c r="BU33">
        <v>60.236800000000002</v>
      </c>
      <c r="BV33">
        <v>0.90029599999999999</v>
      </c>
      <c r="BW33">
        <v>9.9704100000000004E-2</v>
      </c>
      <c r="BX33">
        <v>0</v>
      </c>
      <c r="BY33">
        <v>2.5217999999999998</v>
      </c>
      <c r="BZ33">
        <v>0</v>
      </c>
      <c r="CA33">
        <v>1582.28</v>
      </c>
      <c r="CB33">
        <v>488.642</v>
      </c>
      <c r="CC33">
        <v>35.375</v>
      </c>
      <c r="CD33">
        <v>40</v>
      </c>
      <c r="CE33">
        <v>37.75</v>
      </c>
      <c r="CF33">
        <v>40.311999999999998</v>
      </c>
      <c r="CG33">
        <v>35.75</v>
      </c>
      <c r="CH33">
        <v>54.23</v>
      </c>
      <c r="CI33">
        <v>6.01</v>
      </c>
      <c r="CJ33">
        <v>0</v>
      </c>
      <c r="CK33">
        <v>1689901495.5</v>
      </c>
      <c r="CL33">
        <v>0</v>
      </c>
      <c r="CM33">
        <v>1689900496</v>
      </c>
      <c r="CN33" t="s">
        <v>354</v>
      </c>
      <c r="CO33">
        <v>1689900489.5</v>
      </c>
      <c r="CP33">
        <v>1689900496</v>
      </c>
      <c r="CQ33">
        <v>66</v>
      </c>
      <c r="CR33">
        <v>0.39400000000000002</v>
      </c>
      <c r="CS33">
        <v>-4.0000000000000001E-3</v>
      </c>
      <c r="CT33">
        <v>-3.2909999999999999</v>
      </c>
      <c r="CU33">
        <v>-0.57499999999999996</v>
      </c>
      <c r="CV33">
        <v>418</v>
      </c>
      <c r="CW33">
        <v>7</v>
      </c>
      <c r="CX33">
        <v>0.1</v>
      </c>
      <c r="CY33">
        <v>0.05</v>
      </c>
      <c r="CZ33">
        <v>1.8219724969678801</v>
      </c>
      <c r="DA33">
        <v>-0.4348109291659184</v>
      </c>
      <c r="DB33">
        <v>4.7178622553546733E-2</v>
      </c>
      <c r="DC33">
        <v>1</v>
      </c>
      <c r="DD33">
        <v>402.66712195121949</v>
      </c>
      <c r="DE33">
        <v>-0.52350522648073583</v>
      </c>
      <c r="DF33">
        <v>5.6484487454714877E-2</v>
      </c>
      <c r="DG33">
        <v>-1</v>
      </c>
      <c r="DH33">
        <v>59.998500000000007</v>
      </c>
      <c r="DI33">
        <v>-0.19949026121348151</v>
      </c>
      <c r="DJ33">
        <v>0.12656038181003759</v>
      </c>
      <c r="DK33">
        <v>1</v>
      </c>
      <c r="DL33">
        <v>2</v>
      </c>
      <c r="DM33">
        <v>2</v>
      </c>
      <c r="DN33" t="s">
        <v>355</v>
      </c>
      <c r="DO33">
        <v>3.21923</v>
      </c>
      <c r="DP33">
        <v>2.7236500000000001</v>
      </c>
      <c r="DQ33">
        <v>9.5431100000000005E-2</v>
      </c>
      <c r="DR33">
        <v>9.4861000000000001E-2</v>
      </c>
      <c r="DS33">
        <v>5.8803399999999999E-2</v>
      </c>
      <c r="DT33">
        <v>4.6486100000000002E-2</v>
      </c>
      <c r="DU33">
        <v>27566.3</v>
      </c>
      <c r="DV33">
        <v>31121.7</v>
      </c>
      <c r="DW33">
        <v>28655.5</v>
      </c>
      <c r="DX33">
        <v>32943.300000000003</v>
      </c>
      <c r="DY33">
        <v>37522</v>
      </c>
      <c r="DZ33">
        <v>42441.7</v>
      </c>
      <c r="EA33">
        <v>42062.5</v>
      </c>
      <c r="EB33">
        <v>47367.6</v>
      </c>
      <c r="EC33">
        <v>2.3007499999999999</v>
      </c>
      <c r="ED33">
        <v>1.94177</v>
      </c>
      <c r="EE33">
        <v>6.6574700000000001E-2</v>
      </c>
      <c r="EF33">
        <v>0</v>
      </c>
      <c r="EG33">
        <v>14.8734</v>
      </c>
      <c r="EH33">
        <v>999.9</v>
      </c>
      <c r="EI33">
        <v>50.2</v>
      </c>
      <c r="EJ33">
        <v>19.3</v>
      </c>
      <c r="EK33">
        <v>11.3148</v>
      </c>
      <c r="EL33">
        <v>62.518999999999998</v>
      </c>
      <c r="EM33">
        <v>21.137799999999999</v>
      </c>
      <c r="EN33">
        <v>1</v>
      </c>
      <c r="EO33">
        <v>-0.76529999999999998</v>
      </c>
      <c r="EP33">
        <v>0.27488800000000002</v>
      </c>
      <c r="EQ33">
        <v>20.250900000000001</v>
      </c>
      <c r="ER33">
        <v>5.2292699999999996</v>
      </c>
      <c r="ES33">
        <v>12.004</v>
      </c>
      <c r="ET33">
        <v>4.9898999999999996</v>
      </c>
      <c r="EU33">
        <v>3.3050000000000002</v>
      </c>
      <c r="EV33">
        <v>7464.2</v>
      </c>
      <c r="EW33">
        <v>9999</v>
      </c>
      <c r="EX33">
        <v>525.9</v>
      </c>
      <c r="EY33">
        <v>76</v>
      </c>
      <c r="EZ33">
        <v>1.85212</v>
      </c>
      <c r="FA33">
        <v>1.86127</v>
      </c>
      <c r="FB33">
        <v>1.8602000000000001</v>
      </c>
      <c r="FC33">
        <v>1.8561399999999999</v>
      </c>
      <c r="FD33">
        <v>1.8605700000000001</v>
      </c>
      <c r="FE33">
        <v>1.85684</v>
      </c>
      <c r="FF33">
        <v>1.8589800000000001</v>
      </c>
      <c r="FG33">
        <v>1.8618300000000001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-3.2320000000000002</v>
      </c>
      <c r="FV33">
        <v>-0.57469999999999999</v>
      </c>
      <c r="FW33">
        <v>-1.786073969088052</v>
      </c>
      <c r="FX33">
        <v>-4.0117494158234393E-3</v>
      </c>
      <c r="FY33">
        <v>1.087516141204025E-6</v>
      </c>
      <c r="FZ33">
        <v>-8.657206703991749E-11</v>
      </c>
      <c r="GA33">
        <v>-0.5747380952380956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16.5</v>
      </c>
      <c r="GJ33">
        <v>16.399999999999999</v>
      </c>
      <c r="GK33">
        <v>0.98999000000000004</v>
      </c>
      <c r="GL33">
        <v>2.35229</v>
      </c>
      <c r="GM33">
        <v>1.5942400000000001</v>
      </c>
      <c r="GN33">
        <v>2.33521</v>
      </c>
      <c r="GO33">
        <v>1.40015</v>
      </c>
      <c r="GP33">
        <v>2.2766099999999998</v>
      </c>
      <c r="GQ33">
        <v>22.727499999999999</v>
      </c>
      <c r="GR33">
        <v>15.182700000000001</v>
      </c>
      <c r="GS33">
        <v>18</v>
      </c>
      <c r="GT33">
        <v>623.101</v>
      </c>
      <c r="GU33">
        <v>421.553</v>
      </c>
      <c r="GV33">
        <v>15.6294</v>
      </c>
      <c r="GW33">
        <v>17.033000000000001</v>
      </c>
      <c r="GX33">
        <v>29.9999</v>
      </c>
      <c r="GY33">
        <v>16.9923</v>
      </c>
      <c r="GZ33">
        <v>16.964099999999998</v>
      </c>
      <c r="HA33">
        <v>19.8813</v>
      </c>
      <c r="HB33">
        <v>30</v>
      </c>
      <c r="HC33">
        <v>-30</v>
      </c>
      <c r="HD33">
        <v>15.6396</v>
      </c>
      <c r="HE33">
        <v>402.60500000000002</v>
      </c>
      <c r="HF33">
        <v>0</v>
      </c>
      <c r="HG33">
        <v>105.215</v>
      </c>
      <c r="HH33">
        <v>104.468</v>
      </c>
    </row>
    <row r="34" spans="1:216" x14ac:dyDescent="0.2">
      <c r="A34">
        <v>16</v>
      </c>
      <c r="B34">
        <v>1689901541.5999999</v>
      </c>
      <c r="C34">
        <v>907.5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1689901541.5999999</v>
      </c>
      <c r="M34">
        <f t="shared" si="0"/>
        <v>1.8614298713764332E-3</v>
      </c>
      <c r="N34">
        <f t="shared" si="1"/>
        <v>1.8614298713764332</v>
      </c>
      <c r="O34">
        <f t="shared" si="2"/>
        <v>1.3316388700014072</v>
      </c>
      <c r="P34">
        <f t="shared" si="3"/>
        <v>400.01499999999999</v>
      </c>
      <c r="Q34">
        <f t="shared" si="4"/>
        <v>383.28256266688982</v>
      </c>
      <c r="R34">
        <f t="shared" si="5"/>
        <v>38.245304338063796</v>
      </c>
      <c r="S34">
        <f t="shared" si="6"/>
        <v>39.914926753624997</v>
      </c>
      <c r="T34">
        <f t="shared" si="7"/>
        <v>0.20355855517145147</v>
      </c>
      <c r="U34">
        <f t="shared" si="8"/>
        <v>2.9223472718059762</v>
      </c>
      <c r="V34">
        <f t="shared" si="9"/>
        <v>0.19599671088003034</v>
      </c>
      <c r="W34">
        <f t="shared" si="10"/>
        <v>0.12315394163084752</v>
      </c>
      <c r="X34">
        <f t="shared" si="11"/>
        <v>8.2827972184025551</v>
      </c>
      <c r="Y34">
        <f t="shared" si="12"/>
        <v>16.623449811528555</v>
      </c>
      <c r="Z34">
        <f t="shared" si="13"/>
        <v>16.0121</v>
      </c>
      <c r="AA34">
        <f t="shared" si="14"/>
        <v>1.8261101612796229</v>
      </c>
      <c r="AB34">
        <f t="shared" si="15"/>
        <v>45.656398859691109</v>
      </c>
      <c r="AC34">
        <f t="shared" si="16"/>
        <v>0.89134472308849988</v>
      </c>
      <c r="AD34">
        <f t="shared" si="17"/>
        <v>1.9522887160411719</v>
      </c>
      <c r="AE34">
        <f t="shared" si="18"/>
        <v>0.93476543819112301</v>
      </c>
      <c r="AF34">
        <f t="shared" si="19"/>
        <v>-82.089057327700701</v>
      </c>
      <c r="AG34">
        <f t="shared" si="20"/>
        <v>165.50584021654274</v>
      </c>
      <c r="AH34">
        <f t="shared" si="21"/>
        <v>10.987728575715376</v>
      </c>
      <c r="AI34">
        <f t="shared" si="22"/>
        <v>102.68730868295997</v>
      </c>
      <c r="AJ34">
        <v>34</v>
      </c>
      <c r="AK34">
        <v>6</v>
      </c>
      <c r="AL34">
        <f t="shared" si="23"/>
        <v>1</v>
      </c>
      <c r="AM34">
        <f t="shared" si="24"/>
        <v>0</v>
      </c>
      <c r="AN34">
        <f t="shared" si="25"/>
        <v>54466.574815634624</v>
      </c>
      <c r="AO34">
        <f t="shared" si="26"/>
        <v>50.083199999999998</v>
      </c>
      <c r="AP34">
        <f t="shared" si="27"/>
        <v>42.21989758466453</v>
      </c>
      <c r="AQ34">
        <f t="shared" si="28"/>
        <v>0.84299520766773151</v>
      </c>
      <c r="AR34">
        <f t="shared" si="29"/>
        <v>0.16538075079872203</v>
      </c>
      <c r="AS34">
        <v>1689901541.5999999</v>
      </c>
      <c r="AT34">
        <v>400.01499999999999</v>
      </c>
      <c r="AU34">
        <v>402.09100000000001</v>
      </c>
      <c r="AV34">
        <v>8.9327799999999993</v>
      </c>
      <c r="AW34">
        <v>7.08819</v>
      </c>
      <c r="AX34">
        <v>403.24799999999999</v>
      </c>
      <c r="AY34">
        <v>9.5075199999999995</v>
      </c>
      <c r="AZ34">
        <v>600.06899999999996</v>
      </c>
      <c r="BA34">
        <v>99.683499999999995</v>
      </c>
      <c r="BB34">
        <v>0.100075</v>
      </c>
      <c r="BC34">
        <v>17.0626</v>
      </c>
      <c r="BD34">
        <v>16.0121</v>
      </c>
      <c r="BE34">
        <v>999.9</v>
      </c>
      <c r="BF34">
        <v>0</v>
      </c>
      <c r="BG34">
        <v>0</v>
      </c>
      <c r="BH34">
        <v>9990.6200000000008</v>
      </c>
      <c r="BI34">
        <v>0</v>
      </c>
      <c r="BJ34">
        <v>33.514000000000003</v>
      </c>
      <c r="BK34">
        <v>-2.0761699999999998</v>
      </c>
      <c r="BL34">
        <v>403.62099999999998</v>
      </c>
      <c r="BM34">
        <v>404.96199999999999</v>
      </c>
      <c r="BN34">
        <v>1.84459</v>
      </c>
      <c r="BO34">
        <v>402.09100000000001</v>
      </c>
      <c r="BP34">
        <v>7.08819</v>
      </c>
      <c r="BQ34">
        <v>0.89045099999999999</v>
      </c>
      <c r="BR34">
        <v>0.70657599999999998</v>
      </c>
      <c r="BS34">
        <v>5.23733</v>
      </c>
      <c r="BT34">
        <v>1.95716</v>
      </c>
      <c r="BU34">
        <v>50.083199999999998</v>
      </c>
      <c r="BV34">
        <v>0.90013200000000004</v>
      </c>
      <c r="BW34">
        <v>9.9868499999999999E-2</v>
      </c>
      <c r="BX34">
        <v>0</v>
      </c>
      <c r="BY34">
        <v>2.8473000000000002</v>
      </c>
      <c r="BZ34">
        <v>0</v>
      </c>
      <c r="CA34">
        <v>1569.22</v>
      </c>
      <c r="CB34">
        <v>406.25599999999997</v>
      </c>
      <c r="CC34">
        <v>35.25</v>
      </c>
      <c r="CD34">
        <v>40</v>
      </c>
      <c r="CE34">
        <v>37.625</v>
      </c>
      <c r="CF34">
        <v>40.375</v>
      </c>
      <c r="CG34">
        <v>35.625</v>
      </c>
      <c r="CH34">
        <v>45.08</v>
      </c>
      <c r="CI34">
        <v>5</v>
      </c>
      <c r="CJ34">
        <v>0</v>
      </c>
      <c r="CK34">
        <v>1689901556.0999999</v>
      </c>
      <c r="CL34">
        <v>0</v>
      </c>
      <c r="CM34">
        <v>1689900496</v>
      </c>
      <c r="CN34" t="s">
        <v>354</v>
      </c>
      <c r="CO34">
        <v>1689900489.5</v>
      </c>
      <c r="CP34">
        <v>1689900496</v>
      </c>
      <c r="CQ34">
        <v>66</v>
      </c>
      <c r="CR34">
        <v>0.39400000000000002</v>
      </c>
      <c r="CS34">
        <v>-4.0000000000000001E-3</v>
      </c>
      <c r="CT34">
        <v>-3.2909999999999999</v>
      </c>
      <c r="CU34">
        <v>-0.57499999999999996</v>
      </c>
      <c r="CV34">
        <v>418</v>
      </c>
      <c r="CW34">
        <v>7</v>
      </c>
      <c r="CX34">
        <v>0.1</v>
      </c>
      <c r="CY34">
        <v>0.05</v>
      </c>
      <c r="CZ34">
        <v>1.3062949991235191</v>
      </c>
      <c r="DA34">
        <v>0.29368039225208309</v>
      </c>
      <c r="DB34">
        <v>3.676717303445752E-2</v>
      </c>
      <c r="DC34">
        <v>1</v>
      </c>
      <c r="DD34">
        <v>402.11567500000001</v>
      </c>
      <c r="DE34">
        <v>-5.2288930581338988E-2</v>
      </c>
      <c r="DF34">
        <v>1.753908136134642E-2</v>
      </c>
      <c r="DG34">
        <v>-1</v>
      </c>
      <c r="DH34">
        <v>49.973143902439027</v>
      </c>
      <c r="DI34">
        <v>0.2712658073738371</v>
      </c>
      <c r="DJ34">
        <v>0.14552402542197221</v>
      </c>
      <c r="DK34">
        <v>1</v>
      </c>
      <c r="DL34">
        <v>2</v>
      </c>
      <c r="DM34">
        <v>2</v>
      </c>
      <c r="DN34" t="s">
        <v>355</v>
      </c>
      <c r="DO34">
        <v>3.2194400000000001</v>
      </c>
      <c r="DP34">
        <v>2.7236899999999999</v>
      </c>
      <c r="DQ34">
        <v>9.5436300000000002E-2</v>
      </c>
      <c r="DR34">
        <v>9.4781900000000002E-2</v>
      </c>
      <c r="DS34">
        <v>5.8781E-2</v>
      </c>
      <c r="DT34">
        <v>4.6479199999999998E-2</v>
      </c>
      <c r="DU34">
        <v>27567.8</v>
      </c>
      <c r="DV34">
        <v>31125.7</v>
      </c>
      <c r="DW34">
        <v>28657.1</v>
      </c>
      <c r="DX34">
        <v>32944.6</v>
      </c>
      <c r="DY34">
        <v>37525.300000000003</v>
      </c>
      <c r="DZ34">
        <v>42443.8</v>
      </c>
      <c r="EA34">
        <v>42065</v>
      </c>
      <c r="EB34">
        <v>47369.599999999999</v>
      </c>
      <c r="EC34">
        <v>2.3012999999999999</v>
      </c>
      <c r="ED34">
        <v>1.94215</v>
      </c>
      <c r="EE34">
        <v>6.7204200000000006E-2</v>
      </c>
      <c r="EF34">
        <v>0</v>
      </c>
      <c r="EG34">
        <v>14.8919</v>
      </c>
      <c r="EH34">
        <v>999.9</v>
      </c>
      <c r="EI34">
        <v>50.2</v>
      </c>
      <c r="EJ34">
        <v>19.3</v>
      </c>
      <c r="EK34">
        <v>11.3146</v>
      </c>
      <c r="EL34">
        <v>63.0289</v>
      </c>
      <c r="EM34">
        <v>21.057700000000001</v>
      </c>
      <c r="EN34">
        <v>1</v>
      </c>
      <c r="EO34">
        <v>-0.76823399999999997</v>
      </c>
      <c r="EP34">
        <v>0.40004400000000001</v>
      </c>
      <c r="EQ34">
        <v>20.250699999999998</v>
      </c>
      <c r="ER34">
        <v>5.2324099999999998</v>
      </c>
      <c r="ES34">
        <v>12.004</v>
      </c>
      <c r="ET34">
        <v>4.9897999999999998</v>
      </c>
      <c r="EU34">
        <v>3.3050000000000002</v>
      </c>
      <c r="EV34">
        <v>7465.6</v>
      </c>
      <c r="EW34">
        <v>9999</v>
      </c>
      <c r="EX34">
        <v>525.9</v>
      </c>
      <c r="EY34">
        <v>76.099999999999994</v>
      </c>
      <c r="EZ34">
        <v>1.8521099999999999</v>
      </c>
      <c r="FA34">
        <v>1.8613</v>
      </c>
      <c r="FB34">
        <v>1.86019</v>
      </c>
      <c r="FC34">
        <v>1.8561399999999999</v>
      </c>
      <c r="FD34">
        <v>1.86063</v>
      </c>
      <c r="FE34">
        <v>1.85687</v>
      </c>
      <c r="FF34">
        <v>1.8589800000000001</v>
      </c>
      <c r="FG34">
        <v>1.8618600000000001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-3.2330000000000001</v>
      </c>
      <c r="FV34">
        <v>-0.57469999999999999</v>
      </c>
      <c r="FW34">
        <v>-1.786073969088052</v>
      </c>
      <c r="FX34">
        <v>-4.0117494158234393E-3</v>
      </c>
      <c r="FY34">
        <v>1.087516141204025E-6</v>
      </c>
      <c r="FZ34">
        <v>-8.657206703991749E-11</v>
      </c>
      <c r="GA34">
        <v>-0.5747380952380956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17.5</v>
      </c>
      <c r="GJ34">
        <v>17.399999999999999</v>
      </c>
      <c r="GK34">
        <v>0.98999000000000004</v>
      </c>
      <c r="GL34">
        <v>2.3535200000000001</v>
      </c>
      <c r="GM34">
        <v>1.5942400000000001</v>
      </c>
      <c r="GN34">
        <v>2.33521</v>
      </c>
      <c r="GO34">
        <v>1.40015</v>
      </c>
      <c r="GP34">
        <v>2.323</v>
      </c>
      <c r="GQ34">
        <v>22.727499999999999</v>
      </c>
      <c r="GR34">
        <v>15.173999999999999</v>
      </c>
      <c r="GS34">
        <v>18</v>
      </c>
      <c r="GT34">
        <v>622.99199999999996</v>
      </c>
      <c r="GU34">
        <v>421.40300000000002</v>
      </c>
      <c r="GV34">
        <v>15.6249</v>
      </c>
      <c r="GW34">
        <v>16.9983</v>
      </c>
      <c r="GX34">
        <v>29.9999</v>
      </c>
      <c r="GY34">
        <v>16.954899999999999</v>
      </c>
      <c r="GZ34">
        <v>16.926100000000002</v>
      </c>
      <c r="HA34">
        <v>19.863700000000001</v>
      </c>
      <c r="HB34">
        <v>30</v>
      </c>
      <c r="HC34">
        <v>-30</v>
      </c>
      <c r="HD34">
        <v>15.6302</v>
      </c>
      <c r="HE34">
        <v>402.03100000000001</v>
      </c>
      <c r="HF34">
        <v>0</v>
      </c>
      <c r="HG34">
        <v>105.221</v>
      </c>
      <c r="HH34">
        <v>104.47199999999999</v>
      </c>
    </row>
    <row r="35" spans="1:216" x14ac:dyDescent="0.2">
      <c r="A35">
        <v>17</v>
      </c>
      <c r="B35">
        <v>1689901602.0999999</v>
      </c>
      <c r="C35">
        <v>968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1689901602.0999999</v>
      </c>
      <c r="M35">
        <f t="shared" si="0"/>
        <v>1.8470802277127563E-3</v>
      </c>
      <c r="N35">
        <f t="shared" si="1"/>
        <v>1.8470802277127563</v>
      </c>
      <c r="O35">
        <f t="shared" si="2"/>
        <v>0.3722793437249885</v>
      </c>
      <c r="P35">
        <f t="shared" si="3"/>
        <v>400.07299999999998</v>
      </c>
      <c r="Q35">
        <f t="shared" si="4"/>
        <v>391.05383984532705</v>
      </c>
      <c r="R35">
        <f t="shared" si="5"/>
        <v>39.020980175112783</v>
      </c>
      <c r="S35">
        <f t="shared" si="6"/>
        <v>39.920949523913599</v>
      </c>
      <c r="T35">
        <f t="shared" si="7"/>
        <v>0.20204685319470914</v>
      </c>
      <c r="U35">
        <f t="shared" si="8"/>
        <v>2.9357100460845653</v>
      </c>
      <c r="V35">
        <f t="shared" si="9"/>
        <v>0.19462727519288461</v>
      </c>
      <c r="W35">
        <f t="shared" si="10"/>
        <v>0.1222859663822638</v>
      </c>
      <c r="X35">
        <f t="shared" si="11"/>
        <v>4.9920407326863199</v>
      </c>
      <c r="Y35">
        <f t="shared" si="12"/>
        <v>16.597073210007128</v>
      </c>
      <c r="Z35">
        <f t="shared" si="13"/>
        <v>15.994899999999999</v>
      </c>
      <c r="AA35">
        <f t="shared" si="14"/>
        <v>1.8241052697428515</v>
      </c>
      <c r="AB35">
        <f t="shared" si="15"/>
        <v>45.623523904002298</v>
      </c>
      <c r="AC35">
        <f t="shared" si="16"/>
        <v>0.88999790193833606</v>
      </c>
      <c r="AD35">
        <f t="shared" si="17"/>
        <v>1.9507434450065824</v>
      </c>
      <c r="AE35">
        <f t="shared" si="18"/>
        <v>0.93410736780451542</v>
      </c>
      <c r="AF35">
        <f t="shared" si="19"/>
        <v>-81.456238042132554</v>
      </c>
      <c r="AG35">
        <f t="shared" si="20"/>
        <v>167.00650400476027</v>
      </c>
      <c r="AH35">
        <f t="shared" si="21"/>
        <v>11.035190545241333</v>
      </c>
      <c r="AI35">
        <f t="shared" si="22"/>
        <v>101.57749724055537</v>
      </c>
      <c r="AJ35">
        <v>34</v>
      </c>
      <c r="AK35">
        <v>6</v>
      </c>
      <c r="AL35">
        <f t="shared" si="23"/>
        <v>1</v>
      </c>
      <c r="AM35">
        <f t="shared" si="24"/>
        <v>0</v>
      </c>
      <c r="AN35">
        <f t="shared" si="25"/>
        <v>54868.113746457006</v>
      </c>
      <c r="AO35">
        <f t="shared" si="26"/>
        <v>30.186599999999999</v>
      </c>
      <c r="AP35">
        <f t="shared" si="27"/>
        <v>25.447033830407417</v>
      </c>
      <c r="AQ35">
        <f t="shared" si="28"/>
        <v>0.84299105664127194</v>
      </c>
      <c r="AR35">
        <f t="shared" si="29"/>
        <v>0.16537273931765487</v>
      </c>
      <c r="AS35">
        <v>1689901602.0999999</v>
      </c>
      <c r="AT35">
        <v>400.07299999999998</v>
      </c>
      <c r="AU35">
        <v>401.18400000000003</v>
      </c>
      <c r="AV35">
        <v>8.9192300000000007</v>
      </c>
      <c r="AW35">
        <v>7.0890300000000002</v>
      </c>
      <c r="AX35">
        <v>403.30599999999998</v>
      </c>
      <c r="AY35">
        <v>9.4939699999999991</v>
      </c>
      <c r="AZ35">
        <v>600.13300000000004</v>
      </c>
      <c r="BA35">
        <v>99.684700000000007</v>
      </c>
      <c r="BB35">
        <v>9.9463200000000002E-2</v>
      </c>
      <c r="BC35">
        <v>17.0501</v>
      </c>
      <c r="BD35">
        <v>15.994899999999999</v>
      </c>
      <c r="BE35">
        <v>999.9</v>
      </c>
      <c r="BF35">
        <v>0</v>
      </c>
      <c r="BG35">
        <v>0</v>
      </c>
      <c r="BH35">
        <v>10066.9</v>
      </c>
      <c r="BI35">
        <v>0</v>
      </c>
      <c r="BJ35">
        <v>34.997799999999998</v>
      </c>
      <c r="BK35">
        <v>-1.1107199999999999</v>
      </c>
      <c r="BL35">
        <v>403.67399999999998</v>
      </c>
      <c r="BM35">
        <v>404.048</v>
      </c>
      <c r="BN35">
        <v>1.83019</v>
      </c>
      <c r="BO35">
        <v>401.18400000000003</v>
      </c>
      <c r="BP35">
        <v>7.0890300000000002</v>
      </c>
      <c r="BQ35">
        <v>0.88910999999999996</v>
      </c>
      <c r="BR35">
        <v>0.70666799999999996</v>
      </c>
      <c r="BS35">
        <v>5.2156799999999999</v>
      </c>
      <c r="BT35">
        <v>1.9589799999999999</v>
      </c>
      <c r="BU35">
        <v>30.186599999999999</v>
      </c>
      <c r="BV35">
        <v>0.90037100000000003</v>
      </c>
      <c r="BW35">
        <v>9.9629099999999998E-2</v>
      </c>
      <c r="BX35">
        <v>0</v>
      </c>
      <c r="BY35">
        <v>2.6364000000000001</v>
      </c>
      <c r="BZ35">
        <v>0</v>
      </c>
      <c r="CA35">
        <v>1416.54</v>
      </c>
      <c r="CB35">
        <v>244.87899999999999</v>
      </c>
      <c r="CC35">
        <v>35.061999999999998</v>
      </c>
      <c r="CD35">
        <v>39.936999999999998</v>
      </c>
      <c r="CE35">
        <v>37.5</v>
      </c>
      <c r="CF35">
        <v>40.375</v>
      </c>
      <c r="CG35">
        <v>35.5</v>
      </c>
      <c r="CH35">
        <v>27.18</v>
      </c>
      <c r="CI35">
        <v>3.01</v>
      </c>
      <c r="CJ35">
        <v>0</v>
      </c>
      <c r="CK35">
        <v>1689901616.7</v>
      </c>
      <c r="CL35">
        <v>0</v>
      </c>
      <c r="CM35">
        <v>1689900496</v>
      </c>
      <c r="CN35" t="s">
        <v>354</v>
      </c>
      <c r="CO35">
        <v>1689900489.5</v>
      </c>
      <c r="CP35">
        <v>1689900496</v>
      </c>
      <c r="CQ35">
        <v>66</v>
      </c>
      <c r="CR35">
        <v>0.39400000000000002</v>
      </c>
      <c r="CS35">
        <v>-4.0000000000000001E-3</v>
      </c>
      <c r="CT35">
        <v>-3.2909999999999999</v>
      </c>
      <c r="CU35">
        <v>-0.57499999999999996</v>
      </c>
      <c r="CV35">
        <v>418</v>
      </c>
      <c r="CW35">
        <v>7</v>
      </c>
      <c r="CX35">
        <v>0.1</v>
      </c>
      <c r="CY35">
        <v>0.05</v>
      </c>
      <c r="CZ35">
        <v>0.30775264037669309</v>
      </c>
      <c r="DA35">
        <v>0.46123447346643709</v>
      </c>
      <c r="DB35">
        <v>6.376082384861935E-2</v>
      </c>
      <c r="DC35">
        <v>1</v>
      </c>
      <c r="DD35">
        <v>401.15672499999999</v>
      </c>
      <c r="DE35">
        <v>-1.3227016886688611E-2</v>
      </c>
      <c r="DF35">
        <v>4.0056826821405239E-2</v>
      </c>
      <c r="DG35">
        <v>-1</v>
      </c>
      <c r="DH35">
        <v>30.006754999999998</v>
      </c>
      <c r="DI35">
        <v>-9.2236988515470228E-2</v>
      </c>
      <c r="DJ35">
        <v>0.15699948718069129</v>
      </c>
      <c r="DK35">
        <v>1</v>
      </c>
      <c r="DL35">
        <v>2</v>
      </c>
      <c r="DM35">
        <v>2</v>
      </c>
      <c r="DN35" t="s">
        <v>355</v>
      </c>
      <c r="DO35">
        <v>3.2196199999999999</v>
      </c>
      <c r="DP35">
        <v>2.72376</v>
      </c>
      <c r="DQ35">
        <v>9.5454800000000006E-2</v>
      </c>
      <c r="DR35">
        <v>9.4628000000000004E-2</v>
      </c>
      <c r="DS35">
        <v>5.8721000000000002E-2</v>
      </c>
      <c r="DT35">
        <v>4.6487599999999997E-2</v>
      </c>
      <c r="DU35">
        <v>27568.2</v>
      </c>
      <c r="DV35">
        <v>31130.6</v>
      </c>
      <c r="DW35">
        <v>28658.1</v>
      </c>
      <c r="DX35">
        <v>32944</v>
      </c>
      <c r="DY35">
        <v>37528.6</v>
      </c>
      <c r="DZ35">
        <v>42442.3</v>
      </c>
      <c r="EA35">
        <v>42066</v>
      </c>
      <c r="EB35">
        <v>47368.3</v>
      </c>
      <c r="EC35">
        <v>2.3013699999999999</v>
      </c>
      <c r="ED35">
        <v>1.94225</v>
      </c>
      <c r="EE35">
        <v>6.6831699999999994E-2</v>
      </c>
      <c r="EF35">
        <v>0</v>
      </c>
      <c r="EG35">
        <v>14.8809</v>
      </c>
      <c r="EH35">
        <v>999.9</v>
      </c>
      <c r="EI35">
        <v>50.2</v>
      </c>
      <c r="EJ35">
        <v>19.3</v>
      </c>
      <c r="EK35">
        <v>11.314299999999999</v>
      </c>
      <c r="EL35">
        <v>62.688899999999997</v>
      </c>
      <c r="EM35">
        <v>20.661100000000001</v>
      </c>
      <c r="EN35">
        <v>1</v>
      </c>
      <c r="EO35">
        <v>-0.77017999999999998</v>
      </c>
      <c r="EP35">
        <v>0.216974</v>
      </c>
      <c r="EQ35">
        <v>20.2514</v>
      </c>
      <c r="ER35">
        <v>5.2325600000000003</v>
      </c>
      <c r="ES35">
        <v>12.004</v>
      </c>
      <c r="ET35">
        <v>4.9912999999999998</v>
      </c>
      <c r="EU35">
        <v>3.3050000000000002</v>
      </c>
      <c r="EV35">
        <v>7467</v>
      </c>
      <c r="EW35">
        <v>9999</v>
      </c>
      <c r="EX35">
        <v>525.9</v>
      </c>
      <c r="EY35">
        <v>76.099999999999994</v>
      </c>
      <c r="EZ35">
        <v>1.8521300000000001</v>
      </c>
      <c r="FA35">
        <v>1.86128</v>
      </c>
      <c r="FB35">
        <v>1.8602000000000001</v>
      </c>
      <c r="FC35">
        <v>1.8561799999999999</v>
      </c>
      <c r="FD35">
        <v>1.8606</v>
      </c>
      <c r="FE35">
        <v>1.85687</v>
      </c>
      <c r="FF35">
        <v>1.859</v>
      </c>
      <c r="FG35">
        <v>1.8618399999999999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-3.2330000000000001</v>
      </c>
      <c r="FV35">
        <v>-0.57469999999999999</v>
      </c>
      <c r="FW35">
        <v>-1.786073969088052</v>
      </c>
      <c r="FX35">
        <v>-4.0117494158234393E-3</v>
      </c>
      <c r="FY35">
        <v>1.087516141204025E-6</v>
      </c>
      <c r="FZ35">
        <v>-8.657206703991749E-11</v>
      </c>
      <c r="GA35">
        <v>-0.5747380952380956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18.5</v>
      </c>
      <c r="GJ35">
        <v>18.399999999999999</v>
      </c>
      <c r="GK35">
        <v>0.98754900000000001</v>
      </c>
      <c r="GL35">
        <v>2.3547400000000001</v>
      </c>
      <c r="GM35">
        <v>1.5942400000000001</v>
      </c>
      <c r="GN35">
        <v>2.33521</v>
      </c>
      <c r="GO35">
        <v>1.40015</v>
      </c>
      <c r="GP35">
        <v>2.34375</v>
      </c>
      <c r="GQ35">
        <v>22.7073</v>
      </c>
      <c r="GR35">
        <v>15.1652</v>
      </c>
      <c r="GS35">
        <v>18</v>
      </c>
      <c r="GT35">
        <v>622.66099999999994</v>
      </c>
      <c r="GU35">
        <v>421.19099999999997</v>
      </c>
      <c r="GV35">
        <v>15.7463</v>
      </c>
      <c r="GW35">
        <v>16.973099999999999</v>
      </c>
      <c r="GX35">
        <v>29.9999</v>
      </c>
      <c r="GY35">
        <v>16.9269</v>
      </c>
      <c r="GZ35">
        <v>16.898499999999999</v>
      </c>
      <c r="HA35">
        <v>19.824000000000002</v>
      </c>
      <c r="HB35">
        <v>30</v>
      </c>
      <c r="HC35">
        <v>-30</v>
      </c>
      <c r="HD35">
        <v>15.749000000000001</v>
      </c>
      <c r="HE35">
        <v>401.09899999999999</v>
      </c>
      <c r="HF35">
        <v>0</v>
      </c>
      <c r="HG35">
        <v>105.224</v>
      </c>
      <c r="HH35">
        <v>104.46899999999999</v>
      </c>
    </row>
    <row r="36" spans="1:216" x14ac:dyDescent="0.2">
      <c r="A36">
        <v>18</v>
      </c>
      <c r="B36">
        <v>1689901662.5999999</v>
      </c>
      <c r="C36">
        <v>1028.5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1689901662.5999999</v>
      </c>
      <c r="M36">
        <f t="shared" si="0"/>
        <v>1.8370123006014336E-3</v>
      </c>
      <c r="N36">
        <f t="shared" si="1"/>
        <v>1.8370123006014336</v>
      </c>
      <c r="O36">
        <f t="shared" si="2"/>
        <v>-0.18976757684571138</v>
      </c>
      <c r="P36">
        <f t="shared" si="3"/>
        <v>399.995</v>
      </c>
      <c r="Q36">
        <f t="shared" si="4"/>
        <v>395.54360573005965</v>
      </c>
      <c r="R36">
        <f t="shared" si="5"/>
        <v>39.469704748333193</v>
      </c>
      <c r="S36">
        <f t="shared" si="6"/>
        <v>39.913891470119999</v>
      </c>
      <c r="T36">
        <f t="shared" si="7"/>
        <v>0.20078284097649549</v>
      </c>
      <c r="U36">
        <f t="shared" si="8"/>
        <v>2.9176697962787483</v>
      </c>
      <c r="V36">
        <f t="shared" si="9"/>
        <v>0.19341047056332686</v>
      </c>
      <c r="W36">
        <f t="shared" si="10"/>
        <v>0.1215213689274605</v>
      </c>
      <c r="X36">
        <f t="shared" si="11"/>
        <v>3.2774178475277491</v>
      </c>
      <c r="Y36">
        <f t="shared" si="12"/>
        <v>16.595278433820919</v>
      </c>
      <c r="Z36">
        <f t="shared" si="13"/>
        <v>15.994</v>
      </c>
      <c r="AA36">
        <f t="shared" si="14"/>
        <v>1.8240004158659151</v>
      </c>
      <c r="AB36">
        <f t="shared" si="15"/>
        <v>45.554170859828162</v>
      </c>
      <c r="AC36">
        <f t="shared" si="16"/>
        <v>0.88911799265399982</v>
      </c>
      <c r="AD36">
        <f t="shared" si="17"/>
        <v>1.951781748788378</v>
      </c>
      <c r="AE36">
        <f t="shared" si="18"/>
        <v>0.93488242321191528</v>
      </c>
      <c r="AF36">
        <f t="shared" si="19"/>
        <v>-81.012242456523225</v>
      </c>
      <c r="AG36">
        <f t="shared" si="20"/>
        <v>167.44309726365489</v>
      </c>
      <c r="AH36">
        <f t="shared" si="21"/>
        <v>11.132882376409739</v>
      </c>
      <c r="AI36">
        <f t="shared" si="22"/>
        <v>100.84115503106915</v>
      </c>
      <c r="AJ36">
        <v>34</v>
      </c>
      <c r="AK36">
        <v>6</v>
      </c>
      <c r="AL36">
        <f t="shared" si="23"/>
        <v>1</v>
      </c>
      <c r="AM36">
        <f t="shared" si="24"/>
        <v>0</v>
      </c>
      <c r="AN36">
        <f t="shared" si="25"/>
        <v>54327.951767066523</v>
      </c>
      <c r="AO36">
        <f t="shared" si="26"/>
        <v>19.817</v>
      </c>
      <c r="AP36">
        <f t="shared" si="27"/>
        <v>16.705671009081733</v>
      </c>
      <c r="AQ36">
        <f t="shared" si="28"/>
        <v>0.84299697275479302</v>
      </c>
      <c r="AR36">
        <f t="shared" si="29"/>
        <v>0.16538415741675072</v>
      </c>
      <c r="AS36">
        <v>1689901662.5999999</v>
      </c>
      <c r="AT36">
        <v>399.995</v>
      </c>
      <c r="AU36">
        <v>400.54</v>
      </c>
      <c r="AV36">
        <v>8.9102499999999996</v>
      </c>
      <c r="AW36">
        <v>7.0896999999999997</v>
      </c>
      <c r="AX36">
        <v>403.22800000000001</v>
      </c>
      <c r="AY36">
        <v>9.4849899999999998</v>
      </c>
      <c r="AZ36">
        <v>600.03099999999995</v>
      </c>
      <c r="BA36">
        <v>99.685699999999997</v>
      </c>
      <c r="BB36">
        <v>0.100276</v>
      </c>
      <c r="BC36">
        <v>17.058499999999999</v>
      </c>
      <c r="BD36">
        <v>15.994</v>
      </c>
      <c r="BE36">
        <v>999.9</v>
      </c>
      <c r="BF36">
        <v>0</v>
      </c>
      <c r="BG36">
        <v>0</v>
      </c>
      <c r="BH36">
        <v>9963.75</v>
      </c>
      <c r="BI36">
        <v>0</v>
      </c>
      <c r="BJ36">
        <v>38.894799999999996</v>
      </c>
      <c r="BK36">
        <v>-0.544373</v>
      </c>
      <c r="BL36">
        <v>403.59100000000001</v>
      </c>
      <c r="BM36">
        <v>403.4</v>
      </c>
      <c r="BN36">
        <v>1.82056</v>
      </c>
      <c r="BO36">
        <v>400.54</v>
      </c>
      <c r="BP36">
        <v>7.0896999999999997</v>
      </c>
      <c r="BQ36">
        <v>0.88822500000000004</v>
      </c>
      <c r="BR36">
        <v>0.70674099999999995</v>
      </c>
      <c r="BS36">
        <v>5.2013600000000002</v>
      </c>
      <c r="BT36">
        <v>1.96044</v>
      </c>
      <c r="BU36">
        <v>19.817</v>
      </c>
      <c r="BV36">
        <v>0.90000800000000003</v>
      </c>
      <c r="BW36">
        <v>9.9991800000000006E-2</v>
      </c>
      <c r="BX36">
        <v>0</v>
      </c>
      <c r="BY36">
        <v>2.6615000000000002</v>
      </c>
      <c r="BZ36">
        <v>0</v>
      </c>
      <c r="CA36">
        <v>1423.75</v>
      </c>
      <c r="CB36">
        <v>160.74199999999999</v>
      </c>
      <c r="CC36">
        <v>34.875</v>
      </c>
      <c r="CD36">
        <v>39.875</v>
      </c>
      <c r="CE36">
        <v>37.375</v>
      </c>
      <c r="CF36">
        <v>40.375</v>
      </c>
      <c r="CG36">
        <v>35.375</v>
      </c>
      <c r="CH36">
        <v>17.84</v>
      </c>
      <c r="CI36">
        <v>1.98</v>
      </c>
      <c r="CJ36">
        <v>0</v>
      </c>
      <c r="CK36">
        <v>1689901677.3</v>
      </c>
      <c r="CL36">
        <v>0</v>
      </c>
      <c r="CM36">
        <v>1689900496</v>
      </c>
      <c r="CN36" t="s">
        <v>354</v>
      </c>
      <c r="CO36">
        <v>1689900489.5</v>
      </c>
      <c r="CP36">
        <v>1689900496</v>
      </c>
      <c r="CQ36">
        <v>66</v>
      </c>
      <c r="CR36">
        <v>0.39400000000000002</v>
      </c>
      <c r="CS36">
        <v>-4.0000000000000001E-3</v>
      </c>
      <c r="CT36">
        <v>-3.2909999999999999</v>
      </c>
      <c r="CU36">
        <v>-0.57499999999999996</v>
      </c>
      <c r="CV36">
        <v>418</v>
      </c>
      <c r="CW36">
        <v>7</v>
      </c>
      <c r="CX36">
        <v>0.1</v>
      </c>
      <c r="CY36">
        <v>0.05</v>
      </c>
      <c r="CZ36">
        <v>-0.2388461189500834</v>
      </c>
      <c r="DA36">
        <v>-0.173391044174878</v>
      </c>
      <c r="DB36">
        <v>5.3808862953103123E-2</v>
      </c>
      <c r="DC36">
        <v>1</v>
      </c>
      <c r="DD36">
        <v>400.55694999999997</v>
      </c>
      <c r="DE36">
        <v>-0.207354596623568</v>
      </c>
      <c r="DF36">
        <v>3.6083895299705231E-2</v>
      </c>
      <c r="DG36">
        <v>-1</v>
      </c>
      <c r="DH36">
        <v>20.0200268292683</v>
      </c>
      <c r="DI36">
        <v>0.16094476073966041</v>
      </c>
      <c r="DJ36">
        <v>0.16969714202631031</v>
      </c>
      <c r="DK36">
        <v>1</v>
      </c>
      <c r="DL36">
        <v>2</v>
      </c>
      <c r="DM36">
        <v>2</v>
      </c>
      <c r="DN36" t="s">
        <v>355</v>
      </c>
      <c r="DO36">
        <v>3.2194099999999999</v>
      </c>
      <c r="DP36">
        <v>2.7236500000000001</v>
      </c>
      <c r="DQ36">
        <v>9.5447000000000004E-2</v>
      </c>
      <c r="DR36">
        <v>9.4519300000000001E-2</v>
      </c>
      <c r="DS36">
        <v>5.8681900000000002E-2</v>
      </c>
      <c r="DT36">
        <v>4.6494300000000002E-2</v>
      </c>
      <c r="DU36">
        <v>27568.2</v>
      </c>
      <c r="DV36">
        <v>31134.5</v>
      </c>
      <c r="DW36">
        <v>28657.8</v>
      </c>
      <c r="DX36">
        <v>32944.1</v>
      </c>
      <c r="DY36">
        <v>37530.300000000003</v>
      </c>
      <c r="DZ36">
        <v>42442.5</v>
      </c>
      <c r="EA36">
        <v>42066.1</v>
      </c>
      <c r="EB36">
        <v>47368.800000000003</v>
      </c>
      <c r="EC36">
        <v>2.30193</v>
      </c>
      <c r="ED36">
        <v>1.9424999999999999</v>
      </c>
      <c r="EE36">
        <v>6.4745499999999997E-2</v>
      </c>
      <c r="EF36">
        <v>0</v>
      </c>
      <c r="EG36">
        <v>14.9148</v>
      </c>
      <c r="EH36">
        <v>999.9</v>
      </c>
      <c r="EI36">
        <v>50.2</v>
      </c>
      <c r="EJ36">
        <v>19.3</v>
      </c>
      <c r="EK36">
        <v>11.313499999999999</v>
      </c>
      <c r="EL36">
        <v>62.959000000000003</v>
      </c>
      <c r="EM36">
        <v>21.125800000000002</v>
      </c>
      <c r="EN36">
        <v>1</v>
      </c>
      <c r="EO36">
        <v>-0.77063999999999999</v>
      </c>
      <c r="EP36">
        <v>0.27528900000000001</v>
      </c>
      <c r="EQ36">
        <v>20.251300000000001</v>
      </c>
      <c r="ER36">
        <v>5.2307699999999997</v>
      </c>
      <c r="ES36">
        <v>12.004</v>
      </c>
      <c r="ET36">
        <v>4.9913999999999996</v>
      </c>
      <c r="EU36">
        <v>3.3050000000000002</v>
      </c>
      <c r="EV36">
        <v>7468.2</v>
      </c>
      <c r="EW36">
        <v>9999</v>
      </c>
      <c r="EX36">
        <v>525.9</v>
      </c>
      <c r="EY36">
        <v>76.099999999999994</v>
      </c>
      <c r="EZ36">
        <v>1.8521300000000001</v>
      </c>
      <c r="FA36">
        <v>1.86128</v>
      </c>
      <c r="FB36">
        <v>1.8602000000000001</v>
      </c>
      <c r="FC36">
        <v>1.85616</v>
      </c>
      <c r="FD36">
        <v>1.8606199999999999</v>
      </c>
      <c r="FE36">
        <v>1.8568499999999999</v>
      </c>
      <c r="FF36">
        <v>1.8589800000000001</v>
      </c>
      <c r="FG36">
        <v>1.86182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-3.2330000000000001</v>
      </c>
      <c r="FV36">
        <v>-0.57469999999999999</v>
      </c>
      <c r="FW36">
        <v>-1.786073969088052</v>
      </c>
      <c r="FX36">
        <v>-4.0117494158234393E-3</v>
      </c>
      <c r="FY36">
        <v>1.087516141204025E-6</v>
      </c>
      <c r="FZ36">
        <v>-8.657206703991749E-11</v>
      </c>
      <c r="GA36">
        <v>-0.5747380952380956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19.600000000000001</v>
      </c>
      <c r="GJ36">
        <v>19.399999999999999</v>
      </c>
      <c r="GK36">
        <v>0.98632799999999998</v>
      </c>
      <c r="GL36">
        <v>2.35229</v>
      </c>
      <c r="GM36">
        <v>1.5942400000000001</v>
      </c>
      <c r="GN36">
        <v>2.33521</v>
      </c>
      <c r="GO36">
        <v>1.40015</v>
      </c>
      <c r="GP36">
        <v>2.2900399999999999</v>
      </c>
      <c r="GQ36">
        <v>22.7073</v>
      </c>
      <c r="GR36">
        <v>15.156499999999999</v>
      </c>
      <c r="GS36">
        <v>18</v>
      </c>
      <c r="GT36">
        <v>622.78399999999999</v>
      </c>
      <c r="GU36">
        <v>421.13900000000001</v>
      </c>
      <c r="GV36">
        <v>15.6614</v>
      </c>
      <c r="GW36">
        <v>16.959399999999999</v>
      </c>
      <c r="GX36">
        <v>30</v>
      </c>
      <c r="GY36">
        <v>16.906400000000001</v>
      </c>
      <c r="GZ36">
        <v>16.8781</v>
      </c>
      <c r="HA36">
        <v>19.801100000000002</v>
      </c>
      <c r="HB36">
        <v>30</v>
      </c>
      <c r="HC36">
        <v>-30</v>
      </c>
      <c r="HD36">
        <v>15.681100000000001</v>
      </c>
      <c r="HE36">
        <v>400.48099999999999</v>
      </c>
      <c r="HF36">
        <v>0</v>
      </c>
      <c r="HG36">
        <v>105.224</v>
      </c>
      <c r="HH36">
        <v>104.47</v>
      </c>
    </row>
    <row r="37" spans="1:216" x14ac:dyDescent="0.2">
      <c r="A37">
        <v>19</v>
      </c>
      <c r="B37">
        <v>1689901723.0999999</v>
      </c>
      <c r="C37">
        <v>1089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1689901723.0999999</v>
      </c>
      <c r="M37">
        <f t="shared" si="0"/>
        <v>1.8254236647909166E-3</v>
      </c>
      <c r="N37">
        <f t="shared" si="1"/>
        <v>1.8254236647909166</v>
      </c>
      <c r="O37">
        <f t="shared" si="2"/>
        <v>-1.2694934492141454</v>
      </c>
      <c r="P37">
        <f t="shared" si="3"/>
        <v>400.11399999999998</v>
      </c>
      <c r="Q37">
        <f t="shared" si="4"/>
        <v>404.55188517742124</v>
      </c>
      <c r="R37">
        <f t="shared" si="5"/>
        <v>40.368071910236132</v>
      </c>
      <c r="S37">
        <f t="shared" si="6"/>
        <v>39.925239051125999</v>
      </c>
      <c r="T37">
        <f t="shared" si="7"/>
        <v>0.19915378263102945</v>
      </c>
      <c r="U37">
        <f t="shared" si="8"/>
        <v>2.9187464666501919</v>
      </c>
      <c r="V37">
        <f t="shared" si="9"/>
        <v>0.19190080507813748</v>
      </c>
      <c r="W37">
        <f t="shared" si="10"/>
        <v>0.12056764726812036</v>
      </c>
      <c r="X37">
        <f t="shared" si="11"/>
        <v>0</v>
      </c>
      <c r="Y37">
        <f t="shared" si="12"/>
        <v>16.584361256822167</v>
      </c>
      <c r="Z37">
        <f t="shared" si="13"/>
        <v>16.001100000000001</v>
      </c>
      <c r="AA37">
        <f t="shared" si="14"/>
        <v>1.8248277402899342</v>
      </c>
      <c r="AB37">
        <f t="shared" si="15"/>
        <v>45.509421269773199</v>
      </c>
      <c r="AC37">
        <f t="shared" si="16"/>
        <v>0.88854846161093992</v>
      </c>
      <c r="AD37">
        <f t="shared" si="17"/>
        <v>1.9524494858850314</v>
      </c>
      <c r="AE37">
        <f t="shared" si="18"/>
        <v>0.9362792786789943</v>
      </c>
      <c r="AF37">
        <f t="shared" si="19"/>
        <v>-80.501183617279423</v>
      </c>
      <c r="AG37">
        <f t="shared" si="20"/>
        <v>167.23738236727587</v>
      </c>
      <c r="AH37">
        <f t="shared" si="21"/>
        <v>11.115822950103109</v>
      </c>
      <c r="AI37">
        <f t="shared" si="22"/>
        <v>97.852021700099556</v>
      </c>
      <c r="AJ37">
        <v>34</v>
      </c>
      <c r="AK37">
        <v>6</v>
      </c>
      <c r="AL37">
        <f t="shared" si="23"/>
        <v>1</v>
      </c>
      <c r="AM37">
        <f t="shared" si="24"/>
        <v>0</v>
      </c>
      <c r="AN37">
        <f t="shared" si="25"/>
        <v>54358.997832459412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1689901723.0999999</v>
      </c>
      <c r="AT37">
        <v>400.11399999999998</v>
      </c>
      <c r="AU37">
        <v>399.57499999999999</v>
      </c>
      <c r="AV37">
        <v>8.9046599999999998</v>
      </c>
      <c r="AW37">
        <v>7.0958800000000002</v>
      </c>
      <c r="AX37">
        <v>403.34699999999998</v>
      </c>
      <c r="AY37">
        <v>9.4794</v>
      </c>
      <c r="AZ37">
        <v>600.12900000000002</v>
      </c>
      <c r="BA37">
        <v>99.6845</v>
      </c>
      <c r="BB37">
        <v>0.100159</v>
      </c>
      <c r="BC37">
        <v>17.0639</v>
      </c>
      <c r="BD37">
        <v>16.001100000000001</v>
      </c>
      <c r="BE37">
        <v>999.9</v>
      </c>
      <c r="BF37">
        <v>0</v>
      </c>
      <c r="BG37">
        <v>0</v>
      </c>
      <c r="BH37">
        <v>9970</v>
      </c>
      <c r="BI37">
        <v>0</v>
      </c>
      <c r="BJ37">
        <v>39.022199999999998</v>
      </c>
      <c r="BK37">
        <v>0.53848300000000004</v>
      </c>
      <c r="BL37">
        <v>403.709</v>
      </c>
      <c r="BM37">
        <v>402.43099999999998</v>
      </c>
      <c r="BN37">
        <v>1.8087800000000001</v>
      </c>
      <c r="BO37">
        <v>399.57499999999999</v>
      </c>
      <c r="BP37">
        <v>7.0958800000000002</v>
      </c>
      <c r="BQ37">
        <v>0.88765700000000003</v>
      </c>
      <c r="BR37">
        <v>0.70734900000000001</v>
      </c>
      <c r="BS37">
        <v>5.1921600000000003</v>
      </c>
      <c r="BT37">
        <v>1.9724600000000001</v>
      </c>
      <c r="BU37">
        <v>0</v>
      </c>
      <c r="BV37">
        <v>0</v>
      </c>
      <c r="BW37">
        <v>0</v>
      </c>
      <c r="BX37">
        <v>0</v>
      </c>
      <c r="BY37">
        <v>1.38</v>
      </c>
      <c r="BZ37">
        <v>0</v>
      </c>
      <c r="CA37">
        <v>1291.3599999999999</v>
      </c>
      <c r="CB37">
        <v>0.59</v>
      </c>
      <c r="CC37">
        <v>34.686999999999998</v>
      </c>
      <c r="CD37">
        <v>39.811999999999998</v>
      </c>
      <c r="CE37">
        <v>37.25</v>
      </c>
      <c r="CF37">
        <v>40.375</v>
      </c>
      <c r="CG37">
        <v>35.25</v>
      </c>
      <c r="CH37">
        <v>0</v>
      </c>
      <c r="CI37">
        <v>0</v>
      </c>
      <c r="CJ37">
        <v>0</v>
      </c>
      <c r="CK37">
        <v>1689901737.2</v>
      </c>
      <c r="CL37">
        <v>0</v>
      </c>
      <c r="CM37">
        <v>1689900496</v>
      </c>
      <c r="CN37" t="s">
        <v>354</v>
      </c>
      <c r="CO37">
        <v>1689900489.5</v>
      </c>
      <c r="CP37">
        <v>1689900496</v>
      </c>
      <c r="CQ37">
        <v>66</v>
      </c>
      <c r="CR37">
        <v>0.39400000000000002</v>
      </c>
      <c r="CS37">
        <v>-4.0000000000000001E-3</v>
      </c>
      <c r="CT37">
        <v>-3.2909999999999999</v>
      </c>
      <c r="CU37">
        <v>-0.57499999999999996</v>
      </c>
      <c r="CV37">
        <v>418</v>
      </c>
      <c r="CW37">
        <v>7</v>
      </c>
      <c r="CX37">
        <v>0.1</v>
      </c>
      <c r="CY37">
        <v>0.05</v>
      </c>
      <c r="CZ37">
        <v>-1.15364654675013</v>
      </c>
      <c r="DA37">
        <v>-0.26522298624103968</v>
      </c>
      <c r="DB37">
        <v>5.3728967823958418E-2</v>
      </c>
      <c r="DC37">
        <v>1</v>
      </c>
      <c r="DD37">
        <v>399.70280000000002</v>
      </c>
      <c r="DE37">
        <v>-0.48522326454093778</v>
      </c>
      <c r="DF37">
        <v>6.0840447072649989E-2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3.21963</v>
      </c>
      <c r="DP37">
        <v>2.7235999999999998</v>
      </c>
      <c r="DQ37">
        <v>9.5468600000000001E-2</v>
      </c>
      <c r="DR37">
        <v>9.4347600000000004E-2</v>
      </c>
      <c r="DS37">
        <v>5.86553E-2</v>
      </c>
      <c r="DT37">
        <v>4.6526900000000003E-2</v>
      </c>
      <c r="DU37">
        <v>27567.599999999999</v>
      </c>
      <c r="DV37">
        <v>31141</v>
      </c>
      <c r="DW37">
        <v>28657.8</v>
      </c>
      <c r="DX37">
        <v>32944.800000000003</v>
      </c>
      <c r="DY37">
        <v>37531.1</v>
      </c>
      <c r="DZ37">
        <v>42441.8</v>
      </c>
      <c r="EA37">
        <v>42065.8</v>
      </c>
      <c r="EB37">
        <v>47369.599999999999</v>
      </c>
      <c r="EC37">
        <v>2.3017699999999999</v>
      </c>
      <c r="ED37">
        <v>1.94265</v>
      </c>
      <c r="EE37">
        <v>6.3583299999999995E-2</v>
      </c>
      <c r="EF37">
        <v>0</v>
      </c>
      <c r="EG37">
        <v>14.9413</v>
      </c>
      <c r="EH37">
        <v>999.9</v>
      </c>
      <c r="EI37">
        <v>50.2</v>
      </c>
      <c r="EJ37">
        <v>19.3</v>
      </c>
      <c r="EK37">
        <v>11.3147</v>
      </c>
      <c r="EL37">
        <v>62.649000000000001</v>
      </c>
      <c r="EM37">
        <v>20.597000000000001</v>
      </c>
      <c r="EN37">
        <v>1</v>
      </c>
      <c r="EO37">
        <v>-0.770366</v>
      </c>
      <c r="EP37">
        <v>0.34908</v>
      </c>
      <c r="EQ37">
        <v>20.2516</v>
      </c>
      <c r="ER37">
        <v>5.2292699999999996</v>
      </c>
      <c r="ES37">
        <v>12.004</v>
      </c>
      <c r="ET37">
        <v>4.9916499999999999</v>
      </c>
      <c r="EU37">
        <v>3.3050000000000002</v>
      </c>
      <c r="EV37">
        <v>7469.6</v>
      </c>
      <c r="EW37">
        <v>9999</v>
      </c>
      <c r="EX37">
        <v>525.9</v>
      </c>
      <c r="EY37">
        <v>76.099999999999994</v>
      </c>
      <c r="EZ37">
        <v>1.8521700000000001</v>
      </c>
      <c r="FA37">
        <v>1.86128</v>
      </c>
      <c r="FB37">
        <v>1.86019</v>
      </c>
      <c r="FC37">
        <v>1.85622</v>
      </c>
      <c r="FD37">
        <v>1.86063</v>
      </c>
      <c r="FE37">
        <v>1.85687</v>
      </c>
      <c r="FF37">
        <v>1.8589800000000001</v>
      </c>
      <c r="FG37">
        <v>1.8618399999999999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-3.2330000000000001</v>
      </c>
      <c r="FV37">
        <v>-0.57469999999999999</v>
      </c>
      <c r="FW37">
        <v>-1.786073969088052</v>
      </c>
      <c r="FX37">
        <v>-4.0117494158234393E-3</v>
      </c>
      <c r="FY37">
        <v>1.087516141204025E-6</v>
      </c>
      <c r="FZ37">
        <v>-8.657206703991749E-11</v>
      </c>
      <c r="GA37">
        <v>-0.5747380952380956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20.6</v>
      </c>
      <c r="GJ37">
        <v>20.5</v>
      </c>
      <c r="GK37">
        <v>0.98510699999999995</v>
      </c>
      <c r="GL37">
        <v>2.3571800000000001</v>
      </c>
      <c r="GM37">
        <v>1.5942400000000001</v>
      </c>
      <c r="GN37">
        <v>2.33521</v>
      </c>
      <c r="GO37">
        <v>1.40015</v>
      </c>
      <c r="GP37">
        <v>2.3071299999999999</v>
      </c>
      <c r="GQ37">
        <v>22.687100000000001</v>
      </c>
      <c r="GR37">
        <v>15.1477</v>
      </c>
      <c r="GS37">
        <v>18</v>
      </c>
      <c r="GT37">
        <v>622.55399999999997</v>
      </c>
      <c r="GU37">
        <v>421.13099999999997</v>
      </c>
      <c r="GV37">
        <v>15.7012</v>
      </c>
      <c r="GW37">
        <v>16.957999999999998</v>
      </c>
      <c r="GX37">
        <v>30.0002</v>
      </c>
      <c r="GY37">
        <v>16.8978</v>
      </c>
      <c r="GZ37">
        <v>16.868300000000001</v>
      </c>
      <c r="HA37">
        <v>19.765000000000001</v>
      </c>
      <c r="HB37">
        <v>30</v>
      </c>
      <c r="HC37">
        <v>-30</v>
      </c>
      <c r="HD37">
        <v>15.700799999999999</v>
      </c>
      <c r="HE37">
        <v>399.61399999999998</v>
      </c>
      <c r="HF37">
        <v>0</v>
      </c>
      <c r="HG37">
        <v>105.223</v>
      </c>
      <c r="HH37">
        <v>104.47199999999999</v>
      </c>
    </row>
    <row r="38" spans="1:216" x14ac:dyDescent="0.2">
      <c r="A38">
        <v>20</v>
      </c>
      <c r="B38">
        <v>1689901843.5999999</v>
      </c>
      <c r="C38">
        <v>1209.5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1689901843.5999999</v>
      </c>
      <c r="M38">
        <f t="shared" si="0"/>
        <v>1.9738939578688966E-3</v>
      </c>
      <c r="N38">
        <f t="shared" si="1"/>
        <v>1.9738939578688965</v>
      </c>
      <c r="O38">
        <f t="shared" si="2"/>
        <v>12.327427856682185</v>
      </c>
      <c r="P38">
        <f t="shared" si="3"/>
        <v>399.37599999999998</v>
      </c>
      <c r="Q38">
        <f t="shared" si="4"/>
        <v>302.059498374219</v>
      </c>
      <c r="R38">
        <f t="shared" si="5"/>
        <v>30.140078514373439</v>
      </c>
      <c r="S38">
        <f t="shared" si="6"/>
        <v>39.850506478175994</v>
      </c>
      <c r="T38">
        <f t="shared" si="7"/>
        <v>0.22176554218029471</v>
      </c>
      <c r="U38">
        <f t="shared" si="8"/>
        <v>2.9222051570396372</v>
      </c>
      <c r="V38">
        <f t="shared" si="9"/>
        <v>0.21282203015678131</v>
      </c>
      <c r="W38">
        <f t="shared" si="10"/>
        <v>0.13378725380805134</v>
      </c>
      <c r="X38">
        <f t="shared" si="11"/>
        <v>297.67211399999997</v>
      </c>
      <c r="Y38">
        <f t="shared" si="12"/>
        <v>17.157711821256665</v>
      </c>
      <c r="Z38">
        <f t="shared" si="13"/>
        <v>15.932600000000001</v>
      </c>
      <c r="AA38">
        <f t="shared" si="14"/>
        <v>1.8168595369988547</v>
      </c>
      <c r="AB38">
        <f t="shared" si="15"/>
        <v>49.849592812583168</v>
      </c>
      <c r="AC38">
        <f t="shared" si="16"/>
        <v>0.90401427136740009</v>
      </c>
      <c r="AD38">
        <f t="shared" si="17"/>
        <v>1.813483762577909</v>
      </c>
      <c r="AE38">
        <f t="shared" si="18"/>
        <v>0.91284526563145463</v>
      </c>
      <c r="AF38">
        <f t="shared" si="19"/>
        <v>-87.048723542018337</v>
      </c>
      <c r="AG38">
        <f t="shared" si="20"/>
        <v>-4.584470000806169</v>
      </c>
      <c r="AH38">
        <f t="shared" si="21"/>
        <v>-0.30242219853119134</v>
      </c>
      <c r="AI38">
        <f t="shared" si="22"/>
        <v>205.73649825864427</v>
      </c>
      <c r="AJ38">
        <v>34</v>
      </c>
      <c r="AK38">
        <v>6</v>
      </c>
      <c r="AL38">
        <f t="shared" si="23"/>
        <v>1</v>
      </c>
      <c r="AM38">
        <f t="shared" si="24"/>
        <v>0</v>
      </c>
      <c r="AN38">
        <f t="shared" si="25"/>
        <v>54680.800324254917</v>
      </c>
      <c r="AO38">
        <f t="shared" si="26"/>
        <v>1799.82</v>
      </c>
      <c r="AP38">
        <f t="shared" si="27"/>
        <v>1517.2482</v>
      </c>
      <c r="AQ38">
        <f t="shared" si="28"/>
        <v>0.84299996666333299</v>
      </c>
      <c r="AR38">
        <f t="shared" si="29"/>
        <v>0.16538993566023269</v>
      </c>
      <c r="AS38">
        <v>1689901843.5999999</v>
      </c>
      <c r="AT38">
        <v>399.37599999999998</v>
      </c>
      <c r="AU38">
        <v>412.48899999999998</v>
      </c>
      <c r="AV38">
        <v>9.0599000000000007</v>
      </c>
      <c r="AW38">
        <v>7.1043000000000003</v>
      </c>
      <c r="AX38">
        <v>402.60599999999999</v>
      </c>
      <c r="AY38">
        <v>9.6346399999999992</v>
      </c>
      <c r="AZ38">
        <v>600.12599999999998</v>
      </c>
      <c r="BA38">
        <v>99.681600000000003</v>
      </c>
      <c r="BB38">
        <v>0.100326</v>
      </c>
      <c r="BC38">
        <v>15.903499999999999</v>
      </c>
      <c r="BD38">
        <v>15.932600000000001</v>
      </c>
      <c r="BE38">
        <v>999.9</v>
      </c>
      <c r="BF38">
        <v>0</v>
      </c>
      <c r="BG38">
        <v>0</v>
      </c>
      <c r="BH38">
        <v>9990</v>
      </c>
      <c r="BI38">
        <v>0</v>
      </c>
      <c r="BJ38">
        <v>39.954500000000003</v>
      </c>
      <c r="BK38">
        <v>-13.113099999999999</v>
      </c>
      <c r="BL38">
        <v>403.02699999999999</v>
      </c>
      <c r="BM38">
        <v>415.44</v>
      </c>
      <c r="BN38">
        <v>1.9556</v>
      </c>
      <c r="BO38">
        <v>412.48899999999998</v>
      </c>
      <c r="BP38">
        <v>7.1043000000000003</v>
      </c>
      <c r="BQ38">
        <v>0.90310500000000005</v>
      </c>
      <c r="BR38">
        <v>0.70816800000000002</v>
      </c>
      <c r="BS38">
        <v>5.4403199999999998</v>
      </c>
      <c r="BT38">
        <v>1.98865</v>
      </c>
      <c r="BU38">
        <v>1799.82</v>
      </c>
      <c r="BV38">
        <v>0.89999899999999999</v>
      </c>
      <c r="BW38">
        <v>0.10000100000000001</v>
      </c>
      <c r="BX38">
        <v>0</v>
      </c>
      <c r="BY38">
        <v>2.5173999999999999</v>
      </c>
      <c r="BZ38">
        <v>0</v>
      </c>
      <c r="CA38">
        <v>14244.5</v>
      </c>
      <c r="CB38">
        <v>14598.9</v>
      </c>
      <c r="CC38">
        <v>37</v>
      </c>
      <c r="CD38">
        <v>39.75</v>
      </c>
      <c r="CE38">
        <v>37.625</v>
      </c>
      <c r="CF38">
        <v>40.436999999999998</v>
      </c>
      <c r="CG38">
        <v>36.436999999999998</v>
      </c>
      <c r="CH38">
        <v>1619.84</v>
      </c>
      <c r="CI38">
        <v>179.98</v>
      </c>
      <c r="CJ38">
        <v>0</v>
      </c>
      <c r="CK38">
        <v>1689901858.5</v>
      </c>
      <c r="CL38">
        <v>0</v>
      </c>
      <c r="CM38">
        <v>1689900496</v>
      </c>
      <c r="CN38" t="s">
        <v>354</v>
      </c>
      <c r="CO38">
        <v>1689900489.5</v>
      </c>
      <c r="CP38">
        <v>1689900496</v>
      </c>
      <c r="CQ38">
        <v>66</v>
      </c>
      <c r="CR38">
        <v>0.39400000000000002</v>
      </c>
      <c r="CS38">
        <v>-4.0000000000000001E-3</v>
      </c>
      <c r="CT38">
        <v>-3.2909999999999999</v>
      </c>
      <c r="CU38">
        <v>-0.57499999999999996</v>
      </c>
      <c r="CV38">
        <v>418</v>
      </c>
      <c r="CW38">
        <v>7</v>
      </c>
      <c r="CX38">
        <v>0.1</v>
      </c>
      <c r="CY38">
        <v>0.05</v>
      </c>
      <c r="CZ38">
        <v>11.760970372504829</v>
      </c>
      <c r="DA38">
        <v>3.450968659140468</v>
      </c>
      <c r="DB38">
        <v>0.33338889337915439</v>
      </c>
      <c r="DC38">
        <v>0</v>
      </c>
      <c r="DD38">
        <v>411.87931707317068</v>
      </c>
      <c r="DE38">
        <v>3.3894564459939449</v>
      </c>
      <c r="DF38">
        <v>0.33476438303309969</v>
      </c>
      <c r="DG38">
        <v>-1</v>
      </c>
      <c r="DH38">
        <v>1799.969756097561</v>
      </c>
      <c r="DI38">
        <v>0.12872918234441569</v>
      </c>
      <c r="DJ38">
        <v>0.11892788970894951</v>
      </c>
      <c r="DK38">
        <v>1</v>
      </c>
      <c r="DL38">
        <v>1</v>
      </c>
      <c r="DM38">
        <v>2</v>
      </c>
      <c r="DN38" t="s">
        <v>397</v>
      </c>
      <c r="DO38">
        <v>3.2193499999999999</v>
      </c>
      <c r="DP38">
        <v>2.7239300000000002</v>
      </c>
      <c r="DQ38">
        <v>9.5314899999999994E-2</v>
      </c>
      <c r="DR38">
        <v>9.6620600000000001E-2</v>
      </c>
      <c r="DS38">
        <v>5.9385199999999999E-2</v>
      </c>
      <c r="DT38">
        <v>4.6560999999999998E-2</v>
      </c>
      <c r="DU38">
        <v>27565.9</v>
      </c>
      <c r="DV38">
        <v>31055.599999999999</v>
      </c>
      <c r="DW38">
        <v>28651.9</v>
      </c>
      <c r="DX38">
        <v>32937.9</v>
      </c>
      <c r="DY38">
        <v>37493.5</v>
      </c>
      <c r="DZ38">
        <v>42430.8</v>
      </c>
      <c r="EA38">
        <v>42057.1</v>
      </c>
      <c r="EB38">
        <v>47359.4</v>
      </c>
      <c r="EC38">
        <v>2.3011300000000001</v>
      </c>
      <c r="ED38">
        <v>1.9388000000000001</v>
      </c>
      <c r="EE38">
        <v>8.9272900000000002E-2</v>
      </c>
      <c r="EF38">
        <v>0</v>
      </c>
      <c r="EG38">
        <v>14.443899999999999</v>
      </c>
      <c r="EH38">
        <v>999.9</v>
      </c>
      <c r="EI38">
        <v>50.3</v>
      </c>
      <c r="EJ38">
        <v>19.3</v>
      </c>
      <c r="EK38">
        <v>11.3378</v>
      </c>
      <c r="EL38">
        <v>63.548999999999999</v>
      </c>
      <c r="EM38">
        <v>20.717099999999999</v>
      </c>
      <c r="EN38">
        <v>1</v>
      </c>
      <c r="EO38">
        <v>-0.75870400000000005</v>
      </c>
      <c r="EP38">
        <v>2.1043799999999999</v>
      </c>
      <c r="EQ38">
        <v>20.223700000000001</v>
      </c>
      <c r="ER38">
        <v>5.2307699999999997</v>
      </c>
      <c r="ES38">
        <v>12.0055</v>
      </c>
      <c r="ET38">
        <v>4.99125</v>
      </c>
      <c r="EU38">
        <v>3.3050000000000002</v>
      </c>
      <c r="EV38">
        <v>7472.4</v>
      </c>
      <c r="EW38">
        <v>9999</v>
      </c>
      <c r="EX38">
        <v>525.9</v>
      </c>
      <c r="EY38">
        <v>76.099999999999994</v>
      </c>
      <c r="EZ38">
        <v>1.8521700000000001</v>
      </c>
      <c r="FA38">
        <v>1.86128</v>
      </c>
      <c r="FB38">
        <v>1.8602000000000001</v>
      </c>
      <c r="FC38">
        <v>1.8561799999999999</v>
      </c>
      <c r="FD38">
        <v>1.86059</v>
      </c>
      <c r="FE38">
        <v>1.85687</v>
      </c>
      <c r="FF38">
        <v>1.8589899999999999</v>
      </c>
      <c r="FG38">
        <v>1.86182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-3.23</v>
      </c>
      <c r="FV38">
        <v>-0.57469999999999999</v>
      </c>
      <c r="FW38">
        <v>-1.786073969088052</v>
      </c>
      <c r="FX38">
        <v>-4.0117494158234393E-3</v>
      </c>
      <c r="FY38">
        <v>1.087516141204025E-6</v>
      </c>
      <c r="FZ38">
        <v>-8.657206703991749E-11</v>
      </c>
      <c r="GA38">
        <v>-0.5747380952380956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22.6</v>
      </c>
      <c r="GJ38">
        <v>22.5</v>
      </c>
      <c r="GK38">
        <v>1.01074</v>
      </c>
      <c r="GL38">
        <v>2.36206</v>
      </c>
      <c r="GM38">
        <v>1.5942400000000001</v>
      </c>
      <c r="GN38">
        <v>2.33521</v>
      </c>
      <c r="GO38">
        <v>1.40015</v>
      </c>
      <c r="GP38">
        <v>2.2399900000000001</v>
      </c>
      <c r="GQ38">
        <v>22.747699999999998</v>
      </c>
      <c r="GR38">
        <v>15.033899999999999</v>
      </c>
      <c r="GS38">
        <v>18</v>
      </c>
      <c r="GT38">
        <v>623.14400000000001</v>
      </c>
      <c r="GU38">
        <v>419.48099999999999</v>
      </c>
      <c r="GV38">
        <v>13.226599999999999</v>
      </c>
      <c r="GW38">
        <v>17.147200000000002</v>
      </c>
      <c r="GX38">
        <v>30.001300000000001</v>
      </c>
      <c r="GY38">
        <v>16.9756</v>
      </c>
      <c r="GZ38">
        <v>16.9316</v>
      </c>
      <c r="HA38">
        <v>20.278500000000001</v>
      </c>
      <c r="HB38">
        <v>30</v>
      </c>
      <c r="HC38">
        <v>-30</v>
      </c>
      <c r="HD38">
        <v>13.2377</v>
      </c>
      <c r="HE38">
        <v>412.70400000000001</v>
      </c>
      <c r="HF38">
        <v>0</v>
      </c>
      <c r="HG38">
        <v>105.20099999999999</v>
      </c>
      <c r="HH38">
        <v>104.45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2023-07-21T01:10:51Z</dcterms:created>
  <dcterms:modified xsi:type="dcterms:W3CDTF">2023-07-21T05:00:58Z</dcterms:modified>
</cp:coreProperties>
</file>