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8_{218270B2-35E8-4F44-A4F3-4633D8A3BAFF}" xr6:coauthVersionLast="47" xr6:coauthVersionMax="47" xr10:uidLastSave="{00000000-0000-0000-0000-000000000000}"/>
  <bookViews>
    <workbookView xWindow="36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AQ38" i="1"/>
  <c r="AO38" i="1"/>
  <c r="AP38" i="1" s="1"/>
  <c r="AN38" i="1"/>
  <c r="AL38" i="1"/>
  <c r="AM38" i="1" s="1"/>
  <c r="AD38" i="1"/>
  <c r="AC38" i="1"/>
  <c r="AB38" i="1" s="1"/>
  <c r="U38" i="1"/>
  <c r="AR37" i="1"/>
  <c r="AQ37" i="1"/>
  <c r="AO37" i="1"/>
  <c r="AP37" i="1" s="1"/>
  <c r="AN37" i="1"/>
  <c r="AL37" i="1"/>
  <c r="P37" i="1" s="1"/>
  <c r="AD37" i="1"/>
  <c r="AC37" i="1"/>
  <c r="AB37" i="1"/>
  <c r="U37" i="1"/>
  <c r="S37" i="1"/>
  <c r="AR36" i="1"/>
  <c r="AQ36" i="1"/>
  <c r="AP36" i="1"/>
  <c r="AO36" i="1"/>
  <c r="AN36" i="1"/>
  <c r="AL36" i="1"/>
  <c r="N36" i="1" s="1"/>
  <c r="M36" i="1" s="1"/>
  <c r="AF36" i="1" s="1"/>
  <c r="AD36" i="1"/>
  <c r="AC36" i="1"/>
  <c r="AB36" i="1"/>
  <c r="X36" i="1"/>
  <c r="U36" i="1"/>
  <c r="Y36" i="1" s="1"/>
  <c r="Z36" i="1" s="1"/>
  <c r="S36" i="1"/>
  <c r="P36" i="1"/>
  <c r="AR35" i="1"/>
  <c r="AQ35" i="1"/>
  <c r="AO35" i="1"/>
  <c r="AN35" i="1"/>
  <c r="AL35" i="1" s="1"/>
  <c r="AD35" i="1"/>
  <c r="AC35" i="1"/>
  <c r="AB35" i="1" s="1"/>
  <c r="U35" i="1"/>
  <c r="AR34" i="1"/>
  <c r="AQ34" i="1"/>
  <c r="AO34" i="1"/>
  <c r="AN34" i="1"/>
  <c r="AM34" i="1"/>
  <c r="AL34" i="1"/>
  <c r="AD34" i="1"/>
  <c r="AC34" i="1"/>
  <c r="AB34" i="1"/>
  <c r="U34" i="1"/>
  <c r="O34" i="1"/>
  <c r="N34" i="1"/>
  <c r="M34" i="1" s="1"/>
  <c r="AF34" i="1" s="1"/>
  <c r="AR33" i="1"/>
  <c r="AQ33" i="1"/>
  <c r="AO33" i="1"/>
  <c r="AP33" i="1" s="1"/>
  <c r="AN33" i="1"/>
  <c r="AL33" i="1"/>
  <c r="AD33" i="1"/>
  <c r="AC33" i="1"/>
  <c r="AB33" i="1"/>
  <c r="U33" i="1"/>
  <c r="S33" i="1"/>
  <c r="AR32" i="1"/>
  <c r="AQ32" i="1"/>
  <c r="AP32" i="1" s="1"/>
  <c r="AO32" i="1"/>
  <c r="AN32" i="1"/>
  <c r="AL32" i="1"/>
  <c r="N32" i="1" s="1"/>
  <c r="M32" i="1" s="1"/>
  <c r="AF32" i="1" s="1"/>
  <c r="AD32" i="1"/>
  <c r="AC32" i="1"/>
  <c r="AB32" i="1"/>
  <c r="X32" i="1"/>
  <c r="U32" i="1"/>
  <c r="S32" i="1"/>
  <c r="P32" i="1"/>
  <c r="AR31" i="1"/>
  <c r="AQ31" i="1"/>
  <c r="AP31" i="1"/>
  <c r="AO31" i="1"/>
  <c r="AN31" i="1"/>
  <c r="AL31" i="1" s="1"/>
  <c r="AD31" i="1"/>
  <c r="AC31" i="1"/>
  <c r="AB31" i="1" s="1"/>
  <c r="X31" i="1"/>
  <c r="U31" i="1"/>
  <c r="P31" i="1"/>
  <c r="O31" i="1"/>
  <c r="N31" i="1"/>
  <c r="M31" i="1" s="1"/>
  <c r="AR30" i="1"/>
  <c r="AQ30" i="1"/>
  <c r="AO30" i="1"/>
  <c r="AN30" i="1"/>
  <c r="AM30" i="1"/>
  <c r="AL30" i="1"/>
  <c r="AD30" i="1"/>
  <c r="AC30" i="1"/>
  <c r="AB30" i="1" s="1"/>
  <c r="U30" i="1"/>
  <c r="O30" i="1"/>
  <c r="N30" i="1"/>
  <c r="M30" i="1" s="1"/>
  <c r="AR29" i="1"/>
  <c r="AQ29" i="1"/>
  <c r="AO29" i="1"/>
  <c r="AP29" i="1" s="1"/>
  <c r="AN29" i="1"/>
  <c r="AL29" i="1"/>
  <c r="AM29" i="1" s="1"/>
  <c r="AD29" i="1"/>
  <c r="AC29" i="1"/>
  <c r="AB29" i="1" s="1"/>
  <c r="U29" i="1"/>
  <c r="AR28" i="1"/>
  <c r="AQ28" i="1"/>
  <c r="AP28" i="1" s="1"/>
  <c r="AO28" i="1"/>
  <c r="AN28" i="1"/>
  <c r="AL28" i="1"/>
  <c r="N28" i="1" s="1"/>
  <c r="M28" i="1" s="1"/>
  <c r="AF28" i="1" s="1"/>
  <c r="AD28" i="1"/>
  <c r="AC28" i="1"/>
  <c r="AB28" i="1"/>
  <c r="X28" i="1"/>
  <c r="U28" i="1"/>
  <c r="S28" i="1"/>
  <c r="P28" i="1"/>
  <c r="AR27" i="1"/>
  <c r="AQ27" i="1"/>
  <c r="AO27" i="1"/>
  <c r="AP27" i="1" s="1"/>
  <c r="AN27" i="1"/>
  <c r="AL27" i="1" s="1"/>
  <c r="AD27" i="1"/>
  <c r="AC27" i="1"/>
  <c r="AB27" i="1" s="1"/>
  <c r="X27" i="1"/>
  <c r="U27" i="1"/>
  <c r="AR26" i="1"/>
  <c r="AQ26" i="1"/>
  <c r="AO26" i="1"/>
  <c r="X26" i="1" s="1"/>
  <c r="AN26" i="1"/>
  <c r="AL26" i="1" s="1"/>
  <c r="AD26" i="1"/>
  <c r="AC26" i="1"/>
  <c r="AB26" i="1"/>
  <c r="U26" i="1"/>
  <c r="AR25" i="1"/>
  <c r="AQ25" i="1"/>
  <c r="AO25" i="1"/>
  <c r="AP25" i="1" s="1"/>
  <c r="AN25" i="1"/>
  <c r="AM25" i="1"/>
  <c r="AL25" i="1"/>
  <c r="AD25" i="1"/>
  <c r="AC25" i="1"/>
  <c r="AB25" i="1" s="1"/>
  <c r="U25" i="1"/>
  <c r="S25" i="1"/>
  <c r="AR24" i="1"/>
  <c r="AQ24" i="1"/>
  <c r="AP24" i="1"/>
  <c r="AO24" i="1"/>
  <c r="AN24" i="1"/>
  <c r="AL24" i="1"/>
  <c r="AD24" i="1"/>
  <c r="AC24" i="1"/>
  <c r="AB24" i="1"/>
  <c r="X24" i="1"/>
  <c r="U24" i="1"/>
  <c r="P24" i="1"/>
  <c r="AR23" i="1"/>
  <c r="X23" i="1" s="1"/>
  <c r="AQ23" i="1"/>
  <c r="AO23" i="1"/>
  <c r="AP23" i="1" s="1"/>
  <c r="AN23" i="1"/>
  <c r="AL23" i="1" s="1"/>
  <c r="AD23" i="1"/>
  <c r="AC23" i="1"/>
  <c r="U23" i="1"/>
  <c r="O23" i="1"/>
  <c r="N23" i="1"/>
  <c r="M23" i="1" s="1"/>
  <c r="AF23" i="1" s="1"/>
  <c r="AR22" i="1"/>
  <c r="AQ22" i="1"/>
  <c r="AP22" i="1"/>
  <c r="AO22" i="1"/>
  <c r="X22" i="1" s="1"/>
  <c r="AN22" i="1"/>
  <c r="AL22" i="1"/>
  <c r="S22" i="1" s="1"/>
  <c r="AD22" i="1"/>
  <c r="AC22" i="1"/>
  <c r="AB22" i="1" s="1"/>
  <c r="U22" i="1"/>
  <c r="P22" i="1"/>
  <c r="O22" i="1"/>
  <c r="N22" i="1"/>
  <c r="M22" i="1" s="1"/>
  <c r="AR21" i="1"/>
  <c r="AQ21" i="1"/>
  <c r="AO21" i="1"/>
  <c r="AP21" i="1" s="1"/>
  <c r="AN21" i="1"/>
  <c r="AL21" i="1"/>
  <c r="S21" i="1" s="1"/>
  <c r="AD21" i="1"/>
  <c r="AC21" i="1"/>
  <c r="AB21" i="1"/>
  <c r="U21" i="1"/>
  <c r="AR20" i="1"/>
  <c r="AQ20" i="1"/>
  <c r="AP20" i="1" s="1"/>
  <c r="AO20" i="1"/>
  <c r="AN20" i="1"/>
  <c r="AL20" i="1"/>
  <c r="AD20" i="1"/>
  <c r="AC20" i="1"/>
  <c r="AB20" i="1"/>
  <c r="X20" i="1"/>
  <c r="U20" i="1"/>
  <c r="P20" i="1"/>
  <c r="AR19" i="1"/>
  <c r="AQ19" i="1"/>
  <c r="AP19" i="1"/>
  <c r="AO19" i="1"/>
  <c r="X19" i="1" s="1"/>
  <c r="AN19" i="1"/>
  <c r="AL19" i="1" s="1"/>
  <c r="AF19" i="1"/>
  <c r="AD19" i="1"/>
  <c r="AC19" i="1"/>
  <c r="AB19" i="1" s="1"/>
  <c r="U19" i="1"/>
  <c r="P19" i="1"/>
  <c r="O19" i="1"/>
  <c r="N19" i="1"/>
  <c r="M19" i="1" s="1"/>
  <c r="Y32" i="1" l="1"/>
  <c r="Z32" i="1" s="1"/>
  <c r="AA32" i="1"/>
  <c r="AE32" i="1" s="1"/>
  <c r="AH32" i="1"/>
  <c r="AG32" i="1"/>
  <c r="Y19" i="1"/>
  <c r="Z19" i="1" s="1"/>
  <c r="AF22" i="1"/>
  <c r="V22" i="1"/>
  <c r="T22" i="1" s="1"/>
  <c r="W22" i="1" s="1"/>
  <c r="Q22" i="1" s="1"/>
  <c r="R22" i="1" s="1"/>
  <c r="Y22" i="1"/>
  <c r="Z22" i="1" s="1"/>
  <c r="AG22" i="1" s="1"/>
  <c r="P26" i="1"/>
  <c r="S26" i="1"/>
  <c r="AM26" i="1"/>
  <c r="O26" i="1"/>
  <c r="N26" i="1"/>
  <c r="M26" i="1" s="1"/>
  <c r="Y26" i="1" s="1"/>
  <c r="Z26" i="1" s="1"/>
  <c r="V31" i="1"/>
  <c r="T31" i="1" s="1"/>
  <c r="W31" i="1" s="1"/>
  <c r="Q31" i="1" s="1"/>
  <c r="R31" i="1" s="1"/>
  <c r="Y23" i="1"/>
  <c r="Z23" i="1" s="1"/>
  <c r="AF30" i="1"/>
  <c r="AP34" i="1"/>
  <c r="X34" i="1"/>
  <c r="S29" i="1"/>
  <c r="S35" i="1"/>
  <c r="P35" i="1"/>
  <c r="AM35" i="1"/>
  <c r="AA36" i="1"/>
  <c r="AE36" i="1" s="1"/>
  <c r="AH36" i="1"/>
  <c r="N24" i="1"/>
  <c r="M24" i="1" s="1"/>
  <c r="AM24" i="1"/>
  <c r="O24" i="1"/>
  <c r="S27" i="1"/>
  <c r="AM27" i="1"/>
  <c r="P30" i="1"/>
  <c r="S30" i="1"/>
  <c r="AM21" i="1"/>
  <c r="V32" i="1"/>
  <c r="T32" i="1" s="1"/>
  <c r="W32" i="1" s="1"/>
  <c r="AP35" i="1"/>
  <c r="X35" i="1"/>
  <c r="P29" i="1"/>
  <c r="N29" i="1"/>
  <c r="M29" i="1" s="1"/>
  <c r="O29" i="1"/>
  <c r="N20" i="1"/>
  <c r="M20" i="1" s="1"/>
  <c r="Y20" i="1" s="1"/>
  <c r="Z20" i="1" s="1"/>
  <c r="AM20" i="1"/>
  <c r="O20" i="1"/>
  <c r="S23" i="1"/>
  <c r="AM23" i="1"/>
  <c r="S24" i="1"/>
  <c r="P25" i="1"/>
  <c r="N25" i="1"/>
  <c r="M25" i="1" s="1"/>
  <c r="O25" i="1"/>
  <c r="N27" i="1"/>
  <c r="M27" i="1" s="1"/>
  <c r="Y27" i="1" s="1"/>
  <c r="Z27" i="1" s="1"/>
  <c r="AF31" i="1"/>
  <c r="N35" i="1"/>
  <c r="M35" i="1" s="1"/>
  <c r="Y31" i="1"/>
  <c r="Z31" i="1" s="1"/>
  <c r="AP26" i="1"/>
  <c r="P38" i="1"/>
  <c r="O38" i="1"/>
  <c r="N38" i="1"/>
  <c r="M38" i="1" s="1"/>
  <c r="S38" i="1"/>
  <c r="P23" i="1"/>
  <c r="O27" i="1"/>
  <c r="Y28" i="1"/>
  <c r="Z28" i="1" s="1"/>
  <c r="AP30" i="1"/>
  <c r="X30" i="1"/>
  <c r="P33" i="1"/>
  <c r="N33" i="1"/>
  <c r="M33" i="1" s="1"/>
  <c r="O33" i="1"/>
  <c r="O35" i="1"/>
  <c r="AG36" i="1"/>
  <c r="P21" i="1"/>
  <c r="O21" i="1"/>
  <c r="N21" i="1"/>
  <c r="M21" i="1" s="1"/>
  <c r="AM22" i="1"/>
  <c r="S19" i="1"/>
  <c r="AM19" i="1"/>
  <c r="S20" i="1"/>
  <c r="AB23" i="1"/>
  <c r="P27" i="1"/>
  <c r="S31" i="1"/>
  <c r="AM31" i="1"/>
  <c r="AM33" i="1"/>
  <c r="P34" i="1"/>
  <c r="S34" i="1"/>
  <c r="V36" i="1"/>
  <c r="T36" i="1" s="1"/>
  <c r="W36" i="1" s="1"/>
  <c r="O28" i="1"/>
  <c r="O32" i="1"/>
  <c r="O36" i="1"/>
  <c r="AM37" i="1"/>
  <c r="N37" i="1"/>
  <c r="M37" i="1" s="1"/>
  <c r="X38" i="1"/>
  <c r="AM28" i="1"/>
  <c r="AM32" i="1"/>
  <c r="AM36" i="1"/>
  <c r="O37" i="1"/>
  <c r="X21" i="1"/>
  <c r="X25" i="1"/>
  <c r="X29" i="1"/>
  <c r="X33" i="1"/>
  <c r="X37" i="1"/>
  <c r="Q36" i="1" l="1"/>
  <c r="R36" i="1" s="1"/>
  <c r="AI36" i="1"/>
  <c r="AI32" i="1"/>
  <c r="Q32" i="1"/>
  <c r="R32" i="1" s="1"/>
  <c r="AG20" i="1"/>
  <c r="AA20" i="1"/>
  <c r="AE20" i="1" s="1"/>
  <c r="AH20" i="1"/>
  <c r="AH26" i="1"/>
  <c r="AA26" i="1"/>
  <c r="AE26" i="1" s="1"/>
  <c r="AG26" i="1"/>
  <c r="Y33" i="1"/>
  <c r="Z33" i="1" s="1"/>
  <c r="Y37" i="1"/>
  <c r="Z37" i="1" s="1"/>
  <c r="Y30" i="1"/>
  <c r="Z30" i="1" s="1"/>
  <c r="Y38" i="1"/>
  <c r="Z38" i="1" s="1"/>
  <c r="AF25" i="1"/>
  <c r="V25" i="1"/>
  <c r="T25" i="1" s="1"/>
  <c r="W25" i="1" s="1"/>
  <c r="Q25" i="1" s="1"/>
  <c r="R25" i="1" s="1"/>
  <c r="AA19" i="1"/>
  <c r="AE19" i="1" s="1"/>
  <c r="AG19" i="1"/>
  <c r="AH19" i="1"/>
  <c r="V19" i="1"/>
  <c r="T19" i="1" s="1"/>
  <c r="W19" i="1" s="1"/>
  <c r="Q19" i="1" s="1"/>
  <c r="R19" i="1" s="1"/>
  <c r="AF29" i="1"/>
  <c r="Y21" i="1"/>
  <c r="Z21" i="1" s="1"/>
  <c r="V21" i="1" s="1"/>
  <c r="T21" i="1" s="1"/>
  <c r="W21" i="1" s="1"/>
  <c r="Q21" i="1" s="1"/>
  <c r="R21" i="1" s="1"/>
  <c r="AF35" i="1"/>
  <c r="AF24" i="1"/>
  <c r="Y24" i="1"/>
  <c r="Z24" i="1" s="1"/>
  <c r="AF21" i="1"/>
  <c r="AF33" i="1"/>
  <c r="Y35" i="1"/>
  <c r="Z35" i="1" s="1"/>
  <c r="V35" i="1" s="1"/>
  <c r="T35" i="1" s="1"/>
  <c r="W35" i="1" s="1"/>
  <c r="Q35" i="1" s="1"/>
  <c r="R35" i="1" s="1"/>
  <c r="V20" i="1"/>
  <c r="T20" i="1" s="1"/>
  <c r="W20" i="1" s="1"/>
  <c r="Q20" i="1" s="1"/>
  <c r="R20" i="1" s="1"/>
  <c r="AF20" i="1"/>
  <c r="AF26" i="1"/>
  <c r="V26" i="1"/>
  <c r="T26" i="1" s="1"/>
  <c r="W26" i="1" s="1"/>
  <c r="Q26" i="1" s="1"/>
  <c r="R26" i="1" s="1"/>
  <c r="AF37" i="1"/>
  <c r="V37" i="1"/>
  <c r="T37" i="1" s="1"/>
  <c r="W37" i="1" s="1"/>
  <c r="Q37" i="1" s="1"/>
  <c r="R37" i="1" s="1"/>
  <c r="Y34" i="1"/>
  <c r="Z34" i="1" s="1"/>
  <c r="Y29" i="1"/>
  <c r="Z29" i="1" s="1"/>
  <c r="V29" i="1" s="1"/>
  <c r="T29" i="1" s="1"/>
  <c r="W29" i="1" s="1"/>
  <c r="Q29" i="1" s="1"/>
  <c r="R29" i="1" s="1"/>
  <c r="AH28" i="1"/>
  <c r="AG28" i="1"/>
  <c r="AA28" i="1"/>
  <c r="AE28" i="1" s="1"/>
  <c r="Y25" i="1"/>
  <c r="Z25" i="1" s="1"/>
  <c r="AH31" i="1"/>
  <c r="AA31" i="1"/>
  <c r="AE31" i="1" s="1"/>
  <c r="AG31" i="1"/>
  <c r="AA27" i="1"/>
  <c r="AE27" i="1" s="1"/>
  <c r="AH27" i="1"/>
  <c r="AG27" i="1"/>
  <c r="V28" i="1"/>
  <c r="T28" i="1" s="1"/>
  <c r="W28" i="1" s="1"/>
  <c r="Q28" i="1" s="1"/>
  <c r="R28" i="1" s="1"/>
  <c r="AA23" i="1"/>
  <c r="AE23" i="1" s="1"/>
  <c r="AH23" i="1"/>
  <c r="AG23" i="1"/>
  <c r="V23" i="1"/>
  <c r="T23" i="1" s="1"/>
  <c r="W23" i="1" s="1"/>
  <c r="Q23" i="1" s="1"/>
  <c r="R23" i="1" s="1"/>
  <c r="AF38" i="1"/>
  <c r="V38" i="1"/>
  <c r="T38" i="1" s="1"/>
  <c r="W38" i="1" s="1"/>
  <c r="Q38" i="1" s="1"/>
  <c r="R38" i="1" s="1"/>
  <c r="AF27" i="1"/>
  <c r="V27" i="1"/>
  <c r="T27" i="1" s="1"/>
  <c r="W27" i="1" s="1"/>
  <c r="Q27" i="1" s="1"/>
  <c r="R27" i="1" s="1"/>
  <c r="AH22" i="1"/>
  <c r="AI22" i="1" s="1"/>
  <c r="AA22" i="1"/>
  <c r="AE22" i="1" s="1"/>
  <c r="AA24" i="1" l="1"/>
  <c r="AE24" i="1" s="1"/>
  <c r="AH24" i="1"/>
  <c r="AG24" i="1"/>
  <c r="AH33" i="1"/>
  <c r="AA33" i="1"/>
  <c r="AE33" i="1" s="1"/>
  <c r="AG33" i="1"/>
  <c r="AI26" i="1"/>
  <c r="AI23" i="1"/>
  <c r="AI31" i="1"/>
  <c r="AH35" i="1"/>
  <c r="AA35" i="1"/>
  <c r="AE35" i="1" s="1"/>
  <c r="AG35" i="1"/>
  <c r="V24" i="1"/>
  <c r="T24" i="1" s="1"/>
  <c r="W24" i="1" s="1"/>
  <c r="Q24" i="1" s="1"/>
  <c r="R24" i="1" s="1"/>
  <c r="AI19" i="1"/>
  <c r="AH30" i="1"/>
  <c r="AI30" i="1" s="1"/>
  <c r="AA30" i="1"/>
  <c r="AE30" i="1" s="1"/>
  <c r="AG30" i="1"/>
  <c r="V30" i="1"/>
  <c r="T30" i="1" s="1"/>
  <c r="W30" i="1" s="1"/>
  <c r="Q30" i="1" s="1"/>
  <c r="R30" i="1" s="1"/>
  <c r="AI20" i="1"/>
  <c r="AI28" i="1"/>
  <c r="AH38" i="1"/>
  <c r="AA38" i="1"/>
  <c r="AE38" i="1" s="1"/>
  <c r="AG38" i="1"/>
  <c r="AA29" i="1"/>
  <c r="AE29" i="1" s="1"/>
  <c r="AH29" i="1"/>
  <c r="AG29" i="1"/>
  <c r="AH34" i="1"/>
  <c r="AA34" i="1"/>
  <c r="AE34" i="1" s="1"/>
  <c r="V34" i="1"/>
  <c r="T34" i="1" s="1"/>
  <c r="W34" i="1" s="1"/>
  <c r="Q34" i="1" s="1"/>
  <c r="R34" i="1" s="1"/>
  <c r="AG34" i="1"/>
  <c r="AI27" i="1"/>
  <c r="AH21" i="1"/>
  <c r="AI21" i="1" s="1"/>
  <c r="AA21" i="1"/>
  <c r="AE21" i="1" s="1"/>
  <c r="AG21" i="1"/>
  <c r="AA25" i="1"/>
  <c r="AE25" i="1" s="1"/>
  <c r="AH25" i="1"/>
  <c r="AG25" i="1"/>
  <c r="V33" i="1"/>
  <c r="T33" i="1" s="1"/>
  <c r="W33" i="1" s="1"/>
  <c r="Q33" i="1" s="1"/>
  <c r="R33" i="1" s="1"/>
  <c r="AH37" i="1"/>
  <c r="AI37" i="1" s="1"/>
  <c r="AA37" i="1"/>
  <c r="AE37" i="1" s="1"/>
  <c r="AG37" i="1"/>
  <c r="AI25" i="1" l="1"/>
  <c r="AI34" i="1"/>
  <c r="AI38" i="1"/>
  <c r="AI33" i="1"/>
  <c r="AI35" i="1"/>
  <c r="AI24" i="1"/>
  <c r="AI29" i="1"/>
</calcChain>
</file>

<file path=xl/sharedStrings.xml><?xml version="1.0" encoding="utf-8"?>
<sst xmlns="http://schemas.openxmlformats.org/spreadsheetml/2006/main" count="1012" uniqueCount="393">
  <si>
    <t>File opened</t>
  </si>
  <si>
    <t>2023-07-21 15:32:51</t>
  </si>
  <si>
    <t>Console s/n</t>
  </si>
  <si>
    <t>68C-811759</t>
  </si>
  <si>
    <t>Console ver</t>
  </si>
  <si>
    <t>Bluestem v.2.1.08</t>
  </si>
  <si>
    <t>Scripts ver</t>
  </si>
  <si>
    <t>2022.05  2.1.08, Aug 2022</t>
  </si>
  <si>
    <t>Head s/n</t>
  </si>
  <si>
    <t>68H-891759</t>
  </si>
  <si>
    <t>Head ver</t>
  </si>
  <si>
    <t>1.4.22</t>
  </si>
  <si>
    <t>Head cal</t>
  </si>
  <si>
    <t>{"co2bspanconc1": "2473", "co2bspan2": "-0.0342144", "co2bspan2a": "0.293064", "ssb_ref": "37125.5", "co2bzero": "0.928369", "h2obspanconc2": "0", "h2oaspanconc1": "11.65", "h2obspan2": "0", "h2oaspan2a": "0.0681933", "h2obzero": "1.0566", "flowmeterzero": "0.996167", "tazero": "-0.14134", "co2bspan2b": "0.29074", "oxygen": "21", "h2oaspan1": "1.00591", "co2aspan2a": "0.292292", "h2obspan2a": "0.0687607", "co2aspanconc1": "2473", "co2aspan2": "-0.0349502", "flowazero": "0.29744", "co2azero": "0.925242", "h2oaspan2b": "0.0685964", "ssa_ref": "34842.2", "h2oazero": "1.04545", "chamberpressurezero": "2.68235", "co2aspan2b": "0.289966", "flowbzero": "0.38674", "co2aspan1": "1.00226", "h2obspanconc1": "11.65", "co2bspan1": "1.0021", "h2obspan2b": "0.0690967", "co2aspanconc2": "301.4", "h2obspan1": "1.00489", "h2oaspanconc2": "0", "h2oaspan2": "0", "tbzero": "-0.243059", "co2bspanconc2": "301.4"}</t>
  </si>
  <si>
    <t>CO2 rangematch</t>
  </si>
  <si>
    <t>Mon Jul 10 11:02</t>
  </si>
  <si>
    <t>H2O rangematch</t>
  </si>
  <si>
    <t>Tue Jun  6 10:36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</si>
  <si>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</si>
  <si>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</si>
  <si>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</si>
  <si>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</si>
  <si>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</si>
  <si>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</si>
  <si>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</si>
  <si>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</si>
  <si>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</si>
  <si>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15:32:51</t>
  </si>
  <si>
    <t>Stability Definition:	CO2_r (Meas): Per=20	Qin (LeafQ): Std&lt;1 Per=20	A (GasEx): Std&lt;0.2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</si>
  <si>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</si>
  <si>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</si>
  <si>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</si>
  <si>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</si>
  <si>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</si>
  <si>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</si>
  <si>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</si>
  <si>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</si>
  <si>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</si>
  <si>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</si>
  <si>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</si>
  <si>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</si>
  <si>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</si>
  <si>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</si>
  <si>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</si>
  <si>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</si>
  <si>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</si>
  <si>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</si>
  <si>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</si>
  <si>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</si>
  <si>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</si>
  <si>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</si>
  <si>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</si>
  <si>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</si>
  <si>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</si>
  <si>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</si>
  <si>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</si>
  <si>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</si>
  <si>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</si>
  <si>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</si>
  <si>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</si>
  <si>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</si>
  <si>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</si>
  <si>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</si>
  <si>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</si>
  <si>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</si>
  <si>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</si>
  <si>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</si>
  <si>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</si>
  <si>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</si>
  <si>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</si>
  <si>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</si>
  <si>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</si>
  <si>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</si>
  <si>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</si>
  <si>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</si>
  <si>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</si>
  <si>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</si>
  <si>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</si>
  <si>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</si>
  <si>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</si>
  <si>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</si>
  <si>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</si>
  <si>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</si>
  <si>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</si>
  <si>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</si>
  <si>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</si>
  <si>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</si>
  <si>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2.93138 86.3193 375.951 613.917 842.617 1058.49 1248.29 1337.23</t>
  </si>
  <si>
    <t>Fs_true</t>
  </si>
  <si>
    <t>0.0894326 101.285 404.113 601.879 802.366 1001.15 1202.6 1401.4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</si>
  <si>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</si>
  <si>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</si>
  <si>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</si>
  <si>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</si>
  <si>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</si>
  <si>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</si>
  <si>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</si>
  <si>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</si>
  <si>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</si>
  <si>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</si>
  <si>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</si>
  <si>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</si>
  <si>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</si>
  <si>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</si>
  <si>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</si>
  <si>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</si>
  <si>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</si>
  <si>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</si>
  <si>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</si>
  <si>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</si>
  <si>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</si>
  <si>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</si>
  <si>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</si>
  <si>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</si>
  <si>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</si>
  <si>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</si>
  <si>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</si>
  <si>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Barcode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</si>
  <si>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</si>
  <si>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</si>
  <si>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</si>
  <si>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</si>
  <si>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</si>
  <si>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</si>
  <si>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</si>
  <si>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</si>
  <si>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</si>
  <si>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</si>
  <si>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</si>
  <si>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</si>
  <si>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</si>
  <si>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</si>
  <si>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</si>
  <si>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</si>
  <si>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</si>
  <si>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</si>
  <si>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</si>
  <si>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</si>
  <si>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</si>
  <si>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</si>
  <si>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</si>
  <si>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</si>
  <si>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</si>
  <si>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</si>
  <si>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</si>
  <si>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</si>
  <si>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</si>
  <si>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</si>
  <si>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</si>
  <si>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</si>
  <si>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</si>
  <si>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</si>
  <si>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</si>
  <si>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</si>
  <si>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</si>
  <si>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</si>
  <si>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</si>
  <si>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</si>
  <si>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</si>
  <si>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</si>
  <si>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</si>
  <si>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</si>
  <si>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</si>
  <si>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</si>
  <si>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</si>
  <si>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</si>
  <si>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</si>
  <si>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</si>
  <si>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</si>
  <si>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</si>
  <si>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</si>
  <si>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</si>
  <si>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</si>
  <si>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</si>
  <si>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</si>
  <si>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</si>
  <si>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</si>
  <si>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</si>
  <si>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</si>
  <si>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</si>
  <si>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</si>
  <si>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</si>
  <si>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</si>
  <si>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</si>
  <si>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</si>
  <si>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</si>
  <si>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</si>
  <si>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</si>
  <si>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</si>
  <si>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</si>
  <si>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</si>
  <si>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</si>
  <si>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</si>
  <si>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</si>
  <si>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</si>
  <si>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</si>
  <si>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</si>
  <si>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</si>
  <si>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</si>
  <si>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</si>
  <si>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</si>
  <si>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</si>
  <si>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</si>
  <si>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</si>
  <si>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</si>
  <si>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</si>
  <si>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</si>
  <si>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</si>
  <si>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</si>
  <si>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</si>
  <si>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</si>
  <si>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</si>
  <si>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</si>
  <si>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</si>
  <si>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</si>
  <si>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</si>
  <si>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</si>
  <si>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</si>
  <si>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</si>
  <si>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</si>
  <si>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</si>
  <si>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</si>
  <si>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</si>
  <si>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</si>
  <si>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</si>
  <si>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</si>
  <si>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</si>
  <si>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</si>
  <si>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</si>
  <si>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</si>
  <si>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</si>
  <si>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</si>
  <si>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</si>
  <si>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</si>
  <si>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</si>
  <si>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</si>
  <si>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</si>
  <si>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</si>
  <si>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</si>
  <si>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</si>
  <si>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</si>
  <si>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</si>
  <si>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</si>
  <si>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</si>
  <si>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</si>
  <si>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</si>
  <si>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</si>
  <si>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</si>
  <si>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</si>
  <si>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</si>
  <si>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</si>
  <si>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</si>
  <si>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</si>
  <si>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</si>
  <si>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</si>
  <si>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</si>
  <si>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</si>
  <si>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</si>
  <si>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</si>
  <si>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</si>
  <si>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</si>
  <si>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</si>
  <si>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</si>
  <si>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</si>
  <si>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</si>
  <si>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</si>
  <si>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</si>
  <si>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</si>
  <si>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</si>
  <si>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</si>
  <si>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</si>
  <si>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</si>
  <si>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</si>
  <si>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</si>
  <si>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</si>
  <si>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</si>
  <si>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</si>
  <si>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</si>
  <si>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</si>
  <si>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</si>
  <si>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</si>
  <si>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</si>
  <si>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</si>
  <si>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</si>
  <si>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</si>
  <si>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</si>
  <si>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</si>
  <si>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</si>
  <si>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</si>
  <si>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</si>
  <si>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</si>
  <si>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</si>
  <si>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</si>
  <si>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</si>
  <si>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</si>
  <si>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</si>
  <si>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</si>
  <si>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</si>
  <si>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</si>
  <si>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</si>
  <si>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</si>
  <si>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</si>
  <si>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</si>
  <si>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</si>
  <si>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</si>
  <si>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</si>
  <si>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</si>
  <si>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</si>
  <si>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</si>
  <si>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</si>
  <si>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</si>
  <si>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</si>
  <si>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</si>
  <si>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</si>
  <si>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</si>
  <si>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</si>
  <si>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</si>
  <si>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</si>
  <si>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</si>
  <si>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</si>
  <si>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</si>
  <si>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</si>
  <si>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</si>
  <si>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</si>
  <si>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</si>
  <si>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</si>
  <si>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</si>
  <si>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</si>
  <si>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</si>
  <si>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</si>
  <si>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</si>
  <si>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</si>
  <si>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</si>
  <si>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</si>
  <si>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</si>
  <si>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</si>
  <si>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</si>
  <si>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</si>
  <si>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</si>
  <si>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hrs</t>
  </si>
  <si>
    <t>mg</t>
  </si>
  <si>
    <t>min</t>
  </si>
  <si>
    <t>20230721 16:03:04</t>
  </si>
  <si>
    <t>16:03:04</t>
  </si>
  <si>
    <t>none</t>
  </si>
  <si>
    <t>Lindsey</t>
  </si>
  <si>
    <t>20230721</t>
  </si>
  <si>
    <t>AR</t>
  </si>
  <si>
    <t>unconfirmed</t>
  </si>
  <si>
    <t>BNL21877</t>
  </si>
  <si>
    <t>16:01:01</t>
  </si>
  <si>
    <t>2/2</t>
  </si>
  <si>
    <t>00000000</t>
  </si>
  <si>
    <t>iiiiiiii</t>
  </si>
  <si>
    <t>off</t>
  </si>
  <si>
    <t>20230721 16:04:05</t>
  </si>
  <si>
    <t>16:04:05</t>
  </si>
  <si>
    <t>20230721 16:05:06</t>
  </si>
  <si>
    <t>16:05:06</t>
  </si>
  <si>
    <t>20230721 16:06:07</t>
  </si>
  <si>
    <t>16:06:07</t>
  </si>
  <si>
    <t>20230721 16:07:08</t>
  </si>
  <si>
    <t>16:07:08</t>
  </si>
  <si>
    <t>20230721 16:08:09</t>
  </si>
  <si>
    <t>16:08:09</t>
  </si>
  <si>
    <t>20230721 16:09:10</t>
  </si>
  <si>
    <t>16:09:10</t>
  </si>
  <si>
    <t>20230721 16:10:11</t>
  </si>
  <si>
    <t>16:10:11</t>
  </si>
  <si>
    <t>20230721 16:11:12</t>
  </si>
  <si>
    <t>16:11:12</t>
  </si>
  <si>
    <t>20230721 16:12:13</t>
  </si>
  <si>
    <t>16:12:13</t>
  </si>
  <si>
    <t>20230721 16:13:14</t>
  </si>
  <si>
    <t>16:13:14</t>
  </si>
  <si>
    <t>20230721 16:14:15</t>
  </si>
  <si>
    <t>16:14:15</t>
  </si>
  <si>
    <t>20230721 16:15:16</t>
  </si>
  <si>
    <t>16:15:16</t>
  </si>
  <si>
    <t>20230721 16:16:17</t>
  </si>
  <si>
    <t>16:16:17</t>
  </si>
  <si>
    <t>20230721 16:17:18</t>
  </si>
  <si>
    <t>16:17:18</t>
  </si>
  <si>
    <t>20230721 16:18:19</t>
  </si>
  <si>
    <t>16:18:19</t>
  </si>
  <si>
    <t>20230721 16:19:20</t>
  </si>
  <si>
    <t>16:19:20</t>
  </si>
  <si>
    <t>20230721 16:20:21</t>
  </si>
  <si>
    <t>16:20:21</t>
  </si>
  <si>
    <t>20230721 16:21:22</t>
  </si>
  <si>
    <t>16:21:22</t>
  </si>
  <si>
    <t>20230721 16:22:23</t>
  </si>
  <si>
    <t>16:22:23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</si>
</sst>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2" spans="1:216" x14ac:dyDescent="0.2">
      <c r="A2" t="s">
        <v>29</v>
      </c>
      <c r="B2" t="s">
        <v>30</v>
      </c>
      <c r="C2" t="s">
        <v>32</v>
      </c>
    </row>
    <row r="3" spans="1:216" x14ac:dyDescent="0.2">
      <c r="B3" t="s">
        <v>31</v>
      </c>
      <c r="C3">
        <v>21</v>
      </c>
    </row>
    <row r="4" spans="1:216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16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45</v>
      </c>
      <c r="B6" t="s">
        <v>46</v>
      </c>
      <c r="C6" t="s">
        <v>47</v>
      </c>
      <c r="D6" t="s">
        <v>48</v>
      </c>
      <c r="E6" t="s">
        <v>50</v>
      </c>
    </row>
    <row r="7" spans="1:216" x14ac:dyDescent="0.2">
      <c r="B7">
        <v>1.57</v>
      </c>
      <c r="C7">
        <v>0.5</v>
      </c>
      <c r="D7" t="s">
        <v>49</v>
      </c>
      <c r="E7">
        <v>2</v>
      </c>
    </row>
    <row r="8" spans="1:216" x14ac:dyDescent="0.2">
      <c r="A8" t="s">
        <v>51</v>
      </c>
      <c r="B8" t="s">
        <v>52</v>
      </c>
      <c r="C8" t="s">
        <v>53</v>
      </c>
      <c r="D8" t="s">
        <v>54</v>
      </c>
      <c r="E8" t="s">
        <v>55</v>
      </c>
    </row>
    <row r="9" spans="1:216" x14ac:dyDescent="0.2">
      <c r="B9">
        <v>0</v>
      </c>
      <c r="C9">
        <v>0</v>
      </c>
      <c r="D9">
        <v>0</v>
      </c>
      <c r="E9">
        <v>1</v>
      </c>
    </row>
    <row r="10" spans="1:216" x14ac:dyDescent="0.2">
      <c r="A10" t="s">
        <v>56</v>
      </c>
      <c r="B10" t="s">
        <v>57</v>
      </c>
      <c r="C10" t="s">
        <v>59</v>
      </c>
      <c r="D10" t="s">
        <v>61</v>
      </c>
      <c r="E10" t="s">
        <v>62</v>
      </c>
      <c r="F10" t="s">
        <v>63</v>
      </c>
      <c r="G10" t="s">
        <v>64</v>
      </c>
      <c r="H10" t="s">
        <v>65</v>
      </c>
      <c r="I10" t="s">
        <v>66</v>
      </c>
      <c r="J10" t="s">
        <v>67</v>
      </c>
      <c r="K10" t="s">
        <v>68</v>
      </c>
      <c r="L10" t="s">
        <v>69</v>
      </c>
      <c r="M10" t="s">
        <v>70</v>
      </c>
      <c r="N10" t="s">
        <v>71</v>
      </c>
      <c r="O10" t="s">
        <v>72</v>
      </c>
      <c r="P10" t="s">
        <v>73</v>
      </c>
      <c r="Q10" t="s">
        <v>74</v>
      </c>
    </row>
    <row r="11" spans="1:216" x14ac:dyDescent="0.2">
      <c r="B11" t="s">
        <v>58</v>
      </c>
      <c r="C11" t="s">
        <v>60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81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 t="s">
        <v>88</v>
      </c>
      <c r="H14" t="s">
        <v>90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87</v>
      </c>
      <c r="G15" t="s">
        <v>89</v>
      </c>
      <c r="H15">
        <v>0</v>
      </c>
    </row>
    <row r="16" spans="1:216" x14ac:dyDescent="0.2">
      <c r="A16" t="s">
        <v>91</v>
      </c>
      <c r="B16" t="s">
        <v>91</v>
      </c>
      <c r="C16" t="s">
        <v>91</v>
      </c>
      <c r="D16" t="s">
        <v>91</v>
      </c>
      <c r="E16" t="s">
        <v>91</v>
      </c>
      <c r="F16" t="s">
        <v>91</v>
      </c>
      <c r="G16" t="s">
        <v>92</v>
      </c>
      <c r="H16" t="s">
        <v>92</v>
      </c>
      <c r="I16" t="s">
        <v>92</v>
      </c>
      <c r="J16" t="s">
        <v>92</v>
      </c>
      <c r="K16" t="s">
        <v>92</v>
      </c>
      <c r="L16" t="s">
        <v>93</v>
      </c>
      <c r="M16" t="s">
        <v>93</v>
      </c>
      <c r="N16" t="s">
        <v>93</v>
      </c>
      <c r="O16" t="s">
        <v>93</v>
      </c>
      <c r="P16" t="s">
        <v>93</v>
      </c>
      <c r="Q16" t="s">
        <v>93</v>
      </c>
      <c r="R16" t="s">
        <v>93</v>
      </c>
      <c r="S16" t="s">
        <v>93</v>
      </c>
      <c r="T16" t="s">
        <v>93</v>
      </c>
      <c r="U16" t="s">
        <v>93</v>
      </c>
      <c r="V16" t="s">
        <v>93</v>
      </c>
      <c r="W16" t="s">
        <v>93</v>
      </c>
      <c r="X16" t="s">
        <v>93</v>
      </c>
      <c r="Y16" t="s">
        <v>93</v>
      </c>
      <c r="Z16" t="s">
        <v>93</v>
      </c>
      <c r="AA16" t="s">
        <v>93</v>
      </c>
      <c r="AB16" t="s">
        <v>93</v>
      </c>
      <c r="AC16" t="s">
        <v>93</v>
      </c>
      <c r="AD16" t="s">
        <v>93</v>
      </c>
      <c r="AE16" t="s">
        <v>93</v>
      </c>
      <c r="AF16" t="s">
        <v>93</v>
      </c>
      <c r="AG16" t="s">
        <v>93</v>
      </c>
      <c r="AH16" t="s">
        <v>93</v>
      </c>
      <c r="AI16" t="s">
        <v>93</v>
      </c>
      <c r="AJ16" t="s">
        <v>94</v>
      </c>
      <c r="AK16" t="s">
        <v>94</v>
      </c>
      <c r="AL16" t="s">
        <v>94</v>
      </c>
      <c r="AM16" t="s">
        <v>94</v>
      </c>
      <c r="AN16" t="s">
        <v>94</v>
      </c>
      <c r="AO16" t="s">
        <v>95</v>
      </c>
      <c r="AP16" t="s">
        <v>95</v>
      </c>
      <c r="AQ16" t="s">
        <v>95</v>
      </c>
      <c r="AR16" t="s">
        <v>95</v>
      </c>
      <c r="AS16" t="s">
        <v>96</v>
      </c>
      <c r="AT16" t="s">
        <v>96</v>
      </c>
      <c r="AU16" t="s">
        <v>96</v>
      </c>
      <c r="AV16" t="s">
        <v>96</v>
      </c>
      <c r="AW16" t="s">
        <v>96</v>
      </c>
      <c r="AX16" t="s">
        <v>96</v>
      </c>
      <c r="AY16" t="s">
        <v>96</v>
      </c>
      <c r="AZ16" t="s">
        <v>96</v>
      </c>
      <c r="BA16" t="s">
        <v>96</v>
      </c>
      <c r="BB16" t="s">
        <v>96</v>
      </c>
      <c r="BC16" t="s">
        <v>96</v>
      </c>
      <c r="BD16" t="s">
        <v>96</v>
      </c>
      <c r="BE16" t="s">
        <v>96</v>
      </c>
      <c r="BF16" t="s">
        <v>96</v>
      </c>
      <c r="BG16" t="s">
        <v>96</v>
      </c>
      <c r="BH16" t="s">
        <v>96</v>
      </c>
      <c r="BI16" t="s">
        <v>96</v>
      </c>
      <c r="BJ16" t="s">
        <v>96</v>
      </c>
      <c r="BK16" t="s">
        <v>97</v>
      </c>
      <c r="BL16" t="s">
        <v>97</v>
      </c>
      <c r="BM16" t="s">
        <v>97</v>
      </c>
      <c r="BN16" t="s">
        <v>97</v>
      </c>
      <c r="BO16" t="s">
        <v>97</v>
      </c>
      <c r="BP16" t="s">
        <v>97</v>
      </c>
      <c r="BQ16" t="s">
        <v>97</v>
      </c>
      <c r="BR16" t="s">
        <v>97</v>
      </c>
      <c r="BS16" t="s">
        <v>97</v>
      </c>
      <c r="BT16" t="s">
        <v>97</v>
      </c>
      <c r="BU16" t="s">
        <v>98</v>
      </c>
      <c r="BV16" t="s">
        <v>98</v>
      </c>
      <c r="BW16" t="s">
        <v>98</v>
      </c>
      <c r="BX16" t="s">
        <v>98</v>
      </c>
      <c r="BY16" t="s">
        <v>98</v>
      </c>
      <c r="BZ16" t="s">
        <v>98</v>
      </c>
      <c r="CA16" t="s">
        <v>98</v>
      </c>
      <c r="CB16" t="s">
        <v>98</v>
      </c>
      <c r="CC16" t="s">
        <v>98</v>
      </c>
      <c r="CD16" t="s">
        <v>98</v>
      </c>
      <c r="CE16" t="s">
        <v>98</v>
      </c>
      <c r="CF16" t="s">
        <v>98</v>
      </c>
      <c r="CG16" t="s">
        <v>98</v>
      </c>
      <c r="CH16" t="s">
        <v>98</v>
      </c>
      <c r="CI16" t="s">
        <v>98</v>
      </c>
      <c r="CJ16" t="s">
        <v>98</v>
      </c>
      <c r="CK16" t="s">
        <v>98</v>
      </c>
      <c r="CL16" t="s">
        <v>98</v>
      </c>
      <c r="CM16" t="s">
        <v>99</v>
      </c>
      <c r="CN16" t="s">
        <v>99</v>
      </c>
      <c r="CO16" t="s">
        <v>99</v>
      </c>
      <c r="CP16" t="s">
        <v>99</v>
      </c>
      <c r="CQ16" t="s">
        <v>99</v>
      </c>
      <c r="CR16" t="s">
        <v>99</v>
      </c>
      <c r="CS16" t="s">
        <v>99</v>
      </c>
      <c r="CT16" t="s">
        <v>99</v>
      </c>
      <c r="CU16" t="s">
        <v>99</v>
      </c>
      <c r="CV16" t="s">
        <v>99</v>
      </c>
      <c r="CW16" t="s">
        <v>99</v>
      </c>
      <c r="CX16" t="s">
        <v>99</v>
      </c>
      <c r="CY16" t="s">
        <v>99</v>
      </c>
      <c r="CZ16" t="s">
        <v>100</v>
      </c>
      <c r="DA16" t="s">
        <v>100</v>
      </c>
      <c r="DB16" t="s">
        <v>100</v>
      </c>
      <c r="DC16" t="s">
        <v>100</v>
      </c>
      <c r="DD16" t="s">
        <v>100</v>
      </c>
      <c r="DE16" t="s">
        <v>100</v>
      </c>
      <c r="DF16" t="s">
        <v>100</v>
      </c>
      <c r="DG16" t="s">
        <v>100</v>
      </c>
      <c r="DH16" t="s">
        <v>100</v>
      </c>
      <c r="DI16" t="s">
        <v>100</v>
      </c>
      <c r="DJ16" t="s">
        <v>100</v>
      </c>
      <c r="DK16" t="s">
        <v>100</v>
      </c>
      <c r="DL16" t="s">
        <v>100</v>
      </c>
      <c r="DM16" t="s">
        <v>100</v>
      </c>
      <c r="DN16" t="s">
        <v>100</v>
      </c>
      <c r="DO16" t="s">
        <v>101</v>
      </c>
      <c r="DP16" t="s">
        <v>101</v>
      </c>
      <c r="DQ16" t="s">
        <v>101</v>
      </c>
      <c r="DR16" t="s">
        <v>101</v>
      </c>
      <c r="DS16" t="s">
        <v>101</v>
      </c>
      <c r="DT16" t="s">
        <v>101</v>
      </c>
      <c r="DU16" t="s">
        <v>101</v>
      </c>
      <c r="DV16" t="s">
        <v>101</v>
      </c>
      <c r="DW16" t="s">
        <v>101</v>
      </c>
      <c r="DX16" t="s">
        <v>101</v>
      </c>
      <c r="DY16" t="s">
        <v>101</v>
      </c>
      <c r="DZ16" t="s">
        <v>101</v>
      </c>
      <c r="EA16" t="s">
        <v>101</v>
      </c>
      <c r="EB16" t="s">
        <v>101</v>
      </c>
      <c r="EC16" t="s">
        <v>101</v>
      </c>
      <c r="ED16" t="s">
        <v>101</v>
      </c>
      <c r="EE16" t="s">
        <v>101</v>
      </c>
      <c r="EF16" t="s">
        <v>101</v>
      </c>
      <c r="EG16" t="s">
        <v>102</v>
      </c>
      <c r="EH16" t="s">
        <v>102</v>
      </c>
      <c r="EI16" t="s">
        <v>102</v>
      </c>
      <c r="EJ16" t="s">
        <v>102</v>
      </c>
      <c r="EK16" t="s">
        <v>102</v>
      </c>
      <c r="EL16" t="s">
        <v>102</v>
      </c>
      <c r="EM16" t="s">
        <v>102</v>
      </c>
      <c r="EN16" t="s">
        <v>102</v>
      </c>
      <c r="EO16" t="s">
        <v>102</v>
      </c>
      <c r="EP16" t="s">
        <v>102</v>
      </c>
      <c r="EQ16" t="s">
        <v>102</v>
      </c>
      <c r="ER16" t="s">
        <v>102</v>
      </c>
      <c r="ES16" t="s">
        <v>102</v>
      </c>
      <c r="ET16" t="s">
        <v>102</v>
      </c>
      <c r="EU16" t="s">
        <v>102</v>
      </c>
      <c r="EV16" t="s">
        <v>102</v>
      </c>
      <c r="EW16" t="s">
        <v>102</v>
      </c>
      <c r="EX16" t="s">
        <v>102</v>
      </c>
      <c r="EY16" t="s">
        <v>102</v>
      </c>
      <c r="EZ16" t="s">
        <v>103</v>
      </c>
      <c r="FA16" t="s">
        <v>103</v>
      </c>
      <c r="FB16" t="s">
        <v>103</v>
      </c>
      <c r="FC16" t="s">
        <v>103</v>
      </c>
      <c r="FD16" t="s">
        <v>103</v>
      </c>
      <c r="FE16" t="s">
        <v>103</v>
      </c>
      <c r="FF16" t="s">
        <v>103</v>
      </c>
      <c r="FG16" t="s">
        <v>103</v>
      </c>
      <c r="FH16" t="s">
        <v>103</v>
      </c>
      <c r="FI16" t="s">
        <v>103</v>
      </c>
      <c r="FJ16" t="s">
        <v>103</v>
      </c>
      <c r="FK16" t="s">
        <v>103</v>
      </c>
      <c r="FL16" t="s">
        <v>103</v>
      </c>
      <c r="FM16" t="s">
        <v>103</v>
      </c>
      <c r="FN16" t="s">
        <v>103</v>
      </c>
      <c r="FO16" t="s">
        <v>103</v>
      </c>
      <c r="FP16" t="s">
        <v>103</v>
      </c>
      <c r="FQ16" t="s">
        <v>103</v>
      </c>
      <c r="FR16" t="s">
        <v>103</v>
      </c>
      <c r="FS16" t="s">
        <v>104</v>
      </c>
      <c r="FT16" t="s">
        <v>104</v>
      </c>
      <c r="FU16" t="s">
        <v>104</v>
      </c>
      <c r="FV16" t="s">
        <v>104</v>
      </c>
      <c r="FW16" t="s">
        <v>104</v>
      </c>
      <c r="FX16" t="s">
        <v>104</v>
      </c>
      <c r="FY16" t="s">
        <v>104</v>
      </c>
      <c r="FZ16" t="s">
        <v>104</v>
      </c>
      <c r="GA16" t="s">
        <v>104</v>
      </c>
      <c r="GB16" t="s">
        <v>104</v>
      </c>
      <c r="GC16" t="s">
        <v>104</v>
      </c>
      <c r="GD16" t="s">
        <v>104</v>
      </c>
      <c r="GE16" t="s">
        <v>104</v>
      </c>
      <c r="GF16" t="s">
        <v>104</v>
      </c>
      <c r="GG16" t="s">
        <v>104</v>
      </c>
      <c r="GH16" t="s">
        <v>104</v>
      </c>
      <c r="GI16" t="s">
        <v>104</v>
      </c>
      <c r="GJ16" t="s">
        <v>104</v>
      </c>
      <c r="GK16" t="s">
        <v>105</v>
      </c>
      <c r="GL16" t="s">
        <v>105</v>
      </c>
      <c r="GM16" t="s">
        <v>105</v>
      </c>
      <c r="GN16" t="s">
        <v>105</v>
      </c>
      <c r="GO16" t="s">
        <v>105</v>
      </c>
      <c r="GP16" t="s">
        <v>105</v>
      </c>
      <c r="GQ16" t="s">
        <v>105</v>
      </c>
      <c r="GR16" t="s">
        <v>105</v>
      </c>
      <c r="GS16" t="s">
        <v>106</v>
      </c>
      <c r="GT16" t="s">
        <v>106</v>
      </c>
      <c r="GU16" t="s">
        <v>106</v>
      </c>
      <c r="GV16" t="s">
        <v>106</v>
      </c>
      <c r="GW16" t="s">
        <v>106</v>
      </c>
      <c r="GX16" t="s">
        <v>106</v>
      </c>
      <c r="GY16" t="s">
        <v>106</v>
      </c>
      <c r="GZ16" t="s">
        <v>106</v>
      </c>
      <c r="HA16" t="s">
        <v>106</v>
      </c>
      <c r="HB16" t="s">
        <v>106</v>
      </c>
      <c r="HC16" t="s">
        <v>106</v>
      </c>
      <c r="HD16" t="s">
        <v>106</v>
      </c>
      <c r="HE16" t="s">
        <v>106</v>
      </c>
      <c r="HF16" t="s">
        <v>106</v>
      </c>
      <c r="HG16" t="s">
        <v>106</v>
      </c>
      <c r="HH16" t="s">
        <v>106</v>
      </c>
    </row>
    <row r="17" spans="1:216" x14ac:dyDescent="0.2">
      <c r="A17" t="s">
        <v>107</v>
      </c>
      <c r="B17" t="s">
        <v>108</v>
      </c>
      <c r="C17" t="s">
        <v>109</v>
      </c>
      <c r="D17" t="s">
        <v>110</v>
      </c>
      <c r="E17" t="s">
        <v>111</v>
      </c>
      <c r="F17" t="s">
        <v>112</v>
      </c>
      <c r="G17" t="s">
        <v>113</v>
      </c>
      <c r="H17" t="s">
        <v>114</v>
      </c>
      <c r="I17" t="s">
        <v>115</v>
      </c>
      <c r="J17" t="s">
        <v>116</v>
      </c>
      <c r="K17" t="s">
        <v>117</v>
      </c>
      <c r="L17" t="s">
        <v>118</v>
      </c>
      <c r="M17" t="s">
        <v>119</v>
      </c>
      <c r="N17" t="s">
        <v>120</v>
      </c>
      <c r="O17" t="s">
        <v>121</v>
      </c>
      <c r="P17" t="s">
        <v>122</v>
      </c>
      <c r="Q17" t="s">
        <v>123</v>
      </c>
      <c r="R17" t="s">
        <v>124</v>
      </c>
      <c r="S17" t="s">
        <v>125</v>
      </c>
      <c r="T17" t="s">
        <v>126</v>
      </c>
      <c r="U17" t="s">
        <v>127</v>
      </c>
      <c r="V17" t="s">
        <v>128</v>
      </c>
      <c r="W17" t="s">
        <v>129</v>
      </c>
      <c r="X17" t="s">
        <v>130</v>
      </c>
      <c r="Y17" t="s">
        <v>131</v>
      </c>
      <c r="Z17" t="s">
        <v>132</v>
      </c>
      <c r="AA17" t="s">
        <v>133</v>
      </c>
      <c r="AB17" t="s">
        <v>134</v>
      </c>
      <c r="AC17" t="s">
        <v>135</v>
      </c>
      <c r="AD17" t="s">
        <v>136</v>
      </c>
      <c r="AE17" t="s">
        <v>137</v>
      </c>
      <c r="AF17" t="s">
        <v>138</v>
      </c>
      <c r="AG17" t="s">
        <v>139</v>
      </c>
      <c r="AH17" t="s">
        <v>140</v>
      </c>
      <c r="AI17" t="s">
        <v>141</v>
      </c>
      <c r="AJ17" t="s">
        <v>94</v>
      </c>
      <c r="AK17" t="s">
        <v>142</v>
      </c>
      <c r="AL17" t="s">
        <v>143</v>
      </c>
      <c r="AM17" t="s">
        <v>144</v>
      </c>
      <c r="AN17" t="s">
        <v>145</v>
      </c>
      <c r="AO17" t="s">
        <v>146</v>
      </c>
      <c r="AP17" t="s">
        <v>147</v>
      </c>
      <c r="AQ17" t="s">
        <v>148</v>
      </c>
      <c r="AR17" t="s">
        <v>149</v>
      </c>
      <c r="AS17" t="s">
        <v>118</v>
      </c>
      <c r="AT17" t="s">
        <v>150</v>
      </c>
      <c r="AU17" t="s">
        <v>151</v>
      </c>
      <c r="AV17" t="s">
        <v>152</v>
      </c>
      <c r="AW17" t="s">
        <v>153</v>
      </c>
      <c r="AX17" t="s">
        <v>154</v>
      </c>
      <c r="AY17" t="s">
        <v>155</v>
      </c>
      <c r="AZ17" t="s">
        <v>156</v>
      </c>
      <c r="BA17" t="s">
        <v>157</v>
      </c>
      <c r="BB17" t="s">
        <v>158</v>
      </c>
      <c r="BC17" t="s">
        <v>159</v>
      </c>
      <c r="BD17" t="s">
        <v>160</v>
      </c>
      <c r="BE17" t="s">
        <v>161</v>
      </c>
      <c r="BF17" t="s">
        <v>162</v>
      </c>
      <c r="BG17" t="s">
        <v>163</v>
      </c>
      <c r="BH17" t="s">
        <v>164</v>
      </c>
      <c r="BI17" t="s">
        <v>165</v>
      </c>
      <c r="BJ17" t="s">
        <v>166</v>
      </c>
      <c r="BK17" t="s">
        <v>167</v>
      </c>
      <c r="BL17" t="s">
        <v>168</v>
      </c>
      <c r="BM17" t="s">
        <v>169</v>
      </c>
      <c r="BN17" t="s">
        <v>170</v>
      </c>
      <c r="BO17" t="s">
        <v>171</v>
      </c>
      <c r="BP17" t="s">
        <v>172</v>
      </c>
      <c r="BQ17" t="s">
        <v>173</v>
      </c>
      <c r="BR17" t="s">
        <v>174</v>
      </c>
      <c r="BS17" t="s">
        <v>175</v>
      </c>
      <c r="BT17" t="s">
        <v>176</v>
      </c>
      <c r="BU17" t="s">
        <v>177</v>
      </c>
      <c r="BV17" t="s">
        <v>178</v>
      </c>
      <c r="BW17" t="s">
        <v>179</v>
      </c>
      <c r="BX17" t="s">
        <v>180</v>
      </c>
      <c r="BY17" t="s">
        <v>181</v>
      </c>
      <c r="BZ17" t="s">
        <v>182</v>
      </c>
      <c r="CA17" t="s">
        <v>183</v>
      </c>
      <c r="CB17" t="s">
        <v>184</v>
      </c>
      <c r="CC17" t="s">
        <v>185</v>
      </c>
      <c r="CD17" t="s">
        <v>186</v>
      </c>
      <c r="CE17" t="s">
        <v>187</v>
      </c>
      <c r="CF17" t="s">
        <v>188</v>
      </c>
      <c r="CG17" t="s">
        <v>189</v>
      </c>
      <c r="CH17" t="s">
        <v>190</v>
      </c>
      <c r="CI17" t="s">
        <v>191</v>
      </c>
      <c r="CJ17" t="s">
        <v>192</v>
      </c>
      <c r="CK17" t="s">
        <v>193</v>
      </c>
      <c r="CL17" t="s">
        <v>194</v>
      </c>
      <c r="CM17" t="s">
        <v>108</v>
      </c>
      <c r="CN17" t="s">
        <v>111</v>
      </c>
      <c r="CO17" t="s">
        <v>195</v>
      </c>
      <c r="CP17" t="s">
        <v>196</v>
      </c>
      <c r="CQ17" t="s">
        <v>197</v>
      </c>
      <c r="CR17" t="s">
        <v>198</v>
      </c>
      <c r="CS17" t="s">
        <v>199</v>
      </c>
      <c r="CT17" t="s">
        <v>200</v>
      </c>
      <c r="CU17" t="s">
        <v>201</v>
      </c>
      <c r="CV17" t="s">
        <v>202</v>
      </c>
      <c r="CW17" t="s">
        <v>203</v>
      </c>
      <c r="CX17" t="s">
        <v>204</v>
      </c>
      <c r="CY17" t="s">
        <v>205</v>
      </c>
      <c r="CZ17" t="s">
        <v>206</v>
      </c>
      <c r="DA17" t="s">
        <v>207</v>
      </c>
      <c r="DB17" t="s">
        <v>208</v>
      </c>
      <c r="DC17" t="s">
        <v>209</v>
      </c>
      <c r="DD17" t="s">
        <v>210</v>
      </c>
      <c r="DE17" t="s">
        <v>211</v>
      </c>
      <c r="DF17" t="s">
        <v>212</v>
      </c>
      <c r="DG17" t="s">
        <v>213</v>
      </c>
      <c r="DH17" t="s">
        <v>214</v>
      </c>
      <c r="DI17" t="s">
        <v>215</v>
      </c>
      <c r="DJ17" t="s">
        <v>216</v>
      </c>
      <c r="DK17" t="s">
        <v>217</v>
      </c>
      <c r="DL17" t="s">
        <v>218</v>
      </c>
      <c r="DM17" t="s">
        <v>219</v>
      </c>
      <c r="DN17" t="s">
        <v>220</v>
      </c>
      <c r="DO17" t="s">
        <v>221</v>
      </c>
      <c r="DP17" t="s">
        <v>222</v>
      </c>
      <c r="DQ17" t="s">
        <v>223</v>
      </c>
      <c r="DR17" t="s">
        <v>224</v>
      </c>
      <c r="DS17" t="s">
        <v>225</v>
      </c>
      <c r="DT17" t="s">
        <v>226</v>
      </c>
      <c r="DU17" t="s">
        <v>227</v>
      </c>
      <c r="DV17" t="s">
        <v>228</v>
      </c>
      <c r="DW17" t="s">
        <v>229</v>
      </c>
      <c r="DX17" t="s">
        <v>230</v>
      </c>
      <c r="DY17" t="s">
        <v>231</v>
      </c>
      <c r="DZ17" t="s">
        <v>232</v>
      </c>
      <c r="EA17" t="s">
        <v>233</v>
      </c>
      <c r="EB17" t="s">
        <v>234</v>
      </c>
      <c r="EC17" t="s">
        <v>235</v>
      </c>
      <c r="ED17" t="s">
        <v>236</v>
      </c>
      <c r="EE17" t="s">
        <v>237</v>
      </c>
      <c r="EF17" t="s">
        <v>238</v>
      </c>
      <c r="EG17" t="s">
        <v>239</v>
      </c>
      <c r="EH17" t="s">
        <v>240</v>
      </c>
      <c r="EI17" t="s">
        <v>241</v>
      </c>
      <c r="EJ17" t="s">
        <v>242</v>
      </c>
      <c r="EK17" t="s">
        <v>243</v>
      </c>
      <c r="EL17" t="s">
        <v>244</v>
      </c>
      <c r="EM17" t="s">
        <v>245</v>
      </c>
      <c r="EN17" t="s">
        <v>246</v>
      </c>
      <c r="EO17" t="s">
        <v>247</v>
      </c>
      <c r="EP17" t="s">
        <v>248</v>
      </c>
      <c r="EQ17" t="s">
        <v>249</v>
      </c>
      <c r="ER17" t="s">
        <v>250</v>
      </c>
      <c r="ES17" t="s">
        <v>251</v>
      </c>
      <c r="ET17" t="s">
        <v>252</v>
      </c>
      <c r="EU17" t="s">
        <v>253</v>
      </c>
      <c r="EV17" t="s">
        <v>254</v>
      </c>
      <c r="EW17" t="s">
        <v>255</v>
      </c>
      <c r="EX17" t="s">
        <v>256</v>
      </c>
      <c r="EY17" t="s">
        <v>257</v>
      </c>
      <c r="EZ17" t="s">
        <v>258</v>
      </c>
      <c r="FA17" t="s">
        <v>259</v>
      </c>
      <c r="FB17" t="s">
        <v>260</v>
      </c>
      <c r="FC17" t="s">
        <v>261</v>
      </c>
      <c r="FD17" t="s">
        <v>262</v>
      </c>
      <c r="FE17" t="s">
        <v>263</v>
      </c>
      <c r="FF17" t="s">
        <v>264</v>
      </c>
      <c r="FG17" t="s">
        <v>265</v>
      </c>
      <c r="FH17" t="s">
        <v>266</v>
      </c>
      <c r="FI17" t="s">
        <v>267</v>
      </c>
      <c r="FJ17" t="s">
        <v>268</v>
      </c>
      <c r="FK17" t="s">
        <v>269</v>
      </c>
      <c r="FL17" t="s">
        <v>270</v>
      </c>
      <c r="FM17" t="s">
        <v>271</v>
      </c>
      <c r="FN17" t="s">
        <v>272</v>
      </c>
      <c r="FO17" t="s">
        <v>273</v>
      </c>
      <c r="FP17" t="s">
        <v>274</v>
      </c>
      <c r="FQ17" t="s">
        <v>275</v>
      </c>
      <c r="FR17" t="s">
        <v>276</v>
      </c>
      <c r="FS17" t="s">
        <v>277</v>
      </c>
      <c r="FT17" t="s">
        <v>278</v>
      </c>
      <c r="FU17" t="s">
        <v>279</v>
      </c>
      <c r="FV17" t="s">
        <v>280</v>
      </c>
      <c r="FW17" t="s">
        <v>281</v>
      </c>
      <c r="FX17" t="s">
        <v>282</v>
      </c>
      <c r="FY17" t="s">
        <v>283</v>
      </c>
      <c r="FZ17" t="s">
        <v>284</v>
      </c>
      <c r="GA17" t="s">
        <v>285</v>
      </c>
      <c r="GB17" t="s">
        <v>286</v>
      </c>
      <c r="GC17" t="s">
        <v>287</v>
      </c>
      <c r="GD17" t="s">
        <v>288</v>
      </c>
      <c r="GE17" t="s">
        <v>289</v>
      </c>
      <c r="GF17" t="s">
        <v>290</v>
      </c>
      <c r="GG17" t="s">
        <v>291</v>
      </c>
      <c r="GH17" t="s">
        <v>292</v>
      </c>
      <c r="GI17" t="s">
        <v>293</v>
      </c>
      <c r="GJ17" t="s">
        <v>294</v>
      </c>
      <c r="GK17" t="s">
        <v>295</v>
      </c>
      <c r="GL17" t="s">
        <v>296</v>
      </c>
      <c r="GM17" t="s">
        <v>297</v>
      </c>
      <c r="GN17" t="s">
        <v>298</v>
      </c>
      <c r="GO17" t="s">
        <v>299</v>
      </c>
      <c r="GP17" t="s">
        <v>300</v>
      </c>
      <c r="GQ17" t="s">
        <v>301</v>
      </c>
      <c r="GR17" t="s">
        <v>302</v>
      </c>
      <c r="GS17" t="s">
        <v>303</v>
      </c>
      <c r="GT17" t="s">
        <v>304</v>
      </c>
      <c r="GU17" t="s">
        <v>305</v>
      </c>
      <c r="GV17" t="s">
        <v>306</v>
      </c>
      <c r="GW17" t="s">
        <v>307</v>
      </c>
      <c r="GX17" t="s">
        <v>308</v>
      </c>
      <c r="GY17" t="s">
        <v>309</v>
      </c>
      <c r="GZ17" t="s">
        <v>310</v>
      </c>
      <c r="HA17" t="s">
        <v>311</v>
      </c>
      <c r="HB17" t="s">
        <v>312</v>
      </c>
      <c r="HC17" t="s">
        <v>313</v>
      </c>
      <c r="HD17" t="s">
        <v>314</v>
      </c>
      <c r="HE17" t="s">
        <v>315</v>
      </c>
      <c r="HF17" t="s">
        <v>316</v>
      </c>
      <c r="HG17" t="s">
        <v>317</v>
      </c>
      <c r="HH17" t="s">
        <v>318</v>
      </c>
    </row>
    <row r="18" spans="1:216" x14ac:dyDescent="0.2">
      <c r="B18" t="s">
        <v>319</v>
      </c>
      <c r="C18" t="s">
        <v>319</v>
      </c>
      <c r="F18" t="s">
        <v>319</v>
      </c>
      <c r="L18" t="s">
        <v>319</v>
      </c>
      <c r="M18" t="s">
        <v>320</v>
      </c>
      <c r="N18" t="s">
        <v>321</v>
      </c>
      <c r="O18" t="s">
        <v>322</v>
      </c>
      <c r="P18" t="s">
        <v>323</v>
      </c>
      <c r="Q18" t="s">
        <v>323</v>
      </c>
      <c r="R18" t="s">
        <v>157</v>
      </c>
      <c r="S18" t="s">
        <v>157</v>
      </c>
      <c r="T18" t="s">
        <v>320</v>
      </c>
      <c r="U18" t="s">
        <v>320</v>
      </c>
      <c r="V18" t="s">
        <v>320</v>
      </c>
      <c r="W18" t="s">
        <v>320</v>
      </c>
      <c r="X18" t="s">
        <v>324</v>
      </c>
      <c r="Y18" t="s">
        <v>325</v>
      </c>
      <c r="Z18" t="s">
        <v>325</v>
      </c>
      <c r="AA18" t="s">
        <v>326</v>
      </c>
      <c r="AB18" t="s">
        <v>327</v>
      </c>
      <c r="AC18" t="s">
        <v>326</v>
      </c>
      <c r="AD18" t="s">
        <v>326</v>
      </c>
      <c r="AE18" t="s">
        <v>326</v>
      </c>
      <c r="AF18" t="s">
        <v>324</v>
      </c>
      <c r="AG18" t="s">
        <v>324</v>
      </c>
      <c r="AH18" t="s">
        <v>324</v>
      </c>
      <c r="AI18" t="s">
        <v>324</v>
      </c>
      <c r="AJ18" t="s">
        <v>328</v>
      </c>
      <c r="AK18" t="s">
        <v>327</v>
      </c>
      <c r="AM18" t="s">
        <v>327</v>
      </c>
      <c r="AN18" t="s">
        <v>328</v>
      </c>
      <c r="AO18" t="s">
        <v>322</v>
      </c>
      <c r="AP18" t="s">
        <v>322</v>
      </c>
      <c r="AR18" t="s">
        <v>329</v>
      </c>
      <c r="AS18" t="s">
        <v>319</v>
      </c>
      <c r="AT18" t="s">
        <v>323</v>
      </c>
      <c r="AU18" t="s">
        <v>323</v>
      </c>
      <c r="AV18" t="s">
        <v>330</v>
      </c>
      <c r="AW18" t="s">
        <v>330</v>
      </c>
      <c r="AX18" t="s">
        <v>323</v>
      </c>
      <c r="AY18" t="s">
        <v>330</v>
      </c>
      <c r="AZ18" t="s">
        <v>328</v>
      </c>
      <c r="BA18" t="s">
        <v>326</v>
      </c>
      <c r="BB18" t="s">
        <v>326</v>
      </c>
      <c r="BC18" t="s">
        <v>325</v>
      </c>
      <c r="BD18" t="s">
        <v>325</v>
      </c>
      <c r="BE18" t="s">
        <v>325</v>
      </c>
      <c r="BF18" t="s">
        <v>325</v>
      </c>
      <c r="BG18" t="s">
        <v>325</v>
      </c>
      <c r="BH18" t="s">
        <v>331</v>
      </c>
      <c r="BI18" t="s">
        <v>322</v>
      </c>
      <c r="BJ18" t="s">
        <v>322</v>
      </c>
      <c r="BK18" t="s">
        <v>323</v>
      </c>
      <c r="BL18" t="s">
        <v>323</v>
      </c>
      <c r="BM18" t="s">
        <v>323</v>
      </c>
      <c r="BN18" t="s">
        <v>330</v>
      </c>
      <c r="BO18" t="s">
        <v>323</v>
      </c>
      <c r="BP18" t="s">
        <v>330</v>
      </c>
      <c r="BQ18" t="s">
        <v>326</v>
      </c>
      <c r="BR18" t="s">
        <v>326</v>
      </c>
      <c r="BS18" t="s">
        <v>325</v>
      </c>
      <c r="BT18" t="s">
        <v>325</v>
      </c>
      <c r="BU18" t="s">
        <v>322</v>
      </c>
      <c r="BZ18" t="s">
        <v>322</v>
      </c>
      <c r="CC18" t="s">
        <v>325</v>
      </c>
      <c r="CD18" t="s">
        <v>325</v>
      </c>
      <c r="CE18" t="s">
        <v>325</v>
      </c>
      <c r="CF18" t="s">
        <v>325</v>
      </c>
      <c r="CG18" t="s">
        <v>325</v>
      </c>
      <c r="CH18" t="s">
        <v>322</v>
      </c>
      <c r="CI18" t="s">
        <v>322</v>
      </c>
      <c r="CJ18" t="s">
        <v>322</v>
      </c>
      <c r="CK18" t="s">
        <v>319</v>
      </c>
      <c r="CM18" t="s">
        <v>332</v>
      </c>
      <c r="CO18" t="s">
        <v>319</v>
      </c>
      <c r="CP18" t="s">
        <v>319</v>
      </c>
      <c r="CR18" t="s">
        <v>333</v>
      </c>
      <c r="CS18" t="s">
        <v>334</v>
      </c>
      <c r="CT18" t="s">
        <v>333</v>
      </c>
      <c r="CU18" t="s">
        <v>334</v>
      </c>
      <c r="CV18" t="s">
        <v>333</v>
      </c>
      <c r="CW18" t="s">
        <v>334</v>
      </c>
      <c r="CX18" t="s">
        <v>327</v>
      </c>
      <c r="CY18" t="s">
        <v>327</v>
      </c>
      <c r="CZ18" t="s">
        <v>322</v>
      </c>
      <c r="DA18" t="s">
        <v>335</v>
      </c>
      <c r="DB18" t="s">
        <v>322</v>
      </c>
      <c r="DD18" t="s">
        <v>323</v>
      </c>
      <c r="DE18" t="s">
        <v>336</v>
      </c>
      <c r="DF18" t="s">
        <v>323</v>
      </c>
      <c r="DH18" t="s">
        <v>322</v>
      </c>
      <c r="DI18" t="s">
        <v>335</v>
      </c>
      <c r="DJ18" t="s">
        <v>322</v>
      </c>
      <c r="DO18" t="s">
        <v>337</v>
      </c>
      <c r="DP18" t="s">
        <v>337</v>
      </c>
      <c r="EC18" t="s">
        <v>337</v>
      </c>
      <c r="ED18" t="s">
        <v>337</v>
      </c>
      <c r="EE18" t="s">
        <v>338</v>
      </c>
      <c r="EF18" t="s">
        <v>338</v>
      </c>
      <c r="EG18" t="s">
        <v>325</v>
      </c>
      <c r="EH18" t="s">
        <v>325</v>
      </c>
      <c r="EI18" t="s">
        <v>327</v>
      </c>
      <c r="EJ18" t="s">
        <v>325</v>
      </c>
      <c r="EK18" t="s">
        <v>330</v>
      </c>
      <c r="EL18" t="s">
        <v>327</v>
      </c>
      <c r="EM18" t="s">
        <v>327</v>
      </c>
      <c r="EO18" t="s">
        <v>337</v>
      </c>
      <c r="EP18" t="s">
        <v>337</v>
      </c>
      <c r="EQ18" t="s">
        <v>337</v>
      </c>
      <c r="ER18" t="s">
        <v>337</v>
      </c>
      <c r="ES18" t="s">
        <v>337</v>
      </c>
      <c r="ET18" t="s">
        <v>337</v>
      </c>
      <c r="EU18" t="s">
        <v>337</v>
      </c>
      <c r="EV18" t="s">
        <v>339</v>
      </c>
      <c r="EW18" t="s">
        <v>340</v>
      </c>
      <c r="EX18" t="s">
        <v>340</v>
      </c>
      <c r="EY18" t="s">
        <v>340</v>
      </c>
      <c r="EZ18" t="s">
        <v>337</v>
      </c>
      <c r="FA18" t="s">
        <v>337</v>
      </c>
      <c r="FB18" t="s">
        <v>337</v>
      </c>
      <c r="FC18" t="s">
        <v>337</v>
      </c>
      <c r="FD18" t="s">
        <v>337</v>
      </c>
      <c r="FE18" t="s">
        <v>337</v>
      </c>
      <c r="FF18" t="s">
        <v>337</v>
      </c>
      <c r="FG18" t="s">
        <v>337</v>
      </c>
      <c r="FH18" t="s">
        <v>337</v>
      </c>
      <c r="FI18" t="s">
        <v>337</v>
      </c>
      <c r="FJ18" t="s">
        <v>337</v>
      </c>
      <c r="FK18" t="s">
        <v>337</v>
      </c>
      <c r="FR18" t="s">
        <v>337</v>
      </c>
      <c r="FS18" t="s">
        <v>327</v>
      </c>
      <c r="FT18" t="s">
        <v>327</v>
      </c>
      <c r="FU18" t="s">
        <v>333</v>
      </c>
      <c r="FV18" t="s">
        <v>334</v>
      </c>
      <c r="FW18" t="s">
        <v>334</v>
      </c>
      <c r="GA18" t="s">
        <v>334</v>
      </c>
      <c r="GE18" t="s">
        <v>323</v>
      </c>
      <c r="GF18" t="s">
        <v>323</v>
      </c>
      <c r="GG18" t="s">
        <v>330</v>
      </c>
      <c r="GH18" t="s">
        <v>330</v>
      </c>
      <c r="GI18" t="s">
        <v>341</v>
      </c>
      <c r="GJ18" t="s">
        <v>341</v>
      </c>
      <c r="GK18" t="s">
        <v>337</v>
      </c>
      <c r="GL18" t="s">
        <v>337</v>
      </c>
      <c r="GM18" t="s">
        <v>337</v>
      </c>
      <c r="GN18" t="s">
        <v>337</v>
      </c>
      <c r="GO18" t="s">
        <v>337</v>
      </c>
      <c r="GP18" t="s">
        <v>337</v>
      </c>
      <c r="GQ18" t="s">
        <v>325</v>
      </c>
      <c r="GR18" t="s">
        <v>337</v>
      </c>
      <c r="GT18" t="s">
        <v>328</v>
      </c>
      <c r="GU18" t="s">
        <v>328</v>
      </c>
      <c r="GV18" t="s">
        <v>325</v>
      </c>
      <c r="GW18" t="s">
        <v>325</v>
      </c>
      <c r="GX18" t="s">
        <v>325</v>
      </c>
      <c r="GY18" t="s">
        <v>325</v>
      </c>
      <c r="GZ18" t="s">
        <v>325</v>
      </c>
      <c r="HA18" t="s">
        <v>327</v>
      </c>
      <c r="HB18" t="s">
        <v>327</v>
      </c>
      <c r="HC18" t="s">
        <v>327</v>
      </c>
      <c r="HD18" t="s">
        <v>325</v>
      </c>
      <c r="HE18" t="s">
        <v>323</v>
      </c>
      <c r="HF18" t="s">
        <v>330</v>
      </c>
      <c r="HG18" t="s">
        <v>327</v>
      </c>
      <c r="HH18" t="s">
        <v>327</v>
      </c>
    </row>
    <row r="19" spans="1:216" x14ac:dyDescent="0.2">
      <c r="A19">
        <v>1</v>
      </c>
      <c r="B19">
        <v>1689984184</v>
      </c>
      <c r="C19">
        <v>0</v>
      </c>
      <c r="D19" t="s">
        <v>342</v>
      </c>
      <c r="E19" t="s">
        <v>343</v>
      </c>
      <c r="F19" t="s">
        <v>344</v>
      </c>
      <c r="G19" t="s">
        <v>345</v>
      </c>
      <c r="H19" t="s">
        <v>346</v>
      </c>
      <c r="I19" t="s">
        <v>347</v>
      </c>
      <c r="J19" t="s">
        <v>348</v>
      </c>
      <c r="K19" t="s">
        <v>349</v>
      </c>
      <c r="L19">
        <v>1689984184</v>
      </c>
      <c r="M19">
        <f t="shared" ref="M19:M38" si="0">(N19)/1000</f>
        <v>8.9170556447828704E-4</v>
      </c>
      <c r="N19">
        <f t="shared" ref="N19:N38" si="1">1000*AZ19*AL19*(AV19-AW19)/(100*$B$7*(1000-AL19*AV19))</f>
        <v>0.89170556447828708</v>
      </c>
      <c r="O19">
        <f t="shared" ref="O19:O38" si="2">AZ19*AL19*(AU19-AT19*(1000-AL19*AW19)/(1000-AL19*AV19))/(100*$B$7)</f>
        <v>10.131500423918526</v>
      </c>
      <c r="P19">
        <f t="shared" ref="P19:P38" si="3">AT19 - IF(AL19&gt;1, O19*$B$7*100/(AN19*BH19), 0)</f>
        <v>400.00200000000001</v>
      </c>
      <c r="Q19">
        <f t="shared" ref="Q19:Q38" si="4">((W19-M19/2)*P19-O19)/(W19+M19/2)</f>
        <v>186.18301554887105</v>
      </c>
      <c r="R19">
        <f t="shared" ref="R19:R38" si="5">Q19*(BA19+BB19)/1000</f>
        <v>18.767441225296341</v>
      </c>
      <c r="S19">
        <f t="shared" ref="S19:S38" si="6">(AT19 - IF(AL19&gt;1, O19*$B$7*100/(AN19*BH19), 0))*(BA19+BB19)/1000</f>
        <v>40.320616802075996</v>
      </c>
      <c r="T19">
        <f t="shared" ref="T19:T38" si="7">2/((1/V19-1/U19)+SIGN(V19)*SQRT((1/V19-1/U19)*(1/V19-1/U19) + 4*$C$7/(($C$7+1)*($C$7+1))*(2*1/V19*1/U19-1/U19*1/U19)))</f>
        <v>7.8414734150582754E-2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4.4919171234660418</v>
      </c>
      <c r="V19">
        <f t="shared" ref="V19:V38" si="9">M19*(1000-(1000*0.61365*EXP(17.502*Z19/(240.97+Z19))/(BA19+BB19)+AV19)/2)/(1000*0.61365*EXP(17.502*Z19/(240.97+Z19))/(BA19+BB19)-AV19)</f>
        <v>7.766212719128468E-2</v>
      </c>
      <c r="W19">
        <f t="shared" ref="W19:W38" si="10">1/(($C$7+1)/(T19/1.6)+1/(U19/1.37)) + $C$7/(($C$7+1)/(T19/1.6) + $C$7/(U19/1.37))</f>
        <v>4.8605846065007882E-2</v>
      </c>
      <c r="X19">
        <f t="shared" ref="X19:X38" si="11">(AO19*AR19)</f>
        <v>330.77738699999998</v>
      </c>
      <c r="Y19">
        <f t="shared" ref="Y19:Y38" si="12">(BC19+(X19+2*0.95*0.0000000567*(((BC19+$B$9)+273)^4-(BC19+273)^4)-44100*M19)/(1.84*29.3*U19+8*0.95*0.0000000567*(BC19+273)^3))</f>
        <v>21.094183905643664</v>
      </c>
      <c r="Z19">
        <f t="shared" ref="Z19:Z38" si="13">($C$9*BD19+$D$9*BE19+$E$9*Y19)</f>
        <v>21.094183905643664</v>
      </c>
      <c r="AA19">
        <f t="shared" ref="AA19:AA38" si="14">0.61365*EXP(17.502*Z19/(240.97+Z19))</f>
        <v>2.5104148687467034</v>
      </c>
      <c r="AB19">
        <f t="shared" ref="AB19:AB38" si="15">(AC19/AD19*100)</f>
        <v>58.819756202963603</v>
      </c>
      <c r="AC19">
        <f t="shared" ref="AC19:AC38" si="16">AV19*(BA19+BB19)/1000</f>
        <v>1.3753394425757999</v>
      </c>
      <c r="AD19">
        <f t="shared" ref="AD19:AD38" si="17">0.61365*EXP(17.502*BC19/(240.97+BC19))</f>
        <v>2.3382270368990481</v>
      </c>
      <c r="AE19">
        <f t="shared" ref="AE19:AE38" si="18">(AA19-AV19*(BA19+BB19)/1000)</f>
        <v>1.1350754261709035</v>
      </c>
      <c r="AF19">
        <f t="shared" ref="AF19:AF38" si="19">(-M19*44100)</f>
        <v>-39.324215393492459</v>
      </c>
      <c r="AG19">
        <f t="shared" ref="AG19:AG38" si="20">2*29.3*U19*0.92*(BC19-Z19)</f>
        <v>-278.97391028438437</v>
      </c>
      <c r="AH19">
        <f t="shared" ref="AH19:AH38" si="21">2*0.95*0.0000000567*(((BC19+$B$9)+273)^4-(Z19+273)^4)</f>
        <v>-12.553065815223849</v>
      </c>
      <c r="AI19">
        <f t="shared" ref="AI19:AI38" si="22">X19+AH19+AF19+AG19</f>
        <v>-7.3804493100738E-2</v>
      </c>
      <c r="AJ19">
        <v>0</v>
      </c>
      <c r="AK19">
        <v>0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54533.868427340385</v>
      </c>
      <c r="AO19">
        <f t="shared" ref="AO19:AO38" si="26">$B$13*BI19+$C$13*BJ19+$F$13*BU19*(1-BX19)</f>
        <v>1999.98</v>
      </c>
      <c r="AP19">
        <f t="shared" ref="AP19:AP38" si="27">AO19*AQ19</f>
        <v>1685.9834999999998</v>
      </c>
      <c r="AQ19">
        <f t="shared" ref="AQ19:AQ38" si="28">($B$13*$D$11+$C$13*$D$11+$F$13*((CH19+BZ19)/MAX(CH19+BZ19+CI19, 0.1)*$I$11+CI19/MAX(CH19+BZ19+CI19, 0.1)*$J$11))/($B$13+$C$13+$F$13)</f>
        <v>0.84300018000179988</v>
      </c>
      <c r="AR19">
        <f t="shared" ref="AR19:AR38" si="29">($B$13*$K$11+$C$13*$K$11+$F$13*((CH19+BZ19)/MAX(CH19+BZ19+CI19, 0.1)*$P$11+CI19/MAX(CH19+BZ19+CI19, 0.1)*$Q$11))/($B$13+$C$13+$F$13)</f>
        <v>0.16539034740347403</v>
      </c>
      <c r="AS19">
        <v>1689984184</v>
      </c>
      <c r="AT19">
        <v>400.00200000000001</v>
      </c>
      <c r="AU19">
        <v>404.11599999999999</v>
      </c>
      <c r="AV19">
        <v>13.6441</v>
      </c>
      <c r="AW19">
        <v>13.299099999999999</v>
      </c>
      <c r="AX19">
        <v>405.58300000000003</v>
      </c>
      <c r="AY19">
        <v>13.797499999999999</v>
      </c>
      <c r="AZ19">
        <v>400.25400000000002</v>
      </c>
      <c r="BA19">
        <v>100.70099999999999</v>
      </c>
      <c r="BB19">
        <v>0.100038</v>
      </c>
      <c r="BC19">
        <v>19.9422</v>
      </c>
      <c r="BD19">
        <v>20.406199999999998</v>
      </c>
      <c r="BE19">
        <v>999.9</v>
      </c>
      <c r="BF19">
        <v>0</v>
      </c>
      <c r="BG19">
        <v>0</v>
      </c>
      <c r="BH19">
        <v>10000.6</v>
      </c>
      <c r="BI19">
        <v>0</v>
      </c>
      <c r="BJ19">
        <v>55.134999999999998</v>
      </c>
      <c r="BK19">
        <v>-4.1139799999999997</v>
      </c>
      <c r="BL19">
        <v>405.53500000000003</v>
      </c>
      <c r="BM19">
        <v>409.56200000000001</v>
      </c>
      <c r="BN19">
        <v>0.34503499999999998</v>
      </c>
      <c r="BO19">
        <v>404.11599999999999</v>
      </c>
      <c r="BP19">
        <v>13.299099999999999</v>
      </c>
      <c r="BQ19">
        <v>1.37398</v>
      </c>
      <c r="BR19">
        <v>1.3392299999999999</v>
      </c>
      <c r="BS19">
        <v>11.6334</v>
      </c>
      <c r="BT19">
        <v>11.246499999999999</v>
      </c>
      <c r="BU19">
        <v>1999.98</v>
      </c>
      <c r="BV19">
        <v>0.89999600000000002</v>
      </c>
      <c r="BW19">
        <v>0.100004</v>
      </c>
      <c r="BX19">
        <v>0</v>
      </c>
      <c r="BY19">
        <v>2.3113999999999999</v>
      </c>
      <c r="BZ19">
        <v>0</v>
      </c>
      <c r="CA19">
        <v>4109.62</v>
      </c>
      <c r="CB19">
        <v>19110.400000000001</v>
      </c>
      <c r="CC19">
        <v>39.25</v>
      </c>
      <c r="CD19">
        <v>40.375</v>
      </c>
      <c r="CE19">
        <v>40.375</v>
      </c>
      <c r="CF19">
        <v>38.936999999999998</v>
      </c>
      <c r="CG19">
        <v>38.311999999999998</v>
      </c>
      <c r="CH19">
        <v>1799.97</v>
      </c>
      <c r="CI19">
        <v>200.01</v>
      </c>
      <c r="CJ19">
        <v>0</v>
      </c>
      <c r="CK19">
        <v>1689984189.5</v>
      </c>
      <c r="CL19">
        <v>0</v>
      </c>
      <c r="CM19">
        <v>1689984061</v>
      </c>
      <c r="CN19" t="s">
        <v>350</v>
      </c>
      <c r="CO19">
        <v>1689984061</v>
      </c>
      <c r="CP19">
        <v>1689984049</v>
      </c>
      <c r="CQ19">
        <v>28</v>
      </c>
      <c r="CR19">
        <v>5.3999999999999999E-2</v>
      </c>
      <c r="CS19">
        <v>1E-3</v>
      </c>
      <c r="CT19">
        <v>-5.5819999999999999</v>
      </c>
      <c r="CU19">
        <v>-0.153</v>
      </c>
      <c r="CV19">
        <v>404</v>
      </c>
      <c r="CW19">
        <v>13</v>
      </c>
      <c r="CX19">
        <v>0.28999999999999998</v>
      </c>
      <c r="CY19">
        <v>0.22</v>
      </c>
      <c r="CZ19">
        <v>4.9809097666583204</v>
      </c>
      <c r="DA19">
        <v>-0.41701428863516099</v>
      </c>
      <c r="DB19">
        <v>7.02020642673577E-2</v>
      </c>
      <c r="DC19">
        <v>1</v>
      </c>
      <c r="DD19">
        <v>404.145047619048</v>
      </c>
      <c r="DE19">
        <v>-4.37922077923103E-2</v>
      </c>
      <c r="DF19">
        <v>4.0376178963149899E-2</v>
      </c>
      <c r="DG19">
        <v>-1</v>
      </c>
      <c r="DH19">
        <v>1999.99238095238</v>
      </c>
      <c r="DI19">
        <v>1.0045085748715101E-2</v>
      </c>
      <c r="DJ19">
        <v>1.23074742698175E-2</v>
      </c>
      <c r="DK19">
        <v>1</v>
      </c>
      <c r="DL19">
        <v>2</v>
      </c>
      <c r="DM19">
        <v>2</v>
      </c>
      <c r="DN19" t="s">
        <v>351</v>
      </c>
      <c r="DO19">
        <v>2.6569099999999999</v>
      </c>
      <c r="DP19">
        <v>2.8298199999999998</v>
      </c>
      <c r="DQ19">
        <v>9.6359700000000006E-2</v>
      </c>
      <c r="DR19">
        <v>9.6435199999999999E-2</v>
      </c>
      <c r="DS19">
        <v>8.1291199999999994E-2</v>
      </c>
      <c r="DT19">
        <v>7.9569699999999993E-2</v>
      </c>
      <c r="DU19">
        <v>28851.200000000001</v>
      </c>
      <c r="DV19">
        <v>29988.3</v>
      </c>
      <c r="DW19">
        <v>29647.3</v>
      </c>
      <c r="DX19">
        <v>30926</v>
      </c>
      <c r="DY19">
        <v>35688.199999999997</v>
      </c>
      <c r="DZ19">
        <v>37256.5</v>
      </c>
      <c r="EA19">
        <v>40691.5</v>
      </c>
      <c r="EB19">
        <v>42838.2</v>
      </c>
      <c r="EC19">
        <v>1.8838200000000001</v>
      </c>
      <c r="ED19">
        <v>2.3705699999999998</v>
      </c>
      <c r="EE19">
        <v>0.14799799999999999</v>
      </c>
      <c r="EF19">
        <v>0</v>
      </c>
      <c r="EG19">
        <v>17.954499999999999</v>
      </c>
      <c r="EH19">
        <v>999.9</v>
      </c>
      <c r="EI19">
        <v>56.140999999999998</v>
      </c>
      <c r="EJ19">
        <v>21.369</v>
      </c>
      <c r="EK19">
        <v>14.233700000000001</v>
      </c>
      <c r="EL19">
        <v>61.123100000000001</v>
      </c>
      <c r="EM19">
        <v>15.8574</v>
      </c>
      <c r="EN19">
        <v>1</v>
      </c>
      <c r="EO19">
        <v>-0.46615099999999998</v>
      </c>
      <c r="EP19">
        <v>0.50579799999999997</v>
      </c>
      <c r="EQ19">
        <v>20.2866</v>
      </c>
      <c r="ER19">
        <v>5.2433500000000004</v>
      </c>
      <c r="ES19">
        <v>11.824299999999999</v>
      </c>
      <c r="ET19">
        <v>4.9825499999999998</v>
      </c>
      <c r="EU19">
        <v>3.2989999999999999</v>
      </c>
      <c r="EV19">
        <v>82.7</v>
      </c>
      <c r="EW19">
        <v>5653.7</v>
      </c>
      <c r="EX19">
        <v>9999</v>
      </c>
      <c r="EY19">
        <v>202.6</v>
      </c>
      <c r="EZ19">
        <v>1.87317</v>
      </c>
      <c r="FA19">
        <v>1.8789</v>
      </c>
      <c r="FB19">
        <v>1.8792599999999999</v>
      </c>
      <c r="FC19">
        <v>1.8797900000000001</v>
      </c>
      <c r="FD19">
        <v>1.87747</v>
      </c>
      <c r="FE19">
        <v>1.8767100000000001</v>
      </c>
      <c r="FF19">
        <v>1.8772899999999999</v>
      </c>
      <c r="FG19">
        <v>1.8748499999999999</v>
      </c>
      <c r="FH19">
        <v>0</v>
      </c>
      <c r="FI19">
        <v>0</v>
      </c>
      <c r="FJ19">
        <v>0</v>
      </c>
      <c r="FK19">
        <v>0</v>
      </c>
      <c r="FL19" t="s">
        <v>352</v>
      </c>
      <c r="FM19" t="s">
        <v>353</v>
      </c>
      <c r="FN19" t="s">
        <v>354</v>
      </c>
      <c r="FO19" t="s">
        <v>354</v>
      </c>
      <c r="FP19" t="s">
        <v>354</v>
      </c>
      <c r="FQ19" t="s">
        <v>354</v>
      </c>
      <c r="FR19">
        <v>0</v>
      </c>
      <c r="FS19">
        <v>100</v>
      </c>
      <c r="FT19">
        <v>100</v>
      </c>
      <c r="FU19">
        <v>-5.5810000000000004</v>
      </c>
      <c r="FV19">
        <v>-0.15340000000000001</v>
      </c>
      <c r="FW19">
        <v>-5.5823701421276404</v>
      </c>
      <c r="FX19">
        <v>1.4527828764109799E-4</v>
      </c>
      <c r="FY19">
        <v>-4.3579519040863002E-7</v>
      </c>
      <c r="FZ19">
        <v>2.0799061152897499E-10</v>
      </c>
      <c r="GA19">
        <v>-0.15340000000000301</v>
      </c>
      <c r="GB19">
        <v>0</v>
      </c>
      <c r="GC19">
        <v>0</v>
      </c>
      <c r="GD19">
        <v>0</v>
      </c>
      <c r="GE19">
        <v>4</v>
      </c>
      <c r="GF19">
        <v>2147</v>
      </c>
      <c r="GG19">
        <v>-1</v>
      </c>
      <c r="GH19">
        <v>-1</v>
      </c>
      <c r="GI19">
        <v>2</v>
      </c>
      <c r="GJ19">
        <v>2.2000000000000002</v>
      </c>
      <c r="GK19">
        <v>1.0412600000000001</v>
      </c>
      <c r="GL19">
        <v>2.50854</v>
      </c>
      <c r="GM19">
        <v>1.54541</v>
      </c>
      <c r="GN19">
        <v>2.2985799999999998</v>
      </c>
      <c r="GO19">
        <v>1.5979000000000001</v>
      </c>
      <c r="GP19">
        <v>2.3962400000000001</v>
      </c>
      <c r="GQ19">
        <v>24.246099999999998</v>
      </c>
      <c r="GR19">
        <v>16.3123</v>
      </c>
      <c r="GS19">
        <v>18</v>
      </c>
      <c r="GT19">
        <v>386.90699999999998</v>
      </c>
      <c r="GU19">
        <v>678.12300000000005</v>
      </c>
      <c r="GV19">
        <v>18.444099999999999</v>
      </c>
      <c r="GW19">
        <v>20.657900000000001</v>
      </c>
      <c r="GX19">
        <v>30.0002</v>
      </c>
      <c r="GY19">
        <v>20.7927</v>
      </c>
      <c r="GZ19">
        <v>20.759799999999998</v>
      </c>
      <c r="HA19">
        <v>20.8934</v>
      </c>
      <c r="HB19">
        <v>10</v>
      </c>
      <c r="HC19">
        <v>-30</v>
      </c>
      <c r="HD19">
        <v>18.472200000000001</v>
      </c>
      <c r="HE19">
        <v>404.20400000000001</v>
      </c>
      <c r="HF19">
        <v>0</v>
      </c>
      <c r="HG19">
        <v>100.93899999999999</v>
      </c>
      <c r="HH19">
        <v>99.344499999999996</v>
      </c>
    </row>
    <row r="20" spans="1:216" x14ac:dyDescent="0.2">
      <c r="A20">
        <v>2</v>
      </c>
      <c r="B20">
        <v>1689984245</v>
      </c>
      <c r="C20">
        <v>61</v>
      </c>
      <c r="D20" t="s">
        <v>355</v>
      </c>
      <c r="E20" t="s">
        <v>356</v>
      </c>
      <c r="F20" t="s">
        <v>344</v>
      </c>
      <c r="G20" t="s">
        <v>345</v>
      </c>
      <c r="H20" t="s">
        <v>346</v>
      </c>
      <c r="I20" t="s">
        <v>347</v>
      </c>
      <c r="J20" t="s">
        <v>348</v>
      </c>
      <c r="K20" t="s">
        <v>349</v>
      </c>
      <c r="L20">
        <v>1689984245</v>
      </c>
      <c r="M20">
        <f t="shared" si="0"/>
        <v>9.1509361488232145E-4</v>
      </c>
      <c r="N20">
        <f t="shared" si="1"/>
        <v>0.91509361488232144</v>
      </c>
      <c r="O20">
        <f t="shared" si="2"/>
        <v>9.8710808760889499</v>
      </c>
      <c r="P20">
        <f t="shared" si="3"/>
        <v>400.03500000000003</v>
      </c>
      <c r="Q20">
        <f t="shared" si="4"/>
        <v>198.62347576606783</v>
      </c>
      <c r="R20">
        <f t="shared" si="5"/>
        <v>20.021530786036934</v>
      </c>
      <c r="S20">
        <f t="shared" si="6"/>
        <v>40.324100850119997</v>
      </c>
      <c r="T20">
        <f t="shared" si="7"/>
        <v>8.1286760148618131E-2</v>
      </c>
      <c r="U20">
        <f t="shared" si="8"/>
        <v>4.4770258268298546</v>
      </c>
      <c r="V20">
        <f t="shared" si="9"/>
        <v>8.0475660024289838E-2</v>
      </c>
      <c r="W20">
        <f t="shared" si="10"/>
        <v>5.0369486994399887E-2</v>
      </c>
      <c r="X20">
        <f t="shared" si="11"/>
        <v>297.72332700000004</v>
      </c>
      <c r="Y20">
        <f t="shared" si="12"/>
        <v>21.026968649556323</v>
      </c>
      <c r="Z20">
        <f t="shared" si="13"/>
        <v>21.026968649556323</v>
      </c>
      <c r="AA20">
        <f t="shared" si="14"/>
        <v>2.5000714562078552</v>
      </c>
      <c r="AB20">
        <f t="shared" si="15"/>
        <v>58.609382925458242</v>
      </c>
      <c r="AC20">
        <f t="shared" si="16"/>
        <v>1.3758891460839997</v>
      </c>
      <c r="AD20">
        <f t="shared" si="17"/>
        <v>2.3475578097007275</v>
      </c>
      <c r="AE20">
        <f t="shared" si="18"/>
        <v>1.1241823101238555</v>
      </c>
      <c r="AF20">
        <f t="shared" si="19"/>
        <v>-40.355628416310374</v>
      </c>
      <c r="AG20">
        <f t="shared" si="20"/>
        <v>-246.30584049886886</v>
      </c>
      <c r="AH20">
        <f t="shared" si="21"/>
        <v>-11.119780921234042</v>
      </c>
      <c r="AI20">
        <f t="shared" si="22"/>
        <v>-5.7922836413240475E-2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54286.548260534611</v>
      </c>
      <c r="AO20">
        <f t="shared" si="26"/>
        <v>1800.13</v>
      </c>
      <c r="AP20">
        <f t="shared" si="27"/>
        <v>1517.5095000000001</v>
      </c>
      <c r="AQ20">
        <f t="shared" si="28"/>
        <v>0.84299995000361083</v>
      </c>
      <c r="AR20">
        <f t="shared" si="29"/>
        <v>0.16538990350696894</v>
      </c>
      <c r="AS20">
        <v>1689984245</v>
      </c>
      <c r="AT20">
        <v>400.03500000000003</v>
      </c>
      <c r="AU20">
        <v>404.05</v>
      </c>
      <c r="AV20">
        <v>13.6495</v>
      </c>
      <c r="AW20">
        <v>13.295500000000001</v>
      </c>
      <c r="AX20">
        <v>405.61599999999999</v>
      </c>
      <c r="AY20">
        <v>13.802899999999999</v>
      </c>
      <c r="AZ20">
        <v>400.30700000000002</v>
      </c>
      <c r="BA20">
        <v>100.70099999999999</v>
      </c>
      <c r="BB20">
        <v>0.10043199999999999</v>
      </c>
      <c r="BC20">
        <v>20.006499999999999</v>
      </c>
      <c r="BD20">
        <v>20.343299999999999</v>
      </c>
      <c r="BE20">
        <v>999.9</v>
      </c>
      <c r="BF20">
        <v>0</v>
      </c>
      <c r="BG20">
        <v>0</v>
      </c>
      <c r="BH20">
        <v>9955.6200000000008</v>
      </c>
      <c r="BI20">
        <v>0</v>
      </c>
      <c r="BJ20">
        <v>54.486800000000002</v>
      </c>
      <c r="BK20">
        <v>-4.0145600000000004</v>
      </c>
      <c r="BL20">
        <v>405.57100000000003</v>
      </c>
      <c r="BM20">
        <v>409.49400000000003</v>
      </c>
      <c r="BN20">
        <v>0.35398600000000002</v>
      </c>
      <c r="BO20">
        <v>404.05</v>
      </c>
      <c r="BP20">
        <v>13.295500000000001</v>
      </c>
      <c r="BQ20">
        <v>1.37452</v>
      </c>
      <c r="BR20">
        <v>1.33887</v>
      </c>
      <c r="BS20">
        <v>11.6394</v>
      </c>
      <c r="BT20">
        <v>11.2425</v>
      </c>
      <c r="BU20">
        <v>1800.13</v>
      </c>
      <c r="BV20">
        <v>0.90000100000000005</v>
      </c>
      <c r="BW20">
        <v>9.9999400000000002E-2</v>
      </c>
      <c r="BX20">
        <v>0</v>
      </c>
      <c r="BY20">
        <v>2.7016</v>
      </c>
      <c r="BZ20">
        <v>0</v>
      </c>
      <c r="CA20">
        <v>3702.3</v>
      </c>
      <c r="CB20">
        <v>17200.900000000001</v>
      </c>
      <c r="CC20">
        <v>39.25</v>
      </c>
      <c r="CD20">
        <v>40.436999999999998</v>
      </c>
      <c r="CE20">
        <v>40.436999999999998</v>
      </c>
      <c r="CF20">
        <v>38.936999999999998</v>
      </c>
      <c r="CG20">
        <v>38.311999999999998</v>
      </c>
      <c r="CH20">
        <v>1620.12</v>
      </c>
      <c r="CI20">
        <v>180.01</v>
      </c>
      <c r="CJ20">
        <v>0</v>
      </c>
      <c r="CK20">
        <v>1689984250.7</v>
      </c>
      <c r="CL20">
        <v>0</v>
      </c>
      <c r="CM20">
        <v>1689984061</v>
      </c>
      <c r="CN20" t="s">
        <v>350</v>
      </c>
      <c r="CO20">
        <v>1689984061</v>
      </c>
      <c r="CP20">
        <v>1689984049</v>
      </c>
      <c r="CQ20">
        <v>28</v>
      </c>
      <c r="CR20">
        <v>5.3999999999999999E-2</v>
      </c>
      <c r="CS20">
        <v>1E-3</v>
      </c>
      <c r="CT20">
        <v>-5.5819999999999999</v>
      </c>
      <c r="CU20">
        <v>-0.153</v>
      </c>
      <c r="CV20">
        <v>404</v>
      </c>
      <c r="CW20">
        <v>13</v>
      </c>
      <c r="CX20">
        <v>0.28999999999999998</v>
      </c>
      <c r="CY20">
        <v>0.22</v>
      </c>
      <c r="CZ20">
        <v>4.8520521914397303</v>
      </c>
      <c r="DA20">
        <v>0.164013176824261</v>
      </c>
      <c r="DB20">
        <v>4.63212380243209E-2</v>
      </c>
      <c r="DC20">
        <v>1</v>
      </c>
      <c r="DD20">
        <v>404.06142857142902</v>
      </c>
      <c r="DE20">
        <v>2.28311688314357E-2</v>
      </c>
      <c r="DF20">
        <v>3.3059213006752901E-2</v>
      </c>
      <c r="DG20">
        <v>-1</v>
      </c>
      <c r="DH20">
        <v>1799.9645</v>
      </c>
      <c r="DI20">
        <v>4.8547182972957799E-2</v>
      </c>
      <c r="DJ20">
        <v>0.16617686361230799</v>
      </c>
      <c r="DK20">
        <v>1</v>
      </c>
      <c r="DL20">
        <v>2</v>
      </c>
      <c r="DM20">
        <v>2</v>
      </c>
      <c r="DN20" t="s">
        <v>351</v>
      </c>
      <c r="DO20">
        <v>2.65707</v>
      </c>
      <c r="DP20">
        <v>2.8298199999999998</v>
      </c>
      <c r="DQ20">
        <v>9.6365099999999995E-2</v>
      </c>
      <c r="DR20">
        <v>9.6422300000000002E-2</v>
      </c>
      <c r="DS20">
        <v>8.1314600000000001E-2</v>
      </c>
      <c r="DT20">
        <v>7.9552899999999996E-2</v>
      </c>
      <c r="DU20">
        <v>28851</v>
      </c>
      <c r="DV20">
        <v>29991.7</v>
      </c>
      <c r="DW20">
        <v>29647.200000000001</v>
      </c>
      <c r="DX20">
        <v>30929.1</v>
      </c>
      <c r="DY20">
        <v>35687.199999999997</v>
      </c>
      <c r="DZ20">
        <v>37261.1</v>
      </c>
      <c r="EA20">
        <v>40691.5</v>
      </c>
      <c r="EB20">
        <v>42842.8</v>
      </c>
      <c r="EC20">
        <v>1.8837999999999999</v>
      </c>
      <c r="ED20">
        <v>2.37073</v>
      </c>
      <c r="EE20">
        <v>0.15131800000000001</v>
      </c>
      <c r="EF20">
        <v>0</v>
      </c>
      <c r="EG20">
        <v>17.836099999999998</v>
      </c>
      <c r="EH20">
        <v>999.9</v>
      </c>
      <c r="EI20">
        <v>56.19</v>
      </c>
      <c r="EJ20">
        <v>21.379000000000001</v>
      </c>
      <c r="EK20">
        <v>14.2545</v>
      </c>
      <c r="EL20">
        <v>61.083100000000002</v>
      </c>
      <c r="EM20">
        <v>15.9856</v>
      </c>
      <c r="EN20">
        <v>1</v>
      </c>
      <c r="EO20">
        <v>-0.46644099999999999</v>
      </c>
      <c r="EP20">
        <v>0.944886</v>
      </c>
      <c r="EQ20">
        <v>20.285900000000002</v>
      </c>
      <c r="ER20">
        <v>5.2439499999999999</v>
      </c>
      <c r="ES20">
        <v>11.824999999999999</v>
      </c>
      <c r="ET20">
        <v>4.98285</v>
      </c>
      <c r="EU20">
        <v>3.2989999999999999</v>
      </c>
      <c r="EV20">
        <v>82.7</v>
      </c>
      <c r="EW20">
        <v>5655</v>
      </c>
      <c r="EX20">
        <v>9999</v>
      </c>
      <c r="EY20">
        <v>202.6</v>
      </c>
      <c r="EZ20">
        <v>1.87317</v>
      </c>
      <c r="FA20">
        <v>1.87883</v>
      </c>
      <c r="FB20">
        <v>1.87917</v>
      </c>
      <c r="FC20">
        <v>1.87975</v>
      </c>
      <c r="FD20">
        <v>1.87744</v>
      </c>
      <c r="FE20">
        <v>1.8766799999999999</v>
      </c>
      <c r="FF20">
        <v>1.8772599999999999</v>
      </c>
      <c r="FG20">
        <v>1.8748499999999999</v>
      </c>
      <c r="FH20">
        <v>0</v>
      </c>
      <c r="FI20">
        <v>0</v>
      </c>
      <c r="FJ20">
        <v>0</v>
      </c>
      <c r="FK20">
        <v>0</v>
      </c>
      <c r="FL20" t="s">
        <v>352</v>
      </c>
      <c r="FM20" t="s">
        <v>353</v>
      </c>
      <c r="FN20" t="s">
        <v>354</v>
      </c>
      <c r="FO20" t="s">
        <v>354</v>
      </c>
      <c r="FP20" t="s">
        <v>354</v>
      </c>
      <c r="FQ20" t="s">
        <v>354</v>
      </c>
      <c r="FR20">
        <v>0</v>
      </c>
      <c r="FS20">
        <v>100</v>
      </c>
      <c r="FT20">
        <v>100</v>
      </c>
      <c r="FU20">
        <v>-5.5810000000000004</v>
      </c>
      <c r="FV20">
        <v>-0.15340000000000001</v>
      </c>
      <c r="FW20">
        <v>-5.5823701421276404</v>
      </c>
      <c r="FX20">
        <v>1.4527828764109799E-4</v>
      </c>
      <c r="FY20">
        <v>-4.3579519040863002E-7</v>
      </c>
      <c r="FZ20">
        <v>2.0799061152897499E-10</v>
      </c>
      <c r="GA20">
        <v>-0.15340000000000301</v>
      </c>
      <c r="GB20">
        <v>0</v>
      </c>
      <c r="GC20">
        <v>0</v>
      </c>
      <c r="GD20">
        <v>0</v>
      </c>
      <c r="GE20">
        <v>4</v>
      </c>
      <c r="GF20">
        <v>2147</v>
      </c>
      <c r="GG20">
        <v>-1</v>
      </c>
      <c r="GH20">
        <v>-1</v>
      </c>
      <c r="GI20">
        <v>3.1</v>
      </c>
      <c r="GJ20">
        <v>3.3</v>
      </c>
      <c r="GK20">
        <v>1.0412600000000001</v>
      </c>
      <c r="GL20">
        <v>2.52197</v>
      </c>
      <c r="GM20">
        <v>1.54541</v>
      </c>
      <c r="GN20">
        <v>2.2985799999999998</v>
      </c>
      <c r="GO20">
        <v>1.5979000000000001</v>
      </c>
      <c r="GP20">
        <v>2.3107899999999999</v>
      </c>
      <c r="GQ20">
        <v>24.205400000000001</v>
      </c>
      <c r="GR20">
        <v>16.286000000000001</v>
      </c>
      <c r="GS20">
        <v>18</v>
      </c>
      <c r="GT20">
        <v>386.91399999999999</v>
      </c>
      <c r="GU20">
        <v>678.3</v>
      </c>
      <c r="GV20">
        <v>18.493099999999998</v>
      </c>
      <c r="GW20">
        <v>20.646999999999998</v>
      </c>
      <c r="GX20">
        <v>29.9999</v>
      </c>
      <c r="GY20">
        <v>20.795200000000001</v>
      </c>
      <c r="GZ20">
        <v>20.763100000000001</v>
      </c>
      <c r="HA20">
        <v>20.892199999999999</v>
      </c>
      <c r="HB20">
        <v>10</v>
      </c>
      <c r="HC20">
        <v>-30</v>
      </c>
      <c r="HD20">
        <v>18.478899999999999</v>
      </c>
      <c r="HE20">
        <v>404.03</v>
      </c>
      <c r="HF20">
        <v>0</v>
      </c>
      <c r="HG20">
        <v>100.93899999999999</v>
      </c>
      <c r="HH20">
        <v>99.354699999999994</v>
      </c>
    </row>
    <row r="21" spans="1:216" x14ac:dyDescent="0.2">
      <c r="A21">
        <v>3</v>
      </c>
      <c r="B21">
        <v>1689984306</v>
      </c>
      <c r="C21">
        <v>122</v>
      </c>
      <c r="D21" t="s">
        <v>357</v>
      </c>
      <c r="E21" t="s">
        <v>358</v>
      </c>
      <c r="F21" t="s">
        <v>344</v>
      </c>
      <c r="G21" t="s">
        <v>345</v>
      </c>
      <c r="H21" t="s">
        <v>346</v>
      </c>
      <c r="I21" t="s">
        <v>347</v>
      </c>
      <c r="J21" t="s">
        <v>348</v>
      </c>
      <c r="K21" t="s">
        <v>349</v>
      </c>
      <c r="L21">
        <v>1689984306</v>
      </c>
      <c r="M21">
        <f t="shared" si="0"/>
        <v>8.7099607741593019E-4</v>
      </c>
      <c r="N21">
        <f t="shared" si="1"/>
        <v>0.87099607741593021</v>
      </c>
      <c r="O21">
        <f t="shared" si="2"/>
        <v>10.106598677129528</v>
      </c>
      <c r="P21">
        <f t="shared" si="3"/>
        <v>399.99200000000002</v>
      </c>
      <c r="Q21">
        <f t="shared" si="4"/>
        <v>191.41094610445475</v>
      </c>
      <c r="R21">
        <f t="shared" si="5"/>
        <v>19.294438704643404</v>
      </c>
      <c r="S21">
        <f t="shared" si="6"/>
        <v>40.319643591000002</v>
      </c>
      <c r="T21">
        <f t="shared" si="7"/>
        <v>8.0176834335034114E-2</v>
      </c>
      <c r="U21">
        <f t="shared" si="8"/>
        <v>4.491305136815237</v>
      </c>
      <c r="V21">
        <f t="shared" si="9"/>
        <v>7.9390099839015654E-2</v>
      </c>
      <c r="W21">
        <f t="shared" si="10"/>
        <v>4.9688853837292268E-2</v>
      </c>
      <c r="X21">
        <f t="shared" si="11"/>
        <v>248.10632699999999</v>
      </c>
      <c r="Y21">
        <f t="shared" si="12"/>
        <v>20.744749733893791</v>
      </c>
      <c r="Z21">
        <f t="shared" si="13"/>
        <v>20.744749733893791</v>
      </c>
      <c r="AA21">
        <f t="shared" si="14"/>
        <v>2.4570484420866188</v>
      </c>
      <c r="AB21">
        <f t="shared" si="15"/>
        <v>58.779647785350605</v>
      </c>
      <c r="AC21">
        <f t="shared" si="16"/>
        <v>1.3721553140625</v>
      </c>
      <c r="AD21">
        <f t="shared" si="17"/>
        <v>2.3344054715558813</v>
      </c>
      <c r="AE21">
        <f t="shared" si="18"/>
        <v>1.0848931280241187</v>
      </c>
      <c r="AF21">
        <f t="shared" si="19"/>
        <v>-38.410927014042521</v>
      </c>
      <c r="AG21">
        <f t="shared" si="20"/>
        <v>-200.71794486651146</v>
      </c>
      <c r="AH21">
        <f t="shared" si="21"/>
        <v>-9.0156362754628798</v>
      </c>
      <c r="AI21">
        <f t="shared" si="22"/>
        <v>-3.8181156016861451E-2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54529.106654180679</v>
      </c>
      <c r="AO21">
        <f t="shared" si="26"/>
        <v>1500.13</v>
      </c>
      <c r="AP21">
        <f t="shared" si="27"/>
        <v>1264.6095</v>
      </c>
      <c r="AQ21">
        <f t="shared" si="28"/>
        <v>0.84299994000519951</v>
      </c>
      <c r="AR21">
        <f t="shared" si="29"/>
        <v>0.16538988421003512</v>
      </c>
      <c r="AS21">
        <v>1689984306</v>
      </c>
      <c r="AT21">
        <v>399.99200000000002</v>
      </c>
      <c r="AU21">
        <v>404.09300000000002</v>
      </c>
      <c r="AV21">
        <v>13.612500000000001</v>
      </c>
      <c r="AW21">
        <v>13.275499999999999</v>
      </c>
      <c r="AX21">
        <v>405.57299999999998</v>
      </c>
      <c r="AY21">
        <v>13.7659</v>
      </c>
      <c r="AZ21">
        <v>400.25200000000001</v>
      </c>
      <c r="BA21">
        <v>100.70099999999999</v>
      </c>
      <c r="BB21">
        <v>0.10012500000000001</v>
      </c>
      <c r="BC21">
        <v>19.915800000000001</v>
      </c>
      <c r="BD21">
        <v>20.1081</v>
      </c>
      <c r="BE21">
        <v>999.9</v>
      </c>
      <c r="BF21">
        <v>0</v>
      </c>
      <c r="BG21">
        <v>0</v>
      </c>
      <c r="BH21">
        <v>9998.75</v>
      </c>
      <c r="BI21">
        <v>0</v>
      </c>
      <c r="BJ21">
        <v>57.165500000000002</v>
      </c>
      <c r="BK21">
        <v>-4.1009200000000003</v>
      </c>
      <c r="BL21">
        <v>405.512</v>
      </c>
      <c r="BM21">
        <v>409.53</v>
      </c>
      <c r="BN21">
        <v>0.33704099999999998</v>
      </c>
      <c r="BO21">
        <v>404.09300000000002</v>
      </c>
      <c r="BP21">
        <v>13.275499999999999</v>
      </c>
      <c r="BQ21">
        <v>1.3708</v>
      </c>
      <c r="BR21">
        <v>1.3368599999999999</v>
      </c>
      <c r="BS21">
        <v>11.5984</v>
      </c>
      <c r="BT21">
        <v>11.2197</v>
      </c>
      <c r="BU21">
        <v>1500.13</v>
      </c>
      <c r="BV21">
        <v>0.90000100000000005</v>
      </c>
      <c r="BW21">
        <v>9.9999400000000002E-2</v>
      </c>
      <c r="BX21">
        <v>0</v>
      </c>
      <c r="BY21">
        <v>2.8180999999999998</v>
      </c>
      <c r="BZ21">
        <v>0</v>
      </c>
      <c r="CA21">
        <v>3116.25</v>
      </c>
      <c r="CB21">
        <v>14334.3</v>
      </c>
      <c r="CC21">
        <v>39</v>
      </c>
      <c r="CD21">
        <v>40.436999999999998</v>
      </c>
      <c r="CE21">
        <v>40.436999999999998</v>
      </c>
      <c r="CF21">
        <v>38.936999999999998</v>
      </c>
      <c r="CG21">
        <v>38.25</v>
      </c>
      <c r="CH21">
        <v>1350.12</v>
      </c>
      <c r="CI21">
        <v>150.01</v>
      </c>
      <c r="CJ21">
        <v>0</v>
      </c>
      <c r="CK21">
        <v>1689984311.3</v>
      </c>
      <c r="CL21">
        <v>0</v>
      </c>
      <c r="CM21">
        <v>1689984061</v>
      </c>
      <c r="CN21" t="s">
        <v>350</v>
      </c>
      <c r="CO21">
        <v>1689984061</v>
      </c>
      <c r="CP21">
        <v>1689984049</v>
      </c>
      <c r="CQ21">
        <v>28</v>
      </c>
      <c r="CR21">
        <v>5.3999999999999999E-2</v>
      </c>
      <c r="CS21">
        <v>1E-3</v>
      </c>
      <c r="CT21">
        <v>-5.5819999999999999</v>
      </c>
      <c r="CU21">
        <v>-0.153</v>
      </c>
      <c r="CV21">
        <v>404</v>
      </c>
      <c r="CW21">
        <v>13</v>
      </c>
      <c r="CX21">
        <v>0.28999999999999998</v>
      </c>
      <c r="CY21">
        <v>0.22</v>
      </c>
      <c r="CZ21">
        <v>4.8888375136074904</v>
      </c>
      <c r="DA21">
        <v>0.25373206155954497</v>
      </c>
      <c r="DB21">
        <v>6.8087835883701806E-2</v>
      </c>
      <c r="DC21">
        <v>1</v>
      </c>
      <c r="DD21">
        <v>404.03035</v>
      </c>
      <c r="DE21">
        <v>0.22172932330824499</v>
      </c>
      <c r="DF21">
        <v>4.4544668592324199E-2</v>
      </c>
      <c r="DG21">
        <v>-1</v>
      </c>
      <c r="DH21">
        <v>1499.9909523809499</v>
      </c>
      <c r="DI21">
        <v>-0.24168867382162099</v>
      </c>
      <c r="DJ21">
        <v>0.14520608546555899</v>
      </c>
      <c r="DK21">
        <v>1</v>
      </c>
      <c r="DL21">
        <v>2</v>
      </c>
      <c r="DM21">
        <v>2</v>
      </c>
      <c r="DN21" t="s">
        <v>351</v>
      </c>
      <c r="DO21">
        <v>2.6569400000000001</v>
      </c>
      <c r="DP21">
        <v>2.8298999999999999</v>
      </c>
      <c r="DQ21">
        <v>9.6359700000000006E-2</v>
      </c>
      <c r="DR21">
        <v>9.6431600000000006E-2</v>
      </c>
      <c r="DS21">
        <v>8.1152199999999994E-2</v>
      </c>
      <c r="DT21">
        <v>7.9464800000000002E-2</v>
      </c>
      <c r="DU21">
        <v>28853.7</v>
      </c>
      <c r="DV21">
        <v>29992.5</v>
      </c>
      <c r="DW21">
        <v>29649.599999999999</v>
      </c>
      <c r="DX21">
        <v>30930</v>
      </c>
      <c r="DY21">
        <v>35695.800000000003</v>
      </c>
      <c r="DZ21">
        <v>37264.699999999997</v>
      </c>
      <c r="EA21">
        <v>40693.9</v>
      </c>
      <c r="EB21">
        <v>42842.8</v>
      </c>
      <c r="EC21">
        <v>1.8845000000000001</v>
      </c>
      <c r="ED21">
        <v>2.3712</v>
      </c>
      <c r="EE21">
        <v>0.15049100000000001</v>
      </c>
      <c r="EF21">
        <v>0</v>
      </c>
      <c r="EG21">
        <v>17.613800000000001</v>
      </c>
      <c r="EH21">
        <v>999.9</v>
      </c>
      <c r="EI21">
        <v>56.238999999999997</v>
      </c>
      <c r="EJ21">
        <v>21.369</v>
      </c>
      <c r="EK21">
        <v>14.2578</v>
      </c>
      <c r="EL21">
        <v>61.193100000000001</v>
      </c>
      <c r="EM21">
        <v>16.005600000000001</v>
      </c>
      <c r="EN21">
        <v>1</v>
      </c>
      <c r="EO21">
        <v>-0.46983999999999998</v>
      </c>
      <c r="EP21">
        <v>-0.14638100000000001</v>
      </c>
      <c r="EQ21">
        <v>20.291599999999999</v>
      </c>
      <c r="ER21">
        <v>5.2449899999999996</v>
      </c>
      <c r="ES21">
        <v>11.8247</v>
      </c>
      <c r="ET21">
        <v>4.9831500000000002</v>
      </c>
      <c r="EU21">
        <v>3.2989999999999999</v>
      </c>
      <c r="EV21">
        <v>82.7</v>
      </c>
      <c r="EW21">
        <v>5656.6</v>
      </c>
      <c r="EX21">
        <v>9999</v>
      </c>
      <c r="EY21">
        <v>202.6</v>
      </c>
      <c r="EZ21">
        <v>1.8732</v>
      </c>
      <c r="FA21">
        <v>1.8789100000000001</v>
      </c>
      <c r="FB21">
        <v>1.8792500000000001</v>
      </c>
      <c r="FC21">
        <v>1.87981</v>
      </c>
      <c r="FD21">
        <v>1.8774500000000001</v>
      </c>
      <c r="FE21">
        <v>1.87677</v>
      </c>
      <c r="FF21">
        <v>1.8772899999999999</v>
      </c>
      <c r="FG21">
        <v>1.87486</v>
      </c>
      <c r="FH21">
        <v>0</v>
      </c>
      <c r="FI21">
        <v>0</v>
      </c>
      <c r="FJ21">
        <v>0</v>
      </c>
      <c r="FK21">
        <v>0</v>
      </c>
      <c r="FL21" t="s">
        <v>352</v>
      </c>
      <c r="FM21" t="s">
        <v>353</v>
      </c>
      <c r="FN21" t="s">
        <v>354</v>
      </c>
      <c r="FO21" t="s">
        <v>354</v>
      </c>
      <c r="FP21" t="s">
        <v>354</v>
      </c>
      <c r="FQ21" t="s">
        <v>354</v>
      </c>
      <c r="FR21">
        <v>0</v>
      </c>
      <c r="FS21">
        <v>100</v>
      </c>
      <c r="FT21">
        <v>100</v>
      </c>
      <c r="FU21">
        <v>-5.5810000000000004</v>
      </c>
      <c r="FV21">
        <v>-0.15340000000000001</v>
      </c>
      <c r="FW21">
        <v>-5.5823701421276404</v>
      </c>
      <c r="FX21">
        <v>1.4527828764109799E-4</v>
      </c>
      <c r="FY21">
        <v>-4.3579519040863002E-7</v>
      </c>
      <c r="FZ21">
        <v>2.0799061152897499E-10</v>
      </c>
      <c r="GA21">
        <v>-0.15340000000000301</v>
      </c>
      <c r="GB21">
        <v>0</v>
      </c>
      <c r="GC21">
        <v>0</v>
      </c>
      <c r="GD21">
        <v>0</v>
      </c>
      <c r="GE21">
        <v>4</v>
      </c>
      <c r="GF21">
        <v>2147</v>
      </c>
      <c r="GG21">
        <v>-1</v>
      </c>
      <c r="GH21">
        <v>-1</v>
      </c>
      <c r="GI21">
        <v>4.0999999999999996</v>
      </c>
      <c r="GJ21">
        <v>4.3</v>
      </c>
      <c r="GK21">
        <v>1.0400400000000001</v>
      </c>
      <c r="GL21">
        <v>2.51953</v>
      </c>
      <c r="GM21">
        <v>1.54541</v>
      </c>
      <c r="GN21">
        <v>2.2997999999999998</v>
      </c>
      <c r="GO21">
        <v>1.5979000000000001</v>
      </c>
      <c r="GP21">
        <v>2.323</v>
      </c>
      <c r="GQ21">
        <v>24.1648</v>
      </c>
      <c r="GR21">
        <v>16.286000000000001</v>
      </c>
      <c r="GS21">
        <v>18</v>
      </c>
      <c r="GT21">
        <v>387.166</v>
      </c>
      <c r="GU21">
        <v>678.61</v>
      </c>
      <c r="GV21">
        <v>18.950099999999999</v>
      </c>
      <c r="GW21">
        <v>20.6191</v>
      </c>
      <c r="GX21">
        <v>29.9998</v>
      </c>
      <c r="GY21">
        <v>20.7836</v>
      </c>
      <c r="GZ21">
        <v>20.756</v>
      </c>
      <c r="HA21">
        <v>20.8796</v>
      </c>
      <c r="HB21">
        <v>10</v>
      </c>
      <c r="HC21">
        <v>-30</v>
      </c>
      <c r="HD21">
        <v>18.97</v>
      </c>
      <c r="HE21">
        <v>404.00900000000001</v>
      </c>
      <c r="HF21">
        <v>0</v>
      </c>
      <c r="HG21">
        <v>100.946</v>
      </c>
      <c r="HH21">
        <v>99.355999999999995</v>
      </c>
    </row>
    <row r="22" spans="1:216" x14ac:dyDescent="0.2">
      <c r="A22">
        <v>4</v>
      </c>
      <c r="B22">
        <v>1689984367</v>
      </c>
      <c r="C22">
        <v>183</v>
      </c>
      <c r="D22" t="s">
        <v>359</v>
      </c>
      <c r="E22" t="s">
        <v>360</v>
      </c>
      <c r="F22" t="s">
        <v>344</v>
      </c>
      <c r="G22" t="s">
        <v>345</v>
      </c>
      <c r="H22" t="s">
        <v>346</v>
      </c>
      <c r="I22" t="s">
        <v>347</v>
      </c>
      <c r="J22" t="s">
        <v>348</v>
      </c>
      <c r="K22" t="s">
        <v>349</v>
      </c>
      <c r="L22">
        <v>1689984367</v>
      </c>
      <c r="M22">
        <f t="shared" si="0"/>
        <v>8.3640368858299032E-4</v>
      </c>
      <c r="N22">
        <f t="shared" si="1"/>
        <v>0.8364036885829903</v>
      </c>
      <c r="O22">
        <f t="shared" si="2"/>
        <v>9.7592018975733392</v>
      </c>
      <c r="P22">
        <f t="shared" si="3"/>
        <v>400.08699999999999</v>
      </c>
      <c r="Q22">
        <f t="shared" si="4"/>
        <v>192.07283308288299</v>
      </c>
      <c r="R22">
        <f t="shared" si="5"/>
        <v>19.362495251901411</v>
      </c>
      <c r="S22">
        <f t="shared" si="6"/>
        <v>40.332005903742996</v>
      </c>
      <c r="T22">
        <f t="shared" si="7"/>
        <v>7.7603263590723601E-2</v>
      </c>
      <c r="U22">
        <f t="shared" si="8"/>
        <v>4.4873987497231642</v>
      </c>
      <c r="V22">
        <f t="shared" si="9"/>
        <v>7.6865338998395205E-2</v>
      </c>
      <c r="W22">
        <f t="shared" si="10"/>
        <v>4.8106551492096986E-2</v>
      </c>
      <c r="X22">
        <f t="shared" si="11"/>
        <v>206.71617299999997</v>
      </c>
      <c r="Y22">
        <f t="shared" si="12"/>
        <v>20.663797274189061</v>
      </c>
      <c r="Z22">
        <f t="shared" si="13"/>
        <v>20.663797274189061</v>
      </c>
      <c r="AA22">
        <f t="shared" si="14"/>
        <v>2.4448279098997387</v>
      </c>
      <c r="AB22">
        <f t="shared" si="15"/>
        <v>58.353372540176331</v>
      </c>
      <c r="AC22">
        <f t="shared" si="16"/>
        <v>1.3686411819263</v>
      </c>
      <c r="AD22">
        <f t="shared" si="17"/>
        <v>2.3454363001624112</v>
      </c>
      <c r="AE22">
        <f t="shared" si="18"/>
        <v>1.0761867279734387</v>
      </c>
      <c r="AF22">
        <f t="shared" si="19"/>
        <v>-36.885402666509876</v>
      </c>
      <c r="AG22">
        <f t="shared" si="20"/>
        <v>-162.54850711251697</v>
      </c>
      <c r="AH22">
        <f t="shared" si="21"/>
        <v>-7.3073513761617193</v>
      </c>
      <c r="AI22">
        <f t="shared" si="22"/>
        <v>-2.5088155188598193E-2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54453.347907581898</v>
      </c>
      <c r="AO22">
        <f t="shared" si="26"/>
        <v>1249.8699999999999</v>
      </c>
      <c r="AP22">
        <f t="shared" si="27"/>
        <v>1053.6405</v>
      </c>
      <c r="AQ22">
        <f t="shared" si="28"/>
        <v>0.84300007200748883</v>
      </c>
      <c r="AR22">
        <f t="shared" si="29"/>
        <v>0.16539013897445334</v>
      </c>
      <c r="AS22">
        <v>1689984367</v>
      </c>
      <c r="AT22">
        <v>400.08699999999999</v>
      </c>
      <c r="AU22">
        <v>404.04599999999999</v>
      </c>
      <c r="AV22">
        <v>13.576700000000001</v>
      </c>
      <c r="AW22">
        <v>13.2531</v>
      </c>
      <c r="AX22">
        <v>405.66800000000001</v>
      </c>
      <c r="AY22">
        <v>13.7301</v>
      </c>
      <c r="AZ22">
        <v>400.286</v>
      </c>
      <c r="BA22">
        <v>100.708</v>
      </c>
      <c r="BB22">
        <v>0.100089</v>
      </c>
      <c r="BC22">
        <v>19.991900000000001</v>
      </c>
      <c r="BD22">
        <v>20.063600000000001</v>
      </c>
      <c r="BE22">
        <v>999.9</v>
      </c>
      <c r="BF22">
        <v>0</v>
      </c>
      <c r="BG22">
        <v>0</v>
      </c>
      <c r="BH22">
        <v>9986.25</v>
      </c>
      <c r="BI22">
        <v>0</v>
      </c>
      <c r="BJ22">
        <v>59.116700000000002</v>
      </c>
      <c r="BK22">
        <v>-3.95865</v>
      </c>
      <c r="BL22">
        <v>405.59399999999999</v>
      </c>
      <c r="BM22">
        <v>409.47199999999998</v>
      </c>
      <c r="BN22">
        <v>0.32360800000000001</v>
      </c>
      <c r="BO22">
        <v>404.04599999999999</v>
      </c>
      <c r="BP22">
        <v>13.2531</v>
      </c>
      <c r="BQ22">
        <v>1.3672800000000001</v>
      </c>
      <c r="BR22">
        <v>1.3346899999999999</v>
      </c>
      <c r="BS22">
        <v>11.5596</v>
      </c>
      <c r="BT22">
        <v>11.1953</v>
      </c>
      <c r="BU22">
        <v>1249.8699999999999</v>
      </c>
      <c r="BV22">
        <v>0.89999600000000002</v>
      </c>
      <c r="BW22">
        <v>0.100004</v>
      </c>
      <c r="BX22">
        <v>0</v>
      </c>
      <c r="BY22">
        <v>2.5760000000000001</v>
      </c>
      <c r="BZ22">
        <v>0</v>
      </c>
      <c r="CA22">
        <v>2633.06</v>
      </c>
      <c r="CB22">
        <v>11942.9</v>
      </c>
      <c r="CC22">
        <v>38.686999999999998</v>
      </c>
      <c r="CD22">
        <v>40.375</v>
      </c>
      <c r="CE22">
        <v>40.375</v>
      </c>
      <c r="CF22">
        <v>38.875</v>
      </c>
      <c r="CG22">
        <v>38.061999999999998</v>
      </c>
      <c r="CH22">
        <v>1124.8800000000001</v>
      </c>
      <c r="CI22">
        <v>124.99</v>
      </c>
      <c r="CJ22">
        <v>0</v>
      </c>
      <c r="CK22">
        <v>1689984372.5</v>
      </c>
      <c r="CL22">
        <v>0</v>
      </c>
      <c r="CM22">
        <v>1689984061</v>
      </c>
      <c r="CN22" t="s">
        <v>350</v>
      </c>
      <c r="CO22">
        <v>1689984061</v>
      </c>
      <c r="CP22">
        <v>1689984049</v>
      </c>
      <c r="CQ22">
        <v>28</v>
      </c>
      <c r="CR22">
        <v>5.3999999999999999E-2</v>
      </c>
      <c r="CS22">
        <v>1E-3</v>
      </c>
      <c r="CT22">
        <v>-5.5819999999999999</v>
      </c>
      <c r="CU22">
        <v>-0.153</v>
      </c>
      <c r="CV22">
        <v>404</v>
      </c>
      <c r="CW22">
        <v>13</v>
      </c>
      <c r="CX22">
        <v>0.28999999999999998</v>
      </c>
      <c r="CY22">
        <v>0.22</v>
      </c>
      <c r="CZ22">
        <v>4.8556345790817499</v>
      </c>
      <c r="DA22">
        <v>6.3483793297228003E-2</v>
      </c>
      <c r="DB22">
        <v>4.39521393176538E-2</v>
      </c>
      <c r="DC22">
        <v>1</v>
      </c>
      <c r="DD22">
        <v>404.04380952380899</v>
      </c>
      <c r="DE22">
        <v>3.3896103895929897E-2</v>
      </c>
      <c r="DF22">
        <v>3.1659827403216698E-2</v>
      </c>
      <c r="DG22">
        <v>-1</v>
      </c>
      <c r="DH22">
        <v>1250.01</v>
      </c>
      <c r="DI22">
        <v>-0.21668715537111199</v>
      </c>
      <c r="DJ22">
        <v>0.156570385815156</v>
      </c>
      <c r="DK22">
        <v>1</v>
      </c>
      <c r="DL22">
        <v>2</v>
      </c>
      <c r="DM22">
        <v>2</v>
      </c>
      <c r="DN22" t="s">
        <v>351</v>
      </c>
      <c r="DO22">
        <v>2.6570800000000001</v>
      </c>
      <c r="DP22">
        <v>2.8297500000000002</v>
      </c>
      <c r="DQ22">
        <v>9.6389900000000001E-2</v>
      </c>
      <c r="DR22">
        <v>9.6435199999999999E-2</v>
      </c>
      <c r="DS22">
        <v>8.1003500000000006E-2</v>
      </c>
      <c r="DT22">
        <v>7.9374600000000003E-2</v>
      </c>
      <c r="DU22">
        <v>28855.8</v>
      </c>
      <c r="DV22">
        <v>29995.4</v>
      </c>
      <c r="DW22">
        <v>29652.6</v>
      </c>
      <c r="DX22">
        <v>30932.9</v>
      </c>
      <c r="DY22">
        <v>35705.199999999997</v>
      </c>
      <c r="DZ22">
        <v>37271.5</v>
      </c>
      <c r="EA22">
        <v>40698</v>
      </c>
      <c r="EB22">
        <v>42846.5</v>
      </c>
      <c r="EC22">
        <v>1.8846000000000001</v>
      </c>
      <c r="ED22">
        <v>2.3720500000000002</v>
      </c>
      <c r="EE22">
        <v>0.153892</v>
      </c>
      <c r="EF22">
        <v>0</v>
      </c>
      <c r="EG22">
        <v>17.512499999999999</v>
      </c>
      <c r="EH22">
        <v>999.9</v>
      </c>
      <c r="EI22">
        <v>56.274999999999999</v>
      </c>
      <c r="EJ22">
        <v>21.349</v>
      </c>
      <c r="EK22">
        <v>14.249000000000001</v>
      </c>
      <c r="EL22">
        <v>61.273200000000003</v>
      </c>
      <c r="EM22">
        <v>15.7532</v>
      </c>
      <c r="EN22">
        <v>1</v>
      </c>
      <c r="EO22">
        <v>-0.471972</v>
      </c>
      <c r="EP22">
        <v>0.42138599999999998</v>
      </c>
      <c r="EQ22">
        <v>20.292899999999999</v>
      </c>
      <c r="ER22">
        <v>5.2438000000000002</v>
      </c>
      <c r="ES22">
        <v>11.824999999999999</v>
      </c>
      <c r="ET22">
        <v>4.9832999999999998</v>
      </c>
      <c r="EU22">
        <v>3.2990300000000001</v>
      </c>
      <c r="EV22">
        <v>82.7</v>
      </c>
      <c r="EW22">
        <v>5657.9</v>
      </c>
      <c r="EX22">
        <v>9999</v>
      </c>
      <c r="EY22">
        <v>202.6</v>
      </c>
      <c r="EZ22">
        <v>1.8731800000000001</v>
      </c>
      <c r="FA22">
        <v>1.87887</v>
      </c>
      <c r="FB22">
        <v>1.8792500000000001</v>
      </c>
      <c r="FC22">
        <v>1.8797699999999999</v>
      </c>
      <c r="FD22">
        <v>1.8774500000000001</v>
      </c>
      <c r="FE22">
        <v>1.87669</v>
      </c>
      <c r="FF22">
        <v>1.8772899999999999</v>
      </c>
      <c r="FG22">
        <v>1.87486</v>
      </c>
      <c r="FH22">
        <v>0</v>
      </c>
      <c r="FI22">
        <v>0</v>
      </c>
      <c r="FJ22">
        <v>0</v>
      </c>
      <c r="FK22">
        <v>0</v>
      </c>
      <c r="FL22" t="s">
        <v>352</v>
      </c>
      <c r="FM22" t="s">
        <v>353</v>
      </c>
      <c r="FN22" t="s">
        <v>354</v>
      </c>
      <c r="FO22" t="s">
        <v>354</v>
      </c>
      <c r="FP22" t="s">
        <v>354</v>
      </c>
      <c r="FQ22" t="s">
        <v>354</v>
      </c>
      <c r="FR22">
        <v>0</v>
      </c>
      <c r="FS22">
        <v>100</v>
      </c>
      <c r="FT22">
        <v>100</v>
      </c>
      <c r="FU22">
        <v>-5.5810000000000004</v>
      </c>
      <c r="FV22">
        <v>-0.15340000000000001</v>
      </c>
      <c r="FW22">
        <v>-5.5823701421276404</v>
      </c>
      <c r="FX22">
        <v>1.4527828764109799E-4</v>
      </c>
      <c r="FY22">
        <v>-4.3579519040863002E-7</v>
      </c>
      <c r="FZ22">
        <v>2.0799061152897499E-10</v>
      </c>
      <c r="GA22">
        <v>-0.15340000000000301</v>
      </c>
      <c r="GB22">
        <v>0</v>
      </c>
      <c r="GC22">
        <v>0</v>
      </c>
      <c r="GD22">
        <v>0</v>
      </c>
      <c r="GE22">
        <v>4</v>
      </c>
      <c r="GF22">
        <v>2147</v>
      </c>
      <c r="GG22">
        <v>-1</v>
      </c>
      <c r="GH22">
        <v>-1</v>
      </c>
      <c r="GI22">
        <v>5.0999999999999996</v>
      </c>
      <c r="GJ22">
        <v>5.3</v>
      </c>
      <c r="GK22">
        <v>1.0400400000000001</v>
      </c>
      <c r="GL22">
        <v>2.52075</v>
      </c>
      <c r="GM22">
        <v>1.54541</v>
      </c>
      <c r="GN22">
        <v>2.2985799999999998</v>
      </c>
      <c r="GO22">
        <v>1.5979000000000001</v>
      </c>
      <c r="GP22">
        <v>2.31812</v>
      </c>
      <c r="GQ22">
        <v>24.124099999999999</v>
      </c>
      <c r="GR22">
        <v>16.277200000000001</v>
      </c>
      <c r="GS22">
        <v>18</v>
      </c>
      <c r="GT22">
        <v>387.01100000000002</v>
      </c>
      <c r="GU22">
        <v>679.00400000000002</v>
      </c>
      <c r="GV22">
        <v>18.7438</v>
      </c>
      <c r="GW22">
        <v>20.569700000000001</v>
      </c>
      <c r="GX22">
        <v>29.9999</v>
      </c>
      <c r="GY22">
        <v>20.755700000000001</v>
      </c>
      <c r="GZ22">
        <v>20.732199999999999</v>
      </c>
      <c r="HA22">
        <v>20.878</v>
      </c>
      <c r="HB22">
        <v>10</v>
      </c>
      <c r="HC22">
        <v>-30</v>
      </c>
      <c r="HD22">
        <v>18.796700000000001</v>
      </c>
      <c r="HE22">
        <v>403.89299999999997</v>
      </c>
      <c r="HF22">
        <v>0</v>
      </c>
      <c r="HG22">
        <v>100.956</v>
      </c>
      <c r="HH22">
        <v>99.364900000000006</v>
      </c>
    </row>
    <row r="23" spans="1:216" x14ac:dyDescent="0.2">
      <c r="A23">
        <v>5</v>
      </c>
      <c r="B23">
        <v>1689984428</v>
      </c>
      <c r="C23">
        <v>244</v>
      </c>
      <c r="D23" t="s">
        <v>361</v>
      </c>
      <c r="E23" t="s">
        <v>362</v>
      </c>
      <c r="F23" t="s">
        <v>344</v>
      </c>
      <c r="G23" t="s">
        <v>345</v>
      </c>
      <c r="H23" t="s">
        <v>346</v>
      </c>
      <c r="I23" t="s">
        <v>347</v>
      </c>
      <c r="J23" t="s">
        <v>348</v>
      </c>
      <c r="K23" t="s">
        <v>349</v>
      </c>
      <c r="L23">
        <v>1689984428</v>
      </c>
      <c r="M23">
        <f t="shared" si="0"/>
        <v>8.2793482792774416E-4</v>
      </c>
      <c r="N23">
        <f t="shared" si="1"/>
        <v>0.8279348279277442</v>
      </c>
      <c r="O23">
        <f t="shared" si="2"/>
        <v>8.898898063160777</v>
      </c>
      <c r="P23">
        <f t="shared" si="3"/>
        <v>400.07799999999997</v>
      </c>
      <c r="Q23">
        <f t="shared" si="4"/>
        <v>213.66518410239323</v>
      </c>
      <c r="R23">
        <f t="shared" si="5"/>
        <v>21.539963986547907</v>
      </c>
      <c r="S23">
        <f t="shared" si="6"/>
        <v>40.332568677545197</v>
      </c>
      <c r="T23">
        <f t="shared" si="7"/>
        <v>7.9219334116615539E-2</v>
      </c>
      <c r="U23">
        <f t="shared" si="8"/>
        <v>4.4929070037373684</v>
      </c>
      <c r="V23">
        <f t="shared" si="9"/>
        <v>7.8451452233743044E-2</v>
      </c>
      <c r="W23">
        <f t="shared" si="10"/>
        <v>4.9100528297094978E-2</v>
      </c>
      <c r="X23">
        <f t="shared" si="11"/>
        <v>165.392754</v>
      </c>
      <c r="Y23">
        <f t="shared" si="12"/>
        <v>20.429705652773542</v>
      </c>
      <c r="Z23">
        <f t="shared" si="13"/>
        <v>20.429705652773542</v>
      </c>
      <c r="AA23">
        <f t="shared" si="14"/>
        <v>2.4097886452424464</v>
      </c>
      <c r="AB23">
        <f t="shared" si="15"/>
        <v>58.490632450714372</v>
      </c>
      <c r="AC23">
        <f t="shared" si="16"/>
        <v>1.3657977705432001</v>
      </c>
      <c r="AD23">
        <f t="shared" si="17"/>
        <v>2.3350709563519496</v>
      </c>
      <c r="AE23">
        <f t="shared" si="18"/>
        <v>1.0439908746992463</v>
      </c>
      <c r="AF23">
        <f t="shared" si="19"/>
        <v>-36.511925911613517</v>
      </c>
      <c r="AG23">
        <f t="shared" si="20"/>
        <v>-123.36483131879467</v>
      </c>
      <c r="AH23">
        <f t="shared" si="21"/>
        <v>-5.5303995877400549</v>
      </c>
      <c r="AI23">
        <f t="shared" si="22"/>
        <v>-1.4402818148241181E-2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54553.823147744617</v>
      </c>
      <c r="AO23">
        <f t="shared" si="26"/>
        <v>1000.01</v>
      </c>
      <c r="AP23">
        <f t="shared" si="27"/>
        <v>843.00900000000001</v>
      </c>
      <c r="AQ23">
        <f t="shared" si="28"/>
        <v>0.84300056999430006</v>
      </c>
      <c r="AR23">
        <f t="shared" si="29"/>
        <v>0.1653911000889991</v>
      </c>
      <c r="AS23">
        <v>1689984428</v>
      </c>
      <c r="AT23">
        <v>400.07799999999997</v>
      </c>
      <c r="AU23">
        <v>403.69900000000001</v>
      </c>
      <c r="AV23">
        <v>13.548</v>
      </c>
      <c r="AW23">
        <v>13.227600000000001</v>
      </c>
      <c r="AX23">
        <v>405.66</v>
      </c>
      <c r="AY23">
        <v>13.7014</v>
      </c>
      <c r="AZ23">
        <v>400.202</v>
      </c>
      <c r="BA23">
        <v>100.712</v>
      </c>
      <c r="BB23">
        <v>9.9763400000000002E-2</v>
      </c>
      <c r="BC23">
        <v>19.920400000000001</v>
      </c>
      <c r="BD23">
        <v>19.872499999999999</v>
      </c>
      <c r="BE23">
        <v>999.9</v>
      </c>
      <c r="BF23">
        <v>0</v>
      </c>
      <c r="BG23">
        <v>0</v>
      </c>
      <c r="BH23">
        <v>10002.5</v>
      </c>
      <c r="BI23">
        <v>0</v>
      </c>
      <c r="BJ23">
        <v>61.7226</v>
      </c>
      <c r="BK23">
        <v>-3.6209099999999999</v>
      </c>
      <c r="BL23">
        <v>405.57299999999998</v>
      </c>
      <c r="BM23">
        <v>409.11099999999999</v>
      </c>
      <c r="BN23">
        <v>0.320411</v>
      </c>
      <c r="BO23">
        <v>403.69900000000001</v>
      </c>
      <c r="BP23">
        <v>13.227600000000001</v>
      </c>
      <c r="BQ23">
        <v>1.3644400000000001</v>
      </c>
      <c r="BR23">
        <v>1.3321700000000001</v>
      </c>
      <c r="BS23">
        <v>11.5281</v>
      </c>
      <c r="BT23">
        <v>11.1668</v>
      </c>
      <c r="BU23">
        <v>1000.01</v>
      </c>
      <c r="BV23">
        <v>0.89998500000000003</v>
      </c>
      <c r="BW23">
        <v>0.10001500000000001</v>
      </c>
      <c r="BX23">
        <v>0</v>
      </c>
      <c r="BY23">
        <v>2.3816999999999999</v>
      </c>
      <c r="BZ23">
        <v>0</v>
      </c>
      <c r="CA23">
        <v>2166.5700000000002</v>
      </c>
      <c r="CB23">
        <v>9555.41</v>
      </c>
      <c r="CC23">
        <v>38.25</v>
      </c>
      <c r="CD23">
        <v>40.25</v>
      </c>
      <c r="CE23">
        <v>40.186999999999998</v>
      </c>
      <c r="CF23">
        <v>38.75</v>
      </c>
      <c r="CG23">
        <v>37.75</v>
      </c>
      <c r="CH23">
        <v>899.99</v>
      </c>
      <c r="CI23">
        <v>100.02</v>
      </c>
      <c r="CJ23">
        <v>0</v>
      </c>
      <c r="CK23">
        <v>1689984433.7</v>
      </c>
      <c r="CL23">
        <v>0</v>
      </c>
      <c r="CM23">
        <v>1689984061</v>
      </c>
      <c r="CN23" t="s">
        <v>350</v>
      </c>
      <c r="CO23">
        <v>1689984061</v>
      </c>
      <c r="CP23">
        <v>1689984049</v>
      </c>
      <c r="CQ23">
        <v>28</v>
      </c>
      <c r="CR23">
        <v>5.3999999999999999E-2</v>
      </c>
      <c r="CS23">
        <v>1E-3</v>
      </c>
      <c r="CT23">
        <v>-5.5819999999999999</v>
      </c>
      <c r="CU23">
        <v>-0.153</v>
      </c>
      <c r="CV23">
        <v>404</v>
      </c>
      <c r="CW23">
        <v>13</v>
      </c>
      <c r="CX23">
        <v>0.28999999999999998</v>
      </c>
      <c r="CY23">
        <v>0.22</v>
      </c>
      <c r="CZ23">
        <v>4.53814347981643</v>
      </c>
      <c r="DA23">
        <v>0.32452708089198401</v>
      </c>
      <c r="DB23">
        <v>5.2586451675590201E-2</v>
      </c>
      <c r="DC23">
        <v>1</v>
      </c>
      <c r="DD23">
        <v>403.80615</v>
      </c>
      <c r="DE23">
        <v>0.29300751879695203</v>
      </c>
      <c r="DF23">
        <v>4.72115187215972E-2</v>
      </c>
      <c r="DG23">
        <v>-1</v>
      </c>
      <c r="DH23">
        <v>1000.0194</v>
      </c>
      <c r="DI23">
        <v>1.25824801612834E-2</v>
      </c>
      <c r="DJ23">
        <v>0.105498056854138</v>
      </c>
      <c r="DK23">
        <v>1</v>
      </c>
      <c r="DL23">
        <v>2</v>
      </c>
      <c r="DM23">
        <v>2</v>
      </c>
      <c r="DN23" t="s">
        <v>351</v>
      </c>
      <c r="DO23">
        <v>2.6568800000000001</v>
      </c>
      <c r="DP23">
        <v>2.8295599999999999</v>
      </c>
      <c r="DQ23">
        <v>9.6400600000000003E-2</v>
      </c>
      <c r="DR23">
        <v>9.6383999999999997E-2</v>
      </c>
      <c r="DS23">
        <v>8.0885700000000005E-2</v>
      </c>
      <c r="DT23">
        <v>7.9269800000000001E-2</v>
      </c>
      <c r="DU23">
        <v>28858</v>
      </c>
      <c r="DV23">
        <v>30000.1</v>
      </c>
      <c r="DW23">
        <v>29654.9</v>
      </c>
      <c r="DX23">
        <v>30935.7</v>
      </c>
      <c r="DY23">
        <v>35712.6</v>
      </c>
      <c r="DZ23">
        <v>37279.800000000003</v>
      </c>
      <c r="EA23">
        <v>40701.199999999997</v>
      </c>
      <c r="EB23">
        <v>42851.1</v>
      </c>
      <c r="EC23">
        <v>1.8851199999999999</v>
      </c>
      <c r="ED23">
        <v>2.3730000000000002</v>
      </c>
      <c r="EE23">
        <v>0.15204400000000001</v>
      </c>
      <c r="EF23">
        <v>0</v>
      </c>
      <c r="EG23">
        <v>17.351299999999998</v>
      </c>
      <c r="EH23">
        <v>999.9</v>
      </c>
      <c r="EI23">
        <v>56.3</v>
      </c>
      <c r="EJ23">
        <v>21.338999999999999</v>
      </c>
      <c r="EK23">
        <v>14.247999999999999</v>
      </c>
      <c r="EL23">
        <v>61.473199999999999</v>
      </c>
      <c r="EM23">
        <v>15.7332</v>
      </c>
      <c r="EN23">
        <v>1</v>
      </c>
      <c r="EO23">
        <v>-0.47630299999999998</v>
      </c>
      <c r="EP23">
        <v>-0.37315599999999999</v>
      </c>
      <c r="EQ23">
        <v>20.295100000000001</v>
      </c>
      <c r="ER23">
        <v>5.2416999999999998</v>
      </c>
      <c r="ES23">
        <v>11.8247</v>
      </c>
      <c r="ET23">
        <v>4.9826499999999996</v>
      </c>
      <c r="EU23">
        <v>3.2989999999999999</v>
      </c>
      <c r="EV23">
        <v>82.7</v>
      </c>
      <c r="EW23">
        <v>5659.4</v>
      </c>
      <c r="EX23">
        <v>9999</v>
      </c>
      <c r="EY23">
        <v>202.6</v>
      </c>
      <c r="EZ23">
        <v>1.8731800000000001</v>
      </c>
      <c r="FA23">
        <v>1.87883</v>
      </c>
      <c r="FB23">
        <v>1.87924</v>
      </c>
      <c r="FC23">
        <v>1.87975</v>
      </c>
      <c r="FD23">
        <v>1.87744</v>
      </c>
      <c r="FE23">
        <v>1.8767</v>
      </c>
      <c r="FF23">
        <v>1.8772800000000001</v>
      </c>
      <c r="FG23">
        <v>1.8748499999999999</v>
      </c>
      <c r="FH23">
        <v>0</v>
      </c>
      <c r="FI23">
        <v>0</v>
      </c>
      <c r="FJ23">
        <v>0</v>
      </c>
      <c r="FK23">
        <v>0</v>
      </c>
      <c r="FL23" t="s">
        <v>352</v>
      </c>
      <c r="FM23" t="s">
        <v>353</v>
      </c>
      <c r="FN23" t="s">
        <v>354</v>
      </c>
      <c r="FO23" t="s">
        <v>354</v>
      </c>
      <c r="FP23" t="s">
        <v>354</v>
      </c>
      <c r="FQ23" t="s">
        <v>354</v>
      </c>
      <c r="FR23">
        <v>0</v>
      </c>
      <c r="FS23">
        <v>100</v>
      </c>
      <c r="FT23">
        <v>100</v>
      </c>
      <c r="FU23">
        <v>-5.5819999999999999</v>
      </c>
      <c r="FV23">
        <v>-0.15340000000000001</v>
      </c>
      <c r="FW23">
        <v>-5.5823701421276404</v>
      </c>
      <c r="FX23">
        <v>1.4527828764109799E-4</v>
      </c>
      <c r="FY23">
        <v>-4.3579519040863002E-7</v>
      </c>
      <c r="FZ23">
        <v>2.0799061152897499E-10</v>
      </c>
      <c r="GA23">
        <v>-0.15340000000000301</v>
      </c>
      <c r="GB23">
        <v>0</v>
      </c>
      <c r="GC23">
        <v>0</v>
      </c>
      <c r="GD23">
        <v>0</v>
      </c>
      <c r="GE23">
        <v>4</v>
      </c>
      <c r="GF23">
        <v>2147</v>
      </c>
      <c r="GG23">
        <v>-1</v>
      </c>
      <c r="GH23">
        <v>-1</v>
      </c>
      <c r="GI23">
        <v>6.1</v>
      </c>
      <c r="GJ23">
        <v>6.3</v>
      </c>
      <c r="GK23">
        <v>1.0400400000000001</v>
      </c>
      <c r="GL23">
        <v>2.52563</v>
      </c>
      <c r="GM23">
        <v>1.54541</v>
      </c>
      <c r="GN23">
        <v>2.2985799999999998</v>
      </c>
      <c r="GO23">
        <v>1.5979000000000001</v>
      </c>
      <c r="GP23">
        <v>2.3156699999999999</v>
      </c>
      <c r="GQ23">
        <v>24.083500000000001</v>
      </c>
      <c r="GR23">
        <v>16.2685</v>
      </c>
      <c r="GS23">
        <v>18</v>
      </c>
      <c r="GT23">
        <v>386.99700000000001</v>
      </c>
      <c r="GU23">
        <v>679.351</v>
      </c>
      <c r="GV23">
        <v>19.3123</v>
      </c>
      <c r="GW23">
        <v>20.516400000000001</v>
      </c>
      <c r="GX23">
        <v>29.9998</v>
      </c>
      <c r="GY23">
        <v>20.719100000000001</v>
      </c>
      <c r="GZ23">
        <v>20.699100000000001</v>
      </c>
      <c r="HA23">
        <v>20.8779</v>
      </c>
      <c r="HB23">
        <v>10</v>
      </c>
      <c r="HC23">
        <v>-30</v>
      </c>
      <c r="HD23">
        <v>19.360299999999999</v>
      </c>
      <c r="HE23">
        <v>403.80500000000001</v>
      </c>
      <c r="HF23">
        <v>0</v>
      </c>
      <c r="HG23">
        <v>100.964</v>
      </c>
      <c r="HH23">
        <v>99.374899999999997</v>
      </c>
    </row>
    <row r="24" spans="1:216" x14ac:dyDescent="0.2">
      <c r="A24">
        <v>6</v>
      </c>
      <c r="B24">
        <v>1689984489</v>
      </c>
      <c r="C24">
        <v>305</v>
      </c>
      <c r="D24" t="s">
        <v>363</v>
      </c>
      <c r="E24" t="s">
        <v>364</v>
      </c>
      <c r="F24" t="s">
        <v>344</v>
      </c>
      <c r="G24" t="s">
        <v>345</v>
      </c>
      <c r="H24" t="s">
        <v>346</v>
      </c>
      <c r="I24" t="s">
        <v>347</v>
      </c>
      <c r="J24" t="s">
        <v>348</v>
      </c>
      <c r="K24" t="s">
        <v>349</v>
      </c>
      <c r="L24">
        <v>1689984489</v>
      </c>
      <c r="M24">
        <f t="shared" si="0"/>
        <v>7.9482101899748677E-4</v>
      </c>
      <c r="N24">
        <f t="shared" si="1"/>
        <v>0.79482101899748681</v>
      </c>
      <c r="O24">
        <f t="shared" si="2"/>
        <v>9.0600507227156761</v>
      </c>
      <c r="P24">
        <f t="shared" si="3"/>
        <v>399.97399999999999</v>
      </c>
      <c r="Q24">
        <f t="shared" si="4"/>
        <v>203.48826375860611</v>
      </c>
      <c r="R24">
        <f t="shared" si="5"/>
        <v>20.514417595841607</v>
      </c>
      <c r="S24">
        <f t="shared" si="6"/>
        <v>40.322884042161995</v>
      </c>
      <c r="T24">
        <f t="shared" si="7"/>
        <v>7.6339999863055938E-2</v>
      </c>
      <c r="U24">
        <f t="shared" si="8"/>
        <v>4.5028911505701732</v>
      </c>
      <c r="V24">
        <f t="shared" si="9"/>
        <v>7.5628217611157761E-2</v>
      </c>
      <c r="W24">
        <f t="shared" si="10"/>
        <v>4.7331033520895516E-2</v>
      </c>
      <c r="X24">
        <f t="shared" si="11"/>
        <v>124.04527838907362</v>
      </c>
      <c r="Y24">
        <f t="shared" si="12"/>
        <v>20.371119526262156</v>
      </c>
      <c r="Z24">
        <f t="shared" si="13"/>
        <v>20.371119526262156</v>
      </c>
      <c r="AA24">
        <f t="shared" si="14"/>
        <v>2.4010885020925241</v>
      </c>
      <c r="AB24">
        <f t="shared" si="15"/>
        <v>57.940826513337896</v>
      </c>
      <c r="AC24">
        <f t="shared" si="16"/>
        <v>1.3613487300468001</v>
      </c>
      <c r="AD24">
        <f t="shared" si="17"/>
        <v>2.3495500702486867</v>
      </c>
      <c r="AE24">
        <f t="shared" si="18"/>
        <v>1.039739772045724</v>
      </c>
      <c r="AF24">
        <f t="shared" si="19"/>
        <v>-35.051606937789167</v>
      </c>
      <c r="AG24">
        <f t="shared" si="20"/>
        <v>-85.189177772095334</v>
      </c>
      <c r="AH24">
        <f t="shared" si="21"/>
        <v>-3.8113335012644418</v>
      </c>
      <c r="AI24">
        <f t="shared" si="22"/>
        <v>-6.8398220753209671E-3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54693.129719519675</v>
      </c>
      <c r="AO24">
        <f t="shared" si="26"/>
        <v>750.02099999999996</v>
      </c>
      <c r="AP24">
        <f t="shared" si="27"/>
        <v>632.26734299951988</v>
      </c>
      <c r="AQ24">
        <f t="shared" si="28"/>
        <v>0.84299952001279954</v>
      </c>
      <c r="AR24">
        <f t="shared" si="29"/>
        <v>0.16538907362470334</v>
      </c>
      <c r="AS24">
        <v>1689984489</v>
      </c>
      <c r="AT24">
        <v>399.97399999999999</v>
      </c>
      <c r="AU24">
        <v>403.65300000000002</v>
      </c>
      <c r="AV24">
        <v>13.5036</v>
      </c>
      <c r="AW24">
        <v>13.196</v>
      </c>
      <c r="AX24">
        <v>405.55500000000001</v>
      </c>
      <c r="AY24">
        <v>13.657</v>
      </c>
      <c r="AZ24">
        <v>400.20100000000002</v>
      </c>
      <c r="BA24">
        <v>100.714</v>
      </c>
      <c r="BB24">
        <v>9.9763000000000004E-2</v>
      </c>
      <c r="BC24">
        <v>20.020199999999999</v>
      </c>
      <c r="BD24">
        <v>19.840599999999998</v>
      </c>
      <c r="BE24">
        <v>999.9</v>
      </c>
      <c r="BF24">
        <v>0</v>
      </c>
      <c r="BG24">
        <v>0</v>
      </c>
      <c r="BH24">
        <v>10032.5</v>
      </c>
      <c r="BI24">
        <v>0</v>
      </c>
      <c r="BJ24">
        <v>61.497799999999998</v>
      </c>
      <c r="BK24">
        <v>-3.6787700000000001</v>
      </c>
      <c r="BL24">
        <v>405.44900000000001</v>
      </c>
      <c r="BM24">
        <v>409.05099999999999</v>
      </c>
      <c r="BN24">
        <v>0.30757800000000002</v>
      </c>
      <c r="BO24">
        <v>403.65300000000002</v>
      </c>
      <c r="BP24">
        <v>13.196</v>
      </c>
      <c r="BQ24">
        <v>1.36</v>
      </c>
      <c r="BR24">
        <v>1.3290200000000001</v>
      </c>
      <c r="BS24">
        <v>11.4788</v>
      </c>
      <c r="BT24">
        <v>11.1311</v>
      </c>
      <c r="BU24">
        <v>750.02099999999996</v>
      </c>
      <c r="BV24">
        <v>0.90001699999999996</v>
      </c>
      <c r="BW24">
        <v>9.9983500000000003E-2</v>
      </c>
      <c r="BX24">
        <v>0</v>
      </c>
      <c r="BY24">
        <v>2.6576</v>
      </c>
      <c r="BZ24">
        <v>0</v>
      </c>
      <c r="CA24">
        <v>1709.97</v>
      </c>
      <c r="CB24">
        <v>7166.73</v>
      </c>
      <c r="CC24">
        <v>37.75</v>
      </c>
      <c r="CD24">
        <v>40.125</v>
      </c>
      <c r="CE24">
        <v>39.875</v>
      </c>
      <c r="CF24">
        <v>38.625</v>
      </c>
      <c r="CG24">
        <v>37.375</v>
      </c>
      <c r="CH24">
        <v>675.03</v>
      </c>
      <c r="CI24">
        <v>74.989999999999995</v>
      </c>
      <c r="CJ24">
        <v>0</v>
      </c>
      <c r="CK24">
        <v>1689984494.3</v>
      </c>
      <c r="CL24">
        <v>0</v>
      </c>
      <c r="CM24">
        <v>1689984061</v>
      </c>
      <c r="CN24" t="s">
        <v>350</v>
      </c>
      <c r="CO24">
        <v>1689984061</v>
      </c>
      <c r="CP24">
        <v>1689984049</v>
      </c>
      <c r="CQ24">
        <v>28</v>
      </c>
      <c r="CR24">
        <v>5.3999999999999999E-2</v>
      </c>
      <c r="CS24">
        <v>1E-3</v>
      </c>
      <c r="CT24">
        <v>-5.5819999999999999</v>
      </c>
      <c r="CU24">
        <v>-0.153</v>
      </c>
      <c r="CV24">
        <v>404</v>
      </c>
      <c r="CW24">
        <v>13</v>
      </c>
      <c r="CX24">
        <v>0.28999999999999998</v>
      </c>
      <c r="CY24">
        <v>0.22</v>
      </c>
      <c r="CZ24">
        <v>4.4162830356721603</v>
      </c>
      <c r="DA24">
        <v>-0.133851295647649</v>
      </c>
      <c r="DB24">
        <v>4.5909562809092801E-2</v>
      </c>
      <c r="DC24">
        <v>1</v>
      </c>
      <c r="DD24">
        <v>403.66109523809502</v>
      </c>
      <c r="DE24">
        <v>-0.20711688311708401</v>
      </c>
      <c r="DF24">
        <v>4.8487509203432998E-2</v>
      </c>
      <c r="DG24">
        <v>-1</v>
      </c>
      <c r="DH24">
        <v>750.01247619047604</v>
      </c>
      <c r="DI24">
        <v>-1.5073973565707799E-2</v>
      </c>
      <c r="DJ24">
        <v>1.20143527167079E-2</v>
      </c>
      <c r="DK24">
        <v>1</v>
      </c>
      <c r="DL24">
        <v>2</v>
      </c>
      <c r="DM24">
        <v>2</v>
      </c>
      <c r="DN24" t="s">
        <v>351</v>
      </c>
      <c r="DO24">
        <v>2.6569600000000002</v>
      </c>
      <c r="DP24">
        <v>2.8298399999999999</v>
      </c>
      <c r="DQ24">
        <v>9.6395999999999996E-2</v>
      </c>
      <c r="DR24">
        <v>9.6388799999999997E-2</v>
      </c>
      <c r="DS24">
        <v>8.0699300000000002E-2</v>
      </c>
      <c r="DT24">
        <v>7.9139100000000004E-2</v>
      </c>
      <c r="DU24">
        <v>28861.8</v>
      </c>
      <c r="DV24">
        <v>30003.1</v>
      </c>
      <c r="DW24">
        <v>29658.400000000001</v>
      </c>
      <c r="DX24">
        <v>30938.6</v>
      </c>
      <c r="DY24">
        <v>35722.800000000003</v>
      </c>
      <c r="DZ24">
        <v>37287.4</v>
      </c>
      <c r="EA24">
        <v>40704.6</v>
      </c>
      <c r="EB24">
        <v>42853.9</v>
      </c>
      <c r="EC24">
        <v>1.88568</v>
      </c>
      <c r="ED24">
        <v>2.3744200000000002</v>
      </c>
      <c r="EE24">
        <v>0.15789300000000001</v>
      </c>
      <c r="EF24">
        <v>0</v>
      </c>
      <c r="EG24">
        <v>17.222100000000001</v>
      </c>
      <c r="EH24">
        <v>999.9</v>
      </c>
      <c r="EI24">
        <v>56.3</v>
      </c>
      <c r="EJ24">
        <v>21.338999999999999</v>
      </c>
      <c r="EK24">
        <v>14.245799999999999</v>
      </c>
      <c r="EL24">
        <v>60.653199999999998</v>
      </c>
      <c r="EM24">
        <v>15.8934</v>
      </c>
      <c r="EN24">
        <v>1</v>
      </c>
      <c r="EO24">
        <v>-0.48063299999999998</v>
      </c>
      <c r="EP24">
        <v>0.16336300000000001</v>
      </c>
      <c r="EQ24">
        <v>20.297799999999999</v>
      </c>
      <c r="ER24">
        <v>5.2431999999999999</v>
      </c>
      <c r="ES24">
        <v>11.8271</v>
      </c>
      <c r="ET24">
        <v>4.9817</v>
      </c>
      <c r="EU24">
        <v>3.2989999999999999</v>
      </c>
      <c r="EV24">
        <v>82.8</v>
      </c>
      <c r="EW24">
        <v>5661</v>
      </c>
      <c r="EX24">
        <v>9999</v>
      </c>
      <c r="EY24">
        <v>202.6</v>
      </c>
      <c r="EZ24">
        <v>1.87317</v>
      </c>
      <c r="FA24">
        <v>1.8788199999999999</v>
      </c>
      <c r="FB24">
        <v>1.87913</v>
      </c>
      <c r="FC24">
        <v>1.87974</v>
      </c>
      <c r="FD24">
        <v>1.87744</v>
      </c>
      <c r="FE24">
        <v>1.87669</v>
      </c>
      <c r="FF24">
        <v>1.8772599999999999</v>
      </c>
      <c r="FG24">
        <v>1.8748499999999999</v>
      </c>
      <c r="FH24">
        <v>0</v>
      </c>
      <c r="FI24">
        <v>0</v>
      </c>
      <c r="FJ24">
        <v>0</v>
      </c>
      <c r="FK24">
        <v>0</v>
      </c>
      <c r="FL24" t="s">
        <v>352</v>
      </c>
      <c r="FM24" t="s">
        <v>353</v>
      </c>
      <c r="FN24" t="s">
        <v>354</v>
      </c>
      <c r="FO24" t="s">
        <v>354</v>
      </c>
      <c r="FP24" t="s">
        <v>354</v>
      </c>
      <c r="FQ24" t="s">
        <v>354</v>
      </c>
      <c r="FR24">
        <v>0</v>
      </c>
      <c r="FS24">
        <v>100</v>
      </c>
      <c r="FT24">
        <v>100</v>
      </c>
      <c r="FU24">
        <v>-5.5810000000000004</v>
      </c>
      <c r="FV24">
        <v>-0.15340000000000001</v>
      </c>
      <c r="FW24">
        <v>-5.5823701421276404</v>
      </c>
      <c r="FX24">
        <v>1.4527828764109799E-4</v>
      </c>
      <c r="FY24">
        <v>-4.3579519040863002E-7</v>
      </c>
      <c r="FZ24">
        <v>2.0799061152897499E-10</v>
      </c>
      <c r="GA24">
        <v>-0.15340000000000301</v>
      </c>
      <c r="GB24">
        <v>0</v>
      </c>
      <c r="GC24">
        <v>0</v>
      </c>
      <c r="GD24">
        <v>0</v>
      </c>
      <c r="GE24">
        <v>4</v>
      </c>
      <c r="GF24">
        <v>2147</v>
      </c>
      <c r="GG24">
        <v>-1</v>
      </c>
      <c r="GH24">
        <v>-1</v>
      </c>
      <c r="GI24">
        <v>7.1</v>
      </c>
      <c r="GJ24">
        <v>7.3</v>
      </c>
      <c r="GK24">
        <v>1.0400400000000001</v>
      </c>
      <c r="GL24">
        <v>2.5122100000000001</v>
      </c>
      <c r="GM24">
        <v>1.54541</v>
      </c>
      <c r="GN24">
        <v>2.2985799999999998</v>
      </c>
      <c r="GO24">
        <v>1.5979000000000001</v>
      </c>
      <c r="GP24">
        <v>2.4279799999999998</v>
      </c>
      <c r="GQ24">
        <v>24.042899999999999</v>
      </c>
      <c r="GR24">
        <v>16.277200000000001</v>
      </c>
      <c r="GS24">
        <v>18</v>
      </c>
      <c r="GT24">
        <v>386.89</v>
      </c>
      <c r="GU24">
        <v>679.91600000000005</v>
      </c>
      <c r="GV24">
        <v>19.147200000000002</v>
      </c>
      <c r="GW24">
        <v>20.443300000000001</v>
      </c>
      <c r="GX24">
        <v>29.999300000000002</v>
      </c>
      <c r="GY24">
        <v>20.668199999999999</v>
      </c>
      <c r="GZ24">
        <v>20.6525</v>
      </c>
      <c r="HA24">
        <v>20.8659</v>
      </c>
      <c r="HB24">
        <v>10</v>
      </c>
      <c r="HC24">
        <v>-30</v>
      </c>
      <c r="HD24">
        <v>19.1694</v>
      </c>
      <c r="HE24">
        <v>403.59300000000002</v>
      </c>
      <c r="HF24">
        <v>0</v>
      </c>
      <c r="HG24">
        <v>100.974</v>
      </c>
      <c r="HH24">
        <v>99.382599999999996</v>
      </c>
    </row>
    <row r="25" spans="1:216" x14ac:dyDescent="0.2">
      <c r="A25">
        <v>7</v>
      </c>
      <c r="B25">
        <v>1689984550</v>
      </c>
      <c r="C25">
        <v>366</v>
      </c>
      <c r="D25" t="s">
        <v>365</v>
      </c>
      <c r="E25" t="s">
        <v>366</v>
      </c>
      <c r="F25" t="s">
        <v>344</v>
      </c>
      <c r="G25" t="s">
        <v>345</v>
      </c>
      <c r="H25" t="s">
        <v>346</v>
      </c>
      <c r="I25" t="s">
        <v>347</v>
      </c>
      <c r="J25" t="s">
        <v>348</v>
      </c>
      <c r="K25" t="s">
        <v>349</v>
      </c>
      <c r="L25">
        <v>1689984550</v>
      </c>
      <c r="M25">
        <f t="shared" si="0"/>
        <v>7.9479212351181233E-4</v>
      </c>
      <c r="N25">
        <f t="shared" si="1"/>
        <v>0.79479212351181228</v>
      </c>
      <c r="O25">
        <f t="shared" si="2"/>
        <v>8.8561160749508261</v>
      </c>
      <c r="P25">
        <f t="shared" si="3"/>
        <v>399.97300000000001</v>
      </c>
      <c r="Q25">
        <f t="shared" si="4"/>
        <v>211.15052017991758</v>
      </c>
      <c r="R25">
        <f t="shared" si="5"/>
        <v>21.285898760331293</v>
      </c>
      <c r="S25">
        <f t="shared" si="6"/>
        <v>40.320927353678996</v>
      </c>
      <c r="T25">
        <f t="shared" si="7"/>
        <v>7.7736112210924427E-2</v>
      </c>
      <c r="U25">
        <f t="shared" si="8"/>
        <v>4.4845350055530613</v>
      </c>
      <c r="V25">
        <f t="shared" si="9"/>
        <v>7.6995203991927011E-2</v>
      </c>
      <c r="W25">
        <f t="shared" si="10"/>
        <v>4.8187981451078263E-2</v>
      </c>
      <c r="X25">
        <f t="shared" si="11"/>
        <v>99.237523041315285</v>
      </c>
      <c r="Y25">
        <f t="shared" si="12"/>
        <v>20.223199943271343</v>
      </c>
      <c r="Z25">
        <f t="shared" si="13"/>
        <v>20.223199943271343</v>
      </c>
      <c r="AA25">
        <f t="shared" si="14"/>
        <v>2.3792445179880568</v>
      </c>
      <c r="AB25">
        <f t="shared" si="15"/>
        <v>57.978037487799341</v>
      </c>
      <c r="AC25">
        <f t="shared" si="16"/>
        <v>1.3579190486346</v>
      </c>
      <c r="AD25">
        <f t="shared" si="17"/>
        <v>2.3421266180669793</v>
      </c>
      <c r="AE25">
        <f t="shared" si="18"/>
        <v>1.0213254693534568</v>
      </c>
      <c r="AF25">
        <f t="shared" si="19"/>
        <v>-35.05033264687092</v>
      </c>
      <c r="AG25">
        <f t="shared" si="20"/>
        <v>-61.433807119541711</v>
      </c>
      <c r="AH25">
        <f t="shared" si="21"/>
        <v>-2.7569674711345997</v>
      </c>
      <c r="AI25">
        <f t="shared" si="22"/>
        <v>-3.5841962319480558E-3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54412.338598762173</v>
      </c>
      <c r="AO25">
        <f t="shared" si="26"/>
        <v>600.01499999999999</v>
      </c>
      <c r="AP25">
        <f t="shared" si="27"/>
        <v>505.81318499550019</v>
      </c>
      <c r="AQ25">
        <f t="shared" si="28"/>
        <v>0.84300089997000105</v>
      </c>
      <c r="AR25">
        <f t="shared" si="29"/>
        <v>0.16539173694210194</v>
      </c>
      <c r="AS25">
        <v>1689984550</v>
      </c>
      <c r="AT25">
        <v>399.97300000000001</v>
      </c>
      <c r="AU25">
        <v>403.572</v>
      </c>
      <c r="AV25">
        <v>13.4702</v>
      </c>
      <c r="AW25">
        <v>13.162599999999999</v>
      </c>
      <c r="AX25">
        <v>405.55500000000001</v>
      </c>
      <c r="AY25">
        <v>13.6236</v>
      </c>
      <c r="AZ25">
        <v>400.2</v>
      </c>
      <c r="BA25">
        <v>100.709</v>
      </c>
      <c r="BB25">
        <v>0.100123</v>
      </c>
      <c r="BC25">
        <v>19.969100000000001</v>
      </c>
      <c r="BD25">
        <v>19.7379</v>
      </c>
      <c r="BE25">
        <v>999.9</v>
      </c>
      <c r="BF25">
        <v>0</v>
      </c>
      <c r="BG25">
        <v>0</v>
      </c>
      <c r="BH25">
        <v>9977.5</v>
      </c>
      <c r="BI25">
        <v>0</v>
      </c>
      <c r="BJ25">
        <v>62.1922</v>
      </c>
      <c r="BK25">
        <v>-3.5985100000000001</v>
      </c>
      <c r="BL25">
        <v>405.435</v>
      </c>
      <c r="BM25">
        <v>408.95499999999998</v>
      </c>
      <c r="BN25">
        <v>0.30757000000000001</v>
      </c>
      <c r="BO25">
        <v>403.572</v>
      </c>
      <c r="BP25">
        <v>13.162599999999999</v>
      </c>
      <c r="BQ25">
        <v>1.3565700000000001</v>
      </c>
      <c r="BR25">
        <v>1.32559</v>
      </c>
      <c r="BS25">
        <v>11.4406</v>
      </c>
      <c r="BT25">
        <v>11.0922</v>
      </c>
      <c r="BU25">
        <v>600.01499999999999</v>
      </c>
      <c r="BV25">
        <v>0.89997300000000002</v>
      </c>
      <c r="BW25">
        <v>0.100027</v>
      </c>
      <c r="BX25">
        <v>0</v>
      </c>
      <c r="BY25">
        <v>2.1364000000000001</v>
      </c>
      <c r="BZ25">
        <v>0</v>
      </c>
      <c r="CA25">
        <v>1457.69</v>
      </c>
      <c r="CB25">
        <v>5733.31</v>
      </c>
      <c r="CC25">
        <v>37.186999999999998</v>
      </c>
      <c r="CD25">
        <v>39.875</v>
      </c>
      <c r="CE25">
        <v>39.5</v>
      </c>
      <c r="CF25">
        <v>38.436999999999998</v>
      </c>
      <c r="CG25">
        <v>37</v>
      </c>
      <c r="CH25">
        <v>540</v>
      </c>
      <c r="CI25">
        <v>60.02</v>
      </c>
      <c r="CJ25">
        <v>0</v>
      </c>
      <c r="CK25">
        <v>1689984555.5</v>
      </c>
      <c r="CL25">
        <v>0</v>
      </c>
      <c r="CM25">
        <v>1689984061</v>
      </c>
      <c r="CN25" t="s">
        <v>350</v>
      </c>
      <c r="CO25">
        <v>1689984061</v>
      </c>
      <c r="CP25">
        <v>1689984049</v>
      </c>
      <c r="CQ25">
        <v>28</v>
      </c>
      <c r="CR25">
        <v>5.3999999999999999E-2</v>
      </c>
      <c r="CS25">
        <v>1E-3</v>
      </c>
      <c r="CT25">
        <v>-5.5819999999999999</v>
      </c>
      <c r="CU25">
        <v>-0.153</v>
      </c>
      <c r="CV25">
        <v>404</v>
      </c>
      <c r="CW25">
        <v>13</v>
      </c>
      <c r="CX25">
        <v>0.28999999999999998</v>
      </c>
      <c r="CY25">
        <v>0.22</v>
      </c>
      <c r="CZ25">
        <v>4.37601015996926</v>
      </c>
      <c r="DA25">
        <v>-0.35896710190544801</v>
      </c>
      <c r="DB25">
        <v>0.10497260184576999</v>
      </c>
      <c r="DC25">
        <v>1</v>
      </c>
      <c r="DD25">
        <v>403.60447619047602</v>
      </c>
      <c r="DE25">
        <v>-5.01038961033849E-2</v>
      </c>
      <c r="DF25">
        <v>5.8786635222007097E-2</v>
      </c>
      <c r="DG25">
        <v>-1</v>
      </c>
      <c r="DH25">
        <v>599.98185714285705</v>
      </c>
      <c r="DI25">
        <v>0.126457973773142</v>
      </c>
      <c r="DJ25">
        <v>1.35199525016357E-2</v>
      </c>
      <c r="DK25">
        <v>1</v>
      </c>
      <c r="DL25">
        <v>2</v>
      </c>
      <c r="DM25">
        <v>2</v>
      </c>
      <c r="DN25" t="s">
        <v>351</v>
      </c>
      <c r="DO25">
        <v>2.6570299999999998</v>
      </c>
      <c r="DP25">
        <v>2.8296999999999999</v>
      </c>
      <c r="DQ25">
        <v>9.6405400000000002E-2</v>
      </c>
      <c r="DR25">
        <v>9.6382599999999999E-2</v>
      </c>
      <c r="DS25">
        <v>8.0557799999999999E-2</v>
      </c>
      <c r="DT25">
        <v>7.8995899999999994E-2</v>
      </c>
      <c r="DU25">
        <v>28865.8</v>
      </c>
      <c r="DV25">
        <v>30007.1</v>
      </c>
      <c r="DW25">
        <v>29662.5</v>
      </c>
      <c r="DX25">
        <v>30942.2</v>
      </c>
      <c r="DY25">
        <v>35732.800000000003</v>
      </c>
      <c r="DZ25">
        <v>37297</v>
      </c>
      <c r="EA25">
        <v>40709.599999999999</v>
      </c>
      <c r="EB25">
        <v>42858.400000000001</v>
      </c>
      <c r="EC25">
        <v>1.887</v>
      </c>
      <c r="ED25">
        <v>2.3757000000000001</v>
      </c>
      <c r="EE25">
        <v>0.153672</v>
      </c>
      <c r="EF25">
        <v>0</v>
      </c>
      <c r="EG25">
        <v>17.1891</v>
      </c>
      <c r="EH25">
        <v>999.9</v>
      </c>
      <c r="EI25">
        <v>56.323999999999998</v>
      </c>
      <c r="EJ25">
        <v>21.308</v>
      </c>
      <c r="EK25">
        <v>14.225</v>
      </c>
      <c r="EL25">
        <v>61.243200000000002</v>
      </c>
      <c r="EM25">
        <v>16.859000000000002</v>
      </c>
      <c r="EN25">
        <v>1</v>
      </c>
      <c r="EO25">
        <v>-0.48553099999999999</v>
      </c>
      <c r="EP25">
        <v>-0.382936</v>
      </c>
      <c r="EQ25">
        <v>20.298400000000001</v>
      </c>
      <c r="ER25">
        <v>5.2461900000000004</v>
      </c>
      <c r="ES25">
        <v>11.825200000000001</v>
      </c>
      <c r="ET25">
        <v>4.98325</v>
      </c>
      <c r="EU25">
        <v>3.2989999999999999</v>
      </c>
      <c r="EV25">
        <v>82.8</v>
      </c>
      <c r="EW25">
        <v>5662.3</v>
      </c>
      <c r="EX25">
        <v>9999</v>
      </c>
      <c r="EY25">
        <v>202.6</v>
      </c>
      <c r="EZ25">
        <v>1.8732</v>
      </c>
      <c r="FA25">
        <v>1.8788899999999999</v>
      </c>
      <c r="FB25">
        <v>1.87923</v>
      </c>
      <c r="FC25">
        <v>1.8797999999999999</v>
      </c>
      <c r="FD25">
        <v>1.87744</v>
      </c>
      <c r="FE25">
        <v>1.8767199999999999</v>
      </c>
      <c r="FF25">
        <v>1.8772800000000001</v>
      </c>
      <c r="FG25">
        <v>1.8748499999999999</v>
      </c>
      <c r="FH25">
        <v>0</v>
      </c>
      <c r="FI25">
        <v>0</v>
      </c>
      <c r="FJ25">
        <v>0</v>
      </c>
      <c r="FK25">
        <v>0</v>
      </c>
      <c r="FL25" t="s">
        <v>352</v>
      </c>
      <c r="FM25" t="s">
        <v>353</v>
      </c>
      <c r="FN25" t="s">
        <v>354</v>
      </c>
      <c r="FO25" t="s">
        <v>354</v>
      </c>
      <c r="FP25" t="s">
        <v>354</v>
      </c>
      <c r="FQ25" t="s">
        <v>354</v>
      </c>
      <c r="FR25">
        <v>0</v>
      </c>
      <c r="FS25">
        <v>100</v>
      </c>
      <c r="FT25">
        <v>100</v>
      </c>
      <c r="FU25">
        <v>-5.5819999999999999</v>
      </c>
      <c r="FV25">
        <v>-0.15340000000000001</v>
      </c>
      <c r="FW25">
        <v>-5.5823701421276404</v>
      </c>
      <c r="FX25">
        <v>1.4527828764109799E-4</v>
      </c>
      <c r="FY25">
        <v>-4.3579519040863002E-7</v>
      </c>
      <c r="FZ25">
        <v>2.0799061152897499E-10</v>
      </c>
      <c r="GA25">
        <v>-0.15340000000000301</v>
      </c>
      <c r="GB25">
        <v>0</v>
      </c>
      <c r="GC25">
        <v>0</v>
      </c>
      <c r="GD25">
        <v>0</v>
      </c>
      <c r="GE25">
        <v>4</v>
      </c>
      <c r="GF25">
        <v>2147</v>
      </c>
      <c r="GG25">
        <v>-1</v>
      </c>
      <c r="GH25">
        <v>-1</v>
      </c>
      <c r="GI25">
        <v>8.1999999999999993</v>
      </c>
      <c r="GJ25">
        <v>8.3000000000000007</v>
      </c>
      <c r="GK25">
        <v>1.0388200000000001</v>
      </c>
      <c r="GL25">
        <v>2.5280800000000001</v>
      </c>
      <c r="GM25">
        <v>1.54541</v>
      </c>
      <c r="GN25">
        <v>2.2973599999999998</v>
      </c>
      <c r="GO25">
        <v>1.5979000000000001</v>
      </c>
      <c r="GP25">
        <v>2.2436500000000001</v>
      </c>
      <c r="GQ25">
        <v>24.002300000000002</v>
      </c>
      <c r="GR25">
        <v>16.259699999999999</v>
      </c>
      <c r="GS25">
        <v>18</v>
      </c>
      <c r="GT25">
        <v>387.101</v>
      </c>
      <c r="GU25">
        <v>680.25300000000004</v>
      </c>
      <c r="GV25">
        <v>19.4757</v>
      </c>
      <c r="GW25">
        <v>20.3691</v>
      </c>
      <c r="GX25">
        <v>29.9998</v>
      </c>
      <c r="GY25">
        <v>20.61</v>
      </c>
      <c r="GZ25">
        <v>20.5992</v>
      </c>
      <c r="HA25">
        <v>20.864599999999999</v>
      </c>
      <c r="HB25">
        <v>10</v>
      </c>
      <c r="HC25">
        <v>-30</v>
      </c>
      <c r="HD25">
        <v>19.4847</v>
      </c>
      <c r="HE25">
        <v>403.65300000000002</v>
      </c>
      <c r="HF25">
        <v>0</v>
      </c>
      <c r="HG25">
        <v>100.98699999999999</v>
      </c>
      <c r="HH25">
        <v>99.393299999999996</v>
      </c>
    </row>
    <row r="26" spans="1:216" x14ac:dyDescent="0.2">
      <c r="A26">
        <v>8</v>
      </c>
      <c r="B26">
        <v>1689984611</v>
      </c>
      <c r="C26">
        <v>427</v>
      </c>
      <c r="D26" t="s">
        <v>367</v>
      </c>
      <c r="E26" t="s">
        <v>368</v>
      </c>
      <c r="F26" t="s">
        <v>344</v>
      </c>
      <c r="G26" t="s">
        <v>345</v>
      </c>
      <c r="H26" t="s">
        <v>346</v>
      </c>
      <c r="I26" t="s">
        <v>347</v>
      </c>
      <c r="J26" t="s">
        <v>348</v>
      </c>
      <c r="K26" t="s">
        <v>349</v>
      </c>
      <c r="L26">
        <v>1689984611</v>
      </c>
      <c r="M26">
        <f t="shared" si="0"/>
        <v>7.8277358763742923E-4</v>
      </c>
      <c r="N26">
        <f t="shared" si="1"/>
        <v>0.78277358763742921</v>
      </c>
      <c r="O26">
        <f t="shared" si="2"/>
        <v>8.7602859926225545</v>
      </c>
      <c r="P26">
        <f t="shared" si="3"/>
        <v>399.94400000000002</v>
      </c>
      <c r="Q26">
        <f t="shared" si="4"/>
        <v>210.31896619518224</v>
      </c>
      <c r="R26">
        <f t="shared" si="5"/>
        <v>21.201581309455701</v>
      </c>
      <c r="S26">
        <f t="shared" si="6"/>
        <v>40.317073579373599</v>
      </c>
      <c r="T26">
        <f t="shared" si="7"/>
        <v>7.6546237767078792E-2</v>
      </c>
      <c r="U26">
        <f t="shared" si="8"/>
        <v>4.4987279013624244</v>
      </c>
      <c r="V26">
        <f t="shared" si="9"/>
        <v>7.5829968345220544E-2</v>
      </c>
      <c r="W26">
        <f t="shared" si="10"/>
        <v>4.7457525400421807E-2</v>
      </c>
      <c r="X26">
        <f t="shared" si="11"/>
        <v>82.694396607568137</v>
      </c>
      <c r="Y26">
        <f t="shared" si="12"/>
        <v>20.201328886962866</v>
      </c>
      <c r="Z26">
        <f t="shared" si="13"/>
        <v>20.201328886962866</v>
      </c>
      <c r="AA26">
        <f t="shared" si="14"/>
        <v>2.3760295360290553</v>
      </c>
      <c r="AB26">
        <f t="shared" si="15"/>
        <v>57.689223157420329</v>
      </c>
      <c r="AC26">
        <f t="shared" si="16"/>
        <v>1.3546820594609599</v>
      </c>
      <c r="AD26">
        <f t="shared" si="17"/>
        <v>2.3482411190810297</v>
      </c>
      <c r="AE26">
        <f t="shared" si="18"/>
        <v>1.0213474765680954</v>
      </c>
      <c r="AF26">
        <f t="shared" si="19"/>
        <v>-34.52031521481063</v>
      </c>
      <c r="AG26">
        <f t="shared" si="20"/>
        <v>-46.11298919096113</v>
      </c>
      <c r="AH26">
        <f t="shared" si="21"/>
        <v>-2.0630991696836478</v>
      </c>
      <c r="AI26">
        <f t="shared" si="22"/>
        <v>-2.0069678872758345E-3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54628.828029899603</v>
      </c>
      <c r="AO26">
        <f t="shared" si="26"/>
        <v>499.98899999999998</v>
      </c>
      <c r="AP26">
        <f t="shared" si="27"/>
        <v>421.49135699873995</v>
      </c>
      <c r="AQ26">
        <f t="shared" si="28"/>
        <v>0.84300126002520048</v>
      </c>
      <c r="AR26">
        <f t="shared" si="29"/>
        <v>0.16539243184863694</v>
      </c>
      <c r="AS26">
        <v>1689984611</v>
      </c>
      <c r="AT26">
        <v>399.94400000000002</v>
      </c>
      <c r="AU26">
        <v>403.50400000000002</v>
      </c>
      <c r="AV26">
        <v>13.4384</v>
      </c>
      <c r="AW26">
        <v>13.135400000000001</v>
      </c>
      <c r="AX26">
        <v>405.52499999999998</v>
      </c>
      <c r="AY26">
        <v>13.591799999999999</v>
      </c>
      <c r="AZ26">
        <v>400.14499999999998</v>
      </c>
      <c r="BA26">
        <v>100.70699999999999</v>
      </c>
      <c r="BB26">
        <v>9.9796899999999994E-2</v>
      </c>
      <c r="BC26">
        <v>20.011199999999999</v>
      </c>
      <c r="BD26">
        <v>19.755299999999998</v>
      </c>
      <c r="BE26">
        <v>999.9</v>
      </c>
      <c r="BF26">
        <v>0</v>
      </c>
      <c r="BG26">
        <v>0</v>
      </c>
      <c r="BH26">
        <v>10020.6</v>
      </c>
      <c r="BI26">
        <v>0</v>
      </c>
      <c r="BJ26">
        <v>65.472800000000007</v>
      </c>
      <c r="BK26">
        <v>-3.5602999999999998</v>
      </c>
      <c r="BL26">
        <v>405.392</v>
      </c>
      <c r="BM26">
        <v>408.875</v>
      </c>
      <c r="BN26">
        <v>0.30298700000000001</v>
      </c>
      <c r="BO26">
        <v>403.50400000000002</v>
      </c>
      <c r="BP26">
        <v>13.135400000000001</v>
      </c>
      <c r="BQ26">
        <v>1.3533500000000001</v>
      </c>
      <c r="BR26">
        <v>1.32283</v>
      </c>
      <c r="BS26">
        <v>11.4047</v>
      </c>
      <c r="BT26">
        <v>11.0608</v>
      </c>
      <c r="BU26">
        <v>499.98899999999998</v>
      </c>
      <c r="BV26">
        <v>0.89995099999999995</v>
      </c>
      <c r="BW26">
        <v>0.100049</v>
      </c>
      <c r="BX26">
        <v>0</v>
      </c>
      <c r="BY26">
        <v>2.4291999999999998</v>
      </c>
      <c r="BZ26">
        <v>0</v>
      </c>
      <c r="CA26">
        <v>1308.42</v>
      </c>
      <c r="CB26">
        <v>4777.51</v>
      </c>
      <c r="CC26">
        <v>36.686999999999998</v>
      </c>
      <c r="CD26">
        <v>39.686999999999998</v>
      </c>
      <c r="CE26">
        <v>39.125</v>
      </c>
      <c r="CF26">
        <v>38.186999999999998</v>
      </c>
      <c r="CG26">
        <v>36.625</v>
      </c>
      <c r="CH26">
        <v>449.97</v>
      </c>
      <c r="CI26">
        <v>50.02</v>
      </c>
      <c r="CJ26">
        <v>0</v>
      </c>
      <c r="CK26">
        <v>1689984616.7</v>
      </c>
      <c r="CL26">
        <v>0</v>
      </c>
      <c r="CM26">
        <v>1689984061</v>
      </c>
      <c r="CN26" t="s">
        <v>350</v>
      </c>
      <c r="CO26">
        <v>1689984061</v>
      </c>
      <c r="CP26">
        <v>1689984049</v>
      </c>
      <c r="CQ26">
        <v>28</v>
      </c>
      <c r="CR26">
        <v>5.3999999999999999E-2</v>
      </c>
      <c r="CS26">
        <v>1E-3</v>
      </c>
      <c r="CT26">
        <v>-5.5819999999999999</v>
      </c>
      <c r="CU26">
        <v>-0.153</v>
      </c>
      <c r="CV26">
        <v>404</v>
      </c>
      <c r="CW26">
        <v>13</v>
      </c>
      <c r="CX26">
        <v>0.28999999999999998</v>
      </c>
      <c r="CY26">
        <v>0.22</v>
      </c>
      <c r="CZ26">
        <v>4.2105493186649801</v>
      </c>
      <c r="DA26">
        <v>5.2122289157128597E-2</v>
      </c>
      <c r="DB26">
        <v>3.4450213038912297E-2</v>
      </c>
      <c r="DC26">
        <v>1</v>
      </c>
      <c r="DD26">
        <v>403.48195238095201</v>
      </c>
      <c r="DE26">
        <v>-9.7558441558145095E-2</v>
      </c>
      <c r="DF26">
        <v>2.3191698413083699E-2</v>
      </c>
      <c r="DG26">
        <v>-1</v>
      </c>
      <c r="DH26">
        <v>499.99340000000001</v>
      </c>
      <c r="DI26">
        <v>-4.1301391449404097E-2</v>
      </c>
      <c r="DJ26">
        <v>9.3880455900043805E-2</v>
      </c>
      <c r="DK26">
        <v>1</v>
      </c>
      <c r="DL26">
        <v>2</v>
      </c>
      <c r="DM26">
        <v>2</v>
      </c>
      <c r="DN26" t="s">
        <v>351</v>
      </c>
      <c r="DO26">
        <v>2.65693</v>
      </c>
      <c r="DP26">
        <v>2.8297500000000002</v>
      </c>
      <c r="DQ26">
        <v>9.6411999999999998E-2</v>
      </c>
      <c r="DR26">
        <v>9.6381300000000003E-2</v>
      </c>
      <c r="DS26">
        <v>8.04256E-2</v>
      </c>
      <c r="DT26">
        <v>7.8882800000000003E-2</v>
      </c>
      <c r="DU26">
        <v>28867.599999999999</v>
      </c>
      <c r="DV26">
        <v>30011.1</v>
      </c>
      <c r="DW26">
        <v>29664.3</v>
      </c>
      <c r="DX26">
        <v>30945.9</v>
      </c>
      <c r="DY26">
        <v>35739.199999999997</v>
      </c>
      <c r="DZ26">
        <v>37305.300000000003</v>
      </c>
      <c r="EA26">
        <v>40711.1</v>
      </c>
      <c r="EB26">
        <v>42862.6</v>
      </c>
      <c r="EC26">
        <v>1.8872500000000001</v>
      </c>
      <c r="ED26">
        <v>2.3767999999999998</v>
      </c>
      <c r="EE26">
        <v>0.152092</v>
      </c>
      <c r="EF26">
        <v>0</v>
      </c>
      <c r="EG26">
        <v>17.232800000000001</v>
      </c>
      <c r="EH26">
        <v>999.9</v>
      </c>
      <c r="EI26">
        <v>56.3</v>
      </c>
      <c r="EJ26">
        <v>21.297999999999998</v>
      </c>
      <c r="EK26">
        <v>14.2105</v>
      </c>
      <c r="EL26">
        <v>61.263199999999998</v>
      </c>
      <c r="EM26">
        <v>16.838899999999999</v>
      </c>
      <c r="EN26">
        <v>1</v>
      </c>
      <c r="EO26">
        <v>-0.48968800000000001</v>
      </c>
      <c r="EP26">
        <v>-7.1152000000000007E-2</v>
      </c>
      <c r="EQ26">
        <v>20.299600000000002</v>
      </c>
      <c r="ER26">
        <v>5.2460399999999998</v>
      </c>
      <c r="ES26">
        <v>11.825900000000001</v>
      </c>
      <c r="ET26">
        <v>4.9834500000000004</v>
      </c>
      <c r="EU26">
        <v>3.2989999999999999</v>
      </c>
      <c r="EV26">
        <v>82.8</v>
      </c>
      <c r="EW26">
        <v>5663.9</v>
      </c>
      <c r="EX26">
        <v>9999</v>
      </c>
      <c r="EY26">
        <v>202.6</v>
      </c>
      <c r="EZ26">
        <v>1.8732</v>
      </c>
      <c r="FA26">
        <v>1.8789</v>
      </c>
      <c r="FB26">
        <v>1.87924</v>
      </c>
      <c r="FC26">
        <v>1.8798299999999999</v>
      </c>
      <c r="FD26">
        <v>1.87747</v>
      </c>
      <c r="FE26">
        <v>1.87679</v>
      </c>
      <c r="FF26">
        <v>1.8772899999999999</v>
      </c>
      <c r="FG26">
        <v>1.8749</v>
      </c>
      <c r="FH26">
        <v>0</v>
      </c>
      <c r="FI26">
        <v>0</v>
      </c>
      <c r="FJ26">
        <v>0</v>
      </c>
      <c r="FK26">
        <v>0</v>
      </c>
      <c r="FL26" t="s">
        <v>352</v>
      </c>
      <c r="FM26" t="s">
        <v>353</v>
      </c>
      <c r="FN26" t="s">
        <v>354</v>
      </c>
      <c r="FO26" t="s">
        <v>354</v>
      </c>
      <c r="FP26" t="s">
        <v>354</v>
      </c>
      <c r="FQ26" t="s">
        <v>354</v>
      </c>
      <c r="FR26">
        <v>0</v>
      </c>
      <c r="FS26">
        <v>100</v>
      </c>
      <c r="FT26">
        <v>100</v>
      </c>
      <c r="FU26">
        <v>-5.5810000000000004</v>
      </c>
      <c r="FV26">
        <v>-0.15340000000000001</v>
      </c>
      <c r="FW26">
        <v>-5.5823701421276404</v>
      </c>
      <c r="FX26">
        <v>1.4527828764109799E-4</v>
      </c>
      <c r="FY26">
        <v>-4.3579519040863002E-7</v>
      </c>
      <c r="FZ26">
        <v>2.0799061152897499E-10</v>
      </c>
      <c r="GA26">
        <v>-0.15340000000000301</v>
      </c>
      <c r="GB26">
        <v>0</v>
      </c>
      <c r="GC26">
        <v>0</v>
      </c>
      <c r="GD26">
        <v>0</v>
      </c>
      <c r="GE26">
        <v>4</v>
      </c>
      <c r="GF26">
        <v>2147</v>
      </c>
      <c r="GG26">
        <v>-1</v>
      </c>
      <c r="GH26">
        <v>-1</v>
      </c>
      <c r="GI26">
        <v>9.1999999999999993</v>
      </c>
      <c r="GJ26">
        <v>9.4</v>
      </c>
      <c r="GK26">
        <v>1.0388200000000001</v>
      </c>
      <c r="GL26">
        <v>2.52563</v>
      </c>
      <c r="GM26">
        <v>1.54541</v>
      </c>
      <c r="GN26">
        <v>2.2985799999999998</v>
      </c>
      <c r="GO26">
        <v>1.5979000000000001</v>
      </c>
      <c r="GP26">
        <v>2.2985799999999998</v>
      </c>
      <c r="GQ26">
        <v>23.9617</v>
      </c>
      <c r="GR26">
        <v>16.251000000000001</v>
      </c>
      <c r="GS26">
        <v>18</v>
      </c>
      <c r="GT26">
        <v>386.81599999999997</v>
      </c>
      <c r="GU26">
        <v>680.46199999999999</v>
      </c>
      <c r="GV26">
        <v>19.345500000000001</v>
      </c>
      <c r="GW26">
        <v>20.3035</v>
      </c>
      <c r="GX26">
        <v>29.9998</v>
      </c>
      <c r="GY26">
        <v>20.554600000000001</v>
      </c>
      <c r="GZ26">
        <v>20.547499999999999</v>
      </c>
      <c r="HA26">
        <v>20.8567</v>
      </c>
      <c r="HB26">
        <v>10</v>
      </c>
      <c r="HC26">
        <v>-30</v>
      </c>
      <c r="HD26">
        <v>19.342600000000001</v>
      </c>
      <c r="HE26">
        <v>403.47500000000002</v>
      </c>
      <c r="HF26">
        <v>0</v>
      </c>
      <c r="HG26">
        <v>100.992</v>
      </c>
      <c r="HH26">
        <v>99.4041</v>
      </c>
    </row>
    <row r="27" spans="1:216" x14ac:dyDescent="0.2">
      <c r="A27">
        <v>9</v>
      </c>
      <c r="B27">
        <v>1689984672</v>
      </c>
      <c r="C27">
        <v>488</v>
      </c>
      <c r="D27" t="s">
        <v>369</v>
      </c>
      <c r="E27" t="s">
        <v>370</v>
      </c>
      <c r="F27" t="s">
        <v>344</v>
      </c>
      <c r="G27" t="s">
        <v>345</v>
      </c>
      <c r="H27" t="s">
        <v>346</v>
      </c>
      <c r="I27" t="s">
        <v>347</v>
      </c>
      <c r="J27" t="s">
        <v>348</v>
      </c>
      <c r="K27" t="s">
        <v>349</v>
      </c>
      <c r="L27">
        <v>1689984672</v>
      </c>
      <c r="M27">
        <f t="shared" si="0"/>
        <v>7.5178477684442388E-4</v>
      </c>
      <c r="N27">
        <f t="shared" si="1"/>
        <v>0.75178477684442391</v>
      </c>
      <c r="O27">
        <f t="shared" si="2"/>
        <v>7.7968458798798919</v>
      </c>
      <c r="P27">
        <f t="shared" si="3"/>
        <v>400.06200000000001</v>
      </c>
      <c r="Q27">
        <f t="shared" si="4"/>
        <v>226.62003964194437</v>
      </c>
      <c r="R27">
        <f t="shared" si="5"/>
        <v>22.845113636085248</v>
      </c>
      <c r="S27">
        <f t="shared" si="6"/>
        <v>40.329451296186001</v>
      </c>
      <c r="T27">
        <f t="shared" si="7"/>
        <v>7.4684225518306696E-2</v>
      </c>
      <c r="U27">
        <f t="shared" si="8"/>
        <v>4.4946277885525401</v>
      </c>
      <c r="V27">
        <f t="shared" si="9"/>
        <v>7.4001595731137695E-2</v>
      </c>
      <c r="W27">
        <f t="shared" si="10"/>
        <v>4.63118086993482E-2</v>
      </c>
      <c r="X27">
        <f t="shared" si="11"/>
        <v>62.027303221235073</v>
      </c>
      <c r="Y27">
        <f t="shared" si="12"/>
        <v>20.068657890972084</v>
      </c>
      <c r="Z27">
        <f t="shared" si="13"/>
        <v>20.068657890972084</v>
      </c>
      <c r="AA27">
        <f t="shared" si="14"/>
        <v>2.3566087323703728</v>
      </c>
      <c r="AB27">
        <f t="shared" si="15"/>
        <v>57.748610037061752</v>
      </c>
      <c r="AC27">
        <f t="shared" si="16"/>
        <v>1.3513312802149999</v>
      </c>
      <c r="AD27">
        <f t="shared" si="17"/>
        <v>2.3400239059394607</v>
      </c>
      <c r="AE27">
        <f t="shared" si="18"/>
        <v>1.0052774521553729</v>
      </c>
      <c r="AF27">
        <f t="shared" si="19"/>
        <v>-33.153708658839093</v>
      </c>
      <c r="AG27">
        <f t="shared" si="20"/>
        <v>-27.63786637497715</v>
      </c>
      <c r="AH27">
        <f t="shared" si="21"/>
        <v>-1.2364500457076519</v>
      </c>
      <c r="AI27">
        <f t="shared" si="22"/>
        <v>-7.2185828881998759E-4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54574.573307581122</v>
      </c>
      <c r="AO27">
        <f t="shared" si="26"/>
        <v>375.03800000000001</v>
      </c>
      <c r="AP27">
        <f t="shared" si="27"/>
        <v>316.15691400063997</v>
      </c>
      <c r="AQ27">
        <f t="shared" si="28"/>
        <v>0.84299968003412973</v>
      </c>
      <c r="AR27">
        <f t="shared" si="29"/>
        <v>0.16538938246587032</v>
      </c>
      <c r="AS27">
        <v>1689984672</v>
      </c>
      <c r="AT27">
        <v>400.06200000000001</v>
      </c>
      <c r="AU27">
        <v>403.23899999999998</v>
      </c>
      <c r="AV27">
        <v>13.404999999999999</v>
      </c>
      <c r="AW27">
        <v>13.114000000000001</v>
      </c>
      <c r="AX27">
        <v>405.64299999999997</v>
      </c>
      <c r="AY27">
        <v>13.558400000000001</v>
      </c>
      <c r="AZ27">
        <v>400.16500000000002</v>
      </c>
      <c r="BA27">
        <v>100.708</v>
      </c>
      <c r="BB27">
        <v>0.10000299999999999</v>
      </c>
      <c r="BC27">
        <v>19.954599999999999</v>
      </c>
      <c r="BD27">
        <v>19.664200000000001</v>
      </c>
      <c r="BE27">
        <v>999.9</v>
      </c>
      <c r="BF27">
        <v>0</v>
      </c>
      <c r="BG27">
        <v>0</v>
      </c>
      <c r="BH27">
        <v>10008.1</v>
      </c>
      <c r="BI27">
        <v>0</v>
      </c>
      <c r="BJ27">
        <v>71.967799999999997</v>
      </c>
      <c r="BK27">
        <v>-3.1765099999999999</v>
      </c>
      <c r="BL27">
        <v>405.49799999999999</v>
      </c>
      <c r="BM27">
        <v>408.59699999999998</v>
      </c>
      <c r="BN27">
        <v>0.29097699999999999</v>
      </c>
      <c r="BO27">
        <v>403.23899999999998</v>
      </c>
      <c r="BP27">
        <v>13.114000000000001</v>
      </c>
      <c r="BQ27">
        <v>1.34998</v>
      </c>
      <c r="BR27">
        <v>1.3206800000000001</v>
      </c>
      <c r="BS27">
        <v>11.3672</v>
      </c>
      <c r="BT27">
        <v>11.036300000000001</v>
      </c>
      <c r="BU27">
        <v>375.03800000000001</v>
      </c>
      <c r="BV27">
        <v>0.90002099999999996</v>
      </c>
      <c r="BW27">
        <v>9.9979100000000001E-2</v>
      </c>
      <c r="BX27">
        <v>0</v>
      </c>
      <c r="BY27">
        <v>2.3079999999999998</v>
      </c>
      <c r="BZ27">
        <v>0</v>
      </c>
      <c r="CA27">
        <v>1141.1199999999999</v>
      </c>
      <c r="CB27">
        <v>3583.63</v>
      </c>
      <c r="CC27">
        <v>36.186999999999998</v>
      </c>
      <c r="CD27">
        <v>39.436999999999998</v>
      </c>
      <c r="CE27">
        <v>38.686999999999998</v>
      </c>
      <c r="CF27">
        <v>38</v>
      </c>
      <c r="CG27">
        <v>36.186999999999998</v>
      </c>
      <c r="CH27">
        <v>337.54</v>
      </c>
      <c r="CI27">
        <v>37.5</v>
      </c>
      <c r="CJ27">
        <v>0</v>
      </c>
      <c r="CK27">
        <v>1689984677.3</v>
      </c>
      <c r="CL27">
        <v>0</v>
      </c>
      <c r="CM27">
        <v>1689984061</v>
      </c>
      <c r="CN27" t="s">
        <v>350</v>
      </c>
      <c r="CO27">
        <v>1689984061</v>
      </c>
      <c r="CP27">
        <v>1689984049</v>
      </c>
      <c r="CQ27">
        <v>28</v>
      </c>
      <c r="CR27">
        <v>5.3999999999999999E-2</v>
      </c>
      <c r="CS27">
        <v>1E-3</v>
      </c>
      <c r="CT27">
        <v>-5.5819999999999999</v>
      </c>
      <c r="CU27">
        <v>-0.153</v>
      </c>
      <c r="CV27">
        <v>404</v>
      </c>
      <c r="CW27">
        <v>13</v>
      </c>
      <c r="CX27">
        <v>0.28999999999999998</v>
      </c>
      <c r="CY27">
        <v>0.22</v>
      </c>
      <c r="CZ27">
        <v>3.7563133963082298</v>
      </c>
      <c r="DA27">
        <v>0.23703228747824301</v>
      </c>
      <c r="DB27">
        <v>5.5378243690620603E-2</v>
      </c>
      <c r="DC27">
        <v>1</v>
      </c>
      <c r="DD27">
        <v>403.16840000000002</v>
      </c>
      <c r="DE27">
        <v>0.217082706766594</v>
      </c>
      <c r="DF27">
        <v>4.3064370423819498E-2</v>
      </c>
      <c r="DG27">
        <v>-1</v>
      </c>
      <c r="DH27">
        <v>375.00819047619098</v>
      </c>
      <c r="DI27">
        <v>-0.12899533923991599</v>
      </c>
      <c r="DJ27">
        <v>6.2551783536381106E-2</v>
      </c>
      <c r="DK27">
        <v>1</v>
      </c>
      <c r="DL27">
        <v>2</v>
      </c>
      <c r="DM27">
        <v>2</v>
      </c>
      <c r="DN27" t="s">
        <v>351</v>
      </c>
      <c r="DO27">
        <v>2.6570399999999998</v>
      </c>
      <c r="DP27">
        <v>2.82985</v>
      </c>
      <c r="DQ27">
        <v>9.6445000000000003E-2</v>
      </c>
      <c r="DR27">
        <v>9.6344700000000005E-2</v>
      </c>
      <c r="DS27">
        <v>8.0285400000000007E-2</v>
      </c>
      <c r="DT27">
        <v>7.8795699999999996E-2</v>
      </c>
      <c r="DU27">
        <v>28868.400000000001</v>
      </c>
      <c r="DV27">
        <v>30014.7</v>
      </c>
      <c r="DW27">
        <v>29665.9</v>
      </c>
      <c r="DX27">
        <v>30948.2</v>
      </c>
      <c r="DY27">
        <v>35746.9</v>
      </c>
      <c r="DZ27">
        <v>37312.699999999997</v>
      </c>
      <c r="EA27">
        <v>40713.599999999999</v>
      </c>
      <c r="EB27">
        <v>42867.199999999997</v>
      </c>
      <c r="EC27">
        <v>1.88768</v>
      </c>
      <c r="ED27">
        <v>2.3779300000000001</v>
      </c>
      <c r="EE27">
        <v>0.14219399999999999</v>
      </c>
      <c r="EF27">
        <v>0</v>
      </c>
      <c r="EG27">
        <v>17.305900000000001</v>
      </c>
      <c r="EH27">
        <v>999.9</v>
      </c>
      <c r="EI27">
        <v>56.3</v>
      </c>
      <c r="EJ27">
        <v>21.277999999999999</v>
      </c>
      <c r="EK27">
        <v>14.1929</v>
      </c>
      <c r="EL27">
        <v>60.863199999999999</v>
      </c>
      <c r="EM27">
        <v>16.947099999999999</v>
      </c>
      <c r="EN27">
        <v>1</v>
      </c>
      <c r="EO27">
        <v>-0.49270599999999998</v>
      </c>
      <c r="EP27">
        <v>-0.32047700000000001</v>
      </c>
      <c r="EQ27">
        <v>20.3003</v>
      </c>
      <c r="ER27">
        <v>5.24559</v>
      </c>
      <c r="ES27">
        <v>11.827299999999999</v>
      </c>
      <c r="ET27">
        <v>4.9833499999999997</v>
      </c>
      <c r="EU27">
        <v>3.2989999999999999</v>
      </c>
      <c r="EV27">
        <v>82.8</v>
      </c>
      <c r="EW27">
        <v>5665.2</v>
      </c>
      <c r="EX27">
        <v>9999</v>
      </c>
      <c r="EY27">
        <v>202.6</v>
      </c>
      <c r="EZ27">
        <v>1.87317</v>
      </c>
      <c r="FA27">
        <v>1.87887</v>
      </c>
      <c r="FB27">
        <v>1.8791899999999999</v>
      </c>
      <c r="FC27">
        <v>1.8797600000000001</v>
      </c>
      <c r="FD27">
        <v>1.8774500000000001</v>
      </c>
      <c r="FE27">
        <v>1.8767400000000001</v>
      </c>
      <c r="FF27">
        <v>1.8772899999999999</v>
      </c>
      <c r="FG27">
        <v>1.8748499999999999</v>
      </c>
      <c r="FH27">
        <v>0</v>
      </c>
      <c r="FI27">
        <v>0</v>
      </c>
      <c r="FJ27">
        <v>0</v>
      </c>
      <c r="FK27">
        <v>0</v>
      </c>
      <c r="FL27" t="s">
        <v>352</v>
      </c>
      <c r="FM27" t="s">
        <v>353</v>
      </c>
      <c r="FN27" t="s">
        <v>354</v>
      </c>
      <c r="FO27" t="s">
        <v>354</v>
      </c>
      <c r="FP27" t="s">
        <v>354</v>
      </c>
      <c r="FQ27" t="s">
        <v>354</v>
      </c>
      <c r="FR27">
        <v>0</v>
      </c>
      <c r="FS27">
        <v>100</v>
      </c>
      <c r="FT27">
        <v>100</v>
      </c>
      <c r="FU27">
        <v>-5.5810000000000004</v>
      </c>
      <c r="FV27">
        <v>-0.15340000000000001</v>
      </c>
      <c r="FW27">
        <v>-5.5823701421276404</v>
      </c>
      <c r="FX27">
        <v>1.4527828764109799E-4</v>
      </c>
      <c r="FY27">
        <v>-4.3579519040863002E-7</v>
      </c>
      <c r="FZ27">
        <v>2.0799061152897499E-10</v>
      </c>
      <c r="GA27">
        <v>-0.15340000000000301</v>
      </c>
      <c r="GB27">
        <v>0</v>
      </c>
      <c r="GC27">
        <v>0</v>
      </c>
      <c r="GD27">
        <v>0</v>
      </c>
      <c r="GE27">
        <v>4</v>
      </c>
      <c r="GF27">
        <v>2147</v>
      </c>
      <c r="GG27">
        <v>-1</v>
      </c>
      <c r="GH27">
        <v>-1</v>
      </c>
      <c r="GI27">
        <v>10.199999999999999</v>
      </c>
      <c r="GJ27">
        <v>10.4</v>
      </c>
      <c r="GK27">
        <v>1.0388200000000001</v>
      </c>
      <c r="GL27">
        <v>2.5268600000000001</v>
      </c>
      <c r="GM27">
        <v>1.54541</v>
      </c>
      <c r="GN27">
        <v>2.2985799999999998</v>
      </c>
      <c r="GO27">
        <v>1.5979000000000001</v>
      </c>
      <c r="GP27">
        <v>2.2753899999999998</v>
      </c>
      <c r="GQ27">
        <v>23.941400000000002</v>
      </c>
      <c r="GR27">
        <v>16.251000000000001</v>
      </c>
      <c r="GS27">
        <v>18</v>
      </c>
      <c r="GT27">
        <v>386.67899999999997</v>
      </c>
      <c r="GU27">
        <v>680.78599999999994</v>
      </c>
      <c r="GV27">
        <v>19.4437</v>
      </c>
      <c r="GW27">
        <v>20.255600000000001</v>
      </c>
      <c r="GX27">
        <v>29.9999</v>
      </c>
      <c r="GY27">
        <v>20.507999999999999</v>
      </c>
      <c r="GZ27">
        <v>20.502300000000002</v>
      </c>
      <c r="HA27">
        <v>20.851600000000001</v>
      </c>
      <c r="HB27">
        <v>10</v>
      </c>
      <c r="HC27">
        <v>-30</v>
      </c>
      <c r="HD27">
        <v>19.478300000000001</v>
      </c>
      <c r="HE27">
        <v>403.11399999999998</v>
      </c>
      <c r="HF27">
        <v>0</v>
      </c>
      <c r="HG27">
        <v>100.998</v>
      </c>
      <c r="HH27">
        <v>99.413300000000007</v>
      </c>
    </row>
    <row r="28" spans="1:216" x14ac:dyDescent="0.2">
      <c r="A28">
        <v>10</v>
      </c>
      <c r="B28">
        <v>1689984733</v>
      </c>
      <c r="C28">
        <v>549</v>
      </c>
      <c r="D28" t="s">
        <v>371</v>
      </c>
      <c r="E28" t="s">
        <v>372</v>
      </c>
      <c r="F28" t="s">
        <v>344</v>
      </c>
      <c r="G28" t="s">
        <v>345</v>
      </c>
      <c r="H28" t="s">
        <v>346</v>
      </c>
      <c r="I28" t="s">
        <v>347</v>
      </c>
      <c r="J28" t="s">
        <v>348</v>
      </c>
      <c r="K28" t="s">
        <v>349</v>
      </c>
      <c r="L28">
        <v>1689984733</v>
      </c>
      <c r="M28">
        <f t="shared" si="0"/>
        <v>7.4759008747131981E-4</v>
      </c>
      <c r="N28">
        <f t="shared" si="1"/>
        <v>0.74759008747131983</v>
      </c>
      <c r="O28">
        <f t="shared" si="2"/>
        <v>6.6944196565698029</v>
      </c>
      <c r="P28">
        <f t="shared" si="3"/>
        <v>399.98500000000001</v>
      </c>
      <c r="Q28">
        <f t="shared" si="4"/>
        <v>249.04185833083559</v>
      </c>
      <c r="R28">
        <f t="shared" si="5"/>
        <v>25.105401842365655</v>
      </c>
      <c r="S28">
        <f t="shared" si="6"/>
        <v>40.321672120591003</v>
      </c>
      <c r="T28">
        <f t="shared" si="7"/>
        <v>7.4109778995520015E-2</v>
      </c>
      <c r="U28">
        <f t="shared" si="8"/>
        <v>4.4882261639294789</v>
      </c>
      <c r="V28">
        <f t="shared" si="9"/>
        <v>7.3436609559372965E-2</v>
      </c>
      <c r="W28">
        <f t="shared" si="10"/>
        <v>4.5957852756700189E-2</v>
      </c>
      <c r="X28">
        <f t="shared" si="11"/>
        <v>41.329092395097646</v>
      </c>
      <c r="Y28">
        <f t="shared" si="12"/>
        <v>20.065269501820424</v>
      </c>
      <c r="Z28">
        <f t="shared" si="13"/>
        <v>20.065269501820424</v>
      </c>
      <c r="AA28">
        <f t="shared" si="14"/>
        <v>2.3561145561258718</v>
      </c>
      <c r="AB28">
        <f t="shared" si="15"/>
        <v>57.361546834784896</v>
      </c>
      <c r="AC28">
        <f t="shared" si="16"/>
        <v>1.3487399472555801</v>
      </c>
      <c r="AD28">
        <f t="shared" si="17"/>
        <v>2.3512963329602616</v>
      </c>
      <c r="AE28">
        <f t="shared" si="18"/>
        <v>1.0073746088702917</v>
      </c>
      <c r="AF28">
        <f t="shared" si="19"/>
        <v>-32.968722857485204</v>
      </c>
      <c r="AG28">
        <f t="shared" si="20"/>
        <v>-8.0018025186310524</v>
      </c>
      <c r="AH28">
        <f t="shared" si="21"/>
        <v>-0.35862772148140093</v>
      </c>
      <c r="AI28">
        <f t="shared" si="22"/>
        <v>-6.0702500007892013E-5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54458.936213947411</v>
      </c>
      <c r="AO28">
        <f t="shared" si="26"/>
        <v>249.881</v>
      </c>
      <c r="AP28">
        <f t="shared" si="27"/>
        <v>210.65034300264131</v>
      </c>
      <c r="AQ28">
        <f t="shared" si="28"/>
        <v>0.84300264126780866</v>
      </c>
      <c r="AR28">
        <f t="shared" si="29"/>
        <v>0.16539509764687049</v>
      </c>
      <c r="AS28">
        <v>1689984733</v>
      </c>
      <c r="AT28">
        <v>399.98500000000001</v>
      </c>
      <c r="AU28">
        <v>402.72800000000001</v>
      </c>
      <c r="AV28">
        <v>13.379300000000001</v>
      </c>
      <c r="AW28">
        <v>13.09</v>
      </c>
      <c r="AX28">
        <v>405.56599999999997</v>
      </c>
      <c r="AY28">
        <v>13.5327</v>
      </c>
      <c r="AZ28">
        <v>400.28100000000001</v>
      </c>
      <c r="BA28">
        <v>100.708</v>
      </c>
      <c r="BB28">
        <v>9.9960599999999997E-2</v>
      </c>
      <c r="BC28">
        <v>20.0322</v>
      </c>
      <c r="BD28">
        <v>19.6996</v>
      </c>
      <c r="BE28">
        <v>999.9</v>
      </c>
      <c r="BF28">
        <v>0</v>
      </c>
      <c r="BG28">
        <v>0</v>
      </c>
      <c r="BH28">
        <v>9988.75</v>
      </c>
      <c r="BI28">
        <v>0</v>
      </c>
      <c r="BJ28">
        <v>78.681200000000004</v>
      </c>
      <c r="BK28">
        <v>-2.7428599999999999</v>
      </c>
      <c r="BL28">
        <v>405.40899999999999</v>
      </c>
      <c r="BM28">
        <v>408.07</v>
      </c>
      <c r="BN28">
        <v>0.28927000000000003</v>
      </c>
      <c r="BO28">
        <v>402.72800000000001</v>
      </c>
      <c r="BP28">
        <v>13.09</v>
      </c>
      <c r="BQ28">
        <v>1.3473999999999999</v>
      </c>
      <c r="BR28">
        <v>1.3182700000000001</v>
      </c>
      <c r="BS28">
        <v>11.3383</v>
      </c>
      <c r="BT28">
        <v>11.008800000000001</v>
      </c>
      <c r="BU28">
        <v>249.881</v>
      </c>
      <c r="BV28">
        <v>0.89990300000000001</v>
      </c>
      <c r="BW28">
        <v>0.10009700000000001</v>
      </c>
      <c r="BX28">
        <v>0</v>
      </c>
      <c r="BY28">
        <v>2.444</v>
      </c>
      <c r="BZ28">
        <v>0</v>
      </c>
      <c r="CA28">
        <v>944.55600000000004</v>
      </c>
      <c r="CB28">
        <v>2387.65</v>
      </c>
      <c r="CC28">
        <v>35.625</v>
      </c>
      <c r="CD28">
        <v>39.186999999999998</v>
      </c>
      <c r="CE28">
        <v>38.311999999999998</v>
      </c>
      <c r="CF28">
        <v>37.75</v>
      </c>
      <c r="CG28">
        <v>35.811999999999998</v>
      </c>
      <c r="CH28">
        <v>224.87</v>
      </c>
      <c r="CI28">
        <v>25.01</v>
      </c>
      <c r="CJ28">
        <v>0</v>
      </c>
      <c r="CK28">
        <v>1689984738.5</v>
      </c>
      <c r="CL28">
        <v>0</v>
      </c>
      <c r="CM28">
        <v>1689984061</v>
      </c>
      <c r="CN28" t="s">
        <v>350</v>
      </c>
      <c r="CO28">
        <v>1689984061</v>
      </c>
      <c r="CP28">
        <v>1689984049</v>
      </c>
      <c r="CQ28">
        <v>28</v>
      </c>
      <c r="CR28">
        <v>5.3999999999999999E-2</v>
      </c>
      <c r="CS28">
        <v>1E-3</v>
      </c>
      <c r="CT28">
        <v>-5.5819999999999999</v>
      </c>
      <c r="CU28">
        <v>-0.153</v>
      </c>
      <c r="CV28">
        <v>404</v>
      </c>
      <c r="CW28">
        <v>13</v>
      </c>
      <c r="CX28">
        <v>0.28999999999999998</v>
      </c>
      <c r="CY28">
        <v>0.22</v>
      </c>
      <c r="CZ28">
        <v>3.2039072898685501</v>
      </c>
      <c r="DA28">
        <v>0.55583451837685705</v>
      </c>
      <c r="DB28">
        <v>7.4375528773343996E-2</v>
      </c>
      <c r="DC28">
        <v>1</v>
      </c>
      <c r="DD28">
        <v>402.66480952380903</v>
      </c>
      <c r="DE28">
        <v>0.31745454545485002</v>
      </c>
      <c r="DF28">
        <v>4.4607941901922597E-2</v>
      </c>
      <c r="DG28">
        <v>-1</v>
      </c>
      <c r="DH28">
        <v>249.97325000000001</v>
      </c>
      <c r="DI28">
        <v>-0.119863583073856</v>
      </c>
      <c r="DJ28">
        <v>0.154343083745271</v>
      </c>
      <c r="DK28">
        <v>1</v>
      </c>
      <c r="DL28">
        <v>2</v>
      </c>
      <c r="DM28">
        <v>2</v>
      </c>
      <c r="DN28" t="s">
        <v>351</v>
      </c>
      <c r="DO28">
        <v>2.65741</v>
      </c>
      <c r="DP28">
        <v>2.8296399999999999</v>
      </c>
      <c r="DQ28">
        <v>9.6442299999999995E-2</v>
      </c>
      <c r="DR28">
        <v>9.6263100000000004E-2</v>
      </c>
      <c r="DS28">
        <v>8.0179600000000004E-2</v>
      </c>
      <c r="DT28">
        <v>7.8696799999999997E-2</v>
      </c>
      <c r="DU28">
        <v>28872.1</v>
      </c>
      <c r="DV28">
        <v>30020</v>
      </c>
      <c r="DW28">
        <v>29669.4</v>
      </c>
      <c r="DX28">
        <v>30950.6</v>
      </c>
      <c r="DY28">
        <v>35754.699999999997</v>
      </c>
      <c r="DZ28">
        <v>37318.699999999997</v>
      </c>
      <c r="EA28">
        <v>40717.800000000003</v>
      </c>
      <c r="EB28">
        <v>42869.4</v>
      </c>
      <c r="EC28">
        <v>1.88855</v>
      </c>
      <c r="ED28">
        <v>2.3785699999999999</v>
      </c>
      <c r="EE28">
        <v>0.144459</v>
      </c>
      <c r="EF28">
        <v>0</v>
      </c>
      <c r="EG28">
        <v>17.303799999999999</v>
      </c>
      <c r="EH28">
        <v>999.9</v>
      </c>
      <c r="EI28">
        <v>56.262999999999998</v>
      </c>
      <c r="EJ28">
        <v>21.257999999999999</v>
      </c>
      <c r="EK28">
        <v>14.167899999999999</v>
      </c>
      <c r="EL28">
        <v>61.0032</v>
      </c>
      <c r="EM28">
        <v>15.7492</v>
      </c>
      <c r="EN28">
        <v>1</v>
      </c>
      <c r="EO28">
        <v>-0.49580800000000003</v>
      </c>
      <c r="EP28">
        <v>-4.8300700000000002E-2</v>
      </c>
      <c r="EQ28">
        <v>20.301500000000001</v>
      </c>
      <c r="ER28">
        <v>5.2461900000000004</v>
      </c>
      <c r="ES28">
        <v>11.8276</v>
      </c>
      <c r="ET28">
        <v>4.9832000000000001</v>
      </c>
      <c r="EU28">
        <v>3.2989999999999999</v>
      </c>
      <c r="EV28">
        <v>82.8</v>
      </c>
      <c r="EW28">
        <v>5666.8</v>
      </c>
      <c r="EX28">
        <v>9999</v>
      </c>
      <c r="EY28">
        <v>202.6</v>
      </c>
      <c r="EZ28">
        <v>1.87317</v>
      </c>
      <c r="FA28">
        <v>1.8788400000000001</v>
      </c>
      <c r="FB28">
        <v>1.8792</v>
      </c>
      <c r="FC28">
        <v>1.87975</v>
      </c>
      <c r="FD28">
        <v>1.87744</v>
      </c>
      <c r="FE28">
        <v>1.8767199999999999</v>
      </c>
      <c r="FF28">
        <v>1.8772899999999999</v>
      </c>
      <c r="FG28">
        <v>1.8748499999999999</v>
      </c>
      <c r="FH28">
        <v>0</v>
      </c>
      <c r="FI28">
        <v>0</v>
      </c>
      <c r="FJ28">
        <v>0</v>
      </c>
      <c r="FK28">
        <v>0</v>
      </c>
      <c r="FL28" t="s">
        <v>352</v>
      </c>
      <c r="FM28" t="s">
        <v>353</v>
      </c>
      <c r="FN28" t="s">
        <v>354</v>
      </c>
      <c r="FO28" t="s">
        <v>354</v>
      </c>
      <c r="FP28" t="s">
        <v>354</v>
      </c>
      <c r="FQ28" t="s">
        <v>354</v>
      </c>
      <c r="FR28">
        <v>0</v>
      </c>
      <c r="FS28">
        <v>100</v>
      </c>
      <c r="FT28">
        <v>100</v>
      </c>
      <c r="FU28">
        <v>-5.5810000000000004</v>
      </c>
      <c r="FV28">
        <v>-0.15340000000000001</v>
      </c>
      <c r="FW28">
        <v>-5.5823701421276404</v>
      </c>
      <c r="FX28">
        <v>1.4527828764109799E-4</v>
      </c>
      <c r="FY28">
        <v>-4.3579519040863002E-7</v>
      </c>
      <c r="FZ28">
        <v>2.0799061152897499E-10</v>
      </c>
      <c r="GA28">
        <v>-0.15340000000000301</v>
      </c>
      <c r="GB28">
        <v>0</v>
      </c>
      <c r="GC28">
        <v>0</v>
      </c>
      <c r="GD28">
        <v>0</v>
      </c>
      <c r="GE28">
        <v>4</v>
      </c>
      <c r="GF28">
        <v>2147</v>
      </c>
      <c r="GG28">
        <v>-1</v>
      </c>
      <c r="GH28">
        <v>-1</v>
      </c>
      <c r="GI28">
        <v>11.2</v>
      </c>
      <c r="GJ28">
        <v>11.4</v>
      </c>
      <c r="GK28">
        <v>1.0376000000000001</v>
      </c>
      <c r="GL28">
        <v>2.5109900000000001</v>
      </c>
      <c r="GM28">
        <v>1.54541</v>
      </c>
      <c r="GN28">
        <v>2.2985799999999998</v>
      </c>
      <c r="GO28">
        <v>1.5979000000000001</v>
      </c>
      <c r="GP28">
        <v>2.4047900000000002</v>
      </c>
      <c r="GQ28">
        <v>23.921099999999999</v>
      </c>
      <c r="GR28">
        <v>16.259699999999999</v>
      </c>
      <c r="GS28">
        <v>18</v>
      </c>
      <c r="GT28">
        <v>386.77100000000002</v>
      </c>
      <c r="GU28">
        <v>680.721</v>
      </c>
      <c r="GV28">
        <v>19.539400000000001</v>
      </c>
      <c r="GW28">
        <v>20.2102</v>
      </c>
      <c r="GX28">
        <v>29.9998</v>
      </c>
      <c r="GY28">
        <v>20.4633</v>
      </c>
      <c r="GZ28">
        <v>20.4587</v>
      </c>
      <c r="HA28">
        <v>20.8279</v>
      </c>
      <c r="HB28">
        <v>10</v>
      </c>
      <c r="HC28">
        <v>-30</v>
      </c>
      <c r="HD28">
        <v>19.522200000000002</v>
      </c>
      <c r="HE28">
        <v>402.71899999999999</v>
      </c>
      <c r="HF28">
        <v>0</v>
      </c>
      <c r="HG28">
        <v>101.009</v>
      </c>
      <c r="HH28">
        <v>99.419600000000003</v>
      </c>
    </row>
    <row r="29" spans="1:216" x14ac:dyDescent="0.2">
      <c r="A29">
        <v>11</v>
      </c>
      <c r="B29">
        <v>1689984794</v>
      </c>
      <c r="C29">
        <v>610</v>
      </c>
      <c r="D29" t="s">
        <v>373</v>
      </c>
      <c r="E29" t="s">
        <v>374</v>
      </c>
      <c r="F29" t="s">
        <v>344</v>
      </c>
      <c r="G29" t="s">
        <v>345</v>
      </c>
      <c r="H29" t="s">
        <v>346</v>
      </c>
      <c r="I29" t="s">
        <v>347</v>
      </c>
      <c r="J29" t="s">
        <v>348</v>
      </c>
      <c r="K29" t="s">
        <v>349</v>
      </c>
      <c r="L29">
        <v>1689984794</v>
      </c>
      <c r="M29">
        <f t="shared" si="0"/>
        <v>7.2373756989471292E-4</v>
      </c>
      <c r="N29">
        <f t="shared" si="1"/>
        <v>0.72373756989471294</v>
      </c>
      <c r="O29">
        <f t="shared" si="2"/>
        <v>5.3191078402947181</v>
      </c>
      <c r="P29">
        <f t="shared" si="3"/>
        <v>400.03300000000002</v>
      </c>
      <c r="Q29">
        <f t="shared" si="4"/>
        <v>275.85896413431135</v>
      </c>
      <c r="R29">
        <f t="shared" si="5"/>
        <v>27.808303289521</v>
      </c>
      <c r="S29">
        <f t="shared" si="6"/>
        <v>40.325820205722003</v>
      </c>
      <c r="T29">
        <f t="shared" si="7"/>
        <v>7.2237602495715994E-2</v>
      </c>
      <c r="U29">
        <f t="shared" si="8"/>
        <v>4.4873331090731989</v>
      </c>
      <c r="V29">
        <f t="shared" si="9"/>
        <v>7.1597730450546099E-2</v>
      </c>
      <c r="W29">
        <f t="shared" si="10"/>
        <v>4.4805598894519176E-2</v>
      </c>
      <c r="X29">
        <f t="shared" si="11"/>
        <v>29.732143972546726</v>
      </c>
      <c r="Y29">
        <f t="shared" si="12"/>
        <v>19.992156706026378</v>
      </c>
      <c r="Z29">
        <f t="shared" si="13"/>
        <v>19.992156706026378</v>
      </c>
      <c r="AA29">
        <f t="shared" si="14"/>
        <v>2.3454735873113344</v>
      </c>
      <c r="AB29">
        <f t="shared" si="15"/>
        <v>57.319700107321083</v>
      </c>
      <c r="AC29">
        <f t="shared" si="16"/>
        <v>1.3451382252492001</v>
      </c>
      <c r="AD29">
        <f t="shared" si="17"/>
        <v>2.3467293491254573</v>
      </c>
      <c r="AE29">
        <f t="shared" si="18"/>
        <v>1.0003353620621342</v>
      </c>
      <c r="AF29">
        <f t="shared" si="19"/>
        <v>-31.91682683235684</v>
      </c>
      <c r="AG29">
        <f t="shared" si="20"/>
        <v>2.0909952079905318</v>
      </c>
      <c r="AH29">
        <f t="shared" si="21"/>
        <v>9.3683506332982905E-2</v>
      </c>
      <c r="AI29">
        <f t="shared" si="22"/>
        <v>-4.1454865984391631E-6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54450.612490701322</v>
      </c>
      <c r="AO29">
        <f t="shared" si="26"/>
        <v>179.76499999999999</v>
      </c>
      <c r="AP29">
        <f t="shared" si="27"/>
        <v>151.54231501168223</v>
      </c>
      <c r="AQ29">
        <f t="shared" si="28"/>
        <v>0.84300233644859812</v>
      </c>
      <c r="AR29">
        <f t="shared" si="29"/>
        <v>0.16539450934579439</v>
      </c>
      <c r="AS29">
        <v>1689984794</v>
      </c>
      <c r="AT29">
        <v>400.03300000000002</v>
      </c>
      <c r="AU29">
        <v>402.233</v>
      </c>
      <c r="AV29">
        <v>13.3438</v>
      </c>
      <c r="AW29">
        <v>13.063700000000001</v>
      </c>
      <c r="AX29">
        <v>405.61399999999998</v>
      </c>
      <c r="AY29">
        <v>13.497199999999999</v>
      </c>
      <c r="AZ29">
        <v>400.25200000000001</v>
      </c>
      <c r="BA29">
        <v>100.706</v>
      </c>
      <c r="BB29">
        <v>0.100234</v>
      </c>
      <c r="BC29">
        <v>20.000800000000002</v>
      </c>
      <c r="BD29">
        <v>19.661999999999999</v>
      </c>
      <c r="BE29">
        <v>999.9</v>
      </c>
      <c r="BF29">
        <v>0</v>
      </c>
      <c r="BG29">
        <v>0</v>
      </c>
      <c r="BH29">
        <v>9986.25</v>
      </c>
      <c r="BI29">
        <v>0</v>
      </c>
      <c r="BJ29">
        <v>82.9803</v>
      </c>
      <c r="BK29">
        <v>-2.2000099999999998</v>
      </c>
      <c r="BL29">
        <v>405.44299999999998</v>
      </c>
      <c r="BM29">
        <v>407.55700000000002</v>
      </c>
      <c r="BN29">
        <v>0.28009899999999999</v>
      </c>
      <c r="BO29">
        <v>402.233</v>
      </c>
      <c r="BP29">
        <v>13.063700000000001</v>
      </c>
      <c r="BQ29">
        <v>1.3438000000000001</v>
      </c>
      <c r="BR29">
        <v>1.31559</v>
      </c>
      <c r="BS29">
        <v>11.297800000000001</v>
      </c>
      <c r="BT29">
        <v>10.9781</v>
      </c>
      <c r="BU29">
        <v>179.76499999999999</v>
      </c>
      <c r="BV29">
        <v>0.89990499999999995</v>
      </c>
      <c r="BW29">
        <v>0.100095</v>
      </c>
      <c r="BX29">
        <v>0</v>
      </c>
      <c r="BY29">
        <v>2.3801000000000001</v>
      </c>
      <c r="BZ29">
        <v>0</v>
      </c>
      <c r="CA29">
        <v>830.59900000000005</v>
      </c>
      <c r="CB29">
        <v>1717.68</v>
      </c>
      <c r="CC29">
        <v>35.125</v>
      </c>
      <c r="CD29">
        <v>38.936999999999998</v>
      </c>
      <c r="CE29">
        <v>37.875</v>
      </c>
      <c r="CF29">
        <v>37.5</v>
      </c>
      <c r="CG29">
        <v>35.436999999999998</v>
      </c>
      <c r="CH29">
        <v>161.77000000000001</v>
      </c>
      <c r="CI29">
        <v>17.989999999999998</v>
      </c>
      <c r="CJ29">
        <v>0</v>
      </c>
      <c r="CK29">
        <v>1689984799.7</v>
      </c>
      <c r="CL29">
        <v>0</v>
      </c>
      <c r="CM29">
        <v>1689984061</v>
      </c>
      <c r="CN29" t="s">
        <v>350</v>
      </c>
      <c r="CO29">
        <v>1689984061</v>
      </c>
      <c r="CP29">
        <v>1689984049</v>
      </c>
      <c r="CQ29">
        <v>28</v>
      </c>
      <c r="CR29">
        <v>5.3999999999999999E-2</v>
      </c>
      <c r="CS29">
        <v>1E-3</v>
      </c>
      <c r="CT29">
        <v>-5.5819999999999999</v>
      </c>
      <c r="CU29">
        <v>-0.153</v>
      </c>
      <c r="CV29">
        <v>404</v>
      </c>
      <c r="CW29">
        <v>13</v>
      </c>
      <c r="CX29">
        <v>0.28999999999999998</v>
      </c>
      <c r="CY29">
        <v>0.22</v>
      </c>
      <c r="CZ29">
        <v>2.5550106427071699</v>
      </c>
      <c r="DA29">
        <v>-8.3958933764383802E-3</v>
      </c>
      <c r="DB29">
        <v>3.65197099709988E-2</v>
      </c>
      <c r="DC29">
        <v>1</v>
      </c>
      <c r="DD29">
        <v>402.22714999999999</v>
      </c>
      <c r="DE29">
        <v>-0.13448120300758001</v>
      </c>
      <c r="DF29">
        <v>2.6743737584711599E-2</v>
      </c>
      <c r="DG29">
        <v>-1</v>
      </c>
      <c r="DH29">
        <v>179.988333333333</v>
      </c>
      <c r="DI29">
        <v>0.33203926390302702</v>
      </c>
      <c r="DJ29">
        <v>0.12881597554478699</v>
      </c>
      <c r="DK29">
        <v>1</v>
      </c>
      <c r="DL29">
        <v>2</v>
      </c>
      <c r="DM29">
        <v>2</v>
      </c>
      <c r="DN29" t="s">
        <v>351</v>
      </c>
      <c r="DO29">
        <v>2.6573699999999998</v>
      </c>
      <c r="DP29">
        <v>2.8298800000000002</v>
      </c>
      <c r="DQ29">
        <v>9.6457399999999999E-2</v>
      </c>
      <c r="DR29">
        <v>9.6179799999999996E-2</v>
      </c>
      <c r="DS29">
        <v>8.0025700000000005E-2</v>
      </c>
      <c r="DT29">
        <v>7.8583500000000001E-2</v>
      </c>
      <c r="DU29">
        <v>28874.6</v>
      </c>
      <c r="DV29">
        <v>30025.8</v>
      </c>
      <c r="DW29">
        <v>29672.400000000001</v>
      </c>
      <c r="DX29">
        <v>30953.599999999999</v>
      </c>
      <c r="DY29">
        <v>35764.400000000001</v>
      </c>
      <c r="DZ29">
        <v>37327.1</v>
      </c>
      <c r="EA29">
        <v>40721.800000000003</v>
      </c>
      <c r="EB29">
        <v>42873.9</v>
      </c>
      <c r="EC29">
        <v>1.8887799999999999</v>
      </c>
      <c r="ED29">
        <v>2.3794300000000002</v>
      </c>
      <c r="EE29">
        <v>0.13757900000000001</v>
      </c>
      <c r="EF29">
        <v>0</v>
      </c>
      <c r="EG29">
        <v>17.380299999999998</v>
      </c>
      <c r="EH29">
        <v>999.9</v>
      </c>
      <c r="EI29">
        <v>56.250999999999998</v>
      </c>
      <c r="EJ29">
        <v>21.238</v>
      </c>
      <c r="EK29">
        <v>14.1473</v>
      </c>
      <c r="EL29">
        <v>60.963200000000001</v>
      </c>
      <c r="EM29">
        <v>15.8454</v>
      </c>
      <c r="EN29">
        <v>1</v>
      </c>
      <c r="EO29">
        <v>-0.498448</v>
      </c>
      <c r="EP29">
        <v>-0.25532100000000002</v>
      </c>
      <c r="EQ29">
        <v>20.301600000000001</v>
      </c>
      <c r="ER29">
        <v>5.2449899999999996</v>
      </c>
      <c r="ES29">
        <v>11.827400000000001</v>
      </c>
      <c r="ET29">
        <v>4.9832999999999998</v>
      </c>
      <c r="EU29">
        <v>3.2989999999999999</v>
      </c>
      <c r="EV29">
        <v>82.9</v>
      </c>
      <c r="EW29">
        <v>5668.1</v>
      </c>
      <c r="EX29">
        <v>9999</v>
      </c>
      <c r="EY29">
        <v>202.6</v>
      </c>
      <c r="EZ29">
        <v>1.87317</v>
      </c>
      <c r="FA29">
        <v>1.87887</v>
      </c>
      <c r="FB29">
        <v>1.87921</v>
      </c>
      <c r="FC29">
        <v>1.8797600000000001</v>
      </c>
      <c r="FD29">
        <v>1.87747</v>
      </c>
      <c r="FE29">
        <v>1.8767400000000001</v>
      </c>
      <c r="FF29">
        <v>1.8772800000000001</v>
      </c>
      <c r="FG29">
        <v>1.8748499999999999</v>
      </c>
      <c r="FH29">
        <v>0</v>
      </c>
      <c r="FI29">
        <v>0</v>
      </c>
      <c r="FJ29">
        <v>0</v>
      </c>
      <c r="FK29">
        <v>0</v>
      </c>
      <c r="FL29" t="s">
        <v>352</v>
      </c>
      <c r="FM29" t="s">
        <v>353</v>
      </c>
      <c r="FN29" t="s">
        <v>354</v>
      </c>
      <c r="FO29" t="s">
        <v>354</v>
      </c>
      <c r="FP29" t="s">
        <v>354</v>
      </c>
      <c r="FQ29" t="s">
        <v>354</v>
      </c>
      <c r="FR29">
        <v>0</v>
      </c>
      <c r="FS29">
        <v>100</v>
      </c>
      <c r="FT29">
        <v>100</v>
      </c>
      <c r="FU29">
        <v>-5.5810000000000004</v>
      </c>
      <c r="FV29">
        <v>-0.15340000000000001</v>
      </c>
      <c r="FW29">
        <v>-5.5823701421276404</v>
      </c>
      <c r="FX29">
        <v>1.4527828764109799E-4</v>
      </c>
      <c r="FY29">
        <v>-4.3579519040863002E-7</v>
      </c>
      <c r="FZ29">
        <v>2.0799061152897499E-10</v>
      </c>
      <c r="GA29">
        <v>-0.15340000000000301</v>
      </c>
      <c r="GB29">
        <v>0</v>
      </c>
      <c r="GC29">
        <v>0</v>
      </c>
      <c r="GD29">
        <v>0</v>
      </c>
      <c r="GE29">
        <v>4</v>
      </c>
      <c r="GF29">
        <v>2147</v>
      </c>
      <c r="GG29">
        <v>-1</v>
      </c>
      <c r="GH29">
        <v>-1</v>
      </c>
      <c r="GI29">
        <v>12.2</v>
      </c>
      <c r="GJ29">
        <v>12.4</v>
      </c>
      <c r="GK29">
        <v>1.0363800000000001</v>
      </c>
      <c r="GL29">
        <v>2.5122100000000001</v>
      </c>
      <c r="GM29">
        <v>1.54541</v>
      </c>
      <c r="GN29">
        <v>2.2997999999999998</v>
      </c>
      <c r="GO29">
        <v>1.5979000000000001</v>
      </c>
      <c r="GP29">
        <v>2.3327599999999999</v>
      </c>
      <c r="GQ29">
        <v>23.9008</v>
      </c>
      <c r="GR29">
        <v>16.251000000000001</v>
      </c>
      <c r="GS29">
        <v>18</v>
      </c>
      <c r="GT29">
        <v>386.61500000000001</v>
      </c>
      <c r="GU29">
        <v>680.94600000000003</v>
      </c>
      <c r="GV29">
        <v>19.532299999999999</v>
      </c>
      <c r="GW29">
        <v>20.175699999999999</v>
      </c>
      <c r="GX29">
        <v>29.9999</v>
      </c>
      <c r="GY29">
        <v>20.427299999999999</v>
      </c>
      <c r="GZ29">
        <v>20.423400000000001</v>
      </c>
      <c r="HA29">
        <v>20.810099999999998</v>
      </c>
      <c r="HB29">
        <v>10</v>
      </c>
      <c r="HC29">
        <v>-30</v>
      </c>
      <c r="HD29">
        <v>19.530999999999999</v>
      </c>
      <c r="HE29">
        <v>402.09899999999999</v>
      </c>
      <c r="HF29">
        <v>0</v>
      </c>
      <c r="HG29">
        <v>101.01900000000001</v>
      </c>
      <c r="HH29">
        <v>99.429599999999994</v>
      </c>
    </row>
    <row r="30" spans="1:216" x14ac:dyDescent="0.2">
      <c r="A30">
        <v>12</v>
      </c>
      <c r="B30">
        <v>1689984855</v>
      </c>
      <c r="C30">
        <v>671</v>
      </c>
      <c r="D30" t="s">
        <v>375</v>
      </c>
      <c r="E30" t="s">
        <v>376</v>
      </c>
      <c r="F30" t="s">
        <v>344</v>
      </c>
      <c r="G30" t="s">
        <v>345</v>
      </c>
      <c r="H30" t="s">
        <v>346</v>
      </c>
      <c r="I30" t="s">
        <v>347</v>
      </c>
      <c r="J30" t="s">
        <v>348</v>
      </c>
      <c r="K30" t="s">
        <v>349</v>
      </c>
      <c r="L30">
        <v>1689984855</v>
      </c>
      <c r="M30">
        <f t="shared" si="0"/>
        <v>6.9435058111712712E-4</v>
      </c>
      <c r="N30">
        <f t="shared" si="1"/>
        <v>0.69435058111712711</v>
      </c>
      <c r="O30">
        <f t="shared" si="2"/>
        <v>3.4306929380890039</v>
      </c>
      <c r="P30">
        <f t="shared" si="3"/>
        <v>400.09399999999999</v>
      </c>
      <c r="Q30">
        <f t="shared" si="4"/>
        <v>314.8575042349255</v>
      </c>
      <c r="R30">
        <f t="shared" si="5"/>
        <v>31.740234316147934</v>
      </c>
      <c r="S30">
        <f t="shared" si="6"/>
        <v>40.332776375593994</v>
      </c>
      <c r="T30">
        <f t="shared" si="7"/>
        <v>6.9567996661223305E-2</v>
      </c>
      <c r="U30">
        <f t="shared" si="8"/>
        <v>4.4772551233154889</v>
      </c>
      <c r="V30">
        <f t="shared" si="9"/>
        <v>6.8973011170165965E-2</v>
      </c>
      <c r="W30">
        <f t="shared" si="10"/>
        <v>4.316116472510443E-2</v>
      </c>
      <c r="X30">
        <f t="shared" si="11"/>
        <v>20.694415445552625</v>
      </c>
      <c r="Y30">
        <f t="shared" si="12"/>
        <v>19.933542771273014</v>
      </c>
      <c r="Z30">
        <f t="shared" si="13"/>
        <v>19.933542771273014</v>
      </c>
      <c r="AA30">
        <f t="shared" si="14"/>
        <v>2.3369732451708116</v>
      </c>
      <c r="AB30">
        <f t="shared" si="15"/>
        <v>57.227197257053241</v>
      </c>
      <c r="AC30">
        <f t="shared" si="16"/>
        <v>1.3406489300490001</v>
      </c>
      <c r="AD30">
        <f t="shared" si="17"/>
        <v>2.3426779473876214</v>
      </c>
      <c r="AE30">
        <f t="shared" si="18"/>
        <v>0.99632431512181152</v>
      </c>
      <c r="AF30">
        <f t="shared" si="19"/>
        <v>-30.620860627265305</v>
      </c>
      <c r="AG30">
        <f t="shared" si="20"/>
        <v>9.4999604265509241</v>
      </c>
      <c r="AH30">
        <f t="shared" si="21"/>
        <v>0.42639882355383446</v>
      </c>
      <c r="AI30">
        <f t="shared" si="22"/>
        <v>-8.5931607920031183E-5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54296.548226174673</v>
      </c>
      <c r="AO30">
        <f t="shared" si="26"/>
        <v>125.126</v>
      </c>
      <c r="AP30">
        <f t="shared" si="27"/>
        <v>105.481128002877</v>
      </c>
      <c r="AQ30">
        <f t="shared" si="28"/>
        <v>0.842999280748022</v>
      </c>
      <c r="AR30">
        <f t="shared" si="29"/>
        <v>0.16538861184368256</v>
      </c>
      <c r="AS30">
        <v>1689984855</v>
      </c>
      <c r="AT30">
        <v>400.09399999999999</v>
      </c>
      <c r="AU30">
        <v>401.54899999999998</v>
      </c>
      <c r="AV30">
        <v>13.298999999999999</v>
      </c>
      <c r="AW30">
        <v>13.030200000000001</v>
      </c>
      <c r="AX30">
        <v>405.67500000000001</v>
      </c>
      <c r="AY30">
        <v>13.452400000000001</v>
      </c>
      <c r="AZ30">
        <v>400.161</v>
      </c>
      <c r="BA30">
        <v>100.708</v>
      </c>
      <c r="BB30">
        <v>0.10025100000000001</v>
      </c>
      <c r="BC30">
        <v>19.972899999999999</v>
      </c>
      <c r="BD30">
        <v>19.633900000000001</v>
      </c>
      <c r="BE30">
        <v>999.9</v>
      </c>
      <c r="BF30">
        <v>0</v>
      </c>
      <c r="BG30">
        <v>0</v>
      </c>
      <c r="BH30">
        <v>9955.6200000000008</v>
      </c>
      <c r="BI30">
        <v>0</v>
      </c>
      <c r="BJ30">
        <v>89.071899999999999</v>
      </c>
      <c r="BK30">
        <v>-1.45529</v>
      </c>
      <c r="BL30">
        <v>405.48700000000002</v>
      </c>
      <c r="BM30">
        <v>406.851</v>
      </c>
      <c r="BN30">
        <v>0.26875399999999999</v>
      </c>
      <c r="BO30">
        <v>401.54899999999998</v>
      </c>
      <c r="BP30">
        <v>13.030200000000001</v>
      </c>
      <c r="BQ30">
        <v>1.3393200000000001</v>
      </c>
      <c r="BR30">
        <v>1.3122499999999999</v>
      </c>
      <c r="BS30">
        <v>11.2475</v>
      </c>
      <c r="BT30">
        <v>10.9399</v>
      </c>
      <c r="BU30">
        <v>125.126</v>
      </c>
      <c r="BV30">
        <v>0.90005900000000005</v>
      </c>
      <c r="BW30">
        <v>9.99414E-2</v>
      </c>
      <c r="BX30">
        <v>0</v>
      </c>
      <c r="BY30">
        <v>2.681</v>
      </c>
      <c r="BZ30">
        <v>0</v>
      </c>
      <c r="CA30">
        <v>732.31100000000004</v>
      </c>
      <c r="CB30">
        <v>1195.6400000000001</v>
      </c>
      <c r="CC30">
        <v>34.686999999999998</v>
      </c>
      <c r="CD30">
        <v>38.686999999999998</v>
      </c>
      <c r="CE30">
        <v>37.5</v>
      </c>
      <c r="CF30">
        <v>37.311999999999998</v>
      </c>
      <c r="CG30">
        <v>35</v>
      </c>
      <c r="CH30">
        <v>112.62</v>
      </c>
      <c r="CI30">
        <v>12.51</v>
      </c>
      <c r="CJ30">
        <v>0</v>
      </c>
      <c r="CK30">
        <v>1689984860.3</v>
      </c>
      <c r="CL30">
        <v>0</v>
      </c>
      <c r="CM30">
        <v>1689984061</v>
      </c>
      <c r="CN30" t="s">
        <v>350</v>
      </c>
      <c r="CO30">
        <v>1689984061</v>
      </c>
      <c r="CP30">
        <v>1689984049</v>
      </c>
      <c r="CQ30">
        <v>28</v>
      </c>
      <c r="CR30">
        <v>5.3999999999999999E-2</v>
      </c>
      <c r="CS30">
        <v>1E-3</v>
      </c>
      <c r="CT30">
        <v>-5.5819999999999999</v>
      </c>
      <c r="CU30">
        <v>-0.153</v>
      </c>
      <c r="CV30">
        <v>404</v>
      </c>
      <c r="CW30">
        <v>13</v>
      </c>
      <c r="CX30">
        <v>0.28999999999999998</v>
      </c>
      <c r="CY30">
        <v>0.22</v>
      </c>
      <c r="CZ30">
        <v>1.76249523555091</v>
      </c>
      <c r="DA30">
        <v>0.25847224156848198</v>
      </c>
      <c r="DB30">
        <v>5.0093678257043098E-2</v>
      </c>
      <c r="DC30">
        <v>1</v>
      </c>
      <c r="DD30">
        <v>401.608571428571</v>
      </c>
      <c r="DE30">
        <v>-1.09870129872227E-2</v>
      </c>
      <c r="DF30">
        <v>3.9376777575686098E-2</v>
      </c>
      <c r="DG30">
        <v>-1</v>
      </c>
      <c r="DH30">
        <v>124.99042857142901</v>
      </c>
      <c r="DI30">
        <v>-0.376211053270048</v>
      </c>
      <c r="DJ30">
        <v>0.14852627518984399</v>
      </c>
      <c r="DK30">
        <v>1</v>
      </c>
      <c r="DL30">
        <v>2</v>
      </c>
      <c r="DM30">
        <v>2</v>
      </c>
      <c r="DN30" t="s">
        <v>351</v>
      </c>
      <c r="DO30">
        <v>2.65713</v>
      </c>
      <c r="DP30">
        <v>2.8296299999999999</v>
      </c>
      <c r="DQ30">
        <v>9.6477300000000002E-2</v>
      </c>
      <c r="DR30">
        <v>9.6065200000000003E-2</v>
      </c>
      <c r="DS30">
        <v>7.9831799999999994E-2</v>
      </c>
      <c r="DT30">
        <v>7.8440399999999993E-2</v>
      </c>
      <c r="DU30">
        <v>28874.7</v>
      </c>
      <c r="DV30">
        <v>30029.599999999999</v>
      </c>
      <c r="DW30">
        <v>29673</v>
      </c>
      <c r="DX30">
        <v>30953.5</v>
      </c>
      <c r="DY30">
        <v>35772.5</v>
      </c>
      <c r="DZ30">
        <v>37333.1</v>
      </c>
      <c r="EA30">
        <v>40722.300000000003</v>
      </c>
      <c r="EB30">
        <v>42874.1</v>
      </c>
      <c r="EC30">
        <v>1.8890199999999999</v>
      </c>
      <c r="ED30">
        <v>2.3798699999999999</v>
      </c>
      <c r="EE30">
        <v>0.13081000000000001</v>
      </c>
      <c r="EF30">
        <v>0</v>
      </c>
      <c r="EG30">
        <v>17.464600000000001</v>
      </c>
      <c r="EH30">
        <v>999.9</v>
      </c>
      <c r="EI30">
        <v>56.225999999999999</v>
      </c>
      <c r="EJ30">
        <v>21.228000000000002</v>
      </c>
      <c r="EK30">
        <v>14.1318</v>
      </c>
      <c r="EL30">
        <v>61.433199999999999</v>
      </c>
      <c r="EM30">
        <v>16.879000000000001</v>
      </c>
      <c r="EN30">
        <v>1</v>
      </c>
      <c r="EO30">
        <v>-0.49989299999999998</v>
      </c>
      <c r="EP30">
        <v>-0.40898400000000001</v>
      </c>
      <c r="EQ30">
        <v>20.3017</v>
      </c>
      <c r="ER30">
        <v>5.2418500000000003</v>
      </c>
      <c r="ES30">
        <v>11.826700000000001</v>
      </c>
      <c r="ET30">
        <v>4.98245</v>
      </c>
      <c r="EU30">
        <v>3.2989999999999999</v>
      </c>
      <c r="EV30">
        <v>82.9</v>
      </c>
      <c r="EW30">
        <v>5669.6</v>
      </c>
      <c r="EX30">
        <v>9999</v>
      </c>
      <c r="EY30">
        <v>202.6</v>
      </c>
      <c r="EZ30">
        <v>1.87317</v>
      </c>
      <c r="FA30">
        <v>1.8788800000000001</v>
      </c>
      <c r="FB30">
        <v>1.87921</v>
      </c>
      <c r="FC30">
        <v>1.8797900000000001</v>
      </c>
      <c r="FD30">
        <v>1.87748</v>
      </c>
      <c r="FE30">
        <v>1.87677</v>
      </c>
      <c r="FF30">
        <v>1.8772899999999999</v>
      </c>
      <c r="FG30">
        <v>1.87487</v>
      </c>
      <c r="FH30">
        <v>0</v>
      </c>
      <c r="FI30">
        <v>0</v>
      </c>
      <c r="FJ30">
        <v>0</v>
      </c>
      <c r="FK30">
        <v>0</v>
      </c>
      <c r="FL30" t="s">
        <v>352</v>
      </c>
      <c r="FM30" t="s">
        <v>353</v>
      </c>
      <c r="FN30" t="s">
        <v>354</v>
      </c>
      <c r="FO30" t="s">
        <v>354</v>
      </c>
      <c r="FP30" t="s">
        <v>354</v>
      </c>
      <c r="FQ30" t="s">
        <v>354</v>
      </c>
      <c r="FR30">
        <v>0</v>
      </c>
      <c r="FS30">
        <v>100</v>
      </c>
      <c r="FT30">
        <v>100</v>
      </c>
      <c r="FU30">
        <v>-5.5810000000000004</v>
      </c>
      <c r="FV30">
        <v>-0.15340000000000001</v>
      </c>
      <c r="FW30">
        <v>-5.5823701421276404</v>
      </c>
      <c r="FX30">
        <v>1.4527828764109799E-4</v>
      </c>
      <c r="FY30">
        <v>-4.3579519040863002E-7</v>
      </c>
      <c r="FZ30">
        <v>2.0799061152897499E-10</v>
      </c>
      <c r="GA30">
        <v>-0.15340000000000301</v>
      </c>
      <c r="GB30">
        <v>0</v>
      </c>
      <c r="GC30">
        <v>0</v>
      </c>
      <c r="GD30">
        <v>0</v>
      </c>
      <c r="GE30">
        <v>4</v>
      </c>
      <c r="GF30">
        <v>2147</v>
      </c>
      <c r="GG30">
        <v>-1</v>
      </c>
      <c r="GH30">
        <v>-1</v>
      </c>
      <c r="GI30">
        <v>13.2</v>
      </c>
      <c r="GJ30">
        <v>13.4</v>
      </c>
      <c r="GK30">
        <v>1.0363800000000001</v>
      </c>
      <c r="GL30">
        <v>2.51709</v>
      </c>
      <c r="GM30">
        <v>1.54541</v>
      </c>
      <c r="GN30">
        <v>2.2985799999999998</v>
      </c>
      <c r="GO30">
        <v>1.5979000000000001</v>
      </c>
      <c r="GP30">
        <v>2.4108900000000002</v>
      </c>
      <c r="GQ30">
        <v>23.880500000000001</v>
      </c>
      <c r="GR30">
        <v>16.2422</v>
      </c>
      <c r="GS30">
        <v>18</v>
      </c>
      <c r="GT30">
        <v>386.52300000000002</v>
      </c>
      <c r="GU30">
        <v>680.899</v>
      </c>
      <c r="GV30">
        <v>19.598500000000001</v>
      </c>
      <c r="GW30">
        <v>20.152999999999999</v>
      </c>
      <c r="GX30">
        <v>30</v>
      </c>
      <c r="GY30">
        <v>20.398499999999999</v>
      </c>
      <c r="GZ30">
        <v>20.3931</v>
      </c>
      <c r="HA30">
        <v>20.790400000000002</v>
      </c>
      <c r="HB30">
        <v>10</v>
      </c>
      <c r="HC30">
        <v>-30</v>
      </c>
      <c r="HD30">
        <v>19.611499999999999</v>
      </c>
      <c r="HE30">
        <v>401.55700000000002</v>
      </c>
      <c r="HF30">
        <v>0</v>
      </c>
      <c r="HG30">
        <v>101.02</v>
      </c>
      <c r="HH30">
        <v>99.429699999999997</v>
      </c>
    </row>
    <row r="31" spans="1:216" x14ac:dyDescent="0.2">
      <c r="A31">
        <v>13</v>
      </c>
      <c r="B31">
        <v>1689984916</v>
      </c>
      <c r="C31">
        <v>732</v>
      </c>
      <c r="D31" t="s">
        <v>377</v>
      </c>
      <c r="E31" t="s">
        <v>378</v>
      </c>
      <c r="F31" t="s">
        <v>344</v>
      </c>
      <c r="G31" t="s">
        <v>345</v>
      </c>
      <c r="H31" t="s">
        <v>346</v>
      </c>
      <c r="I31" t="s">
        <v>347</v>
      </c>
      <c r="J31" t="s">
        <v>348</v>
      </c>
      <c r="K31" t="s">
        <v>349</v>
      </c>
      <c r="L31">
        <v>1689984916</v>
      </c>
      <c r="M31">
        <f t="shared" si="0"/>
        <v>6.7539693119910078E-4</v>
      </c>
      <c r="N31">
        <f t="shared" si="1"/>
        <v>0.67539693119910083</v>
      </c>
      <c r="O31">
        <f t="shared" si="2"/>
        <v>3.116840907860519</v>
      </c>
      <c r="P31">
        <f t="shared" si="3"/>
        <v>400.005</v>
      </c>
      <c r="Q31">
        <f t="shared" si="4"/>
        <v>319.65084880426923</v>
      </c>
      <c r="R31">
        <f t="shared" si="5"/>
        <v>32.224086775433307</v>
      </c>
      <c r="S31">
        <f t="shared" si="6"/>
        <v>40.324610051324989</v>
      </c>
      <c r="T31">
        <f t="shared" si="7"/>
        <v>6.737891252401268E-2</v>
      </c>
      <c r="U31">
        <f t="shared" si="8"/>
        <v>4.4860178697612394</v>
      </c>
      <c r="V31">
        <f t="shared" si="9"/>
        <v>6.6821701196134564E-2</v>
      </c>
      <c r="W31">
        <f t="shared" si="10"/>
        <v>4.1813242175594928E-2</v>
      </c>
      <c r="X31">
        <f t="shared" si="11"/>
        <v>16.529837600730435</v>
      </c>
      <c r="Y31">
        <f t="shared" si="12"/>
        <v>19.933743329261574</v>
      </c>
      <c r="Z31">
        <f t="shared" si="13"/>
        <v>19.933743329261574</v>
      </c>
      <c r="AA31">
        <f t="shared" si="14"/>
        <v>2.3370022845130181</v>
      </c>
      <c r="AB31">
        <f t="shared" si="15"/>
        <v>57.008802325680477</v>
      </c>
      <c r="AC31">
        <f t="shared" si="16"/>
        <v>1.3366332226084998</v>
      </c>
      <c r="AD31">
        <f t="shared" si="17"/>
        <v>2.3446084956715416</v>
      </c>
      <c r="AE31">
        <f t="shared" si="18"/>
        <v>1.0003690619045182</v>
      </c>
      <c r="AF31">
        <f t="shared" si="19"/>
        <v>-29.785004665880344</v>
      </c>
      <c r="AG31">
        <f t="shared" si="20"/>
        <v>12.686656067836836</v>
      </c>
      <c r="AH31">
        <f t="shared" si="21"/>
        <v>0.56835833499561261</v>
      </c>
      <c r="AI31">
        <f t="shared" si="22"/>
        <v>-1.5266231746124959E-4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54432.623540501671</v>
      </c>
      <c r="AO31">
        <f t="shared" si="26"/>
        <v>99.938999999999993</v>
      </c>
      <c r="AP31">
        <f t="shared" si="27"/>
        <v>84.249056995197108</v>
      </c>
      <c r="AQ31">
        <f t="shared" si="28"/>
        <v>0.84300480288172897</v>
      </c>
      <c r="AR31">
        <f t="shared" si="29"/>
        <v>0.16539926956173703</v>
      </c>
      <c r="AS31">
        <v>1689984916</v>
      </c>
      <c r="AT31">
        <v>400.005</v>
      </c>
      <c r="AU31">
        <v>401.334</v>
      </c>
      <c r="AV31">
        <v>13.258900000000001</v>
      </c>
      <c r="AW31">
        <v>12.997400000000001</v>
      </c>
      <c r="AX31">
        <v>405.58600000000001</v>
      </c>
      <c r="AY31">
        <v>13.4123</v>
      </c>
      <c r="AZ31">
        <v>400.12</v>
      </c>
      <c r="BA31">
        <v>100.71</v>
      </c>
      <c r="BB31">
        <v>0.10026500000000001</v>
      </c>
      <c r="BC31">
        <v>19.9862</v>
      </c>
      <c r="BD31">
        <v>19.616900000000001</v>
      </c>
      <c r="BE31">
        <v>999.9</v>
      </c>
      <c r="BF31">
        <v>0</v>
      </c>
      <c r="BG31">
        <v>0</v>
      </c>
      <c r="BH31">
        <v>9981.8799999999992</v>
      </c>
      <c r="BI31">
        <v>0</v>
      </c>
      <c r="BJ31">
        <v>98.741699999999994</v>
      </c>
      <c r="BK31">
        <v>-1.32901</v>
      </c>
      <c r="BL31">
        <v>405.38</v>
      </c>
      <c r="BM31">
        <v>406.61900000000003</v>
      </c>
      <c r="BN31">
        <v>0.26146000000000003</v>
      </c>
      <c r="BO31">
        <v>401.334</v>
      </c>
      <c r="BP31">
        <v>12.997400000000001</v>
      </c>
      <c r="BQ31">
        <v>1.3352900000000001</v>
      </c>
      <c r="BR31">
        <v>1.3089599999999999</v>
      </c>
      <c r="BS31">
        <v>11.2021</v>
      </c>
      <c r="BT31">
        <v>10.902200000000001</v>
      </c>
      <c r="BU31">
        <v>99.938999999999993</v>
      </c>
      <c r="BV31">
        <v>0.89983900000000006</v>
      </c>
      <c r="BW31">
        <v>0.100161</v>
      </c>
      <c r="BX31">
        <v>0</v>
      </c>
      <c r="BY31">
        <v>2.3159000000000001</v>
      </c>
      <c r="BZ31">
        <v>0</v>
      </c>
      <c r="CA31">
        <v>704.80200000000002</v>
      </c>
      <c r="CB31">
        <v>954.91899999999998</v>
      </c>
      <c r="CC31">
        <v>34.186999999999998</v>
      </c>
      <c r="CD31">
        <v>38.375</v>
      </c>
      <c r="CE31">
        <v>37.125</v>
      </c>
      <c r="CF31">
        <v>37</v>
      </c>
      <c r="CG31">
        <v>34.686999999999998</v>
      </c>
      <c r="CH31">
        <v>89.93</v>
      </c>
      <c r="CI31">
        <v>10.01</v>
      </c>
      <c r="CJ31">
        <v>0</v>
      </c>
      <c r="CK31">
        <v>1689984921.5</v>
      </c>
      <c r="CL31">
        <v>0</v>
      </c>
      <c r="CM31">
        <v>1689984061</v>
      </c>
      <c r="CN31" t="s">
        <v>350</v>
      </c>
      <c r="CO31">
        <v>1689984061</v>
      </c>
      <c r="CP31">
        <v>1689984049</v>
      </c>
      <c r="CQ31">
        <v>28</v>
      </c>
      <c r="CR31">
        <v>5.3999999999999999E-2</v>
      </c>
      <c r="CS31">
        <v>1E-3</v>
      </c>
      <c r="CT31">
        <v>-5.5819999999999999</v>
      </c>
      <c r="CU31">
        <v>-0.153</v>
      </c>
      <c r="CV31">
        <v>404</v>
      </c>
      <c r="CW31">
        <v>13</v>
      </c>
      <c r="CX31">
        <v>0.28999999999999998</v>
      </c>
      <c r="CY31">
        <v>0.22</v>
      </c>
      <c r="CZ31">
        <v>1.50555644138837</v>
      </c>
      <c r="DA31">
        <v>0.67651797728803398</v>
      </c>
      <c r="DB31">
        <v>7.2066938882095005E-2</v>
      </c>
      <c r="DC31">
        <v>1</v>
      </c>
      <c r="DD31">
        <v>401.33195000000001</v>
      </c>
      <c r="DE31">
        <v>0.35490225563953198</v>
      </c>
      <c r="DF31">
        <v>3.9874145758872E-2</v>
      </c>
      <c r="DG31">
        <v>-1</v>
      </c>
      <c r="DH31">
        <v>100.006666666667</v>
      </c>
      <c r="DI31">
        <v>5.6183828863809397E-2</v>
      </c>
      <c r="DJ31">
        <v>0.12853913368655101</v>
      </c>
      <c r="DK31">
        <v>1</v>
      </c>
      <c r="DL31">
        <v>2</v>
      </c>
      <c r="DM31">
        <v>2</v>
      </c>
      <c r="DN31" t="s">
        <v>351</v>
      </c>
      <c r="DO31">
        <v>2.6570200000000002</v>
      </c>
      <c r="DP31">
        <v>2.8298800000000002</v>
      </c>
      <c r="DQ31">
        <v>9.6468499999999999E-2</v>
      </c>
      <c r="DR31">
        <v>9.6033499999999994E-2</v>
      </c>
      <c r="DS31">
        <v>7.9657199999999997E-2</v>
      </c>
      <c r="DT31">
        <v>7.8298300000000001E-2</v>
      </c>
      <c r="DU31">
        <v>28875.7</v>
      </c>
      <c r="DV31">
        <v>30032.9</v>
      </c>
      <c r="DW31">
        <v>29673.599999999999</v>
      </c>
      <c r="DX31">
        <v>30955.7</v>
      </c>
      <c r="DY31">
        <v>35780.1</v>
      </c>
      <c r="DZ31">
        <v>37340.800000000003</v>
      </c>
      <c r="EA31">
        <v>40723.1</v>
      </c>
      <c r="EB31">
        <v>42876.2</v>
      </c>
      <c r="EC31">
        <v>1.889</v>
      </c>
      <c r="ED31">
        <v>2.38028</v>
      </c>
      <c r="EE31">
        <v>0.13178599999999999</v>
      </c>
      <c r="EF31">
        <v>0</v>
      </c>
      <c r="EG31">
        <v>17.4313</v>
      </c>
      <c r="EH31">
        <v>999.9</v>
      </c>
      <c r="EI31">
        <v>56.201999999999998</v>
      </c>
      <c r="EJ31">
        <v>21.198</v>
      </c>
      <c r="EK31">
        <v>14.0977</v>
      </c>
      <c r="EL31">
        <v>61.333199999999998</v>
      </c>
      <c r="EM31">
        <v>16.979199999999999</v>
      </c>
      <c r="EN31">
        <v>1</v>
      </c>
      <c r="EO31">
        <v>-0.50111300000000003</v>
      </c>
      <c r="EP31">
        <v>-0.63366800000000001</v>
      </c>
      <c r="EQ31">
        <v>20.300999999999998</v>
      </c>
      <c r="ER31">
        <v>5.24634</v>
      </c>
      <c r="ES31">
        <v>11.8268</v>
      </c>
      <c r="ET31">
        <v>4.9837999999999996</v>
      </c>
      <c r="EU31">
        <v>3.2989999999999999</v>
      </c>
      <c r="EV31">
        <v>82.9</v>
      </c>
      <c r="EW31">
        <v>5671</v>
      </c>
      <c r="EX31">
        <v>9999</v>
      </c>
      <c r="EY31">
        <v>202.6</v>
      </c>
      <c r="EZ31">
        <v>1.8732200000000001</v>
      </c>
      <c r="FA31">
        <v>1.8789499999999999</v>
      </c>
      <c r="FB31">
        <v>1.87923</v>
      </c>
      <c r="FC31">
        <v>1.87982</v>
      </c>
      <c r="FD31">
        <v>1.87747</v>
      </c>
      <c r="FE31">
        <v>1.8768</v>
      </c>
      <c r="FF31">
        <v>1.8772899999999999</v>
      </c>
      <c r="FG31">
        <v>1.8749100000000001</v>
      </c>
      <c r="FH31">
        <v>0</v>
      </c>
      <c r="FI31">
        <v>0</v>
      </c>
      <c r="FJ31">
        <v>0</v>
      </c>
      <c r="FK31">
        <v>0</v>
      </c>
      <c r="FL31" t="s">
        <v>352</v>
      </c>
      <c r="FM31" t="s">
        <v>353</v>
      </c>
      <c r="FN31" t="s">
        <v>354</v>
      </c>
      <c r="FO31" t="s">
        <v>354</v>
      </c>
      <c r="FP31" t="s">
        <v>354</v>
      </c>
      <c r="FQ31" t="s">
        <v>354</v>
      </c>
      <c r="FR31">
        <v>0</v>
      </c>
      <c r="FS31">
        <v>100</v>
      </c>
      <c r="FT31">
        <v>100</v>
      </c>
      <c r="FU31">
        <v>-5.5810000000000004</v>
      </c>
      <c r="FV31">
        <v>-0.15340000000000001</v>
      </c>
      <c r="FW31">
        <v>-5.5823701421276404</v>
      </c>
      <c r="FX31">
        <v>1.4527828764109799E-4</v>
      </c>
      <c r="FY31">
        <v>-4.3579519040863002E-7</v>
      </c>
      <c r="FZ31">
        <v>2.0799061152897499E-10</v>
      </c>
      <c r="GA31">
        <v>-0.15340000000000301</v>
      </c>
      <c r="GB31">
        <v>0</v>
      </c>
      <c r="GC31">
        <v>0</v>
      </c>
      <c r="GD31">
        <v>0</v>
      </c>
      <c r="GE31">
        <v>4</v>
      </c>
      <c r="GF31">
        <v>2147</v>
      </c>
      <c r="GG31">
        <v>-1</v>
      </c>
      <c r="GH31">
        <v>-1</v>
      </c>
      <c r="GI31">
        <v>14.2</v>
      </c>
      <c r="GJ31">
        <v>14.4</v>
      </c>
      <c r="GK31">
        <v>1.0351600000000001</v>
      </c>
      <c r="GL31">
        <v>2.5122100000000001</v>
      </c>
      <c r="GM31">
        <v>1.54541</v>
      </c>
      <c r="GN31">
        <v>2.2985799999999998</v>
      </c>
      <c r="GO31">
        <v>1.5979000000000001</v>
      </c>
      <c r="GP31">
        <v>2.4267599999999998</v>
      </c>
      <c r="GQ31">
        <v>23.880500000000001</v>
      </c>
      <c r="GR31">
        <v>16.2422</v>
      </c>
      <c r="GS31">
        <v>18</v>
      </c>
      <c r="GT31">
        <v>386.32900000000001</v>
      </c>
      <c r="GU31">
        <v>680.87800000000004</v>
      </c>
      <c r="GV31">
        <v>19.891300000000001</v>
      </c>
      <c r="GW31">
        <v>20.130199999999999</v>
      </c>
      <c r="GX31">
        <v>30</v>
      </c>
      <c r="GY31">
        <v>20.3736</v>
      </c>
      <c r="GZ31">
        <v>20.367699999999999</v>
      </c>
      <c r="HA31">
        <v>20.770900000000001</v>
      </c>
      <c r="HB31">
        <v>10</v>
      </c>
      <c r="HC31">
        <v>-30</v>
      </c>
      <c r="HD31">
        <v>19.8917</v>
      </c>
      <c r="HE31">
        <v>401.197</v>
      </c>
      <c r="HF31">
        <v>0</v>
      </c>
      <c r="HG31">
        <v>101.02200000000001</v>
      </c>
      <c r="HH31">
        <v>99.435500000000005</v>
      </c>
    </row>
    <row r="32" spans="1:216" x14ac:dyDescent="0.2">
      <c r="A32">
        <v>14</v>
      </c>
      <c r="B32">
        <v>1689984977</v>
      </c>
      <c r="C32">
        <v>793</v>
      </c>
      <c r="D32" t="s">
        <v>379</v>
      </c>
      <c r="E32" t="s">
        <v>380</v>
      </c>
      <c r="F32" t="s">
        <v>344</v>
      </c>
      <c r="G32" t="s">
        <v>345</v>
      </c>
      <c r="H32" t="s">
        <v>346</v>
      </c>
      <c r="I32" t="s">
        <v>347</v>
      </c>
      <c r="J32" t="s">
        <v>348</v>
      </c>
      <c r="K32" t="s">
        <v>349</v>
      </c>
      <c r="L32">
        <v>1689984977</v>
      </c>
      <c r="M32">
        <f t="shared" si="0"/>
        <v>6.2367725231442705E-4</v>
      </c>
      <c r="N32">
        <f t="shared" si="1"/>
        <v>0.62367725231442706</v>
      </c>
      <c r="O32">
        <f t="shared" si="2"/>
        <v>2.2795575633639182</v>
      </c>
      <c r="P32">
        <f t="shared" si="3"/>
        <v>400.03500000000003</v>
      </c>
      <c r="Q32">
        <f t="shared" si="4"/>
        <v>335.05358683296203</v>
      </c>
      <c r="R32">
        <f t="shared" si="5"/>
        <v>33.776199250212628</v>
      </c>
      <c r="S32">
        <f t="shared" si="6"/>
        <v>40.326868292249998</v>
      </c>
      <c r="T32">
        <f t="shared" si="7"/>
        <v>6.2180710844870833E-2</v>
      </c>
      <c r="U32">
        <f t="shared" si="8"/>
        <v>4.4727012039093994</v>
      </c>
      <c r="V32">
        <f t="shared" si="9"/>
        <v>6.1704430277339316E-2</v>
      </c>
      <c r="W32">
        <f t="shared" si="10"/>
        <v>3.8607756527805764E-2</v>
      </c>
      <c r="X32">
        <f t="shared" si="11"/>
        <v>12.416315359957371</v>
      </c>
      <c r="Y32">
        <f t="shared" si="12"/>
        <v>19.902219807793259</v>
      </c>
      <c r="Z32">
        <f t="shared" si="13"/>
        <v>19.902219807793259</v>
      </c>
      <c r="AA32">
        <f t="shared" si="14"/>
        <v>2.3324417863653482</v>
      </c>
      <c r="AB32">
        <f t="shared" si="15"/>
        <v>56.897816366791744</v>
      </c>
      <c r="AC32">
        <f t="shared" si="16"/>
        <v>1.3320412135599999</v>
      </c>
      <c r="AD32">
        <f t="shared" si="17"/>
        <v>2.3411113090403979</v>
      </c>
      <c r="AE32">
        <f t="shared" si="18"/>
        <v>1.0004005728053482</v>
      </c>
      <c r="AF32">
        <f t="shared" si="19"/>
        <v>-27.504166827066232</v>
      </c>
      <c r="AG32">
        <f t="shared" si="20"/>
        <v>14.439046513480417</v>
      </c>
      <c r="AH32">
        <f t="shared" si="21"/>
        <v>0.64860606132366272</v>
      </c>
      <c r="AI32">
        <f t="shared" si="22"/>
        <v>-1.9889230478042919E-4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54226.579287995824</v>
      </c>
      <c r="AO32">
        <f t="shared" si="26"/>
        <v>75.068399999999997</v>
      </c>
      <c r="AP32">
        <f t="shared" si="27"/>
        <v>63.283051191687761</v>
      </c>
      <c r="AQ32">
        <f t="shared" si="28"/>
        <v>0.84300519515119232</v>
      </c>
      <c r="AR32">
        <f t="shared" si="29"/>
        <v>0.16540002664180098</v>
      </c>
      <c r="AS32">
        <v>1689984977</v>
      </c>
      <c r="AT32">
        <v>400.03500000000003</v>
      </c>
      <c r="AU32">
        <v>401.02699999999999</v>
      </c>
      <c r="AV32">
        <v>13.2136</v>
      </c>
      <c r="AW32">
        <v>12.972200000000001</v>
      </c>
      <c r="AX32">
        <v>405.61599999999999</v>
      </c>
      <c r="AY32">
        <v>13.367000000000001</v>
      </c>
      <c r="AZ32">
        <v>400.26299999999998</v>
      </c>
      <c r="BA32">
        <v>100.708</v>
      </c>
      <c r="BB32">
        <v>0.10034999999999999</v>
      </c>
      <c r="BC32">
        <v>19.9621</v>
      </c>
      <c r="BD32">
        <v>19.571400000000001</v>
      </c>
      <c r="BE32">
        <v>999.9</v>
      </c>
      <c r="BF32">
        <v>0</v>
      </c>
      <c r="BG32">
        <v>0</v>
      </c>
      <c r="BH32">
        <v>9941.8799999999992</v>
      </c>
      <c r="BI32">
        <v>0</v>
      </c>
      <c r="BJ32">
        <v>103.596</v>
      </c>
      <c r="BK32">
        <v>-0.99188200000000004</v>
      </c>
      <c r="BL32">
        <v>405.392</v>
      </c>
      <c r="BM32">
        <v>406.29700000000003</v>
      </c>
      <c r="BN32">
        <v>0.241396</v>
      </c>
      <c r="BO32">
        <v>401.02699999999999</v>
      </c>
      <c r="BP32">
        <v>12.972200000000001</v>
      </c>
      <c r="BQ32">
        <v>1.3307199999999999</v>
      </c>
      <c r="BR32">
        <v>1.3064100000000001</v>
      </c>
      <c r="BS32">
        <v>11.150399999999999</v>
      </c>
      <c r="BT32">
        <v>10.8728</v>
      </c>
      <c r="BU32">
        <v>75.068399999999997</v>
      </c>
      <c r="BV32">
        <v>0.89987200000000001</v>
      </c>
      <c r="BW32">
        <v>0.10012799999999999</v>
      </c>
      <c r="BX32">
        <v>0</v>
      </c>
      <c r="BY32">
        <v>2.5459000000000001</v>
      </c>
      <c r="BZ32">
        <v>0</v>
      </c>
      <c r="CA32">
        <v>664.88900000000001</v>
      </c>
      <c r="CB32">
        <v>717.28399999999999</v>
      </c>
      <c r="CC32">
        <v>33.75</v>
      </c>
      <c r="CD32">
        <v>38.061999999999998</v>
      </c>
      <c r="CE32">
        <v>36.75</v>
      </c>
      <c r="CF32">
        <v>36.75</v>
      </c>
      <c r="CG32">
        <v>34.25</v>
      </c>
      <c r="CH32">
        <v>67.55</v>
      </c>
      <c r="CI32">
        <v>7.52</v>
      </c>
      <c r="CJ32">
        <v>0</v>
      </c>
      <c r="CK32">
        <v>1689984982.7</v>
      </c>
      <c r="CL32">
        <v>0</v>
      </c>
      <c r="CM32">
        <v>1689984061</v>
      </c>
      <c r="CN32" t="s">
        <v>350</v>
      </c>
      <c r="CO32">
        <v>1689984061</v>
      </c>
      <c r="CP32">
        <v>1689984049</v>
      </c>
      <c r="CQ32">
        <v>28</v>
      </c>
      <c r="CR32">
        <v>5.3999999999999999E-2</v>
      </c>
      <c r="CS32">
        <v>1E-3</v>
      </c>
      <c r="CT32">
        <v>-5.5819999999999999</v>
      </c>
      <c r="CU32">
        <v>-0.153</v>
      </c>
      <c r="CV32">
        <v>404</v>
      </c>
      <c r="CW32">
        <v>13</v>
      </c>
      <c r="CX32">
        <v>0.28999999999999998</v>
      </c>
      <c r="CY32">
        <v>0.22</v>
      </c>
      <c r="CZ32">
        <v>1.0643428798254599</v>
      </c>
      <c r="DA32">
        <v>-0.21697573532691899</v>
      </c>
      <c r="DB32">
        <v>5.4366960887578197E-2</v>
      </c>
      <c r="DC32">
        <v>1</v>
      </c>
      <c r="DD32">
        <v>401.02076190476203</v>
      </c>
      <c r="DE32">
        <v>-0.35781818181792502</v>
      </c>
      <c r="DF32">
        <v>5.5524258758299201E-2</v>
      </c>
      <c r="DG32">
        <v>-1</v>
      </c>
      <c r="DH32">
        <v>74.997545000000002</v>
      </c>
      <c r="DI32">
        <v>0.116968163460261</v>
      </c>
      <c r="DJ32">
        <v>0.11226546875598099</v>
      </c>
      <c r="DK32">
        <v>1</v>
      </c>
      <c r="DL32">
        <v>2</v>
      </c>
      <c r="DM32">
        <v>2</v>
      </c>
      <c r="DN32" t="s">
        <v>351</v>
      </c>
      <c r="DO32">
        <v>2.6574599999999999</v>
      </c>
      <c r="DP32">
        <v>2.8296199999999998</v>
      </c>
      <c r="DQ32">
        <v>9.6477099999999996E-2</v>
      </c>
      <c r="DR32">
        <v>9.5981399999999994E-2</v>
      </c>
      <c r="DS32">
        <v>7.9455999999999999E-2</v>
      </c>
      <c r="DT32">
        <v>7.8187599999999996E-2</v>
      </c>
      <c r="DU32">
        <v>28875.599999999999</v>
      </c>
      <c r="DV32">
        <v>30034.799999999999</v>
      </c>
      <c r="DW32">
        <v>29673.7</v>
      </c>
      <c r="DX32">
        <v>30955.8</v>
      </c>
      <c r="DY32">
        <v>35788.199999999997</v>
      </c>
      <c r="DZ32">
        <v>37345.9</v>
      </c>
      <c r="EA32">
        <v>40723.199999999997</v>
      </c>
      <c r="EB32">
        <v>42876.800000000003</v>
      </c>
      <c r="EC32">
        <v>1.88913</v>
      </c>
      <c r="ED32">
        <v>2.3803999999999998</v>
      </c>
      <c r="EE32">
        <v>0.131018</v>
      </c>
      <c r="EF32">
        <v>0</v>
      </c>
      <c r="EG32">
        <v>17.398399999999999</v>
      </c>
      <c r="EH32">
        <v>999.9</v>
      </c>
      <c r="EI32">
        <v>56.177999999999997</v>
      </c>
      <c r="EJ32">
        <v>21.187999999999999</v>
      </c>
      <c r="EK32">
        <v>14.0845</v>
      </c>
      <c r="EL32">
        <v>61.713200000000001</v>
      </c>
      <c r="EM32">
        <v>15.709099999999999</v>
      </c>
      <c r="EN32">
        <v>1</v>
      </c>
      <c r="EO32">
        <v>-0.50175800000000004</v>
      </c>
      <c r="EP32">
        <v>-0.54848300000000005</v>
      </c>
      <c r="EQ32">
        <v>20.302099999999999</v>
      </c>
      <c r="ER32">
        <v>5.2431999999999999</v>
      </c>
      <c r="ES32">
        <v>11.828200000000001</v>
      </c>
      <c r="ET32">
        <v>4.9830500000000004</v>
      </c>
      <c r="EU32">
        <v>3.2989999999999999</v>
      </c>
      <c r="EV32">
        <v>82.9</v>
      </c>
      <c r="EW32">
        <v>5672.5</v>
      </c>
      <c r="EX32">
        <v>9999</v>
      </c>
      <c r="EY32">
        <v>202.6</v>
      </c>
      <c r="EZ32">
        <v>1.8731800000000001</v>
      </c>
      <c r="FA32">
        <v>1.87886</v>
      </c>
      <c r="FB32">
        <v>1.8791800000000001</v>
      </c>
      <c r="FC32">
        <v>1.8797699999999999</v>
      </c>
      <c r="FD32">
        <v>1.8774500000000001</v>
      </c>
      <c r="FE32">
        <v>1.8767100000000001</v>
      </c>
      <c r="FF32">
        <v>1.8772500000000001</v>
      </c>
      <c r="FG32">
        <v>1.87486</v>
      </c>
      <c r="FH32">
        <v>0</v>
      </c>
      <c r="FI32">
        <v>0</v>
      </c>
      <c r="FJ32">
        <v>0</v>
      </c>
      <c r="FK32">
        <v>0</v>
      </c>
      <c r="FL32" t="s">
        <v>352</v>
      </c>
      <c r="FM32" t="s">
        <v>353</v>
      </c>
      <c r="FN32" t="s">
        <v>354</v>
      </c>
      <c r="FO32" t="s">
        <v>354</v>
      </c>
      <c r="FP32" t="s">
        <v>354</v>
      </c>
      <c r="FQ32" t="s">
        <v>354</v>
      </c>
      <c r="FR32">
        <v>0</v>
      </c>
      <c r="FS32">
        <v>100</v>
      </c>
      <c r="FT32">
        <v>100</v>
      </c>
      <c r="FU32">
        <v>-5.5810000000000004</v>
      </c>
      <c r="FV32">
        <v>-0.15340000000000001</v>
      </c>
      <c r="FW32">
        <v>-5.5823701421276404</v>
      </c>
      <c r="FX32">
        <v>1.4527828764109799E-4</v>
      </c>
      <c r="FY32">
        <v>-4.3579519040863002E-7</v>
      </c>
      <c r="FZ32">
        <v>2.0799061152897499E-10</v>
      </c>
      <c r="GA32">
        <v>-0.15340000000000301</v>
      </c>
      <c r="GB32">
        <v>0</v>
      </c>
      <c r="GC32">
        <v>0</v>
      </c>
      <c r="GD32">
        <v>0</v>
      </c>
      <c r="GE32">
        <v>4</v>
      </c>
      <c r="GF32">
        <v>2147</v>
      </c>
      <c r="GG32">
        <v>-1</v>
      </c>
      <c r="GH32">
        <v>-1</v>
      </c>
      <c r="GI32">
        <v>15.3</v>
      </c>
      <c r="GJ32">
        <v>15.5</v>
      </c>
      <c r="GK32">
        <v>1.0351600000000001</v>
      </c>
      <c r="GL32">
        <v>2.52563</v>
      </c>
      <c r="GM32">
        <v>1.54541</v>
      </c>
      <c r="GN32">
        <v>2.2985799999999998</v>
      </c>
      <c r="GO32">
        <v>1.5979000000000001</v>
      </c>
      <c r="GP32">
        <v>2.32178</v>
      </c>
      <c r="GQ32">
        <v>23.860199999999999</v>
      </c>
      <c r="GR32">
        <v>16.224699999999999</v>
      </c>
      <c r="GS32">
        <v>18</v>
      </c>
      <c r="GT32">
        <v>386.24400000000003</v>
      </c>
      <c r="GU32">
        <v>680.68299999999999</v>
      </c>
      <c r="GV32">
        <v>19.777799999999999</v>
      </c>
      <c r="GW32">
        <v>20.1129</v>
      </c>
      <c r="GX32">
        <v>30</v>
      </c>
      <c r="GY32">
        <v>20.353899999999999</v>
      </c>
      <c r="GZ32">
        <v>20.346699999999998</v>
      </c>
      <c r="HA32">
        <v>20.762699999999999</v>
      </c>
      <c r="HB32">
        <v>10</v>
      </c>
      <c r="HC32">
        <v>-30</v>
      </c>
      <c r="HD32">
        <v>19.8093</v>
      </c>
      <c r="HE32">
        <v>401.02600000000001</v>
      </c>
      <c r="HF32">
        <v>0</v>
      </c>
      <c r="HG32">
        <v>101.023</v>
      </c>
      <c r="HH32">
        <v>99.436499999999995</v>
      </c>
    </row>
    <row r="33" spans="1:216" x14ac:dyDescent="0.2">
      <c r="A33">
        <v>15</v>
      </c>
      <c r="B33">
        <v>1689985038</v>
      </c>
      <c r="C33">
        <v>854</v>
      </c>
      <c r="D33" t="s">
        <v>381</v>
      </c>
      <c r="E33" t="s">
        <v>382</v>
      </c>
      <c r="F33" t="s">
        <v>344</v>
      </c>
      <c r="G33" t="s">
        <v>345</v>
      </c>
      <c r="H33" t="s">
        <v>346</v>
      </c>
      <c r="I33" t="s">
        <v>347</v>
      </c>
      <c r="J33" t="s">
        <v>348</v>
      </c>
      <c r="K33" t="s">
        <v>349</v>
      </c>
      <c r="L33">
        <v>1689985038</v>
      </c>
      <c r="M33">
        <f t="shared" si="0"/>
        <v>5.9013018795600288E-4</v>
      </c>
      <c r="N33">
        <f t="shared" si="1"/>
        <v>0.59013018795600292</v>
      </c>
      <c r="O33">
        <f t="shared" si="2"/>
        <v>1.5530201297676802</v>
      </c>
      <c r="P33">
        <f t="shared" si="3"/>
        <v>400.05200000000002</v>
      </c>
      <c r="Q33">
        <f t="shared" si="4"/>
        <v>350.976320147921</v>
      </c>
      <c r="R33">
        <f t="shared" si="5"/>
        <v>35.381450595473154</v>
      </c>
      <c r="S33">
        <f t="shared" si="6"/>
        <v>40.328703850034003</v>
      </c>
      <c r="T33">
        <f t="shared" si="7"/>
        <v>5.8213419378248005E-2</v>
      </c>
      <c r="U33">
        <f t="shared" si="8"/>
        <v>4.4992234112284573</v>
      </c>
      <c r="V33">
        <f t="shared" si="9"/>
        <v>5.7798198706160424E-2</v>
      </c>
      <c r="W33">
        <f t="shared" si="10"/>
        <v>3.6160933011651145E-2</v>
      </c>
      <c r="X33">
        <f t="shared" si="11"/>
        <v>9.9097387626718962</v>
      </c>
      <c r="Y33">
        <f t="shared" si="12"/>
        <v>19.951105641651186</v>
      </c>
      <c r="Z33">
        <f t="shared" si="13"/>
        <v>19.951105641651186</v>
      </c>
      <c r="AA33">
        <f t="shared" si="14"/>
        <v>2.3395174202834275</v>
      </c>
      <c r="AB33">
        <f t="shared" si="15"/>
        <v>56.582034190260686</v>
      </c>
      <c r="AC33">
        <f t="shared" si="16"/>
        <v>1.3289705731389498</v>
      </c>
      <c r="AD33">
        <f t="shared" si="17"/>
        <v>2.3487500796987995</v>
      </c>
      <c r="AE33">
        <f t="shared" si="18"/>
        <v>1.0105468471444776</v>
      </c>
      <c r="AF33">
        <f t="shared" si="19"/>
        <v>-26.024741288859726</v>
      </c>
      <c r="AG33">
        <f t="shared" si="20"/>
        <v>15.425583178992696</v>
      </c>
      <c r="AH33">
        <f t="shared" si="21"/>
        <v>0.68919493778293983</v>
      </c>
      <c r="AI33">
        <f t="shared" si="22"/>
        <v>-2.2440941219414867E-4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54636.054284309786</v>
      </c>
      <c r="AO33">
        <f t="shared" si="26"/>
        <v>59.918100000000003</v>
      </c>
      <c r="AP33">
        <f t="shared" si="27"/>
        <v>50.510898301902536</v>
      </c>
      <c r="AQ33">
        <f t="shared" si="28"/>
        <v>0.84299899866488648</v>
      </c>
      <c r="AR33">
        <f t="shared" si="29"/>
        <v>0.16538806742323098</v>
      </c>
      <c r="AS33">
        <v>1689985038</v>
      </c>
      <c r="AT33">
        <v>400.05200000000002</v>
      </c>
      <c r="AU33">
        <v>400.75400000000002</v>
      </c>
      <c r="AV33">
        <v>13.1831</v>
      </c>
      <c r="AW33">
        <v>12.954599999999999</v>
      </c>
      <c r="AX33">
        <v>405.63299999999998</v>
      </c>
      <c r="AY33">
        <v>13.336499999999999</v>
      </c>
      <c r="AZ33">
        <v>400.12700000000001</v>
      </c>
      <c r="BA33">
        <v>100.709</v>
      </c>
      <c r="BB33">
        <v>9.9654499999999993E-2</v>
      </c>
      <c r="BC33">
        <v>20.014700000000001</v>
      </c>
      <c r="BD33">
        <v>19.619</v>
      </c>
      <c r="BE33">
        <v>999.9</v>
      </c>
      <c r="BF33">
        <v>0</v>
      </c>
      <c r="BG33">
        <v>0</v>
      </c>
      <c r="BH33">
        <v>10021.9</v>
      </c>
      <c r="BI33">
        <v>0</v>
      </c>
      <c r="BJ33">
        <v>105.607</v>
      </c>
      <c r="BK33">
        <v>-0.70214799999999999</v>
      </c>
      <c r="BL33">
        <v>405.39699999999999</v>
      </c>
      <c r="BM33">
        <v>406.01400000000001</v>
      </c>
      <c r="BN33">
        <v>0.22853999999999999</v>
      </c>
      <c r="BO33">
        <v>400.75400000000002</v>
      </c>
      <c r="BP33">
        <v>12.954599999999999</v>
      </c>
      <c r="BQ33">
        <v>1.3276699999999999</v>
      </c>
      <c r="BR33">
        <v>1.3046500000000001</v>
      </c>
      <c r="BS33">
        <v>11.1158</v>
      </c>
      <c r="BT33">
        <v>10.852499999999999</v>
      </c>
      <c r="BU33">
        <v>59.918100000000003</v>
      </c>
      <c r="BV33">
        <v>0.90005199999999996</v>
      </c>
      <c r="BW33">
        <v>9.9947599999999998E-2</v>
      </c>
      <c r="BX33">
        <v>0</v>
      </c>
      <c r="BY33">
        <v>2.3066</v>
      </c>
      <c r="BZ33">
        <v>0</v>
      </c>
      <c r="CA33">
        <v>648.61400000000003</v>
      </c>
      <c r="CB33">
        <v>572.54499999999996</v>
      </c>
      <c r="CC33">
        <v>33.375</v>
      </c>
      <c r="CD33">
        <v>37.75</v>
      </c>
      <c r="CE33">
        <v>36.311999999999998</v>
      </c>
      <c r="CF33">
        <v>36.436999999999998</v>
      </c>
      <c r="CG33">
        <v>33.936999999999998</v>
      </c>
      <c r="CH33">
        <v>53.93</v>
      </c>
      <c r="CI33">
        <v>5.99</v>
      </c>
      <c r="CJ33">
        <v>0</v>
      </c>
      <c r="CK33">
        <v>1689985043.3</v>
      </c>
      <c r="CL33">
        <v>0</v>
      </c>
      <c r="CM33">
        <v>1689984061</v>
      </c>
      <c r="CN33" t="s">
        <v>350</v>
      </c>
      <c r="CO33">
        <v>1689984061</v>
      </c>
      <c r="CP33">
        <v>1689984049</v>
      </c>
      <c r="CQ33">
        <v>28</v>
      </c>
      <c r="CR33">
        <v>5.3999999999999999E-2</v>
      </c>
      <c r="CS33">
        <v>1E-3</v>
      </c>
      <c r="CT33">
        <v>-5.5819999999999999</v>
      </c>
      <c r="CU33">
        <v>-0.153</v>
      </c>
      <c r="CV33">
        <v>404</v>
      </c>
      <c r="CW33">
        <v>13</v>
      </c>
      <c r="CX33">
        <v>0.28999999999999998</v>
      </c>
      <c r="CY33">
        <v>0.22</v>
      </c>
      <c r="CZ33">
        <v>0.78959415686524503</v>
      </c>
      <c r="DA33">
        <v>-0.27700804919877497</v>
      </c>
      <c r="DB33">
        <v>4.1053226400681098E-2</v>
      </c>
      <c r="DC33">
        <v>1</v>
      </c>
      <c r="DD33">
        <v>400.7706</v>
      </c>
      <c r="DE33">
        <v>-5.21503759399288E-2</v>
      </c>
      <c r="DF33">
        <v>2.16780995476978E-2</v>
      </c>
      <c r="DG33">
        <v>-1</v>
      </c>
      <c r="DH33">
        <v>59.976395238095201</v>
      </c>
      <c r="DI33">
        <v>-9.4620497343956805E-2</v>
      </c>
      <c r="DJ33">
        <v>0.115310357508564</v>
      </c>
      <c r="DK33">
        <v>1</v>
      </c>
      <c r="DL33">
        <v>2</v>
      </c>
      <c r="DM33">
        <v>2</v>
      </c>
      <c r="DN33" t="s">
        <v>351</v>
      </c>
      <c r="DO33">
        <v>2.6570800000000001</v>
      </c>
      <c r="DP33">
        <v>2.8296100000000002</v>
      </c>
      <c r="DQ33">
        <v>9.6484600000000004E-2</v>
      </c>
      <c r="DR33">
        <v>9.59367E-2</v>
      </c>
      <c r="DS33">
        <v>7.9322199999999995E-2</v>
      </c>
      <c r="DT33">
        <v>7.8111899999999998E-2</v>
      </c>
      <c r="DU33">
        <v>28876.6</v>
      </c>
      <c r="DV33">
        <v>30035.8</v>
      </c>
      <c r="DW33">
        <v>29675</v>
      </c>
      <c r="DX33">
        <v>30955.200000000001</v>
      </c>
      <c r="DY33">
        <v>35794.800000000003</v>
      </c>
      <c r="DZ33">
        <v>37348.699999999997</v>
      </c>
      <c r="EA33">
        <v>40724.699999999997</v>
      </c>
      <c r="EB33">
        <v>42876.5</v>
      </c>
      <c r="EC33">
        <v>1.8896200000000001</v>
      </c>
      <c r="ED33">
        <v>2.3807999999999998</v>
      </c>
      <c r="EE33">
        <v>0.13309000000000001</v>
      </c>
      <c r="EF33">
        <v>0</v>
      </c>
      <c r="EG33">
        <v>17.411799999999999</v>
      </c>
      <c r="EH33">
        <v>999.9</v>
      </c>
      <c r="EI33">
        <v>56.116</v>
      </c>
      <c r="EJ33">
        <v>21.167000000000002</v>
      </c>
      <c r="EK33">
        <v>14.0505</v>
      </c>
      <c r="EL33">
        <v>61.0732</v>
      </c>
      <c r="EM33">
        <v>16.955100000000002</v>
      </c>
      <c r="EN33">
        <v>1</v>
      </c>
      <c r="EO33">
        <v>-0.50224800000000003</v>
      </c>
      <c r="EP33">
        <v>-0.35211900000000002</v>
      </c>
      <c r="EQ33">
        <v>20.302800000000001</v>
      </c>
      <c r="ER33">
        <v>5.2438000000000002</v>
      </c>
      <c r="ES33">
        <v>11.827400000000001</v>
      </c>
      <c r="ET33">
        <v>4.9821499999999999</v>
      </c>
      <c r="EU33">
        <v>3.2989999999999999</v>
      </c>
      <c r="EV33">
        <v>82.9</v>
      </c>
      <c r="EW33">
        <v>5673.8</v>
      </c>
      <c r="EX33">
        <v>9999</v>
      </c>
      <c r="EY33">
        <v>202.6</v>
      </c>
      <c r="EZ33">
        <v>1.8731800000000001</v>
      </c>
      <c r="FA33">
        <v>1.8788499999999999</v>
      </c>
      <c r="FB33">
        <v>1.8791800000000001</v>
      </c>
      <c r="FC33">
        <v>1.8797600000000001</v>
      </c>
      <c r="FD33">
        <v>1.87747</v>
      </c>
      <c r="FE33">
        <v>1.8767199999999999</v>
      </c>
      <c r="FF33">
        <v>1.8772800000000001</v>
      </c>
      <c r="FG33">
        <v>1.8748499999999999</v>
      </c>
      <c r="FH33">
        <v>0</v>
      </c>
      <c r="FI33">
        <v>0</v>
      </c>
      <c r="FJ33">
        <v>0</v>
      </c>
      <c r="FK33">
        <v>0</v>
      </c>
      <c r="FL33" t="s">
        <v>352</v>
      </c>
      <c r="FM33" t="s">
        <v>353</v>
      </c>
      <c r="FN33" t="s">
        <v>354</v>
      </c>
      <c r="FO33" t="s">
        <v>354</v>
      </c>
      <c r="FP33" t="s">
        <v>354</v>
      </c>
      <c r="FQ33" t="s">
        <v>354</v>
      </c>
      <c r="FR33">
        <v>0</v>
      </c>
      <c r="FS33">
        <v>100</v>
      </c>
      <c r="FT33">
        <v>100</v>
      </c>
      <c r="FU33">
        <v>-5.5810000000000004</v>
      </c>
      <c r="FV33">
        <v>-0.15340000000000001</v>
      </c>
      <c r="FW33">
        <v>-5.5823701421276404</v>
      </c>
      <c r="FX33">
        <v>1.4527828764109799E-4</v>
      </c>
      <c r="FY33">
        <v>-4.3579519040863002E-7</v>
      </c>
      <c r="FZ33">
        <v>2.0799061152897499E-10</v>
      </c>
      <c r="GA33">
        <v>-0.15340000000000301</v>
      </c>
      <c r="GB33">
        <v>0</v>
      </c>
      <c r="GC33">
        <v>0</v>
      </c>
      <c r="GD33">
        <v>0</v>
      </c>
      <c r="GE33">
        <v>4</v>
      </c>
      <c r="GF33">
        <v>2147</v>
      </c>
      <c r="GG33">
        <v>-1</v>
      </c>
      <c r="GH33">
        <v>-1</v>
      </c>
      <c r="GI33">
        <v>16.3</v>
      </c>
      <c r="GJ33">
        <v>16.5</v>
      </c>
      <c r="GK33">
        <v>1.0339400000000001</v>
      </c>
      <c r="GL33">
        <v>2.5158700000000001</v>
      </c>
      <c r="GM33">
        <v>1.54541</v>
      </c>
      <c r="GN33">
        <v>2.2985799999999998</v>
      </c>
      <c r="GO33">
        <v>1.5979000000000001</v>
      </c>
      <c r="GP33">
        <v>2.35107</v>
      </c>
      <c r="GQ33">
        <v>23.84</v>
      </c>
      <c r="GR33">
        <v>16.224699999999999</v>
      </c>
      <c r="GS33">
        <v>18</v>
      </c>
      <c r="GT33">
        <v>386.38099999999997</v>
      </c>
      <c r="GU33">
        <v>680.80799999999999</v>
      </c>
      <c r="GV33">
        <v>19.8294</v>
      </c>
      <c r="GW33">
        <v>20.1008</v>
      </c>
      <c r="GX33">
        <v>30.0001</v>
      </c>
      <c r="GY33">
        <v>20.3399</v>
      </c>
      <c r="GZ33">
        <v>20.331399999999999</v>
      </c>
      <c r="HA33">
        <v>20.7544</v>
      </c>
      <c r="HB33">
        <v>10</v>
      </c>
      <c r="HC33">
        <v>-30</v>
      </c>
      <c r="HD33">
        <v>19.825199999999999</v>
      </c>
      <c r="HE33">
        <v>400.78500000000003</v>
      </c>
      <c r="HF33">
        <v>0</v>
      </c>
      <c r="HG33">
        <v>101.026</v>
      </c>
      <c r="HH33">
        <v>99.435400000000001</v>
      </c>
    </row>
    <row r="34" spans="1:216" x14ac:dyDescent="0.2">
      <c r="A34">
        <v>16</v>
      </c>
      <c r="B34">
        <v>1689985099</v>
      </c>
      <c r="C34">
        <v>915</v>
      </c>
      <c r="D34" t="s">
        <v>383</v>
      </c>
      <c r="E34" t="s">
        <v>384</v>
      </c>
      <c r="F34" t="s">
        <v>344</v>
      </c>
      <c r="G34" t="s">
        <v>345</v>
      </c>
      <c r="H34" t="s">
        <v>346</v>
      </c>
      <c r="I34" t="s">
        <v>347</v>
      </c>
      <c r="J34" t="s">
        <v>348</v>
      </c>
      <c r="K34" t="s">
        <v>349</v>
      </c>
      <c r="L34">
        <v>1689985099</v>
      </c>
      <c r="M34">
        <f t="shared" si="0"/>
        <v>5.316102673726381E-4</v>
      </c>
      <c r="N34">
        <f t="shared" si="1"/>
        <v>0.53161026737263806</v>
      </c>
      <c r="O34">
        <f t="shared" si="2"/>
        <v>1.2913434355570659</v>
      </c>
      <c r="P34">
        <f t="shared" si="3"/>
        <v>400.04500000000002</v>
      </c>
      <c r="Q34">
        <f t="shared" si="4"/>
        <v>354.38597276833838</v>
      </c>
      <c r="R34">
        <f t="shared" si="5"/>
        <v>35.725371367401593</v>
      </c>
      <c r="S34">
        <f t="shared" si="6"/>
        <v>40.328222014630001</v>
      </c>
      <c r="T34">
        <f t="shared" si="7"/>
        <v>5.2570189467067575E-2</v>
      </c>
      <c r="U34">
        <f t="shared" si="8"/>
        <v>4.4849488572508669</v>
      </c>
      <c r="V34">
        <f t="shared" si="9"/>
        <v>5.2230246170595795E-2</v>
      </c>
      <c r="W34">
        <f t="shared" si="10"/>
        <v>3.2674262935158058E-2</v>
      </c>
      <c r="X34">
        <f t="shared" si="11"/>
        <v>8.2421361644792306</v>
      </c>
      <c r="Y34">
        <f t="shared" si="12"/>
        <v>19.906625084832925</v>
      </c>
      <c r="Z34">
        <f t="shared" si="13"/>
        <v>19.906625084832925</v>
      </c>
      <c r="AA34">
        <f t="shared" si="14"/>
        <v>2.3330786273090505</v>
      </c>
      <c r="AB34">
        <f t="shared" si="15"/>
        <v>56.607957186255888</v>
      </c>
      <c r="AC34">
        <f t="shared" si="16"/>
        <v>1.3256411640999999</v>
      </c>
      <c r="AD34">
        <f t="shared" si="17"/>
        <v>2.3417929739776207</v>
      </c>
      <c r="AE34">
        <f t="shared" si="18"/>
        <v>1.0074374632090506</v>
      </c>
      <c r="AF34">
        <f t="shared" si="19"/>
        <v>-23.444012791133339</v>
      </c>
      <c r="AG34">
        <f t="shared" si="20"/>
        <v>14.549846954044682</v>
      </c>
      <c r="AH34">
        <f t="shared" si="21"/>
        <v>0.65182881132784809</v>
      </c>
      <c r="AI34">
        <f t="shared" si="22"/>
        <v>-2.0086128157892347E-4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54419.30766070859</v>
      </c>
      <c r="AO34">
        <f t="shared" si="26"/>
        <v>49.835599999999999</v>
      </c>
      <c r="AP34">
        <f t="shared" si="27"/>
        <v>42.011320789885609</v>
      </c>
      <c r="AQ34">
        <f t="shared" si="28"/>
        <v>0.842998193859121</v>
      </c>
      <c r="AR34">
        <f t="shared" si="29"/>
        <v>0.16538651414810357</v>
      </c>
      <c r="AS34">
        <v>1689985099</v>
      </c>
      <c r="AT34">
        <v>400.04500000000002</v>
      </c>
      <c r="AU34">
        <v>400.63499999999999</v>
      </c>
      <c r="AV34">
        <v>13.15</v>
      </c>
      <c r="AW34">
        <v>12.9442</v>
      </c>
      <c r="AX34">
        <v>405.62599999999998</v>
      </c>
      <c r="AY34">
        <v>13.3034</v>
      </c>
      <c r="AZ34">
        <v>400.22</v>
      </c>
      <c r="BA34">
        <v>100.709</v>
      </c>
      <c r="BB34">
        <v>0.100214</v>
      </c>
      <c r="BC34">
        <v>19.966799999999999</v>
      </c>
      <c r="BD34">
        <v>19.555099999999999</v>
      </c>
      <c r="BE34">
        <v>999.9</v>
      </c>
      <c r="BF34">
        <v>0</v>
      </c>
      <c r="BG34">
        <v>0</v>
      </c>
      <c r="BH34">
        <v>9978.75</v>
      </c>
      <c r="BI34">
        <v>0</v>
      </c>
      <c r="BJ34">
        <v>110.94499999999999</v>
      </c>
      <c r="BK34">
        <v>-0.58932499999999999</v>
      </c>
      <c r="BL34">
        <v>405.37599999999998</v>
      </c>
      <c r="BM34">
        <v>405.88799999999998</v>
      </c>
      <c r="BN34">
        <v>0.20578199999999999</v>
      </c>
      <c r="BO34">
        <v>400.63499999999999</v>
      </c>
      <c r="BP34">
        <v>12.9442</v>
      </c>
      <c r="BQ34">
        <v>1.3243199999999999</v>
      </c>
      <c r="BR34">
        <v>1.30359</v>
      </c>
      <c r="BS34">
        <v>11.0777</v>
      </c>
      <c r="BT34">
        <v>10.840299999999999</v>
      </c>
      <c r="BU34">
        <v>49.835599999999999</v>
      </c>
      <c r="BV34">
        <v>0.90000500000000005</v>
      </c>
      <c r="BW34">
        <v>9.9995399999999998E-2</v>
      </c>
      <c r="BX34">
        <v>0</v>
      </c>
      <c r="BY34">
        <v>2.4216000000000002</v>
      </c>
      <c r="BZ34">
        <v>0</v>
      </c>
      <c r="CA34">
        <v>645.17399999999998</v>
      </c>
      <c r="CB34">
        <v>476.197</v>
      </c>
      <c r="CC34">
        <v>32.936999999999998</v>
      </c>
      <c r="CD34">
        <v>37.436999999999998</v>
      </c>
      <c r="CE34">
        <v>36</v>
      </c>
      <c r="CF34">
        <v>36.186999999999998</v>
      </c>
      <c r="CG34">
        <v>33.625</v>
      </c>
      <c r="CH34">
        <v>44.85</v>
      </c>
      <c r="CI34">
        <v>4.9800000000000004</v>
      </c>
      <c r="CJ34">
        <v>0</v>
      </c>
      <c r="CK34">
        <v>1689985104.5</v>
      </c>
      <c r="CL34">
        <v>0</v>
      </c>
      <c r="CM34">
        <v>1689984061</v>
      </c>
      <c r="CN34" t="s">
        <v>350</v>
      </c>
      <c r="CO34">
        <v>1689984061</v>
      </c>
      <c r="CP34">
        <v>1689984049</v>
      </c>
      <c r="CQ34">
        <v>28</v>
      </c>
      <c r="CR34">
        <v>5.3999999999999999E-2</v>
      </c>
      <c r="CS34">
        <v>1E-3</v>
      </c>
      <c r="CT34">
        <v>-5.5819999999999999</v>
      </c>
      <c r="CU34">
        <v>-0.153</v>
      </c>
      <c r="CV34">
        <v>404</v>
      </c>
      <c r="CW34">
        <v>13</v>
      </c>
      <c r="CX34">
        <v>0.28999999999999998</v>
      </c>
      <c r="CY34">
        <v>0.22</v>
      </c>
      <c r="CZ34">
        <v>0.67288688245825801</v>
      </c>
      <c r="DA34">
        <v>0.228815627921475</v>
      </c>
      <c r="DB34">
        <v>4.7607193029822303E-2</v>
      </c>
      <c r="DC34">
        <v>1</v>
      </c>
      <c r="DD34">
        <v>400.63404761904798</v>
      </c>
      <c r="DE34">
        <v>0.17088311688365301</v>
      </c>
      <c r="DF34">
        <v>3.0113240546907501E-2</v>
      </c>
      <c r="DG34">
        <v>-1</v>
      </c>
      <c r="DH34">
        <v>50.0060619047619</v>
      </c>
      <c r="DI34">
        <v>-0.163439280465592</v>
      </c>
      <c r="DJ34">
        <v>0.16435625787031599</v>
      </c>
      <c r="DK34">
        <v>1</v>
      </c>
      <c r="DL34">
        <v>2</v>
      </c>
      <c r="DM34">
        <v>2</v>
      </c>
      <c r="DN34" t="s">
        <v>351</v>
      </c>
      <c r="DO34">
        <v>2.6573500000000001</v>
      </c>
      <c r="DP34">
        <v>2.8298000000000001</v>
      </c>
      <c r="DQ34">
        <v>9.6484399999999998E-2</v>
      </c>
      <c r="DR34">
        <v>9.5916500000000002E-2</v>
      </c>
      <c r="DS34">
        <v>7.9173499999999994E-2</v>
      </c>
      <c r="DT34">
        <v>7.8066200000000002E-2</v>
      </c>
      <c r="DU34">
        <v>28875.1</v>
      </c>
      <c r="DV34">
        <v>30035</v>
      </c>
      <c r="DW34">
        <v>29673.4</v>
      </c>
      <c r="DX34">
        <v>30953.599999999999</v>
      </c>
      <c r="DY34">
        <v>35799.4</v>
      </c>
      <c r="DZ34">
        <v>37348.300000000003</v>
      </c>
      <c r="EA34">
        <v>40723.199999999997</v>
      </c>
      <c r="EB34">
        <v>42873.9</v>
      </c>
      <c r="EC34">
        <v>1.8896200000000001</v>
      </c>
      <c r="ED34">
        <v>2.3809499999999999</v>
      </c>
      <c r="EE34">
        <v>0.13297400000000001</v>
      </c>
      <c r="EF34">
        <v>0</v>
      </c>
      <c r="EG34">
        <v>17.349599999999999</v>
      </c>
      <c r="EH34">
        <v>999.9</v>
      </c>
      <c r="EI34">
        <v>56.091999999999999</v>
      </c>
      <c r="EJ34">
        <v>21.157</v>
      </c>
      <c r="EK34">
        <v>14.0373</v>
      </c>
      <c r="EL34">
        <v>61.093200000000003</v>
      </c>
      <c r="EM34">
        <v>16.642600000000002</v>
      </c>
      <c r="EN34">
        <v>1</v>
      </c>
      <c r="EO34">
        <v>-0.50182400000000005</v>
      </c>
      <c r="EP34">
        <v>-0.71322700000000006</v>
      </c>
      <c r="EQ34">
        <v>20.301500000000001</v>
      </c>
      <c r="ER34">
        <v>5.2445399999999998</v>
      </c>
      <c r="ES34">
        <v>11.8261</v>
      </c>
      <c r="ET34">
        <v>4.9828000000000001</v>
      </c>
      <c r="EU34">
        <v>3.2989999999999999</v>
      </c>
      <c r="EV34">
        <v>82.9</v>
      </c>
      <c r="EW34">
        <v>5675.4</v>
      </c>
      <c r="EX34">
        <v>9999</v>
      </c>
      <c r="EY34">
        <v>202.6</v>
      </c>
      <c r="EZ34">
        <v>1.8732</v>
      </c>
      <c r="FA34">
        <v>1.8789</v>
      </c>
      <c r="FB34">
        <v>1.87924</v>
      </c>
      <c r="FC34">
        <v>1.87984</v>
      </c>
      <c r="FD34">
        <v>1.87748</v>
      </c>
      <c r="FE34">
        <v>1.8768</v>
      </c>
      <c r="FF34">
        <v>1.8772899999999999</v>
      </c>
      <c r="FG34">
        <v>1.8748800000000001</v>
      </c>
      <c r="FH34">
        <v>0</v>
      </c>
      <c r="FI34">
        <v>0</v>
      </c>
      <c r="FJ34">
        <v>0</v>
      </c>
      <c r="FK34">
        <v>0</v>
      </c>
      <c r="FL34" t="s">
        <v>352</v>
      </c>
      <c r="FM34" t="s">
        <v>353</v>
      </c>
      <c r="FN34" t="s">
        <v>354</v>
      </c>
      <c r="FO34" t="s">
        <v>354</v>
      </c>
      <c r="FP34" t="s">
        <v>354</v>
      </c>
      <c r="FQ34" t="s">
        <v>354</v>
      </c>
      <c r="FR34">
        <v>0</v>
      </c>
      <c r="FS34">
        <v>100</v>
      </c>
      <c r="FT34">
        <v>100</v>
      </c>
      <c r="FU34">
        <v>-5.5810000000000004</v>
      </c>
      <c r="FV34">
        <v>-0.15340000000000001</v>
      </c>
      <c r="FW34">
        <v>-5.5823701421276404</v>
      </c>
      <c r="FX34">
        <v>1.4527828764109799E-4</v>
      </c>
      <c r="FY34">
        <v>-4.3579519040863002E-7</v>
      </c>
      <c r="FZ34">
        <v>2.0799061152897499E-10</v>
      </c>
      <c r="GA34">
        <v>-0.15340000000000301</v>
      </c>
      <c r="GB34">
        <v>0</v>
      </c>
      <c r="GC34">
        <v>0</v>
      </c>
      <c r="GD34">
        <v>0</v>
      </c>
      <c r="GE34">
        <v>4</v>
      </c>
      <c r="GF34">
        <v>2147</v>
      </c>
      <c r="GG34">
        <v>-1</v>
      </c>
      <c r="GH34">
        <v>-1</v>
      </c>
      <c r="GI34">
        <v>17.3</v>
      </c>
      <c r="GJ34">
        <v>17.5</v>
      </c>
      <c r="GK34">
        <v>1.0339400000000001</v>
      </c>
      <c r="GL34">
        <v>2.5122100000000001</v>
      </c>
      <c r="GM34">
        <v>1.54541</v>
      </c>
      <c r="GN34">
        <v>2.2985799999999998</v>
      </c>
      <c r="GO34">
        <v>1.5979000000000001</v>
      </c>
      <c r="GP34">
        <v>2.3950200000000001</v>
      </c>
      <c r="GQ34">
        <v>23.84</v>
      </c>
      <c r="GR34">
        <v>16.224699999999999</v>
      </c>
      <c r="GS34">
        <v>18</v>
      </c>
      <c r="GT34">
        <v>386.31700000000001</v>
      </c>
      <c r="GU34">
        <v>680.80100000000004</v>
      </c>
      <c r="GV34">
        <v>19.977399999999999</v>
      </c>
      <c r="GW34">
        <v>20.0975</v>
      </c>
      <c r="GX34">
        <v>30</v>
      </c>
      <c r="GY34">
        <v>20.331199999999999</v>
      </c>
      <c r="GZ34">
        <v>20.321999999999999</v>
      </c>
      <c r="HA34">
        <v>20.748699999999999</v>
      </c>
      <c r="HB34">
        <v>10</v>
      </c>
      <c r="HC34">
        <v>-30</v>
      </c>
      <c r="HD34">
        <v>19.9955</v>
      </c>
      <c r="HE34">
        <v>400.66500000000002</v>
      </c>
      <c r="HF34">
        <v>0</v>
      </c>
      <c r="HG34">
        <v>101.02200000000001</v>
      </c>
      <c r="HH34">
        <v>99.429599999999994</v>
      </c>
    </row>
    <row r="35" spans="1:216" x14ac:dyDescent="0.2">
      <c r="A35">
        <v>17</v>
      </c>
      <c r="B35">
        <v>1689985160.0999999</v>
      </c>
      <c r="C35">
        <v>976.09999990463302</v>
      </c>
      <c r="D35" t="s">
        <v>385</v>
      </c>
      <c r="E35" t="s">
        <v>386</v>
      </c>
      <c r="F35" t="s">
        <v>344</v>
      </c>
      <c r="G35" t="s">
        <v>345</v>
      </c>
      <c r="H35" t="s">
        <v>346</v>
      </c>
      <c r="I35" t="s">
        <v>347</v>
      </c>
      <c r="J35" t="s">
        <v>348</v>
      </c>
      <c r="K35" t="s">
        <v>349</v>
      </c>
      <c r="L35">
        <v>1689985160.0999999</v>
      </c>
      <c r="M35">
        <f t="shared" si="0"/>
        <v>4.9477253773852784E-4</v>
      </c>
      <c r="N35">
        <f t="shared" si="1"/>
        <v>0.49477253773852781</v>
      </c>
      <c r="O35">
        <f t="shared" si="2"/>
        <v>0.14356361943556406</v>
      </c>
      <c r="P35">
        <f t="shared" si="3"/>
        <v>400.03</v>
      </c>
      <c r="Q35">
        <f t="shared" si="4"/>
        <v>388.81545725751153</v>
      </c>
      <c r="R35">
        <f t="shared" si="5"/>
        <v>39.196513074396286</v>
      </c>
      <c r="S35">
        <f t="shared" si="6"/>
        <v>40.327051902069996</v>
      </c>
      <c r="T35">
        <f t="shared" si="7"/>
        <v>4.8573409372732752E-2</v>
      </c>
      <c r="U35">
        <f t="shared" si="8"/>
        <v>4.4903600447887735</v>
      </c>
      <c r="V35">
        <f t="shared" si="9"/>
        <v>4.8283384810266124E-2</v>
      </c>
      <c r="W35">
        <f t="shared" si="10"/>
        <v>3.020302847816413E-2</v>
      </c>
      <c r="X35">
        <f t="shared" si="11"/>
        <v>4.9576644466911279</v>
      </c>
      <c r="Y35">
        <f t="shared" si="12"/>
        <v>19.940032601700654</v>
      </c>
      <c r="Z35">
        <f t="shared" si="13"/>
        <v>19.940032601700654</v>
      </c>
      <c r="AA35">
        <f t="shared" si="14"/>
        <v>2.3379130859936716</v>
      </c>
      <c r="AB35">
        <f t="shared" si="15"/>
        <v>56.383271540649716</v>
      </c>
      <c r="AC35">
        <f t="shared" si="16"/>
        <v>1.3236462869768999</v>
      </c>
      <c r="AD35">
        <f t="shared" si="17"/>
        <v>2.3475868831460276</v>
      </c>
      <c r="AE35">
        <f t="shared" si="18"/>
        <v>1.0142667990167717</v>
      </c>
      <c r="AF35">
        <f t="shared" si="19"/>
        <v>-21.819468914269077</v>
      </c>
      <c r="AG35">
        <f t="shared" si="20"/>
        <v>16.139129832421364</v>
      </c>
      <c r="AH35">
        <f t="shared" si="21"/>
        <v>0.72242802886717861</v>
      </c>
      <c r="AI35">
        <f t="shared" si="22"/>
        <v>-2.4660628940509355E-4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54497.449494504457</v>
      </c>
      <c r="AO35">
        <f t="shared" si="26"/>
        <v>29.971399999999999</v>
      </c>
      <c r="AP35">
        <f t="shared" si="27"/>
        <v>25.266250096731156</v>
      </c>
      <c r="AQ35">
        <f t="shared" si="28"/>
        <v>0.84301200800533693</v>
      </c>
      <c r="AR35">
        <f t="shared" si="29"/>
        <v>0.16541317545030021</v>
      </c>
      <c r="AS35">
        <v>1689985160.0999999</v>
      </c>
      <c r="AT35">
        <v>400.03</v>
      </c>
      <c r="AU35">
        <v>400.16399999999999</v>
      </c>
      <c r="AV35">
        <v>13.130100000000001</v>
      </c>
      <c r="AW35">
        <v>12.938499999999999</v>
      </c>
      <c r="AX35">
        <v>405.61099999999999</v>
      </c>
      <c r="AY35">
        <v>13.2835</v>
      </c>
      <c r="AZ35">
        <v>400.101</v>
      </c>
      <c r="BA35">
        <v>100.71</v>
      </c>
      <c r="BB35">
        <v>0.10006900000000001</v>
      </c>
      <c r="BC35">
        <v>20.006699999999999</v>
      </c>
      <c r="BD35">
        <v>19.589600000000001</v>
      </c>
      <c r="BE35">
        <v>999.9</v>
      </c>
      <c r="BF35">
        <v>0</v>
      </c>
      <c r="BG35">
        <v>0</v>
      </c>
      <c r="BH35">
        <v>9995</v>
      </c>
      <c r="BI35">
        <v>0</v>
      </c>
      <c r="BJ35">
        <v>110.553</v>
      </c>
      <c r="BK35">
        <v>-0.13381999999999999</v>
      </c>
      <c r="BL35">
        <v>405.35199999999998</v>
      </c>
      <c r="BM35">
        <v>405.40899999999999</v>
      </c>
      <c r="BN35">
        <v>0.19162699999999999</v>
      </c>
      <c r="BO35">
        <v>400.16399999999999</v>
      </c>
      <c r="BP35">
        <v>12.938499999999999</v>
      </c>
      <c r="BQ35">
        <v>1.32233</v>
      </c>
      <c r="BR35">
        <v>1.3030299999999999</v>
      </c>
      <c r="BS35">
        <v>11.055099999999999</v>
      </c>
      <c r="BT35">
        <v>10.8339</v>
      </c>
      <c r="BU35">
        <v>29.971399999999999</v>
      </c>
      <c r="BV35">
        <v>0.89969500000000002</v>
      </c>
      <c r="BW35">
        <v>0.10030500000000001</v>
      </c>
      <c r="BX35">
        <v>0</v>
      </c>
      <c r="BY35">
        <v>2.4373</v>
      </c>
      <c r="BZ35">
        <v>0</v>
      </c>
      <c r="CA35">
        <v>615.40200000000004</v>
      </c>
      <c r="CB35">
        <v>286.36799999999999</v>
      </c>
      <c r="CC35">
        <v>32.625</v>
      </c>
      <c r="CD35">
        <v>37.186999999999998</v>
      </c>
      <c r="CE35">
        <v>35.625</v>
      </c>
      <c r="CF35">
        <v>36</v>
      </c>
      <c r="CG35">
        <v>33.25</v>
      </c>
      <c r="CH35">
        <v>26.97</v>
      </c>
      <c r="CI35">
        <v>3.01</v>
      </c>
      <c r="CJ35">
        <v>0</v>
      </c>
      <c r="CK35">
        <v>1689985165.7</v>
      </c>
      <c r="CL35">
        <v>0</v>
      </c>
      <c r="CM35">
        <v>1689984061</v>
      </c>
      <c r="CN35" t="s">
        <v>350</v>
      </c>
      <c r="CO35">
        <v>1689984061</v>
      </c>
      <c r="CP35">
        <v>1689984049</v>
      </c>
      <c r="CQ35">
        <v>28</v>
      </c>
      <c r="CR35">
        <v>5.3999999999999999E-2</v>
      </c>
      <c r="CS35">
        <v>1E-3</v>
      </c>
      <c r="CT35">
        <v>-5.5819999999999999</v>
      </c>
      <c r="CU35">
        <v>-0.153</v>
      </c>
      <c r="CV35">
        <v>404</v>
      </c>
      <c r="CW35">
        <v>13</v>
      </c>
      <c r="CX35">
        <v>0.28999999999999998</v>
      </c>
      <c r="CY35">
        <v>0.22</v>
      </c>
      <c r="CZ35">
        <v>6.3113562486607794E-2</v>
      </c>
      <c r="DA35">
        <v>0.35050748000790599</v>
      </c>
      <c r="DB35">
        <v>6.2411111976197003E-2</v>
      </c>
      <c r="DC35">
        <v>1</v>
      </c>
      <c r="DD35">
        <v>400.19810000000001</v>
      </c>
      <c r="DE35">
        <v>6.1804511278654703E-2</v>
      </c>
      <c r="DF35">
        <v>2.9482028424114098E-2</v>
      </c>
      <c r="DG35">
        <v>-1</v>
      </c>
      <c r="DH35">
        <v>30.032475000000002</v>
      </c>
      <c r="DI35">
        <v>0.23074981315244</v>
      </c>
      <c r="DJ35">
        <v>0.11925680640953</v>
      </c>
      <c r="DK35">
        <v>1</v>
      </c>
      <c r="DL35">
        <v>2</v>
      </c>
      <c r="DM35">
        <v>2</v>
      </c>
      <c r="DN35" t="s">
        <v>351</v>
      </c>
      <c r="DO35">
        <v>2.657</v>
      </c>
      <c r="DP35">
        <v>2.8298000000000001</v>
      </c>
      <c r="DQ35">
        <v>9.6483600000000003E-2</v>
      </c>
      <c r="DR35">
        <v>9.5833299999999996E-2</v>
      </c>
      <c r="DS35">
        <v>7.90854E-2</v>
      </c>
      <c r="DT35">
        <v>7.8042299999999995E-2</v>
      </c>
      <c r="DU35">
        <v>28874.1</v>
      </c>
      <c r="DV35">
        <v>30037</v>
      </c>
      <c r="DW35">
        <v>29672.400000000001</v>
      </c>
      <c r="DX35">
        <v>30952.9</v>
      </c>
      <c r="DY35">
        <v>35801.699999999997</v>
      </c>
      <c r="DZ35">
        <v>37349.1</v>
      </c>
      <c r="EA35">
        <v>40721.800000000003</v>
      </c>
      <c r="EB35">
        <v>42873.7</v>
      </c>
      <c r="EC35">
        <v>1.8895999999999999</v>
      </c>
      <c r="ED35">
        <v>2.3807999999999998</v>
      </c>
      <c r="EE35">
        <v>0.13844699999999999</v>
      </c>
      <c r="EF35">
        <v>0</v>
      </c>
      <c r="EG35">
        <v>17.293299999999999</v>
      </c>
      <c r="EH35">
        <v>999.9</v>
      </c>
      <c r="EI35">
        <v>56.055</v>
      </c>
      <c r="EJ35">
        <v>21.146999999999998</v>
      </c>
      <c r="EK35">
        <v>14.0162</v>
      </c>
      <c r="EL35">
        <v>61.435000000000002</v>
      </c>
      <c r="EM35">
        <v>16.999199999999998</v>
      </c>
      <c r="EN35">
        <v>1</v>
      </c>
      <c r="EO35">
        <v>-0.50160099999999996</v>
      </c>
      <c r="EP35">
        <v>-0.59313700000000003</v>
      </c>
      <c r="EQ35">
        <v>20.302299999999999</v>
      </c>
      <c r="ER35">
        <v>5.2464899999999997</v>
      </c>
      <c r="ES35">
        <v>11.825900000000001</v>
      </c>
      <c r="ET35">
        <v>4.9834500000000004</v>
      </c>
      <c r="EU35">
        <v>3.2989999999999999</v>
      </c>
      <c r="EV35">
        <v>83</v>
      </c>
      <c r="EW35">
        <v>5676.9</v>
      </c>
      <c r="EX35">
        <v>9999</v>
      </c>
      <c r="EY35">
        <v>202.6</v>
      </c>
      <c r="EZ35">
        <v>1.8731800000000001</v>
      </c>
      <c r="FA35">
        <v>1.87887</v>
      </c>
      <c r="FB35">
        <v>1.87923</v>
      </c>
      <c r="FC35">
        <v>1.8797600000000001</v>
      </c>
      <c r="FD35">
        <v>1.8774500000000001</v>
      </c>
      <c r="FE35">
        <v>1.8767199999999999</v>
      </c>
      <c r="FF35">
        <v>1.8772899999999999</v>
      </c>
      <c r="FG35">
        <v>1.87486</v>
      </c>
      <c r="FH35">
        <v>0</v>
      </c>
      <c r="FI35">
        <v>0</v>
      </c>
      <c r="FJ35">
        <v>0</v>
      </c>
      <c r="FK35">
        <v>0</v>
      </c>
      <c r="FL35" t="s">
        <v>352</v>
      </c>
      <c r="FM35" t="s">
        <v>353</v>
      </c>
      <c r="FN35" t="s">
        <v>354</v>
      </c>
      <c r="FO35" t="s">
        <v>354</v>
      </c>
      <c r="FP35" t="s">
        <v>354</v>
      </c>
      <c r="FQ35" t="s">
        <v>354</v>
      </c>
      <c r="FR35">
        <v>0</v>
      </c>
      <c r="FS35">
        <v>100</v>
      </c>
      <c r="FT35">
        <v>100</v>
      </c>
      <c r="FU35">
        <v>-5.5810000000000004</v>
      </c>
      <c r="FV35">
        <v>-0.15340000000000001</v>
      </c>
      <c r="FW35">
        <v>-5.5823701421276404</v>
      </c>
      <c r="FX35">
        <v>1.4527828764109799E-4</v>
      </c>
      <c r="FY35">
        <v>-4.3579519040863002E-7</v>
      </c>
      <c r="FZ35">
        <v>2.0799061152897499E-10</v>
      </c>
      <c r="GA35">
        <v>-0.15340000000000301</v>
      </c>
      <c r="GB35">
        <v>0</v>
      </c>
      <c r="GC35">
        <v>0</v>
      </c>
      <c r="GD35">
        <v>0</v>
      </c>
      <c r="GE35">
        <v>4</v>
      </c>
      <c r="GF35">
        <v>2147</v>
      </c>
      <c r="GG35">
        <v>-1</v>
      </c>
      <c r="GH35">
        <v>-1</v>
      </c>
      <c r="GI35">
        <v>18.3</v>
      </c>
      <c r="GJ35">
        <v>18.5</v>
      </c>
      <c r="GK35">
        <v>1.03271</v>
      </c>
      <c r="GL35">
        <v>2.52197</v>
      </c>
      <c r="GM35">
        <v>1.54541</v>
      </c>
      <c r="GN35">
        <v>2.2997999999999998</v>
      </c>
      <c r="GO35">
        <v>1.5979000000000001</v>
      </c>
      <c r="GP35">
        <v>2.4072300000000002</v>
      </c>
      <c r="GQ35">
        <v>23.84</v>
      </c>
      <c r="GR35">
        <v>16.224699999999999</v>
      </c>
      <c r="GS35">
        <v>18</v>
      </c>
      <c r="GT35">
        <v>386.26600000000002</v>
      </c>
      <c r="GU35">
        <v>680.58</v>
      </c>
      <c r="GV35">
        <v>19.977499999999999</v>
      </c>
      <c r="GW35">
        <v>20.095800000000001</v>
      </c>
      <c r="GX35">
        <v>30.0002</v>
      </c>
      <c r="GY35">
        <v>20.325900000000001</v>
      </c>
      <c r="GZ35">
        <v>20.3156</v>
      </c>
      <c r="HA35">
        <v>20.7346</v>
      </c>
      <c r="HB35">
        <v>10</v>
      </c>
      <c r="HC35">
        <v>-30</v>
      </c>
      <c r="HD35">
        <v>19.984400000000001</v>
      </c>
      <c r="HE35">
        <v>400.17700000000002</v>
      </c>
      <c r="HF35">
        <v>0</v>
      </c>
      <c r="HG35">
        <v>101.01900000000001</v>
      </c>
      <c r="HH35">
        <v>99.428399999999996</v>
      </c>
    </row>
    <row r="36" spans="1:216" x14ac:dyDescent="0.2">
      <c r="A36">
        <v>18</v>
      </c>
      <c r="B36">
        <v>1689985221.0999999</v>
      </c>
      <c r="C36">
        <v>1037.0999999046301</v>
      </c>
      <c r="D36" t="s">
        <v>387</v>
      </c>
      <c r="E36" t="s">
        <v>388</v>
      </c>
      <c r="F36" t="s">
        <v>344</v>
      </c>
      <c r="G36" t="s">
        <v>345</v>
      </c>
      <c r="H36" t="s">
        <v>346</v>
      </c>
      <c r="I36" t="s">
        <v>347</v>
      </c>
      <c r="J36" t="s">
        <v>348</v>
      </c>
      <c r="K36" t="s">
        <v>349</v>
      </c>
      <c r="L36">
        <v>1689985221.0999999</v>
      </c>
      <c r="M36">
        <f t="shared" si="0"/>
        <v>4.3924157340819022E-4</v>
      </c>
      <c r="N36">
        <f t="shared" si="1"/>
        <v>0.4392415734081902</v>
      </c>
      <c r="O36">
        <f t="shared" si="2"/>
        <v>-0.377146732168396</v>
      </c>
      <c r="P36">
        <f t="shared" si="3"/>
        <v>400.02199999999999</v>
      </c>
      <c r="Q36">
        <f t="shared" si="4"/>
        <v>407.49668115383179</v>
      </c>
      <c r="R36">
        <f t="shared" si="5"/>
        <v>41.07945354945425</v>
      </c>
      <c r="S36">
        <f t="shared" si="6"/>
        <v>40.325936204511997</v>
      </c>
      <c r="T36">
        <f t="shared" si="7"/>
        <v>4.2963048471802566E-2</v>
      </c>
      <c r="U36">
        <f t="shared" si="8"/>
        <v>4.482674094416903</v>
      </c>
      <c r="V36">
        <f t="shared" si="9"/>
        <v>4.2735595857257169E-2</v>
      </c>
      <c r="W36">
        <f t="shared" si="10"/>
        <v>2.6730082531040832E-2</v>
      </c>
      <c r="X36">
        <f t="shared" si="11"/>
        <v>3.2913688697435894</v>
      </c>
      <c r="Y36">
        <f t="shared" si="12"/>
        <v>19.952822838915203</v>
      </c>
      <c r="Z36">
        <f t="shared" si="13"/>
        <v>19.952822838915203</v>
      </c>
      <c r="AA36">
        <f t="shared" si="14"/>
        <v>2.3397663054132964</v>
      </c>
      <c r="AB36">
        <f t="shared" si="15"/>
        <v>56.298424302356345</v>
      </c>
      <c r="AC36">
        <f t="shared" si="16"/>
        <v>1.3224566686463999</v>
      </c>
      <c r="AD36">
        <f t="shared" si="17"/>
        <v>2.3490118685098778</v>
      </c>
      <c r="AE36">
        <f t="shared" si="18"/>
        <v>1.0173096367668966</v>
      </c>
      <c r="AF36">
        <f t="shared" si="19"/>
        <v>-19.370553387301189</v>
      </c>
      <c r="AG36">
        <f t="shared" si="20"/>
        <v>15.388854793129701</v>
      </c>
      <c r="AH36">
        <f t="shared" si="21"/>
        <v>0.69010472753053909</v>
      </c>
      <c r="AI36">
        <f t="shared" si="22"/>
        <v>-2.2499689736044104E-4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54374.126271802947</v>
      </c>
      <c r="AO36">
        <f t="shared" si="26"/>
        <v>19.896799999999999</v>
      </c>
      <c r="AP36">
        <f t="shared" si="27"/>
        <v>16.773332512820513</v>
      </c>
      <c r="AQ36">
        <f t="shared" si="28"/>
        <v>0.84301659125188544</v>
      </c>
      <c r="AR36">
        <f t="shared" si="29"/>
        <v>0.16542202111613877</v>
      </c>
      <c r="AS36">
        <v>1689985221.0999999</v>
      </c>
      <c r="AT36">
        <v>400.02199999999999</v>
      </c>
      <c r="AU36">
        <v>399.94299999999998</v>
      </c>
      <c r="AV36">
        <v>13.118399999999999</v>
      </c>
      <c r="AW36">
        <v>12.948399999999999</v>
      </c>
      <c r="AX36">
        <v>405.60399999999998</v>
      </c>
      <c r="AY36">
        <v>13.271800000000001</v>
      </c>
      <c r="AZ36">
        <v>400.33100000000002</v>
      </c>
      <c r="BA36">
        <v>100.709</v>
      </c>
      <c r="BB36">
        <v>0.100296</v>
      </c>
      <c r="BC36">
        <v>20.016500000000001</v>
      </c>
      <c r="BD36">
        <v>19.622800000000002</v>
      </c>
      <c r="BE36">
        <v>999.9</v>
      </c>
      <c r="BF36">
        <v>0</v>
      </c>
      <c r="BG36">
        <v>0</v>
      </c>
      <c r="BH36">
        <v>9971.8799999999992</v>
      </c>
      <c r="BI36">
        <v>0</v>
      </c>
      <c r="BJ36">
        <v>109.505</v>
      </c>
      <c r="BK36">
        <v>7.9834000000000002E-2</v>
      </c>
      <c r="BL36">
        <v>405.34</v>
      </c>
      <c r="BM36">
        <v>405.18900000000002</v>
      </c>
      <c r="BN36">
        <v>0.16998099999999999</v>
      </c>
      <c r="BO36">
        <v>399.94299999999998</v>
      </c>
      <c r="BP36">
        <v>12.948399999999999</v>
      </c>
      <c r="BQ36">
        <v>1.32114</v>
      </c>
      <c r="BR36">
        <v>1.30403</v>
      </c>
      <c r="BS36">
        <v>11.041600000000001</v>
      </c>
      <c r="BT36">
        <v>10.8453</v>
      </c>
      <c r="BU36">
        <v>19.896799999999999</v>
      </c>
      <c r="BV36">
        <v>0.89937599999999995</v>
      </c>
      <c r="BW36">
        <v>0.10062400000000001</v>
      </c>
      <c r="BX36">
        <v>0</v>
      </c>
      <c r="BY36">
        <v>2.6158000000000001</v>
      </c>
      <c r="BZ36">
        <v>0</v>
      </c>
      <c r="CA36">
        <v>606.04200000000003</v>
      </c>
      <c r="CB36">
        <v>190.095</v>
      </c>
      <c r="CC36">
        <v>32.311999999999998</v>
      </c>
      <c r="CD36">
        <v>37</v>
      </c>
      <c r="CE36">
        <v>35.311999999999998</v>
      </c>
      <c r="CF36">
        <v>35.75</v>
      </c>
      <c r="CG36">
        <v>33</v>
      </c>
      <c r="CH36">
        <v>17.89</v>
      </c>
      <c r="CI36">
        <v>2</v>
      </c>
      <c r="CJ36">
        <v>0</v>
      </c>
      <c r="CK36">
        <v>1689985226.3</v>
      </c>
      <c r="CL36">
        <v>0</v>
      </c>
      <c r="CM36">
        <v>1689984061</v>
      </c>
      <c r="CN36" t="s">
        <v>350</v>
      </c>
      <c r="CO36">
        <v>1689984061</v>
      </c>
      <c r="CP36">
        <v>1689984049</v>
      </c>
      <c r="CQ36">
        <v>28</v>
      </c>
      <c r="CR36">
        <v>5.3999999999999999E-2</v>
      </c>
      <c r="CS36">
        <v>1E-3</v>
      </c>
      <c r="CT36">
        <v>-5.5819999999999999</v>
      </c>
      <c r="CU36">
        <v>-0.153</v>
      </c>
      <c r="CV36">
        <v>404</v>
      </c>
      <c r="CW36">
        <v>13</v>
      </c>
      <c r="CX36">
        <v>0.28999999999999998</v>
      </c>
      <c r="CY36">
        <v>0.22</v>
      </c>
      <c r="CZ36">
        <v>-0.14126541231991299</v>
      </c>
      <c r="DA36">
        <v>-0.56978418723546398</v>
      </c>
      <c r="DB36">
        <v>8.4595053953827104E-2</v>
      </c>
      <c r="DC36">
        <v>1</v>
      </c>
      <c r="DD36">
        <v>399.993857142857</v>
      </c>
      <c r="DE36">
        <v>-0.31581818181877702</v>
      </c>
      <c r="DF36">
        <v>5.4550357437864197E-2</v>
      </c>
      <c r="DG36">
        <v>-1</v>
      </c>
      <c r="DH36">
        <v>19.991634999999999</v>
      </c>
      <c r="DI36">
        <v>-8.4977134642210406E-2</v>
      </c>
      <c r="DJ36">
        <v>0.13790789779776899</v>
      </c>
      <c r="DK36">
        <v>1</v>
      </c>
      <c r="DL36">
        <v>2</v>
      </c>
      <c r="DM36">
        <v>2</v>
      </c>
      <c r="DN36" t="s">
        <v>351</v>
      </c>
      <c r="DO36">
        <v>2.65767</v>
      </c>
      <c r="DP36">
        <v>2.8298199999999998</v>
      </c>
      <c r="DQ36">
        <v>9.6480300000000005E-2</v>
      </c>
      <c r="DR36">
        <v>9.5791200000000007E-2</v>
      </c>
      <c r="DS36">
        <v>7.9030799999999998E-2</v>
      </c>
      <c r="DT36">
        <v>7.8085699999999994E-2</v>
      </c>
      <c r="DU36">
        <v>28874.7</v>
      </c>
      <c r="DV36">
        <v>30037.9</v>
      </c>
      <c r="DW36">
        <v>29672.9</v>
      </c>
      <c r="DX36">
        <v>30952.400000000001</v>
      </c>
      <c r="DY36">
        <v>35804.800000000003</v>
      </c>
      <c r="DZ36">
        <v>37347.1</v>
      </c>
      <c r="EA36">
        <v>40722.800000000003</v>
      </c>
      <c r="EB36">
        <v>42873.4</v>
      </c>
      <c r="EC36">
        <v>1.8893200000000001</v>
      </c>
      <c r="ED36">
        <v>2.3806500000000002</v>
      </c>
      <c r="EE36">
        <v>0.13203200000000001</v>
      </c>
      <c r="EF36">
        <v>0</v>
      </c>
      <c r="EG36">
        <v>17.433199999999999</v>
      </c>
      <c r="EH36">
        <v>999.9</v>
      </c>
      <c r="EI36">
        <v>56.030999999999999</v>
      </c>
      <c r="EJ36">
        <v>21.146999999999998</v>
      </c>
      <c r="EK36">
        <v>14.0121</v>
      </c>
      <c r="EL36">
        <v>61.125</v>
      </c>
      <c r="EM36">
        <v>15.9095</v>
      </c>
      <c r="EN36">
        <v>1</v>
      </c>
      <c r="EO36">
        <v>-0.50076500000000002</v>
      </c>
      <c r="EP36">
        <v>-8.9248400000000006E-2</v>
      </c>
      <c r="EQ36">
        <v>20.3032</v>
      </c>
      <c r="ER36">
        <v>5.2466400000000002</v>
      </c>
      <c r="ES36">
        <v>11.828799999999999</v>
      </c>
      <c r="ET36">
        <v>4.9832999999999998</v>
      </c>
      <c r="EU36">
        <v>3.2989999999999999</v>
      </c>
      <c r="EV36">
        <v>83</v>
      </c>
      <c r="EW36">
        <v>5678.3</v>
      </c>
      <c r="EX36">
        <v>9999</v>
      </c>
      <c r="EY36">
        <v>202.6</v>
      </c>
      <c r="EZ36">
        <v>1.8731899999999999</v>
      </c>
      <c r="FA36">
        <v>1.87893</v>
      </c>
      <c r="FB36">
        <v>1.87924</v>
      </c>
      <c r="FC36">
        <v>1.87981</v>
      </c>
      <c r="FD36">
        <v>1.8774599999999999</v>
      </c>
      <c r="FE36">
        <v>1.87676</v>
      </c>
      <c r="FF36">
        <v>1.8772899999999999</v>
      </c>
      <c r="FG36">
        <v>1.87487</v>
      </c>
      <c r="FH36">
        <v>0</v>
      </c>
      <c r="FI36">
        <v>0</v>
      </c>
      <c r="FJ36">
        <v>0</v>
      </c>
      <c r="FK36">
        <v>0</v>
      </c>
      <c r="FL36" t="s">
        <v>352</v>
      </c>
      <c r="FM36" t="s">
        <v>353</v>
      </c>
      <c r="FN36" t="s">
        <v>354</v>
      </c>
      <c r="FO36" t="s">
        <v>354</v>
      </c>
      <c r="FP36" t="s">
        <v>354</v>
      </c>
      <c r="FQ36" t="s">
        <v>354</v>
      </c>
      <c r="FR36">
        <v>0</v>
      </c>
      <c r="FS36">
        <v>100</v>
      </c>
      <c r="FT36">
        <v>100</v>
      </c>
      <c r="FU36">
        <v>-5.5819999999999999</v>
      </c>
      <c r="FV36">
        <v>-0.15340000000000001</v>
      </c>
      <c r="FW36">
        <v>-5.5823701421276404</v>
      </c>
      <c r="FX36">
        <v>1.4527828764109799E-4</v>
      </c>
      <c r="FY36">
        <v>-4.3579519040863002E-7</v>
      </c>
      <c r="FZ36">
        <v>2.0799061152897499E-10</v>
      </c>
      <c r="GA36">
        <v>-0.15340000000000301</v>
      </c>
      <c r="GB36">
        <v>0</v>
      </c>
      <c r="GC36">
        <v>0</v>
      </c>
      <c r="GD36">
        <v>0</v>
      </c>
      <c r="GE36">
        <v>4</v>
      </c>
      <c r="GF36">
        <v>2147</v>
      </c>
      <c r="GG36">
        <v>-1</v>
      </c>
      <c r="GH36">
        <v>-1</v>
      </c>
      <c r="GI36">
        <v>19.3</v>
      </c>
      <c r="GJ36">
        <v>19.5</v>
      </c>
      <c r="GK36">
        <v>1.03271</v>
      </c>
      <c r="GL36">
        <v>2.5280800000000001</v>
      </c>
      <c r="GM36">
        <v>1.54541</v>
      </c>
      <c r="GN36">
        <v>2.2985799999999998</v>
      </c>
      <c r="GO36">
        <v>1.5979000000000001</v>
      </c>
      <c r="GP36">
        <v>2.3046899999999999</v>
      </c>
      <c r="GQ36">
        <v>23.860199999999999</v>
      </c>
      <c r="GR36">
        <v>16.2072</v>
      </c>
      <c r="GS36">
        <v>18</v>
      </c>
      <c r="GT36">
        <v>386.178</v>
      </c>
      <c r="GU36">
        <v>680.54200000000003</v>
      </c>
      <c r="GV36">
        <v>19.579499999999999</v>
      </c>
      <c r="GW36">
        <v>20.108499999999999</v>
      </c>
      <c r="GX36">
        <v>30.000299999999999</v>
      </c>
      <c r="GY36">
        <v>20.332000000000001</v>
      </c>
      <c r="GZ36">
        <v>20.321999999999999</v>
      </c>
      <c r="HA36">
        <v>20.727699999999999</v>
      </c>
      <c r="HB36">
        <v>10</v>
      </c>
      <c r="HC36">
        <v>-30</v>
      </c>
      <c r="HD36">
        <v>19.578900000000001</v>
      </c>
      <c r="HE36">
        <v>400.02199999999999</v>
      </c>
      <c r="HF36">
        <v>0</v>
      </c>
      <c r="HG36">
        <v>101.021</v>
      </c>
      <c r="HH36">
        <v>99.427499999999995</v>
      </c>
    </row>
    <row r="37" spans="1:216" x14ac:dyDescent="0.2">
      <c r="A37">
        <v>19</v>
      </c>
      <c r="B37">
        <v>1689985282.0999999</v>
      </c>
      <c r="C37">
        <v>1098.0999999046301</v>
      </c>
      <c r="D37" t="s">
        <v>389</v>
      </c>
      <c r="E37" t="s">
        <v>390</v>
      </c>
      <c r="F37" t="s">
        <v>344</v>
      </c>
      <c r="G37" t="s">
        <v>345</v>
      </c>
      <c r="H37" t="s">
        <v>346</v>
      </c>
      <c r="I37" t="s">
        <v>347</v>
      </c>
      <c r="J37" t="s">
        <v>348</v>
      </c>
      <c r="K37" t="s">
        <v>349</v>
      </c>
      <c r="L37">
        <v>1689985282.0999999</v>
      </c>
      <c r="M37">
        <f t="shared" si="0"/>
        <v>4.1334094145434227E-4</v>
      </c>
      <c r="N37">
        <f t="shared" si="1"/>
        <v>0.41334094145434225</v>
      </c>
      <c r="O37">
        <f t="shared" si="2"/>
        <v>-1.279487288303812</v>
      </c>
      <c r="P37">
        <f t="shared" si="3"/>
        <v>400.084</v>
      </c>
      <c r="Q37">
        <f t="shared" si="4"/>
        <v>443.9684046434507</v>
      </c>
      <c r="R37">
        <f t="shared" si="5"/>
        <v>44.755100857265781</v>
      </c>
      <c r="S37">
        <f t="shared" si="6"/>
        <v>40.331247863816799</v>
      </c>
      <c r="T37">
        <f t="shared" si="7"/>
        <v>4.046180929362634E-2</v>
      </c>
      <c r="U37">
        <f t="shared" si="8"/>
        <v>4.495223257535633</v>
      </c>
      <c r="V37">
        <f t="shared" si="9"/>
        <v>4.0260562815523648E-2</v>
      </c>
      <c r="W37">
        <f t="shared" si="10"/>
        <v>2.518084931300682E-2</v>
      </c>
      <c r="X37">
        <f t="shared" si="11"/>
        <v>0</v>
      </c>
      <c r="Y37">
        <f t="shared" si="12"/>
        <v>19.951604841732401</v>
      </c>
      <c r="Z37">
        <f t="shared" si="13"/>
        <v>19.951604841732401</v>
      </c>
      <c r="AA37">
        <f t="shared" si="14"/>
        <v>2.3395897703694559</v>
      </c>
      <c r="AB37">
        <f t="shared" si="15"/>
        <v>56.315696004309387</v>
      </c>
      <c r="AC37">
        <f t="shared" si="16"/>
        <v>1.3234440457007</v>
      </c>
      <c r="AD37">
        <f t="shared" si="17"/>
        <v>2.350044729269487</v>
      </c>
      <c r="AE37">
        <f t="shared" si="18"/>
        <v>1.016145724668756</v>
      </c>
      <c r="AF37">
        <f t="shared" si="19"/>
        <v>-18.228335518136493</v>
      </c>
      <c r="AG37">
        <f t="shared" si="20"/>
        <v>17.447772913952054</v>
      </c>
      <c r="AH37">
        <f t="shared" si="21"/>
        <v>0.78027497791191658</v>
      </c>
      <c r="AI37">
        <f t="shared" si="22"/>
        <v>-2.876262725237666E-4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54571.113098993854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1689985282.0999999</v>
      </c>
      <c r="AT37">
        <v>400.084</v>
      </c>
      <c r="AU37">
        <v>399.64699999999999</v>
      </c>
      <c r="AV37">
        <v>13.128500000000001</v>
      </c>
      <c r="AW37">
        <v>12.968500000000001</v>
      </c>
      <c r="AX37">
        <v>405.66500000000002</v>
      </c>
      <c r="AY37">
        <v>13.2819</v>
      </c>
      <c r="AZ37">
        <v>400.26600000000002</v>
      </c>
      <c r="BA37">
        <v>100.70699999999999</v>
      </c>
      <c r="BB37">
        <v>9.9950200000000003E-2</v>
      </c>
      <c r="BC37">
        <v>20.023599999999998</v>
      </c>
      <c r="BD37">
        <v>19.6769</v>
      </c>
      <c r="BE37">
        <v>999.9</v>
      </c>
      <c r="BF37">
        <v>0</v>
      </c>
      <c r="BG37">
        <v>0</v>
      </c>
      <c r="BH37">
        <v>10010</v>
      </c>
      <c r="BI37">
        <v>0</v>
      </c>
      <c r="BJ37">
        <v>119.908</v>
      </c>
      <c r="BK37">
        <v>0.43704199999999999</v>
      </c>
      <c r="BL37">
        <v>405.40600000000001</v>
      </c>
      <c r="BM37">
        <v>404.89800000000002</v>
      </c>
      <c r="BN37">
        <v>0.15994900000000001</v>
      </c>
      <c r="BO37">
        <v>399.64699999999999</v>
      </c>
      <c r="BP37">
        <v>12.968500000000001</v>
      </c>
      <c r="BQ37">
        <v>1.32212</v>
      </c>
      <c r="BR37">
        <v>1.30602</v>
      </c>
      <c r="BS37">
        <v>11.0527</v>
      </c>
      <c r="BT37">
        <v>10.8683</v>
      </c>
      <c r="BU37">
        <v>0</v>
      </c>
      <c r="BV37">
        <v>0</v>
      </c>
      <c r="BW37">
        <v>0</v>
      </c>
      <c r="BX37">
        <v>0</v>
      </c>
      <c r="BY37">
        <v>2.94</v>
      </c>
      <c r="BZ37">
        <v>0</v>
      </c>
      <c r="CA37">
        <v>589.58000000000004</v>
      </c>
      <c r="CB37">
        <v>-5.99</v>
      </c>
      <c r="CC37">
        <v>32.061999999999998</v>
      </c>
      <c r="CD37">
        <v>36.811999999999998</v>
      </c>
      <c r="CE37">
        <v>35.061999999999998</v>
      </c>
      <c r="CF37">
        <v>35.561999999999998</v>
      </c>
      <c r="CG37">
        <v>32.811999999999998</v>
      </c>
      <c r="CH37">
        <v>0</v>
      </c>
      <c r="CI37">
        <v>0</v>
      </c>
      <c r="CJ37">
        <v>0</v>
      </c>
      <c r="CK37">
        <v>1689985287</v>
      </c>
      <c r="CL37">
        <v>0</v>
      </c>
      <c r="CM37">
        <v>1689984061</v>
      </c>
      <c r="CN37" t="s">
        <v>350</v>
      </c>
      <c r="CO37">
        <v>1689984061</v>
      </c>
      <c r="CP37">
        <v>1689984049</v>
      </c>
      <c r="CQ37">
        <v>28</v>
      </c>
      <c r="CR37">
        <v>5.3999999999999999E-2</v>
      </c>
      <c r="CS37">
        <v>1E-3</v>
      </c>
      <c r="CT37">
        <v>-5.5819999999999999</v>
      </c>
      <c r="CU37">
        <v>-0.153</v>
      </c>
      <c r="CV37">
        <v>404</v>
      </c>
      <c r="CW37">
        <v>13</v>
      </c>
      <c r="CX37">
        <v>0.28999999999999998</v>
      </c>
      <c r="CY37">
        <v>0.22</v>
      </c>
      <c r="CZ37">
        <v>-0.59600763305990601</v>
      </c>
      <c r="DA37">
        <v>-0.212114554207504</v>
      </c>
      <c r="DB37">
        <v>4.5996520848097001E-2</v>
      </c>
      <c r="DC37">
        <v>1</v>
      </c>
      <c r="DD37">
        <v>399.64420000000001</v>
      </c>
      <c r="DE37">
        <v>-0.18270676691712001</v>
      </c>
      <c r="DF37">
        <v>3.5657537772540999E-2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351</v>
      </c>
      <c r="DO37">
        <v>2.6574300000000002</v>
      </c>
      <c r="DP37">
        <v>2.8298100000000002</v>
      </c>
      <c r="DQ37">
        <v>9.6482799999999994E-2</v>
      </c>
      <c r="DR37">
        <v>9.5729499999999995E-2</v>
      </c>
      <c r="DS37">
        <v>7.9069299999999995E-2</v>
      </c>
      <c r="DT37">
        <v>7.8170100000000006E-2</v>
      </c>
      <c r="DU37">
        <v>28872.400000000001</v>
      </c>
      <c r="DV37">
        <v>30037.3</v>
      </c>
      <c r="DW37">
        <v>29670.9</v>
      </c>
      <c r="DX37">
        <v>30949.8</v>
      </c>
      <c r="DY37">
        <v>35800.9</v>
      </c>
      <c r="DZ37">
        <v>37340.300000000003</v>
      </c>
      <c r="EA37">
        <v>40720.1</v>
      </c>
      <c r="EB37">
        <v>42869.599999999999</v>
      </c>
      <c r="EC37">
        <v>1.8887</v>
      </c>
      <c r="ED37">
        <v>2.38015</v>
      </c>
      <c r="EE37">
        <v>0.123478</v>
      </c>
      <c r="EF37">
        <v>0</v>
      </c>
      <c r="EG37">
        <v>17.6296</v>
      </c>
      <c r="EH37">
        <v>999.9</v>
      </c>
      <c r="EI37">
        <v>56.030999999999999</v>
      </c>
      <c r="EJ37">
        <v>21.146999999999998</v>
      </c>
      <c r="EK37">
        <v>14.012700000000001</v>
      </c>
      <c r="EL37">
        <v>61.354999999999997</v>
      </c>
      <c r="EM37">
        <v>16.017600000000002</v>
      </c>
      <c r="EN37">
        <v>1</v>
      </c>
      <c r="EO37">
        <v>-0.49792399999999998</v>
      </c>
      <c r="EP37">
        <v>-0.20872499999999999</v>
      </c>
      <c r="EQ37">
        <v>20.303699999999999</v>
      </c>
      <c r="ER37">
        <v>5.2467899999999998</v>
      </c>
      <c r="ES37">
        <v>11.827400000000001</v>
      </c>
      <c r="ET37">
        <v>4.9836</v>
      </c>
      <c r="EU37">
        <v>3.2989999999999999</v>
      </c>
      <c r="EV37">
        <v>83</v>
      </c>
      <c r="EW37">
        <v>5679.8</v>
      </c>
      <c r="EX37">
        <v>9999</v>
      </c>
      <c r="EY37">
        <v>202.6</v>
      </c>
      <c r="EZ37">
        <v>1.87317</v>
      </c>
      <c r="FA37">
        <v>1.8789499999999999</v>
      </c>
      <c r="FB37">
        <v>1.8792599999999999</v>
      </c>
      <c r="FC37">
        <v>1.87981</v>
      </c>
      <c r="FD37">
        <v>1.87748</v>
      </c>
      <c r="FE37">
        <v>1.8768100000000001</v>
      </c>
      <c r="FF37">
        <v>1.8772899999999999</v>
      </c>
      <c r="FG37">
        <v>1.87487</v>
      </c>
      <c r="FH37">
        <v>0</v>
      </c>
      <c r="FI37">
        <v>0</v>
      </c>
      <c r="FJ37">
        <v>0</v>
      </c>
      <c r="FK37">
        <v>0</v>
      </c>
      <c r="FL37" t="s">
        <v>352</v>
      </c>
      <c r="FM37" t="s">
        <v>353</v>
      </c>
      <c r="FN37" t="s">
        <v>354</v>
      </c>
      <c r="FO37" t="s">
        <v>354</v>
      </c>
      <c r="FP37" t="s">
        <v>354</v>
      </c>
      <c r="FQ37" t="s">
        <v>354</v>
      </c>
      <c r="FR37">
        <v>0</v>
      </c>
      <c r="FS37">
        <v>100</v>
      </c>
      <c r="FT37">
        <v>100</v>
      </c>
      <c r="FU37">
        <v>-5.5810000000000004</v>
      </c>
      <c r="FV37">
        <v>-0.15340000000000001</v>
      </c>
      <c r="FW37">
        <v>-5.5823701421276404</v>
      </c>
      <c r="FX37">
        <v>1.4527828764109799E-4</v>
      </c>
      <c r="FY37">
        <v>-4.3579519040863002E-7</v>
      </c>
      <c r="FZ37">
        <v>2.0799061152897499E-10</v>
      </c>
      <c r="GA37">
        <v>-0.15340000000000301</v>
      </c>
      <c r="GB37">
        <v>0</v>
      </c>
      <c r="GC37">
        <v>0</v>
      </c>
      <c r="GD37">
        <v>0</v>
      </c>
      <c r="GE37">
        <v>4</v>
      </c>
      <c r="GF37">
        <v>2147</v>
      </c>
      <c r="GG37">
        <v>-1</v>
      </c>
      <c r="GH37">
        <v>-1</v>
      </c>
      <c r="GI37">
        <v>20.399999999999999</v>
      </c>
      <c r="GJ37">
        <v>20.6</v>
      </c>
      <c r="GK37">
        <v>1.03149</v>
      </c>
      <c r="GL37">
        <v>2.52441</v>
      </c>
      <c r="GM37">
        <v>1.54541</v>
      </c>
      <c r="GN37">
        <v>2.2997999999999998</v>
      </c>
      <c r="GO37">
        <v>1.5979000000000001</v>
      </c>
      <c r="GP37">
        <v>2.3168899999999999</v>
      </c>
      <c r="GQ37">
        <v>23.880500000000001</v>
      </c>
      <c r="GR37">
        <v>16.2072</v>
      </c>
      <c r="GS37">
        <v>18</v>
      </c>
      <c r="GT37">
        <v>386.06200000000001</v>
      </c>
      <c r="GU37">
        <v>680.43799999999999</v>
      </c>
      <c r="GV37">
        <v>19.725999999999999</v>
      </c>
      <c r="GW37">
        <v>20.148800000000001</v>
      </c>
      <c r="GX37">
        <v>30.0002</v>
      </c>
      <c r="GY37">
        <v>20.3568</v>
      </c>
      <c r="GZ37">
        <v>20.344799999999999</v>
      </c>
      <c r="HA37">
        <v>20.7104</v>
      </c>
      <c r="HB37">
        <v>10</v>
      </c>
      <c r="HC37">
        <v>-30</v>
      </c>
      <c r="HD37">
        <v>19.695900000000002</v>
      </c>
      <c r="HE37">
        <v>399.53500000000003</v>
      </c>
      <c r="HF37">
        <v>0</v>
      </c>
      <c r="HG37">
        <v>101.014</v>
      </c>
      <c r="HH37">
        <v>99.418700000000001</v>
      </c>
    </row>
    <row r="38" spans="1:216" x14ac:dyDescent="0.2">
      <c r="A38">
        <v>20</v>
      </c>
      <c r="B38">
        <v>1689985343.0999999</v>
      </c>
      <c r="C38">
        <v>1159.0999999046301</v>
      </c>
      <c r="D38" t="s">
        <v>391</v>
      </c>
      <c r="E38" t="s">
        <v>392</v>
      </c>
      <c r="F38" t="s">
        <v>344</v>
      </c>
      <c r="G38" t="s">
        <v>345</v>
      </c>
      <c r="H38" t="s">
        <v>346</v>
      </c>
      <c r="I38" t="s">
        <v>347</v>
      </c>
      <c r="J38" t="s">
        <v>348</v>
      </c>
      <c r="K38" t="s">
        <v>349</v>
      </c>
      <c r="L38">
        <v>1689985343.0999999</v>
      </c>
      <c r="M38">
        <f t="shared" si="0"/>
        <v>4.1698497673137912E-4</v>
      </c>
      <c r="N38">
        <f t="shared" si="1"/>
        <v>0.41698497673137913</v>
      </c>
      <c r="O38">
        <f t="shared" si="2"/>
        <v>4.1599061332574845</v>
      </c>
      <c r="P38">
        <f t="shared" si="3"/>
        <v>399.74400000000003</v>
      </c>
      <c r="Q38">
        <f t="shared" si="4"/>
        <v>200.90047570707566</v>
      </c>
      <c r="R38">
        <f t="shared" si="5"/>
        <v>20.252747262939984</v>
      </c>
      <c r="S38">
        <f t="shared" si="6"/>
        <v>40.298133557836799</v>
      </c>
      <c r="T38">
        <f t="shared" si="7"/>
        <v>3.4606822706966786E-2</v>
      </c>
      <c r="U38">
        <f t="shared" si="8"/>
        <v>4.49098207585405</v>
      </c>
      <c r="V38">
        <f t="shared" si="9"/>
        <v>3.4459351665394274E-2</v>
      </c>
      <c r="W38">
        <f t="shared" si="10"/>
        <v>2.1550291918524599E-2</v>
      </c>
      <c r="X38">
        <f t="shared" si="11"/>
        <v>297.66311699999994</v>
      </c>
      <c r="Y38">
        <f t="shared" si="12"/>
        <v>21.176302370283189</v>
      </c>
      <c r="Z38">
        <f t="shared" si="13"/>
        <v>21.176302370283189</v>
      </c>
      <c r="AA38">
        <f t="shared" si="14"/>
        <v>2.5231025052545708</v>
      </c>
      <c r="AB38">
        <f t="shared" si="15"/>
        <v>56.276526367227184</v>
      </c>
      <c r="AC38">
        <f t="shared" si="16"/>
        <v>1.3265165211589198</v>
      </c>
      <c r="AD38">
        <f t="shared" si="17"/>
        <v>2.357140013409607</v>
      </c>
      <c r="AE38">
        <f t="shared" si="18"/>
        <v>1.196585984095651</v>
      </c>
      <c r="AF38">
        <f t="shared" si="19"/>
        <v>-18.389037473853818</v>
      </c>
      <c r="AG38">
        <f t="shared" si="20"/>
        <v>-267.29865343129393</v>
      </c>
      <c r="AH38">
        <f t="shared" si="21"/>
        <v>-12.043263274190785</v>
      </c>
      <c r="AI38">
        <f t="shared" si="22"/>
        <v>-6.7837179338596343E-2</v>
      </c>
      <c r="AJ38">
        <v>0</v>
      </c>
      <c r="AK38">
        <v>0</v>
      </c>
      <c r="AL38">
        <f t="shared" si="23"/>
        <v>1</v>
      </c>
      <c r="AM38">
        <f t="shared" si="24"/>
        <v>0</v>
      </c>
      <c r="AN38">
        <f t="shared" si="25"/>
        <v>54495.081465614545</v>
      </c>
      <c r="AO38">
        <f t="shared" si="26"/>
        <v>1799.76</v>
      </c>
      <c r="AP38">
        <f t="shared" si="27"/>
        <v>1517.1980999999998</v>
      </c>
      <c r="AQ38">
        <f t="shared" si="28"/>
        <v>0.84300023336444851</v>
      </c>
      <c r="AR38">
        <f t="shared" si="29"/>
        <v>0.16539045039338576</v>
      </c>
      <c r="AS38">
        <v>1689985343.0999999</v>
      </c>
      <c r="AT38">
        <v>399.74400000000003</v>
      </c>
      <c r="AU38">
        <v>401.44099999999997</v>
      </c>
      <c r="AV38">
        <v>13.1586</v>
      </c>
      <c r="AW38">
        <v>12.997199999999999</v>
      </c>
      <c r="AX38">
        <v>405.32499999999999</v>
      </c>
      <c r="AY38">
        <v>13.311999999999999</v>
      </c>
      <c r="AZ38">
        <v>400.28</v>
      </c>
      <c r="BA38">
        <v>100.71</v>
      </c>
      <c r="BB38">
        <v>9.9852200000000002E-2</v>
      </c>
      <c r="BC38">
        <v>20.072299999999998</v>
      </c>
      <c r="BD38">
        <v>20.474699999999999</v>
      </c>
      <c r="BE38">
        <v>999.9</v>
      </c>
      <c r="BF38">
        <v>0</v>
      </c>
      <c r="BG38">
        <v>0</v>
      </c>
      <c r="BH38">
        <v>9996.8799999999992</v>
      </c>
      <c r="BI38">
        <v>0</v>
      </c>
      <c r="BJ38">
        <v>131.23400000000001</v>
      </c>
      <c r="BK38">
        <v>-1.6971099999999999</v>
      </c>
      <c r="BL38">
        <v>405.07400000000001</v>
      </c>
      <c r="BM38">
        <v>406.72800000000001</v>
      </c>
      <c r="BN38">
        <v>0.161384</v>
      </c>
      <c r="BO38">
        <v>401.44099999999997</v>
      </c>
      <c r="BP38">
        <v>12.997199999999999</v>
      </c>
      <c r="BQ38">
        <v>1.3251999999999999</v>
      </c>
      <c r="BR38">
        <v>1.3089500000000001</v>
      </c>
      <c r="BS38">
        <v>11.0877</v>
      </c>
      <c r="BT38">
        <v>10.901999999999999</v>
      </c>
      <c r="BU38">
        <v>1799.76</v>
      </c>
      <c r="BV38">
        <v>0.89999200000000001</v>
      </c>
      <c r="BW38">
        <v>0.100008</v>
      </c>
      <c r="BX38">
        <v>0</v>
      </c>
      <c r="BY38">
        <v>2.331</v>
      </c>
      <c r="BZ38">
        <v>0</v>
      </c>
      <c r="CA38">
        <v>4234.6400000000003</v>
      </c>
      <c r="CB38">
        <v>17197.3</v>
      </c>
      <c r="CC38">
        <v>33.125</v>
      </c>
      <c r="CD38">
        <v>36.75</v>
      </c>
      <c r="CE38">
        <v>35</v>
      </c>
      <c r="CF38">
        <v>35.5</v>
      </c>
      <c r="CG38">
        <v>33.125</v>
      </c>
      <c r="CH38">
        <v>1619.77</v>
      </c>
      <c r="CI38">
        <v>179.99</v>
      </c>
      <c r="CJ38">
        <v>0</v>
      </c>
      <c r="CK38">
        <v>1689985348.4000001</v>
      </c>
      <c r="CL38">
        <v>0</v>
      </c>
      <c r="CM38">
        <v>1689984061</v>
      </c>
      <c r="CN38" t="s">
        <v>350</v>
      </c>
      <c r="CO38">
        <v>1689984061</v>
      </c>
      <c r="CP38">
        <v>1689984049</v>
      </c>
      <c r="CQ38">
        <v>28</v>
      </c>
      <c r="CR38">
        <v>5.3999999999999999E-2</v>
      </c>
      <c r="CS38">
        <v>1E-3</v>
      </c>
      <c r="CT38">
        <v>-5.5819999999999999</v>
      </c>
      <c r="CU38">
        <v>-0.153</v>
      </c>
      <c r="CV38">
        <v>404</v>
      </c>
      <c r="CW38">
        <v>13</v>
      </c>
      <c r="CX38">
        <v>0.28999999999999998</v>
      </c>
      <c r="CY38">
        <v>0.22</v>
      </c>
      <c r="CZ38">
        <v>1.9545054398092101</v>
      </c>
      <c r="DA38">
        <v>0.59431755389839802</v>
      </c>
      <c r="DB38">
        <v>6.2622631424561898E-2</v>
      </c>
      <c r="DC38">
        <v>1</v>
      </c>
      <c r="DD38">
        <v>401.284619047619</v>
      </c>
      <c r="DE38">
        <v>0.96825974025935302</v>
      </c>
      <c r="DF38">
        <v>0.100169606734665</v>
      </c>
      <c r="DG38">
        <v>-1</v>
      </c>
      <c r="DH38">
        <v>1799.9709523809499</v>
      </c>
      <c r="DI38">
        <v>9.8701703343529304E-2</v>
      </c>
      <c r="DJ38">
        <v>0.10940987863054</v>
      </c>
      <c r="DK38">
        <v>1</v>
      </c>
      <c r="DL38">
        <v>2</v>
      </c>
      <c r="DM38">
        <v>2</v>
      </c>
      <c r="DN38" t="s">
        <v>351</v>
      </c>
      <c r="DO38">
        <v>2.6574200000000001</v>
      </c>
      <c r="DP38">
        <v>2.8296000000000001</v>
      </c>
      <c r="DQ38">
        <v>9.6414700000000006E-2</v>
      </c>
      <c r="DR38">
        <v>9.6049399999999993E-2</v>
      </c>
      <c r="DS38">
        <v>7.9199500000000006E-2</v>
      </c>
      <c r="DT38">
        <v>7.8294500000000003E-2</v>
      </c>
      <c r="DU38">
        <v>28872.2</v>
      </c>
      <c r="DV38">
        <v>30022.799999999999</v>
      </c>
      <c r="DW38">
        <v>29668.7</v>
      </c>
      <c r="DX38">
        <v>30946.2</v>
      </c>
      <c r="DY38">
        <v>35794</v>
      </c>
      <c r="DZ38">
        <v>37330.9</v>
      </c>
      <c r="EA38">
        <v>40717.9</v>
      </c>
      <c r="EB38">
        <v>42864.4</v>
      </c>
      <c r="EC38">
        <v>1.88818</v>
      </c>
      <c r="ED38">
        <v>2.3791500000000001</v>
      </c>
      <c r="EE38">
        <v>0.154227</v>
      </c>
      <c r="EF38">
        <v>0</v>
      </c>
      <c r="EG38">
        <v>17.919799999999999</v>
      </c>
      <c r="EH38">
        <v>999.9</v>
      </c>
      <c r="EI38">
        <v>56.030999999999999</v>
      </c>
      <c r="EJ38">
        <v>21.146999999999998</v>
      </c>
      <c r="EK38">
        <v>14.0131</v>
      </c>
      <c r="EL38">
        <v>61.284999999999997</v>
      </c>
      <c r="EM38">
        <v>15.9375</v>
      </c>
      <c r="EN38">
        <v>1</v>
      </c>
      <c r="EO38">
        <v>-0.49243900000000002</v>
      </c>
      <c r="EP38">
        <v>1.41716</v>
      </c>
      <c r="EQ38">
        <v>20.280899999999999</v>
      </c>
      <c r="ER38">
        <v>5.2466400000000002</v>
      </c>
      <c r="ES38">
        <v>11.8247</v>
      </c>
      <c r="ET38">
        <v>4.9835000000000003</v>
      </c>
      <c r="EU38">
        <v>3.2989999999999999</v>
      </c>
      <c r="EV38">
        <v>83</v>
      </c>
      <c r="EW38">
        <v>5681.1</v>
      </c>
      <c r="EX38">
        <v>9999</v>
      </c>
      <c r="EY38">
        <v>202.6</v>
      </c>
      <c r="EZ38">
        <v>1.87317</v>
      </c>
      <c r="FA38">
        <v>1.8788400000000001</v>
      </c>
      <c r="FB38">
        <v>1.8791599999999999</v>
      </c>
      <c r="FC38">
        <v>1.87975</v>
      </c>
      <c r="FD38">
        <v>1.87744</v>
      </c>
      <c r="FE38">
        <v>1.87673</v>
      </c>
      <c r="FF38">
        <v>1.8772899999999999</v>
      </c>
      <c r="FG38">
        <v>1.8748499999999999</v>
      </c>
      <c r="FH38">
        <v>0</v>
      </c>
      <c r="FI38">
        <v>0</v>
      </c>
      <c r="FJ38">
        <v>0</v>
      </c>
      <c r="FK38">
        <v>0</v>
      </c>
      <c r="FL38" t="s">
        <v>352</v>
      </c>
      <c r="FM38" t="s">
        <v>353</v>
      </c>
      <c r="FN38" t="s">
        <v>354</v>
      </c>
      <c r="FO38" t="s">
        <v>354</v>
      </c>
      <c r="FP38" t="s">
        <v>354</v>
      </c>
      <c r="FQ38" t="s">
        <v>354</v>
      </c>
      <c r="FR38">
        <v>0</v>
      </c>
      <c r="FS38">
        <v>100</v>
      </c>
      <c r="FT38">
        <v>100</v>
      </c>
      <c r="FU38">
        <v>-5.5810000000000004</v>
      </c>
      <c r="FV38">
        <v>-0.15340000000000001</v>
      </c>
      <c r="FW38">
        <v>-5.5823701421276404</v>
      </c>
      <c r="FX38">
        <v>1.4527828764109799E-4</v>
      </c>
      <c r="FY38">
        <v>-4.3579519040863002E-7</v>
      </c>
      <c r="FZ38">
        <v>2.0799061152897499E-10</v>
      </c>
      <c r="GA38">
        <v>-0.15340000000000301</v>
      </c>
      <c r="GB38">
        <v>0</v>
      </c>
      <c r="GC38">
        <v>0</v>
      </c>
      <c r="GD38">
        <v>0</v>
      </c>
      <c r="GE38">
        <v>4</v>
      </c>
      <c r="GF38">
        <v>2147</v>
      </c>
      <c r="GG38">
        <v>-1</v>
      </c>
      <c r="GH38">
        <v>-1</v>
      </c>
      <c r="GI38">
        <v>21.4</v>
      </c>
      <c r="GJ38">
        <v>21.6</v>
      </c>
      <c r="GK38">
        <v>1.0363800000000001</v>
      </c>
      <c r="GL38">
        <v>2.52319</v>
      </c>
      <c r="GM38">
        <v>1.54541</v>
      </c>
      <c r="GN38">
        <v>2.2997999999999998</v>
      </c>
      <c r="GO38">
        <v>1.5979000000000001</v>
      </c>
      <c r="GP38">
        <v>2.3559600000000001</v>
      </c>
      <c r="GQ38">
        <v>23.921099999999999</v>
      </c>
      <c r="GR38">
        <v>16.163399999999999</v>
      </c>
      <c r="GS38">
        <v>18</v>
      </c>
      <c r="GT38">
        <v>386.12</v>
      </c>
      <c r="GU38">
        <v>680.13599999999997</v>
      </c>
      <c r="GV38">
        <v>18.2685</v>
      </c>
      <c r="GW38">
        <v>20.2102</v>
      </c>
      <c r="GX38">
        <v>30.000299999999999</v>
      </c>
      <c r="GY38">
        <v>20.399000000000001</v>
      </c>
      <c r="GZ38">
        <v>20.383800000000001</v>
      </c>
      <c r="HA38">
        <v>20.791899999999998</v>
      </c>
      <c r="HB38">
        <v>10</v>
      </c>
      <c r="HC38">
        <v>-30</v>
      </c>
      <c r="HD38">
        <v>18.207699999999999</v>
      </c>
      <c r="HE38">
        <v>401.64400000000001</v>
      </c>
      <c r="HF38">
        <v>0</v>
      </c>
      <c r="HG38">
        <v>101.008</v>
      </c>
      <c r="HH38">
        <v>99.406899999999993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2023-07-21T16:22:58Z</dcterms:created>
  <dcterms:modified xsi:type="dcterms:W3CDTF">2023-07-24T07:38:42Z</dcterms:modified>
</cp:coreProperties>
</file>