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_raw/2023-07-21/"/>
    </mc:Choice>
  </mc:AlternateContent>
  <xr:revisionPtr revIDLastSave="0" documentId="13_ncr:1_{4FA307B2-F4BA-D54F-80A9-89183F588AD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AN35" i="1"/>
  <c r="AL35" i="1" s="1"/>
  <c r="AD35" i="1"/>
  <c r="AC35" i="1"/>
  <c r="AB35" i="1" s="1"/>
  <c r="U35" i="1"/>
  <c r="O35" i="1"/>
  <c r="AR34" i="1"/>
  <c r="AQ34" i="1"/>
  <c r="AO34" i="1"/>
  <c r="AN34" i="1"/>
  <c r="AL34" i="1" s="1"/>
  <c r="AM34" i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O31" i="1"/>
  <c r="AP31" i="1" s="1"/>
  <c r="AN31" i="1"/>
  <c r="AL31" i="1" s="1"/>
  <c r="AD31" i="1"/>
  <c r="AC31" i="1"/>
  <c r="AB31" i="1" s="1"/>
  <c r="X31" i="1"/>
  <c r="U31" i="1"/>
  <c r="AR30" i="1"/>
  <c r="AQ30" i="1"/>
  <c r="AO30" i="1"/>
  <c r="AN30" i="1"/>
  <c r="AL30" i="1" s="1"/>
  <c r="AD30" i="1"/>
  <c r="AC30" i="1"/>
  <c r="AB30" i="1" s="1"/>
  <c r="U30" i="1"/>
  <c r="O30" i="1"/>
  <c r="AR29" i="1"/>
  <c r="AQ29" i="1"/>
  <c r="AO29" i="1"/>
  <c r="AP29" i="1" s="1"/>
  <c r="AN29" i="1"/>
  <c r="AL29" i="1"/>
  <c r="AD29" i="1"/>
  <c r="AC29" i="1"/>
  <c r="AB29" i="1"/>
  <c r="U29" i="1"/>
  <c r="S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O27" i="1"/>
  <c r="AP27" i="1" s="1"/>
  <c r="AN27" i="1"/>
  <c r="AL27" i="1" s="1"/>
  <c r="AM27" i="1"/>
  <c r="AD27" i="1"/>
  <c r="AC27" i="1"/>
  <c r="AB27" i="1" s="1"/>
  <c r="X27" i="1"/>
  <c r="U27" i="1"/>
  <c r="P27" i="1"/>
  <c r="AR26" i="1"/>
  <c r="AQ26" i="1"/>
  <c r="AO26" i="1"/>
  <c r="AN26" i="1"/>
  <c r="AL26" i="1" s="1"/>
  <c r="P26" i="1" s="1"/>
  <c r="AD26" i="1"/>
  <c r="AC26" i="1"/>
  <c r="AB26" i="1" s="1"/>
  <c r="U26" i="1"/>
  <c r="S26" i="1"/>
  <c r="AR25" i="1"/>
  <c r="AQ25" i="1"/>
  <c r="AO25" i="1"/>
  <c r="AP25" i="1" s="1"/>
  <c r="AN25" i="1"/>
  <c r="AM25" i="1"/>
  <c r="AL25" i="1"/>
  <c r="AD25" i="1"/>
  <c r="AC25" i="1"/>
  <c r="AB25" i="1"/>
  <c r="U25" i="1"/>
  <c r="S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O23" i="1"/>
  <c r="AP23" i="1" s="1"/>
  <c r="AN23" i="1"/>
  <c r="AL23" i="1" s="1"/>
  <c r="AM23" i="1"/>
  <c r="AD23" i="1"/>
  <c r="AC23" i="1"/>
  <c r="AB23" i="1" s="1"/>
  <c r="U23" i="1"/>
  <c r="AR22" i="1"/>
  <c r="AQ22" i="1"/>
  <c r="AO22" i="1"/>
  <c r="AN22" i="1"/>
  <c r="AL22" i="1" s="1"/>
  <c r="P22" i="1" s="1"/>
  <c r="AM22" i="1"/>
  <c r="AD22" i="1"/>
  <c r="AC22" i="1"/>
  <c r="AB22" i="1" s="1"/>
  <c r="U22" i="1"/>
  <c r="S22" i="1"/>
  <c r="O22" i="1"/>
  <c r="N22" i="1"/>
  <c r="M22" i="1"/>
  <c r="AF22" i="1" s="1"/>
  <c r="AR21" i="1"/>
  <c r="AQ21" i="1"/>
  <c r="AO21" i="1"/>
  <c r="AN21" i="1"/>
  <c r="AL21" i="1"/>
  <c r="AD21" i="1"/>
  <c r="AC21" i="1"/>
  <c r="AB21" i="1" s="1"/>
  <c r="U21" i="1"/>
  <c r="S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P19" i="1"/>
  <c r="AO19" i="1"/>
  <c r="AN19" i="1"/>
  <c r="AL19" i="1" s="1"/>
  <c r="AM19" i="1"/>
  <c r="AD19" i="1"/>
  <c r="AC19" i="1"/>
  <c r="AB19" i="1" s="1"/>
  <c r="X19" i="1"/>
  <c r="U19" i="1"/>
  <c r="P19" i="1"/>
  <c r="O19" i="1"/>
  <c r="AP24" i="1" l="1"/>
  <c r="X24" i="1"/>
  <c r="P29" i="1"/>
  <c r="O29" i="1"/>
  <c r="N29" i="1"/>
  <c r="M29" i="1" s="1"/>
  <c r="P30" i="1"/>
  <c r="S30" i="1"/>
  <c r="S31" i="1"/>
  <c r="N31" i="1"/>
  <c r="M31" i="1" s="1"/>
  <c r="AM31" i="1"/>
  <c r="X23" i="1"/>
  <c r="S23" i="1"/>
  <c r="N23" i="1"/>
  <c r="M23" i="1" s="1"/>
  <c r="AM26" i="1"/>
  <c r="AF28" i="1"/>
  <c r="AM29" i="1"/>
  <c r="AP30" i="1"/>
  <c r="X30" i="1"/>
  <c r="Y31" i="1"/>
  <c r="Z31" i="1" s="1"/>
  <c r="S35" i="1"/>
  <c r="P35" i="1"/>
  <c r="N35" i="1"/>
  <c r="M35" i="1" s="1"/>
  <c r="AM35" i="1"/>
  <c r="AF20" i="1"/>
  <c r="AP26" i="1"/>
  <c r="X26" i="1"/>
  <c r="AP35" i="1"/>
  <c r="X35" i="1"/>
  <c r="O23" i="1"/>
  <c r="O31" i="1"/>
  <c r="P38" i="1"/>
  <c r="O38" i="1"/>
  <c r="N38" i="1"/>
  <c r="M38" i="1" s="1"/>
  <c r="AM38" i="1"/>
  <c r="S38" i="1"/>
  <c r="AF32" i="1"/>
  <c r="P21" i="1"/>
  <c r="N21" i="1"/>
  <c r="M21" i="1" s="1"/>
  <c r="O21" i="1"/>
  <c r="S27" i="1"/>
  <c r="N27" i="1"/>
  <c r="M27" i="1" s="1"/>
  <c r="AP20" i="1"/>
  <c r="X20" i="1"/>
  <c r="AM21" i="1"/>
  <c r="P23" i="1"/>
  <c r="P31" i="1"/>
  <c r="P34" i="1"/>
  <c r="N34" i="1"/>
  <c r="M34" i="1" s="1"/>
  <c r="S34" i="1"/>
  <c r="AP28" i="1"/>
  <c r="X28" i="1"/>
  <c r="S19" i="1"/>
  <c r="N19" i="1"/>
  <c r="M19" i="1" s="1"/>
  <c r="AF24" i="1"/>
  <c r="N26" i="1"/>
  <c r="M26" i="1" s="1"/>
  <c r="O34" i="1"/>
  <c r="AP34" i="1"/>
  <c r="X34" i="1"/>
  <c r="X22" i="1"/>
  <c r="AP22" i="1"/>
  <c r="Y19" i="1"/>
  <c r="Z19" i="1" s="1"/>
  <c r="AP21" i="1"/>
  <c r="P25" i="1"/>
  <c r="O25" i="1"/>
  <c r="N25" i="1"/>
  <c r="M25" i="1" s="1"/>
  <c r="O26" i="1"/>
  <c r="O27" i="1"/>
  <c r="N30" i="1"/>
  <c r="M30" i="1" s="1"/>
  <c r="AM30" i="1"/>
  <c r="AF36" i="1"/>
  <c r="P20" i="1"/>
  <c r="P24" i="1"/>
  <c r="P28" i="1"/>
  <c r="P32" i="1"/>
  <c r="X32" i="1"/>
  <c r="P36" i="1"/>
  <c r="X36" i="1"/>
  <c r="AM37" i="1"/>
  <c r="N33" i="1"/>
  <c r="M33" i="1" s="1"/>
  <c r="N37" i="1"/>
  <c r="M37" i="1" s="1"/>
  <c r="X38" i="1"/>
  <c r="AM20" i="1"/>
  <c r="AM24" i="1"/>
  <c r="AM28" i="1"/>
  <c r="AM32" i="1"/>
  <c r="O33" i="1"/>
  <c r="AM36" i="1"/>
  <c r="O37" i="1"/>
  <c r="X21" i="1"/>
  <c r="X25" i="1"/>
  <c r="X29" i="1"/>
  <c r="X33" i="1"/>
  <c r="X37" i="1"/>
  <c r="Y25" i="1" l="1"/>
  <c r="Z25" i="1" s="1"/>
  <c r="V25" i="1" s="1"/>
  <c r="T25" i="1" s="1"/>
  <c r="W25" i="1" s="1"/>
  <c r="Q25" i="1" s="1"/>
  <c r="R25" i="1" s="1"/>
  <c r="AF30" i="1"/>
  <c r="AA19" i="1"/>
  <c r="AE19" i="1" s="1"/>
  <c r="AH19" i="1"/>
  <c r="Y35" i="1"/>
  <c r="Z35" i="1" s="1"/>
  <c r="Y21" i="1"/>
  <c r="Z21" i="1" s="1"/>
  <c r="V21" i="1" s="1"/>
  <c r="T21" i="1" s="1"/>
  <c r="W21" i="1" s="1"/>
  <c r="Q21" i="1" s="1"/>
  <c r="R21" i="1" s="1"/>
  <c r="Y38" i="1"/>
  <c r="Z38" i="1" s="1"/>
  <c r="V38" i="1" s="1"/>
  <c r="T38" i="1" s="1"/>
  <c r="W38" i="1" s="1"/>
  <c r="Q38" i="1" s="1"/>
  <c r="R38" i="1" s="1"/>
  <c r="AF34" i="1"/>
  <c r="AF27" i="1"/>
  <c r="Y23" i="1"/>
  <c r="Z23" i="1" s="1"/>
  <c r="Y30" i="1"/>
  <c r="Z30" i="1" s="1"/>
  <c r="V30" i="1" s="1"/>
  <c r="T30" i="1" s="1"/>
  <c r="W30" i="1" s="1"/>
  <c r="Q30" i="1" s="1"/>
  <c r="R30" i="1" s="1"/>
  <c r="Y32" i="1"/>
  <c r="Z32" i="1" s="1"/>
  <c r="Y20" i="1"/>
  <c r="Z20" i="1" s="1"/>
  <c r="AF29" i="1"/>
  <c r="AF37" i="1"/>
  <c r="AF38" i="1"/>
  <c r="Y26" i="1"/>
  <c r="Z26" i="1" s="1"/>
  <c r="V26" i="1" s="1"/>
  <c r="T26" i="1" s="1"/>
  <c r="W26" i="1" s="1"/>
  <c r="Q26" i="1" s="1"/>
  <c r="R26" i="1" s="1"/>
  <c r="Y24" i="1"/>
  <c r="Z24" i="1" s="1"/>
  <c r="AF25" i="1"/>
  <c r="AF26" i="1"/>
  <c r="V23" i="1"/>
  <c r="T23" i="1" s="1"/>
  <c r="W23" i="1" s="1"/>
  <c r="Q23" i="1" s="1"/>
  <c r="R23" i="1" s="1"/>
  <c r="AF23" i="1"/>
  <c r="V19" i="1"/>
  <c r="T19" i="1" s="1"/>
  <c r="W19" i="1" s="1"/>
  <c r="Q19" i="1" s="1"/>
  <c r="R19" i="1" s="1"/>
  <c r="AF19" i="1"/>
  <c r="AH31" i="1"/>
  <c r="AA31" i="1"/>
  <c r="AE31" i="1" s="1"/>
  <c r="AG31" i="1"/>
  <c r="V31" i="1"/>
  <c r="T31" i="1" s="1"/>
  <c r="W31" i="1" s="1"/>
  <c r="Q31" i="1" s="1"/>
  <c r="R31" i="1" s="1"/>
  <c r="AF31" i="1"/>
  <c r="Y34" i="1"/>
  <c r="Z34" i="1" s="1"/>
  <c r="V34" i="1" s="1"/>
  <c r="T34" i="1" s="1"/>
  <c r="W34" i="1" s="1"/>
  <c r="Q34" i="1" s="1"/>
  <c r="R34" i="1" s="1"/>
  <c r="Y27" i="1"/>
  <c r="Z27" i="1" s="1"/>
  <c r="V27" i="1" s="1"/>
  <c r="T27" i="1" s="1"/>
  <c r="W27" i="1" s="1"/>
  <c r="Q27" i="1" s="1"/>
  <c r="R27" i="1" s="1"/>
  <c r="AF21" i="1"/>
  <c r="Y29" i="1"/>
  <c r="Z29" i="1" s="1"/>
  <c r="AF35" i="1"/>
  <c r="AF33" i="1"/>
  <c r="V33" i="1"/>
  <c r="T33" i="1" s="1"/>
  <c r="W33" i="1" s="1"/>
  <c r="Q33" i="1" s="1"/>
  <c r="R33" i="1" s="1"/>
  <c r="Y22" i="1"/>
  <c r="Z22" i="1" s="1"/>
  <c r="Y37" i="1"/>
  <c r="Z37" i="1" s="1"/>
  <c r="Y36" i="1"/>
  <c r="Z36" i="1" s="1"/>
  <c r="Y28" i="1"/>
  <c r="Z28" i="1" s="1"/>
  <c r="Y33" i="1"/>
  <c r="Z33" i="1" s="1"/>
  <c r="AG19" i="1"/>
  <c r="AH35" i="1" l="1"/>
  <c r="AA35" i="1"/>
  <c r="AE35" i="1" s="1"/>
  <c r="AG35" i="1"/>
  <c r="AA32" i="1"/>
  <c r="AE32" i="1" s="1"/>
  <c r="AH32" i="1"/>
  <c r="AI32" i="1" s="1"/>
  <c r="AG32" i="1"/>
  <c r="V32" i="1"/>
  <c r="T32" i="1" s="1"/>
  <c r="W32" i="1" s="1"/>
  <c r="Q32" i="1" s="1"/>
  <c r="R32" i="1" s="1"/>
  <c r="AI19" i="1"/>
  <c r="AH37" i="1"/>
  <c r="AA37" i="1"/>
  <c r="AE37" i="1" s="1"/>
  <c r="AG37" i="1"/>
  <c r="AA36" i="1"/>
  <c r="AE36" i="1" s="1"/>
  <c r="AH36" i="1"/>
  <c r="AI36" i="1" s="1"/>
  <c r="AG36" i="1"/>
  <c r="V36" i="1"/>
  <c r="T36" i="1" s="1"/>
  <c r="W36" i="1" s="1"/>
  <c r="Q36" i="1" s="1"/>
  <c r="R36" i="1" s="1"/>
  <c r="V35" i="1"/>
  <c r="T35" i="1" s="1"/>
  <c r="W35" i="1" s="1"/>
  <c r="Q35" i="1" s="1"/>
  <c r="R35" i="1" s="1"/>
  <c r="AH26" i="1"/>
  <c r="AA26" i="1"/>
  <c r="AE26" i="1" s="1"/>
  <c r="AG26" i="1"/>
  <c r="AH34" i="1"/>
  <c r="AA34" i="1"/>
  <c r="AE34" i="1" s="1"/>
  <c r="AG34" i="1"/>
  <c r="AH29" i="1"/>
  <c r="AI29" i="1" s="1"/>
  <c r="AA29" i="1"/>
  <c r="AE29" i="1" s="1"/>
  <c r="AG29" i="1"/>
  <c r="V37" i="1"/>
  <c r="T37" i="1" s="1"/>
  <c r="W37" i="1" s="1"/>
  <c r="Q37" i="1" s="1"/>
  <c r="R37" i="1" s="1"/>
  <c r="AH33" i="1"/>
  <c r="AA33" i="1"/>
  <c r="AE33" i="1" s="1"/>
  <c r="AG33" i="1"/>
  <c r="AH22" i="1"/>
  <c r="AI22" i="1" s="1"/>
  <c r="AA22" i="1"/>
  <c r="AE22" i="1" s="1"/>
  <c r="V22" i="1"/>
  <c r="T22" i="1" s="1"/>
  <c r="W22" i="1" s="1"/>
  <c r="Q22" i="1" s="1"/>
  <c r="R22" i="1" s="1"/>
  <c r="AG22" i="1"/>
  <c r="AI31" i="1"/>
  <c r="AH30" i="1"/>
  <c r="AA30" i="1"/>
  <c r="AE30" i="1" s="1"/>
  <c r="AG30" i="1"/>
  <c r="AH38" i="1"/>
  <c r="AA38" i="1"/>
  <c r="AE38" i="1" s="1"/>
  <c r="AG38" i="1"/>
  <c r="AA24" i="1"/>
  <c r="AE24" i="1" s="1"/>
  <c r="AG24" i="1"/>
  <c r="AH24" i="1"/>
  <c r="V24" i="1"/>
  <c r="T24" i="1" s="1"/>
  <c r="W24" i="1" s="1"/>
  <c r="Q24" i="1" s="1"/>
  <c r="R24" i="1" s="1"/>
  <c r="V29" i="1"/>
  <c r="T29" i="1" s="1"/>
  <c r="W29" i="1" s="1"/>
  <c r="Q29" i="1" s="1"/>
  <c r="R29" i="1" s="1"/>
  <c r="AA20" i="1"/>
  <c r="AE20" i="1" s="1"/>
  <c r="AH20" i="1"/>
  <c r="AG20" i="1"/>
  <c r="V20" i="1"/>
  <c r="T20" i="1" s="1"/>
  <c r="W20" i="1" s="1"/>
  <c r="Q20" i="1" s="1"/>
  <c r="R20" i="1" s="1"/>
  <c r="AH27" i="1"/>
  <c r="AA27" i="1"/>
  <c r="AE27" i="1" s="1"/>
  <c r="AG27" i="1"/>
  <c r="AA23" i="1"/>
  <c r="AE23" i="1" s="1"/>
  <c r="AH23" i="1"/>
  <c r="AG23" i="1"/>
  <c r="AH25" i="1"/>
  <c r="AI25" i="1" s="1"/>
  <c r="AG25" i="1"/>
  <c r="AA25" i="1"/>
  <c r="AE25" i="1" s="1"/>
  <c r="AH28" i="1"/>
  <c r="AG28" i="1"/>
  <c r="AA28" i="1"/>
  <c r="AE28" i="1" s="1"/>
  <c r="V28" i="1"/>
  <c r="T28" i="1" s="1"/>
  <c r="W28" i="1" s="1"/>
  <c r="Q28" i="1" s="1"/>
  <c r="R28" i="1" s="1"/>
  <c r="AH21" i="1"/>
  <c r="AG21" i="1"/>
  <c r="AA21" i="1"/>
  <c r="AE21" i="1" s="1"/>
  <c r="AI24" i="1" l="1"/>
  <c r="AI38" i="1"/>
  <c r="AI21" i="1"/>
  <c r="AI23" i="1"/>
  <c r="AI28" i="1"/>
  <c r="AI33" i="1"/>
  <c r="AI20" i="1"/>
  <c r="AI34" i="1"/>
  <c r="AI30" i="1"/>
  <c r="AI27" i="1"/>
  <c r="AI26" i="1"/>
  <c r="AI37" i="1"/>
  <c r="AI35" i="1"/>
</calcChain>
</file>

<file path=xl/sharedStrings.xml><?xml version="1.0" encoding="utf-8"?>
<sst xmlns="http://schemas.openxmlformats.org/spreadsheetml/2006/main" count="1016" uniqueCount="397">
  <si>
    <t>File opened</t>
  </si>
  <si>
    <t>2023-07-21 15:50:53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</si>
  <si>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</si>
  <si>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</si>
  <si>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</si>
  <si>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</si>
  <si>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</si>
  <si>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</si>
  <si>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</si>
  <si>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</si>
  <si>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</si>
  <si>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</si>
  <si>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</si>
  <si>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{"h2obspanconc2": "0", "co2bspan2b": "0.301941", "h2obspan2a": "0.0707451", "h2obspan1": "1.00295", "co2bspan2a": "0.304297", "co2bspanconc1": "2491", "co2aspan2b": "0.303179", "h2obspan2": "0", "co2bzero": "0.935154", "flowazero": "0.29276", "co2aspan2a": "0.305485", "h2oaspan1": "1.00972", "oxygen": "21", "co2bspan2": "-0.0338567", "co2bspan1": "1.00256", "co2aspan2": "-0.033707", "chamberpressurezero": "2.69073", "h2oazero": "1.01368", "h2oaspan2a": "0.0719315", "co2azero": "0.93247", "ssa_ref": "31724", "tazero": "-0.061388", "co2aspanconc2": "299.3", "co2aspan1": "1.00275", "flowbzero": "0.30054", "ssb_ref": "35739", "tbzero": "0.0309811", "h2oaspan2": "0", "h2oaspan2b": "0.0726308", "h2oaspanconc1": "12.13", "h2obspan2b": "0.0709538", "h2obspanconc1": "12.12", "co2bspanconc2": "299.3", "h2obzero": "1.01733", "co2aspanconc1": "2491", "flowmeterzero": "1.00306", "h2oaspanconc2": "0"}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</si>
  <si>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</si>
  <si>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</si>
  <si>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</si>
  <si>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</si>
  <si>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</si>
  <si>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</si>
  <si>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</si>
  <si>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</si>
  <si>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</si>
  <si>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</si>
  <si>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</si>
  <si>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</si>
  <si>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</si>
  <si>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15:50:53</t>
  </si>
  <si>
    <t>Stability Definition:	Qin (LeafQ): Per=20	CO2_r (Meas): Std&lt;0.75 Per=20	A (GasEx): Std&lt;0.2 Per=20</t>
  </si>
  <si>
    <t>15:51:14</t>
  </si>
  <si>
    <t>Stability Definition:	Qin (LeafQ): Std&lt;1 Per=20	CO2_r (Meas): Std&lt;0.75 Per=20	A (GasEx): Std&lt;0.2 Per=20</t>
  </si>
  <si>
    <t>15:51:15</t>
  </si>
  <si>
    <t>Stability Definition:	Qin (LeafQ): Std&lt;1 Per=20	CO2_r (Meas):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</si>
  <si>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</si>
  <si>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</si>
  <si>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</si>
  <si>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</si>
  <si>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</si>
  <si>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</si>
  <si>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</si>
  <si>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</si>
  <si>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</si>
  <si>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</si>
  <si>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</si>
  <si>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</si>
  <si>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</si>
  <si>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</si>
  <si>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</si>
  <si>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</si>
  <si>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</si>
  <si>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</si>
  <si>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</si>
  <si>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</si>
  <si>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</si>
  <si>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</si>
  <si>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</si>
  <si>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</si>
  <si>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</si>
  <si>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</si>
  <si>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</si>
  <si>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</si>
  <si>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</si>
  <si>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</si>
  <si>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</si>
  <si>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</si>
  <si>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</si>
  <si>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</si>
  <si>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</si>
  <si>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</si>
  <si>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</si>
  <si>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</si>
  <si>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</si>
  <si>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</si>
  <si>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</si>
  <si>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</si>
  <si>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</si>
  <si>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</si>
  <si>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</si>
  <si>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</si>
  <si>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</si>
  <si>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</si>
  <si>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</si>
  <si>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</si>
  <si>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</si>
  <si>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</si>
  <si>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</si>
  <si>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</si>
  <si>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</si>
  <si>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</si>
  <si>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</si>
  <si>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</si>
  <si>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1.50129 88.1251 372.553 606.79 849.446 1071.27 1284.62 1446.62</t>
  </si>
  <si>
    <t>Fs_true</t>
  </si>
  <si>
    <t>0.228309 103.171 405.04 601.532 803.16 1001.02 1205.63 1401.13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</si>
  <si>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</si>
  <si>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</si>
  <si>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</si>
  <si>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</si>
  <si>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</si>
  <si>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</si>
  <si>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</si>
  <si>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</si>
  <si>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</si>
  <si>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</si>
  <si>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</si>
  <si>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</si>
  <si>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</si>
  <si>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</si>
  <si>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</si>
  <si>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</si>
  <si>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</si>
  <si>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</si>
  <si>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</si>
  <si>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</si>
  <si>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</si>
  <si>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</si>
  <si>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</si>
  <si>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</si>
  <si>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</si>
  <si>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</si>
  <si>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</si>
  <si>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</si>
  <si>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</si>
  <si>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</si>
  <si>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</si>
  <si>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</si>
  <si>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</si>
  <si>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</si>
  <si>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</si>
  <si>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</si>
  <si>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</si>
  <si>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</si>
  <si>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</si>
  <si>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</si>
  <si>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</si>
  <si>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</si>
  <si>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</si>
  <si>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</si>
  <si>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</si>
  <si>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</si>
  <si>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</si>
  <si>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</si>
  <si>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</si>
  <si>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</si>
  <si>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</si>
  <si>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</si>
  <si>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</si>
  <si>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</si>
  <si>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</si>
  <si>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</si>
  <si>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</si>
  <si>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</si>
  <si>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</si>
  <si>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</si>
  <si>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</si>
  <si>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</si>
  <si>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</si>
  <si>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</si>
  <si>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</si>
  <si>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</si>
  <si>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</si>
  <si>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</si>
  <si>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</si>
  <si>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</si>
  <si>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</si>
  <si>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</si>
  <si>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</si>
  <si>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</si>
  <si>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</si>
  <si>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</si>
  <si>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</si>
  <si>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</si>
  <si>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</si>
  <si>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</si>
  <si>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</si>
  <si>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</si>
  <si>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</si>
  <si>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</si>
  <si>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</si>
  <si>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</si>
  <si>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</si>
  <si>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</si>
  <si>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</si>
  <si>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</si>
  <si>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</si>
  <si>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</si>
  <si>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</si>
  <si>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</si>
  <si>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</si>
  <si>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</si>
  <si>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</si>
  <si>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</si>
  <si>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</si>
  <si>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</si>
  <si>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</si>
  <si>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</si>
  <si>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</si>
  <si>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</si>
  <si>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</si>
  <si>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</si>
  <si>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</si>
  <si>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</si>
  <si>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</si>
  <si>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</si>
  <si>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</si>
  <si>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</si>
  <si>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</si>
  <si>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</si>
  <si>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</si>
  <si>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</si>
  <si>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</si>
  <si>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</si>
  <si>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</si>
  <si>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</si>
  <si>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</si>
  <si>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</si>
  <si>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</si>
  <si>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</si>
  <si>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</si>
  <si>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</si>
  <si>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</si>
  <si>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</si>
  <si>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</si>
  <si>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</si>
  <si>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</si>
  <si>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</si>
  <si>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</si>
  <si>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</si>
  <si>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</si>
  <si>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</si>
  <si>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</si>
  <si>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</si>
  <si>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</si>
  <si>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</si>
  <si>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</si>
  <si>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</si>
  <si>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</si>
  <si>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</si>
  <si>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</si>
  <si>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</si>
  <si>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</si>
  <si>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</si>
  <si>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</si>
  <si>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</si>
  <si>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</si>
  <si>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</si>
  <si>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</si>
  <si>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</si>
  <si>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</si>
  <si>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</si>
  <si>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</si>
  <si>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</si>
  <si>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</si>
  <si>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</si>
  <si>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</si>
  <si>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</si>
  <si>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</si>
  <si>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</si>
  <si>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</si>
  <si>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</si>
  <si>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</si>
  <si>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</si>
  <si>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</si>
  <si>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</si>
  <si>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</si>
  <si>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</si>
  <si>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</si>
  <si>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</si>
  <si>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</si>
  <si>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</si>
  <si>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</si>
  <si>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</si>
  <si>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</si>
  <si>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</si>
  <si>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</si>
  <si>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</si>
  <si>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</si>
  <si>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</si>
  <si>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</si>
  <si>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</si>
  <si>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</si>
  <si>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</si>
  <si>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</si>
  <si>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</si>
  <si>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</si>
  <si>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</si>
  <si>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</si>
  <si>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</si>
  <si>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</si>
  <si>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</si>
  <si>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</si>
  <si>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</si>
  <si>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</si>
  <si>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</si>
  <si>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</si>
  <si>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</si>
  <si>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</si>
  <si>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</si>
  <si>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</si>
  <si>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</si>
  <si>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</si>
  <si>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</si>
  <si>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</si>
  <si>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</si>
  <si>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</si>
  <si>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</si>
  <si>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</si>
  <si>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</si>
  <si>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</si>
  <si>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</si>
  <si>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</si>
  <si>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</si>
  <si>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</si>
  <si>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</si>
  <si>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</si>
  <si>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</si>
  <si>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</si>
  <si>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</si>
  <si>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</si>
  <si>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</si>
  <si>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</si>
  <si>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</si>
  <si>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</si>
  <si>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</si>
  <si>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</si>
  <si>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</si>
  <si>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</si>
  <si>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</si>
  <si>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</si>
  <si>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</si>
  <si>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</si>
  <si>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</si>
  <si>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</si>
  <si>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</si>
  <si>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</si>
  <si>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</si>
  <si>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</si>
  <si>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</si>
  <si>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</si>
  <si>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</si>
  <si>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</si>
  <si>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</si>
  <si>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</si>
  <si>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</si>
  <si>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</si>
  <si>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</si>
  <si>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20230721 16:31:21</t>
  </si>
  <si>
    <t>16:31:21</t>
  </si>
  <si>
    <t>none</t>
  </si>
  <si>
    <t>Mikaela</t>
  </si>
  <si>
    <t>20230721</t>
  </si>
  <si>
    <t>AR</t>
  </si>
  <si>
    <t>unconfirmed</t>
  </si>
  <si>
    <t>BNL12972</t>
  </si>
  <si>
    <t>16:28:55</t>
  </si>
  <si>
    <t>2/2</t>
  </si>
  <si>
    <t>00000000</t>
  </si>
  <si>
    <t>iiiiiiii</t>
  </si>
  <si>
    <t>off</t>
  </si>
  <si>
    <t>20230721 16:32:22</t>
  </si>
  <si>
    <t>16:32:22</t>
  </si>
  <si>
    <t>20230721 16:33:23</t>
  </si>
  <si>
    <t>16:33:23</t>
  </si>
  <si>
    <t>20230721 16:34:24</t>
  </si>
  <si>
    <t>16:34:24</t>
  </si>
  <si>
    <t>20230721 16:35:25</t>
  </si>
  <si>
    <t>16:35:25</t>
  </si>
  <si>
    <t>20230721 16:36:26</t>
  </si>
  <si>
    <t>16:36:26</t>
  </si>
  <si>
    <t>20230721 16:37:27</t>
  </si>
  <si>
    <t>16:37:27</t>
  </si>
  <si>
    <t>20230721 16:38:28</t>
  </si>
  <si>
    <t>16:38:28</t>
  </si>
  <si>
    <t>20230721 16:39:29</t>
  </si>
  <si>
    <t>16:39:29</t>
  </si>
  <si>
    <t>20230721 16:40:30</t>
  </si>
  <si>
    <t>16:40:30</t>
  </si>
  <si>
    <t>20230721 16:41:31</t>
  </si>
  <si>
    <t>16:41:31</t>
  </si>
  <si>
    <t>20230721 16:42:32</t>
  </si>
  <si>
    <t>16:42:32</t>
  </si>
  <si>
    <t>20230721 16:43:33</t>
  </si>
  <si>
    <t>16:43:33</t>
  </si>
  <si>
    <t>20230721 16:44:35</t>
  </si>
  <si>
    <t>16:44:35</t>
  </si>
  <si>
    <t>20230721 16:45:36</t>
  </si>
  <si>
    <t>16:45:36</t>
  </si>
  <si>
    <t>20230721 16:46:37</t>
  </si>
  <si>
    <t>16:46:37</t>
  </si>
  <si>
    <t>20230721 16:47:38</t>
  </si>
  <si>
    <t>16:47:38</t>
  </si>
  <si>
    <t>20230721 16:48:39</t>
  </si>
  <si>
    <t>16:48:39</t>
  </si>
  <si>
    <t>20230721 16:49:40</t>
  </si>
  <si>
    <t>16:49:40</t>
  </si>
  <si>
    <t>20230721 16:50:41</t>
  </si>
  <si>
    <t>16:50:41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</si>
</sst>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topLeftCell="A2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1.93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1689985881.0999999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1689985881.0999999</v>
      </c>
      <c r="M19">
        <f t="shared" ref="M19:M38" si="0">(N19)/1000</f>
        <v>6.360540395578102E-4</v>
      </c>
      <c r="N19">
        <f t="shared" ref="N19:N38" si="1">1000*AZ19*AL19*(AV19-AW19)/(100*$B$7*(1000-AL19*AV19))</f>
        <v>0.63605403955781015</v>
      </c>
      <c r="O19">
        <f t="shared" ref="O19:O38" si="2">AZ19*AL19*(AU19-AT19*(1000-AL19*AW19)/(1000-AL19*AV19))/(100*$B$7)</f>
        <v>9.6419387852657952</v>
      </c>
      <c r="P19">
        <f t="shared" ref="P19:P38" si="3">AT19 - IF(AL19&gt;1, O19*$B$7*100/(AN19*BH19), 0)</f>
        <v>399.98099999999999</v>
      </c>
      <c r="Q19">
        <f t="shared" ref="Q19:Q38" si="4">((W19-M19/2)*P19-O19)/(W19+M19/2)</f>
        <v>153.56105146407697</v>
      </c>
      <c r="R19">
        <f t="shared" ref="R19:R38" si="5">Q19*(BA19+BB19)/1000</f>
        <v>15.494438776886495</v>
      </c>
      <c r="S19">
        <f t="shared" ref="S19:S38" si="6">(AT19 - IF(AL19&gt;1, O19*$B$7*100/(AN19*BH19), 0))*(BA19+BB19)/1000</f>
        <v>40.358418084078004</v>
      </c>
      <c r="T19">
        <f t="shared" ref="T19:T38" si="7">2/((1/V19-1/U19)+SIGN(V19)*SQRT((1/V19-1/U19)*(1/V19-1/U19) + 4*$C$7/(($C$7+1)*($C$7+1))*(2*1/V19*1/U19-1/U19*1/U19)))</f>
        <v>6.4199238899880481E-2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4.3115273288100848</v>
      </c>
      <c r="V19">
        <f t="shared" ref="V19:V38" si="9">M19*(1000-(1000*0.61365*EXP(17.502*Z19/(240.97+Z19))/(BA19+BB19)+AV19)/2)/(1000*0.61365*EXP(17.502*Z19/(240.97+Z19))/(BA19+BB19)-AV19)</f>
        <v>6.3672864203636145E-2</v>
      </c>
      <c r="W19">
        <f t="shared" ref="W19:W38" si="10">1/(($C$7+1)/(T19/1.6)+1/(U19/1.37)) + $C$7/(($C$7+1)/(T19/1.6) + $C$7/(U19/1.37))</f>
        <v>3.9842472870186302E-2</v>
      </c>
      <c r="X19">
        <f t="shared" ref="X19:X38" si="11">(AO19*AR19)</f>
        <v>330.80611499999998</v>
      </c>
      <c r="Y19">
        <f t="shared" ref="Y19:Y38" si="12">(BC19+(X19+2*0.95*0.0000000567*(((BC19+$B$9)+273)^4-(BC19+273)^4)-44100*M19)/(1.84*29.3*U19+8*0.95*0.0000000567*(BC19+273)^3))</f>
        <v>21.232371053469709</v>
      </c>
      <c r="Z19">
        <f t="shared" ref="Z19:Z38" si="13">($C$9*BD19+$D$9*BE19+$E$9*Y19)</f>
        <v>21.232371053469709</v>
      </c>
      <c r="AA19">
        <f t="shared" ref="AA19:AA38" si="14">0.61365*EXP(17.502*Z19/(240.97+Z19))</f>
        <v>2.5317975698691408</v>
      </c>
      <c r="AB19">
        <f t="shared" ref="AB19:AB38" si="15">(AC19/AD19*100)</f>
        <v>65.855520246814308</v>
      </c>
      <c r="AC19">
        <f t="shared" ref="AC19:AC38" si="16">AV19*(BA19+BB19)/1000</f>
        <v>1.5442166950034</v>
      </c>
      <c r="AD19">
        <f t="shared" ref="AD19:AD38" si="17">0.61365*EXP(17.502*BC19/(240.97+BC19))</f>
        <v>2.3448553579350091</v>
      </c>
      <c r="AE19">
        <f t="shared" ref="AE19:AE38" si="18">(AA19-AV19*(BA19+BB19)/1000)</f>
        <v>0.98758087486574087</v>
      </c>
      <c r="AF19">
        <f t="shared" ref="AF19:AF38" si="19">(-M19*44100)</f>
        <v>-28.049983144499429</v>
      </c>
      <c r="AG19">
        <f t="shared" ref="AG19:AG38" si="20">2*29.3*U19*0.92*(BC19-Z19)</f>
        <v>-289.26866143096595</v>
      </c>
      <c r="AH19">
        <f t="shared" ref="AH19:AH38" si="21">2*0.95*0.0000000567*(((BC19+$B$9)+273)^4-(Z19+273)^4)</f>
        <v>-13.573646403393019</v>
      </c>
      <c r="AI19">
        <f t="shared" ref="AI19:AI38" si="22">X19+AH19+AF19+AG19</f>
        <v>-8.6175978858420876E-2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54569.824038584098</v>
      </c>
      <c r="AO19">
        <f t="shared" ref="AO19:AO38" si="26">$B$13*BI19+$C$13*BJ19+$F$13*BU19*(1-BX19)</f>
        <v>2000.16</v>
      </c>
      <c r="AP19">
        <f t="shared" ref="AP19:AP38" si="27">AO19*AQ19</f>
        <v>1686.1346999999998</v>
      </c>
      <c r="AQ19">
        <f t="shared" ref="AQ19:AQ38" si="28">($B$13*$D$11+$C$13*$D$11+$F$13*((CH19+BZ19)/MAX(CH19+BZ19+CI19, 0.1)*$I$11+CI19/MAX(CH19+BZ19+CI19, 0.1)*$J$11))/($B$13+$C$13+$F$13)</f>
        <v>0.84299991000719932</v>
      </c>
      <c r="AR19">
        <f t="shared" ref="AR19:AR38" si="29">($B$13*$K$11+$C$13*$K$11+$F$13*((CH19+BZ19)/MAX(CH19+BZ19+CI19, 0.1)*$P$11+CI19/MAX(CH19+BZ19+CI19, 0.1)*$Q$11))/($B$13+$C$13+$F$13)</f>
        <v>0.16538982631389487</v>
      </c>
      <c r="AS19">
        <v>1689985881.0999999</v>
      </c>
      <c r="AT19">
        <v>399.98099999999999</v>
      </c>
      <c r="AU19">
        <v>404.75599999999997</v>
      </c>
      <c r="AV19">
        <v>15.3043</v>
      </c>
      <c r="AW19">
        <v>15.0021</v>
      </c>
      <c r="AX19">
        <v>405.01499999999999</v>
      </c>
      <c r="AY19">
        <v>15.4719</v>
      </c>
      <c r="AZ19">
        <v>399.99900000000002</v>
      </c>
      <c r="BA19">
        <v>100.801</v>
      </c>
      <c r="BB19">
        <v>9.9837999999999996E-2</v>
      </c>
      <c r="BC19">
        <v>19.9879</v>
      </c>
      <c r="BD19">
        <v>19.6782</v>
      </c>
      <c r="BE19">
        <v>999.9</v>
      </c>
      <c r="BF19">
        <v>0</v>
      </c>
      <c r="BG19">
        <v>0</v>
      </c>
      <c r="BH19">
        <v>9998.75</v>
      </c>
      <c r="BI19">
        <v>0</v>
      </c>
      <c r="BJ19">
        <v>88.705100000000002</v>
      </c>
      <c r="BK19">
        <v>-4.7749899999999998</v>
      </c>
      <c r="BL19">
        <v>406.19799999999998</v>
      </c>
      <c r="BM19">
        <v>410.92099999999999</v>
      </c>
      <c r="BN19">
        <v>0.30214800000000003</v>
      </c>
      <c r="BO19">
        <v>404.75599999999997</v>
      </c>
      <c r="BP19">
        <v>15.0021</v>
      </c>
      <c r="BQ19">
        <v>1.5426899999999999</v>
      </c>
      <c r="BR19">
        <v>1.51223</v>
      </c>
      <c r="BS19">
        <v>13.3979</v>
      </c>
      <c r="BT19">
        <v>13.0924</v>
      </c>
      <c r="BU19">
        <v>2000.16</v>
      </c>
      <c r="BV19">
        <v>0.90000199999999997</v>
      </c>
      <c r="BW19">
        <v>9.9998199999999995E-2</v>
      </c>
      <c r="BX19">
        <v>0</v>
      </c>
      <c r="BY19">
        <v>2.1496</v>
      </c>
      <c r="BZ19">
        <v>0</v>
      </c>
      <c r="CA19">
        <v>5244.72</v>
      </c>
      <c r="CB19">
        <v>15440.1</v>
      </c>
      <c r="CC19">
        <v>38.5</v>
      </c>
      <c r="CD19">
        <v>40.061999999999998</v>
      </c>
      <c r="CE19">
        <v>39.625</v>
      </c>
      <c r="CF19">
        <v>38.311999999999998</v>
      </c>
      <c r="CG19">
        <v>37.75</v>
      </c>
      <c r="CH19">
        <v>1800.15</v>
      </c>
      <c r="CI19">
        <v>200.01</v>
      </c>
      <c r="CJ19">
        <v>0</v>
      </c>
      <c r="CK19">
        <v>1689985891.8</v>
      </c>
      <c r="CL19">
        <v>0</v>
      </c>
      <c r="CM19">
        <v>1689985735.0999999</v>
      </c>
      <c r="CN19" t="s">
        <v>354</v>
      </c>
      <c r="CO19">
        <v>1689985735.0999999</v>
      </c>
      <c r="CP19">
        <v>1689985735.0999999</v>
      </c>
      <c r="CQ19">
        <v>44</v>
      </c>
      <c r="CR19">
        <v>3.0000000000000001E-3</v>
      </c>
      <c r="CS19">
        <v>2.9000000000000001E-2</v>
      </c>
      <c r="CT19">
        <v>-5.0339999999999998</v>
      </c>
      <c r="CU19">
        <v>-0.16800000000000001</v>
      </c>
      <c r="CV19">
        <v>405</v>
      </c>
      <c r="CW19">
        <v>15</v>
      </c>
      <c r="CX19">
        <v>0.39</v>
      </c>
      <c r="CY19">
        <v>0.16</v>
      </c>
      <c r="CZ19">
        <v>5.8087932927004502</v>
      </c>
      <c r="DA19">
        <v>-2.61724073732904E-2</v>
      </c>
      <c r="DB19">
        <v>4.74034020332662E-2</v>
      </c>
      <c r="DC19">
        <v>1</v>
      </c>
      <c r="DD19">
        <v>404.77105</v>
      </c>
      <c r="DE19">
        <v>-2.5127819548753198E-2</v>
      </c>
      <c r="DF19">
        <v>2.8093549081598199E-2</v>
      </c>
      <c r="DG19">
        <v>-1</v>
      </c>
      <c r="DH19">
        <v>1999.99476190476</v>
      </c>
      <c r="DI19">
        <v>0.19087881674601401</v>
      </c>
      <c r="DJ19">
        <v>0.17039503255730501</v>
      </c>
      <c r="DK19">
        <v>1</v>
      </c>
      <c r="DL19">
        <v>2</v>
      </c>
      <c r="DM19">
        <v>2</v>
      </c>
      <c r="DN19" t="s">
        <v>355</v>
      </c>
      <c r="DO19">
        <v>2.7336200000000002</v>
      </c>
      <c r="DP19">
        <v>2.8379699999999999</v>
      </c>
      <c r="DQ19">
        <v>9.8661700000000005E-2</v>
      </c>
      <c r="DR19">
        <v>9.8146200000000003E-2</v>
      </c>
      <c r="DS19">
        <v>8.9415300000000003E-2</v>
      </c>
      <c r="DT19">
        <v>8.5852700000000004E-2</v>
      </c>
      <c r="DU19">
        <v>26377.1</v>
      </c>
      <c r="DV19">
        <v>27667.8</v>
      </c>
      <c r="DW19">
        <v>27379.7</v>
      </c>
      <c r="DX19">
        <v>28785.1</v>
      </c>
      <c r="DY19">
        <v>32860.6</v>
      </c>
      <c r="DZ19">
        <v>35024.400000000001</v>
      </c>
      <c r="EA19">
        <v>36605.300000000003</v>
      </c>
      <c r="EB19">
        <v>38996.300000000003</v>
      </c>
      <c r="EC19">
        <v>1.86467</v>
      </c>
      <c r="ED19">
        <v>2.1111</v>
      </c>
      <c r="EE19">
        <v>6.6041900000000001E-2</v>
      </c>
      <c r="EF19">
        <v>0</v>
      </c>
      <c r="EG19">
        <v>18.584099999999999</v>
      </c>
      <c r="EH19">
        <v>999.9</v>
      </c>
      <c r="EI19">
        <v>55.439</v>
      </c>
      <c r="EJ19">
        <v>23.343</v>
      </c>
      <c r="EK19">
        <v>15.8315</v>
      </c>
      <c r="EL19">
        <v>61.989899999999999</v>
      </c>
      <c r="EM19">
        <v>27.279599999999999</v>
      </c>
      <c r="EN19">
        <v>1</v>
      </c>
      <c r="EO19">
        <v>-0.43462699999999999</v>
      </c>
      <c r="EP19">
        <v>1.06908</v>
      </c>
      <c r="EQ19">
        <v>19.9313</v>
      </c>
      <c r="ER19">
        <v>5.2178899999999997</v>
      </c>
      <c r="ES19">
        <v>11.920500000000001</v>
      </c>
      <c r="ET19">
        <v>4.9553500000000001</v>
      </c>
      <c r="EU19">
        <v>3.2970999999999999</v>
      </c>
      <c r="EV19">
        <v>9999</v>
      </c>
      <c r="EW19">
        <v>5823.3</v>
      </c>
      <c r="EX19">
        <v>84</v>
      </c>
      <c r="EY19">
        <v>161.5</v>
      </c>
      <c r="EZ19">
        <v>1.85989</v>
      </c>
      <c r="FA19">
        <v>1.8589800000000001</v>
      </c>
      <c r="FB19">
        <v>1.86487</v>
      </c>
      <c r="FC19">
        <v>1.8689</v>
      </c>
      <c r="FD19">
        <v>1.8635600000000001</v>
      </c>
      <c r="FE19">
        <v>1.8635999999999999</v>
      </c>
      <c r="FF19">
        <v>1.8636200000000001</v>
      </c>
      <c r="FG19">
        <v>1.8634200000000001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-5.0339999999999998</v>
      </c>
      <c r="FV19">
        <v>-0.1676</v>
      </c>
      <c r="FW19">
        <v>-5.0335000000000001</v>
      </c>
      <c r="FX19">
        <v>0</v>
      </c>
      <c r="FY19">
        <v>0</v>
      </c>
      <c r="FZ19">
        <v>0</v>
      </c>
      <c r="GA19">
        <v>-0.16764000000000201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2.4</v>
      </c>
      <c r="GJ19">
        <v>2.4</v>
      </c>
      <c r="GK19">
        <v>1.0412600000000001</v>
      </c>
      <c r="GL19">
        <v>2.5500500000000001</v>
      </c>
      <c r="GM19">
        <v>1.4489700000000001</v>
      </c>
      <c r="GN19">
        <v>2.3083499999999999</v>
      </c>
      <c r="GO19">
        <v>1.5466299999999999</v>
      </c>
      <c r="GP19">
        <v>2.3791500000000001</v>
      </c>
      <c r="GQ19">
        <v>25.552600000000002</v>
      </c>
      <c r="GR19">
        <v>16.005800000000001</v>
      </c>
      <c r="GS19">
        <v>18</v>
      </c>
      <c r="GT19">
        <v>373.93700000000001</v>
      </c>
      <c r="GU19">
        <v>651.42899999999997</v>
      </c>
      <c r="GV19">
        <v>17.343</v>
      </c>
      <c r="GW19">
        <v>21.609100000000002</v>
      </c>
      <c r="GX19">
        <v>30</v>
      </c>
      <c r="GY19">
        <v>21.569400000000002</v>
      </c>
      <c r="GZ19">
        <v>21.538599999999999</v>
      </c>
      <c r="HA19">
        <v>20.855799999999999</v>
      </c>
      <c r="HB19">
        <v>10</v>
      </c>
      <c r="HC19">
        <v>-30</v>
      </c>
      <c r="HD19">
        <v>17.400300000000001</v>
      </c>
      <c r="HE19">
        <v>404.709</v>
      </c>
      <c r="HF19">
        <v>0</v>
      </c>
      <c r="HG19">
        <v>100.846</v>
      </c>
      <c r="HH19">
        <v>94.828500000000005</v>
      </c>
    </row>
    <row r="20" spans="1:216" x14ac:dyDescent="0.2">
      <c r="A20">
        <v>2</v>
      </c>
      <c r="B20">
        <v>1689985942.0999999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1689985942.0999999</v>
      </c>
      <c r="M20">
        <f t="shared" si="0"/>
        <v>6.680410624833261E-4</v>
      </c>
      <c r="N20">
        <f t="shared" si="1"/>
        <v>0.66804106248332606</v>
      </c>
      <c r="O20">
        <f t="shared" si="2"/>
        <v>9.3344199237623595</v>
      </c>
      <c r="P20">
        <f t="shared" si="3"/>
        <v>400.07799999999997</v>
      </c>
      <c r="Q20">
        <f t="shared" si="4"/>
        <v>179.1056385777423</v>
      </c>
      <c r="R20">
        <f t="shared" si="5"/>
        <v>18.072255610340537</v>
      </c>
      <c r="S20">
        <f t="shared" si="6"/>
        <v>40.368979656301796</v>
      </c>
      <c r="T20">
        <f t="shared" si="7"/>
        <v>6.9516810940302209E-2</v>
      </c>
      <c r="U20">
        <f t="shared" si="8"/>
        <v>4.3176381917761413</v>
      </c>
      <c r="V20">
        <f t="shared" si="9"/>
        <v>6.8900943025619263E-2</v>
      </c>
      <c r="W20">
        <f t="shared" si="10"/>
        <v>4.3117967736244107E-2</v>
      </c>
      <c r="X20">
        <f t="shared" si="11"/>
        <v>297.66630900000001</v>
      </c>
      <c r="Y20">
        <f t="shared" si="12"/>
        <v>21.064773585734123</v>
      </c>
      <c r="Z20">
        <f t="shared" si="13"/>
        <v>21.064773585734123</v>
      </c>
      <c r="AA20">
        <f t="shared" si="14"/>
        <v>2.5058844626118693</v>
      </c>
      <c r="AB20">
        <f t="shared" si="15"/>
        <v>66.081861548514155</v>
      </c>
      <c r="AC20">
        <f t="shared" si="16"/>
        <v>1.54721285188347</v>
      </c>
      <c r="AD20">
        <f t="shared" si="17"/>
        <v>2.3413578486247397</v>
      </c>
      <c r="AE20">
        <f t="shared" si="18"/>
        <v>0.95867161072839924</v>
      </c>
      <c r="AF20">
        <f t="shared" si="19"/>
        <v>-29.46061085551468</v>
      </c>
      <c r="AG20">
        <f t="shared" si="20"/>
        <v>-256.27638520976103</v>
      </c>
      <c r="AH20">
        <f t="shared" si="21"/>
        <v>-11.996728061672908</v>
      </c>
      <c r="AI20">
        <f t="shared" si="22"/>
        <v>-6.7415126948617399E-2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54676.670245815287</v>
      </c>
      <c r="AO20">
        <f t="shared" si="26"/>
        <v>1799.78</v>
      </c>
      <c r="AP20">
        <f t="shared" si="27"/>
        <v>1517.2148999999999</v>
      </c>
      <c r="AQ20">
        <f t="shared" si="28"/>
        <v>0.84300020002444742</v>
      </c>
      <c r="AR20">
        <f t="shared" si="29"/>
        <v>0.16539038604718356</v>
      </c>
      <c r="AS20">
        <v>1689985942.0999999</v>
      </c>
      <c r="AT20">
        <v>400.07799999999997</v>
      </c>
      <c r="AU20">
        <v>404.71100000000001</v>
      </c>
      <c r="AV20">
        <v>15.3337</v>
      </c>
      <c r="AW20">
        <v>15.016299999999999</v>
      </c>
      <c r="AX20">
        <v>405.11099999999999</v>
      </c>
      <c r="AY20">
        <v>15.5014</v>
      </c>
      <c r="AZ20">
        <v>399.98399999999998</v>
      </c>
      <c r="BA20">
        <v>100.803</v>
      </c>
      <c r="BB20">
        <v>9.9773100000000003E-2</v>
      </c>
      <c r="BC20">
        <v>19.963799999999999</v>
      </c>
      <c r="BD20">
        <v>19.634</v>
      </c>
      <c r="BE20">
        <v>999.9</v>
      </c>
      <c r="BF20">
        <v>0</v>
      </c>
      <c r="BG20">
        <v>0</v>
      </c>
      <c r="BH20">
        <v>10018.1</v>
      </c>
      <c r="BI20">
        <v>0</v>
      </c>
      <c r="BJ20">
        <v>99.392200000000003</v>
      </c>
      <c r="BK20">
        <v>-4.6331499999999997</v>
      </c>
      <c r="BL20">
        <v>406.30799999999999</v>
      </c>
      <c r="BM20">
        <v>410.88099999999997</v>
      </c>
      <c r="BN20">
        <v>0.31744600000000001</v>
      </c>
      <c r="BO20">
        <v>404.71100000000001</v>
      </c>
      <c r="BP20">
        <v>15.016299999999999</v>
      </c>
      <c r="BQ20">
        <v>1.5456799999999999</v>
      </c>
      <c r="BR20">
        <v>1.5136799999999999</v>
      </c>
      <c r="BS20">
        <v>13.4277</v>
      </c>
      <c r="BT20">
        <v>13.107100000000001</v>
      </c>
      <c r="BU20">
        <v>1799.78</v>
      </c>
      <c r="BV20">
        <v>0.89999300000000004</v>
      </c>
      <c r="BW20">
        <v>0.100007</v>
      </c>
      <c r="BX20">
        <v>0</v>
      </c>
      <c r="BY20">
        <v>2.2645</v>
      </c>
      <c r="BZ20">
        <v>0</v>
      </c>
      <c r="CA20">
        <v>4791.79</v>
      </c>
      <c r="CB20">
        <v>13893.3</v>
      </c>
      <c r="CC20">
        <v>38.311999999999998</v>
      </c>
      <c r="CD20">
        <v>39.936999999999998</v>
      </c>
      <c r="CE20">
        <v>39.5</v>
      </c>
      <c r="CF20">
        <v>38.186999999999998</v>
      </c>
      <c r="CG20">
        <v>37.625</v>
      </c>
      <c r="CH20">
        <v>1619.79</v>
      </c>
      <c r="CI20">
        <v>179.99</v>
      </c>
      <c r="CJ20">
        <v>0</v>
      </c>
      <c r="CK20">
        <v>1689985953</v>
      </c>
      <c r="CL20">
        <v>0</v>
      </c>
      <c r="CM20">
        <v>1689985735.0999999</v>
      </c>
      <c r="CN20" t="s">
        <v>354</v>
      </c>
      <c r="CO20">
        <v>1689985735.0999999</v>
      </c>
      <c r="CP20">
        <v>1689985735.0999999</v>
      </c>
      <c r="CQ20">
        <v>44</v>
      </c>
      <c r="CR20">
        <v>3.0000000000000001E-3</v>
      </c>
      <c r="CS20">
        <v>2.9000000000000001E-2</v>
      </c>
      <c r="CT20">
        <v>-5.0339999999999998</v>
      </c>
      <c r="CU20">
        <v>-0.16800000000000001</v>
      </c>
      <c r="CV20">
        <v>405</v>
      </c>
      <c r="CW20">
        <v>15</v>
      </c>
      <c r="CX20">
        <v>0.39</v>
      </c>
      <c r="CY20">
        <v>0.16</v>
      </c>
      <c r="CZ20">
        <v>5.7794693904863497</v>
      </c>
      <c r="DA20">
        <v>-0.41279039383459798</v>
      </c>
      <c r="DB20">
        <v>6.1362908715713399E-2</v>
      </c>
      <c r="DC20">
        <v>1</v>
      </c>
      <c r="DD20">
        <v>404.77190476190498</v>
      </c>
      <c r="DE20">
        <v>-9.6545454545465703E-2</v>
      </c>
      <c r="DF20">
        <v>3.7116168677866601E-2</v>
      </c>
      <c r="DG20">
        <v>-1</v>
      </c>
      <c r="DH20">
        <v>1799.9594999999999</v>
      </c>
      <c r="DI20">
        <v>-6.1510626779370199E-2</v>
      </c>
      <c r="DJ20">
        <v>0.15976467068783601</v>
      </c>
      <c r="DK20">
        <v>1</v>
      </c>
      <c r="DL20">
        <v>2</v>
      </c>
      <c r="DM20">
        <v>2</v>
      </c>
      <c r="DN20" t="s">
        <v>355</v>
      </c>
      <c r="DO20">
        <v>2.7335199999999999</v>
      </c>
      <c r="DP20">
        <v>2.8380800000000002</v>
      </c>
      <c r="DQ20">
        <v>9.8668599999999995E-2</v>
      </c>
      <c r="DR20">
        <v>9.8126900000000003E-2</v>
      </c>
      <c r="DS20">
        <v>8.9529399999999995E-2</v>
      </c>
      <c r="DT20">
        <v>8.5901900000000003E-2</v>
      </c>
      <c r="DU20">
        <v>26374.7</v>
      </c>
      <c r="DV20">
        <v>27665.8</v>
      </c>
      <c r="DW20">
        <v>27377.599999999999</v>
      </c>
      <c r="DX20">
        <v>28782.6</v>
      </c>
      <c r="DY20">
        <v>32854.1</v>
      </c>
      <c r="DZ20">
        <v>35019.300000000003</v>
      </c>
      <c r="EA20">
        <v>36602.6</v>
      </c>
      <c r="EB20">
        <v>38992.699999999997</v>
      </c>
      <c r="EC20">
        <v>1.86408</v>
      </c>
      <c r="ED20">
        <v>2.1103000000000001</v>
      </c>
      <c r="EE20">
        <v>6.7524600000000004E-2</v>
      </c>
      <c r="EF20">
        <v>0</v>
      </c>
      <c r="EG20">
        <v>18.5153</v>
      </c>
      <c r="EH20">
        <v>999.9</v>
      </c>
      <c r="EI20">
        <v>55.463000000000001</v>
      </c>
      <c r="EJ20">
        <v>23.343</v>
      </c>
      <c r="EK20">
        <v>15.8386</v>
      </c>
      <c r="EL20">
        <v>61.92</v>
      </c>
      <c r="EM20">
        <v>27.367799999999999</v>
      </c>
      <c r="EN20">
        <v>1</v>
      </c>
      <c r="EO20">
        <v>-0.43105199999999999</v>
      </c>
      <c r="EP20">
        <v>1.00908</v>
      </c>
      <c r="EQ20">
        <v>19.935500000000001</v>
      </c>
      <c r="ER20">
        <v>5.21774</v>
      </c>
      <c r="ES20">
        <v>11.920500000000001</v>
      </c>
      <c r="ET20">
        <v>4.9554999999999998</v>
      </c>
      <c r="EU20">
        <v>3.29705</v>
      </c>
      <c r="EV20">
        <v>9999</v>
      </c>
      <c r="EW20">
        <v>5824.8</v>
      </c>
      <c r="EX20">
        <v>84.1</v>
      </c>
      <c r="EY20">
        <v>161.5</v>
      </c>
      <c r="EZ20">
        <v>1.85989</v>
      </c>
      <c r="FA20">
        <v>1.8589800000000001</v>
      </c>
      <c r="FB20">
        <v>1.8649</v>
      </c>
      <c r="FC20">
        <v>1.8689</v>
      </c>
      <c r="FD20">
        <v>1.8635600000000001</v>
      </c>
      <c r="FE20">
        <v>1.8636900000000001</v>
      </c>
      <c r="FF20">
        <v>1.8636200000000001</v>
      </c>
      <c r="FG20">
        <v>1.8634299999999999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-5.0330000000000004</v>
      </c>
      <c r="FV20">
        <v>-0.16769999999999999</v>
      </c>
      <c r="FW20">
        <v>-5.0335000000000001</v>
      </c>
      <c r="FX20">
        <v>0</v>
      </c>
      <c r="FY20">
        <v>0</v>
      </c>
      <c r="FZ20">
        <v>0</v>
      </c>
      <c r="GA20">
        <v>-0.16764000000000201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3.5</v>
      </c>
      <c r="GJ20">
        <v>3.5</v>
      </c>
      <c r="GK20">
        <v>1.0412600000000001</v>
      </c>
      <c r="GL20">
        <v>2.5439500000000002</v>
      </c>
      <c r="GM20">
        <v>1.4489700000000001</v>
      </c>
      <c r="GN20">
        <v>2.3107899999999999</v>
      </c>
      <c r="GO20">
        <v>1.5466299999999999</v>
      </c>
      <c r="GP20">
        <v>2.3938000000000001</v>
      </c>
      <c r="GQ20">
        <v>25.5731</v>
      </c>
      <c r="GR20">
        <v>16.014600000000002</v>
      </c>
      <c r="GS20">
        <v>18</v>
      </c>
      <c r="GT20">
        <v>374.00200000000001</v>
      </c>
      <c r="GU20">
        <v>651.36099999999999</v>
      </c>
      <c r="GV20">
        <v>17.7057</v>
      </c>
      <c r="GW20">
        <v>21.655200000000001</v>
      </c>
      <c r="GX20">
        <v>30.000299999999999</v>
      </c>
      <c r="GY20">
        <v>21.619700000000002</v>
      </c>
      <c r="GZ20">
        <v>21.5886</v>
      </c>
      <c r="HA20">
        <v>20.8523</v>
      </c>
      <c r="HB20">
        <v>10</v>
      </c>
      <c r="HC20">
        <v>-30</v>
      </c>
      <c r="HD20">
        <v>17.7288</v>
      </c>
      <c r="HE20">
        <v>404.76499999999999</v>
      </c>
      <c r="HF20">
        <v>0</v>
      </c>
      <c r="HG20">
        <v>100.839</v>
      </c>
      <c r="HH20">
        <v>94.819800000000001</v>
      </c>
    </row>
    <row r="21" spans="1:216" x14ac:dyDescent="0.2">
      <c r="A21">
        <v>3</v>
      </c>
      <c r="B21">
        <v>1689986003.0999999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1689986003.0999999</v>
      </c>
      <c r="M21">
        <f t="shared" si="0"/>
        <v>6.5987191076588439E-4</v>
      </c>
      <c r="N21">
        <f t="shared" si="1"/>
        <v>0.65987191076588436</v>
      </c>
      <c r="O21">
        <f t="shared" si="2"/>
        <v>9.302973084887519</v>
      </c>
      <c r="P21">
        <f t="shared" si="3"/>
        <v>400.02</v>
      </c>
      <c r="Q21">
        <f t="shared" si="4"/>
        <v>183.14477593303712</v>
      </c>
      <c r="R21">
        <f t="shared" si="5"/>
        <v>18.479317415171796</v>
      </c>
      <c r="S21">
        <f t="shared" si="6"/>
        <v>40.362038801040001</v>
      </c>
      <c r="T21">
        <f t="shared" si="7"/>
        <v>7.0597659385609829E-2</v>
      </c>
      <c r="U21">
        <f t="shared" si="8"/>
        <v>4.3111054095356733</v>
      </c>
      <c r="V21">
        <f t="shared" si="9"/>
        <v>6.9961632932316706E-2</v>
      </c>
      <c r="W21">
        <f t="shared" si="10"/>
        <v>4.3782687272054872E-2</v>
      </c>
      <c r="X21">
        <f t="shared" si="11"/>
        <v>248.10255599999994</v>
      </c>
      <c r="Y21">
        <f t="shared" si="12"/>
        <v>20.901081634048552</v>
      </c>
      <c r="Z21">
        <f t="shared" si="13"/>
        <v>20.901081634048552</v>
      </c>
      <c r="AA21">
        <f t="shared" si="14"/>
        <v>2.4807997160061377</v>
      </c>
      <c r="AB21">
        <f t="shared" si="15"/>
        <v>65.969243041091602</v>
      </c>
      <c r="AC21">
        <f t="shared" si="16"/>
        <v>1.5481195878412</v>
      </c>
      <c r="AD21">
        <f t="shared" si="17"/>
        <v>2.3467293491254573</v>
      </c>
      <c r="AE21">
        <f t="shared" si="18"/>
        <v>0.93268012816493773</v>
      </c>
      <c r="AF21">
        <f t="shared" si="19"/>
        <v>-29.100351264775501</v>
      </c>
      <c r="AG21">
        <f t="shared" si="20"/>
        <v>-209.24374082923191</v>
      </c>
      <c r="AH21">
        <f t="shared" si="21"/>
        <v>-9.8035322594522363</v>
      </c>
      <c r="AI21">
        <f t="shared" si="22"/>
        <v>-4.5068353459697619E-2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54560.336929330013</v>
      </c>
      <c r="AO21">
        <f t="shared" si="26"/>
        <v>1500.11</v>
      </c>
      <c r="AP21">
        <f t="shared" si="27"/>
        <v>1264.5923999999998</v>
      </c>
      <c r="AQ21">
        <f t="shared" si="28"/>
        <v>0.84299978001613207</v>
      </c>
      <c r="AR21">
        <f t="shared" si="29"/>
        <v>0.16538957543113503</v>
      </c>
      <c r="AS21">
        <v>1689986003.0999999</v>
      </c>
      <c r="AT21">
        <v>400.02</v>
      </c>
      <c r="AU21">
        <v>404.63600000000002</v>
      </c>
      <c r="AV21">
        <v>15.3431</v>
      </c>
      <c r="AW21">
        <v>15.0296</v>
      </c>
      <c r="AX21">
        <v>405.05399999999997</v>
      </c>
      <c r="AY21">
        <v>15.5107</v>
      </c>
      <c r="AZ21">
        <v>400.00400000000002</v>
      </c>
      <c r="BA21">
        <v>100.8</v>
      </c>
      <c r="BB21">
        <v>0.100052</v>
      </c>
      <c r="BC21">
        <v>20.000800000000002</v>
      </c>
      <c r="BD21">
        <v>19.6675</v>
      </c>
      <c r="BE21">
        <v>999.9</v>
      </c>
      <c r="BF21">
        <v>0</v>
      </c>
      <c r="BG21">
        <v>0</v>
      </c>
      <c r="BH21">
        <v>9997.5</v>
      </c>
      <c r="BI21">
        <v>0</v>
      </c>
      <c r="BJ21">
        <v>105.857</v>
      </c>
      <c r="BK21">
        <v>-4.6157500000000002</v>
      </c>
      <c r="BL21">
        <v>406.25299999999999</v>
      </c>
      <c r="BM21">
        <v>410.81</v>
      </c>
      <c r="BN21">
        <v>0.31347000000000003</v>
      </c>
      <c r="BO21">
        <v>404.63600000000002</v>
      </c>
      <c r="BP21">
        <v>15.0296</v>
      </c>
      <c r="BQ21">
        <v>1.5465899999999999</v>
      </c>
      <c r="BR21">
        <v>1.5149900000000001</v>
      </c>
      <c r="BS21">
        <v>13.4367</v>
      </c>
      <c r="BT21">
        <v>13.1203</v>
      </c>
      <c r="BU21">
        <v>1500.11</v>
      </c>
      <c r="BV21">
        <v>0.90000500000000005</v>
      </c>
      <c r="BW21">
        <v>9.9994600000000003E-2</v>
      </c>
      <c r="BX21">
        <v>0</v>
      </c>
      <c r="BY21">
        <v>2.6358000000000001</v>
      </c>
      <c r="BZ21">
        <v>0</v>
      </c>
      <c r="CA21">
        <v>4085.9</v>
      </c>
      <c r="CB21">
        <v>11580</v>
      </c>
      <c r="CC21">
        <v>37.936999999999998</v>
      </c>
      <c r="CD21">
        <v>39.811999999999998</v>
      </c>
      <c r="CE21">
        <v>39.25</v>
      </c>
      <c r="CF21">
        <v>38.061999999999998</v>
      </c>
      <c r="CG21">
        <v>37.375</v>
      </c>
      <c r="CH21">
        <v>1350.11</v>
      </c>
      <c r="CI21">
        <v>150</v>
      </c>
      <c r="CJ21">
        <v>0</v>
      </c>
      <c r="CK21">
        <v>1689986013.5999999</v>
      </c>
      <c r="CL21">
        <v>0</v>
      </c>
      <c r="CM21">
        <v>1689985735.0999999</v>
      </c>
      <c r="CN21" t="s">
        <v>354</v>
      </c>
      <c r="CO21">
        <v>1689985735.0999999</v>
      </c>
      <c r="CP21">
        <v>1689985735.0999999</v>
      </c>
      <c r="CQ21">
        <v>44</v>
      </c>
      <c r="CR21">
        <v>3.0000000000000001E-3</v>
      </c>
      <c r="CS21">
        <v>2.9000000000000001E-2</v>
      </c>
      <c r="CT21">
        <v>-5.0339999999999998</v>
      </c>
      <c r="CU21">
        <v>-0.16800000000000001</v>
      </c>
      <c r="CV21">
        <v>405</v>
      </c>
      <c r="CW21">
        <v>15</v>
      </c>
      <c r="CX21">
        <v>0.39</v>
      </c>
      <c r="CY21">
        <v>0.16</v>
      </c>
      <c r="CZ21">
        <v>5.6006763529383203</v>
      </c>
      <c r="DA21">
        <v>-0.40236316122355698</v>
      </c>
      <c r="DB21">
        <v>6.6476059872973198E-2</v>
      </c>
      <c r="DC21">
        <v>1</v>
      </c>
      <c r="DD21">
        <v>404.63765000000001</v>
      </c>
      <c r="DE21">
        <v>-0.23562406015034201</v>
      </c>
      <c r="DF21">
        <v>3.8808858524822902E-2</v>
      </c>
      <c r="DG21">
        <v>-1</v>
      </c>
      <c r="DH21">
        <v>1499.9761904761899</v>
      </c>
      <c r="DI21">
        <v>-0.14740344774074399</v>
      </c>
      <c r="DJ21">
        <v>0.14311088576197101</v>
      </c>
      <c r="DK21">
        <v>1</v>
      </c>
      <c r="DL21">
        <v>2</v>
      </c>
      <c r="DM21">
        <v>2</v>
      </c>
      <c r="DN21" t="s">
        <v>355</v>
      </c>
      <c r="DO21">
        <v>2.7335400000000001</v>
      </c>
      <c r="DP21">
        <v>2.8381699999999999</v>
      </c>
      <c r="DQ21">
        <v>9.8645300000000005E-2</v>
      </c>
      <c r="DR21">
        <v>9.8100099999999996E-2</v>
      </c>
      <c r="DS21">
        <v>8.9557499999999998E-2</v>
      </c>
      <c r="DT21">
        <v>8.59457E-2</v>
      </c>
      <c r="DU21">
        <v>26374.400000000001</v>
      </c>
      <c r="DV21">
        <v>27665.3</v>
      </c>
      <c r="DW21">
        <v>27376.7</v>
      </c>
      <c r="DX21">
        <v>28781.4</v>
      </c>
      <c r="DY21">
        <v>32851.699999999997</v>
      </c>
      <c r="DZ21">
        <v>35016.400000000001</v>
      </c>
      <c r="EA21">
        <v>36601</v>
      </c>
      <c r="EB21">
        <v>38991.199999999997</v>
      </c>
      <c r="EC21">
        <v>1.8638999999999999</v>
      </c>
      <c r="ED21">
        <v>2.1096499999999998</v>
      </c>
      <c r="EE21">
        <v>7.2643200000000005E-2</v>
      </c>
      <c r="EF21">
        <v>0</v>
      </c>
      <c r="EG21">
        <v>18.463899999999999</v>
      </c>
      <c r="EH21">
        <v>999.9</v>
      </c>
      <c r="EI21">
        <v>55.481999999999999</v>
      </c>
      <c r="EJ21">
        <v>23.363</v>
      </c>
      <c r="EK21">
        <v>15.864599999999999</v>
      </c>
      <c r="EL21">
        <v>62.03</v>
      </c>
      <c r="EM21">
        <v>27.339700000000001</v>
      </c>
      <c r="EN21">
        <v>1</v>
      </c>
      <c r="EO21">
        <v>-0.428145</v>
      </c>
      <c r="EP21">
        <v>0.81839300000000004</v>
      </c>
      <c r="EQ21">
        <v>19.945</v>
      </c>
      <c r="ER21">
        <v>5.2180400000000002</v>
      </c>
      <c r="ES21">
        <v>11.920199999999999</v>
      </c>
      <c r="ET21">
        <v>4.9551499999999997</v>
      </c>
      <c r="EU21">
        <v>3.2970000000000002</v>
      </c>
      <c r="EV21">
        <v>9999</v>
      </c>
      <c r="EW21">
        <v>5826.1</v>
      </c>
      <c r="EX21">
        <v>84.1</v>
      </c>
      <c r="EY21">
        <v>161.5</v>
      </c>
      <c r="EZ21">
        <v>1.85989</v>
      </c>
      <c r="FA21">
        <v>1.85903</v>
      </c>
      <c r="FB21">
        <v>1.8649199999999999</v>
      </c>
      <c r="FC21">
        <v>1.8689199999999999</v>
      </c>
      <c r="FD21">
        <v>1.8635699999999999</v>
      </c>
      <c r="FE21">
        <v>1.8636900000000001</v>
      </c>
      <c r="FF21">
        <v>1.8636600000000001</v>
      </c>
      <c r="FG21">
        <v>1.86354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-5.0339999999999998</v>
      </c>
      <c r="FV21">
        <v>-0.1676</v>
      </c>
      <c r="FW21">
        <v>-5.0335000000000001</v>
      </c>
      <c r="FX21">
        <v>0</v>
      </c>
      <c r="FY21">
        <v>0</v>
      </c>
      <c r="FZ21">
        <v>0</v>
      </c>
      <c r="GA21">
        <v>-0.16764000000000201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4.5</v>
      </c>
      <c r="GJ21">
        <v>4.5</v>
      </c>
      <c r="GK21">
        <v>1.0412600000000001</v>
      </c>
      <c r="GL21">
        <v>2.5500500000000001</v>
      </c>
      <c r="GM21">
        <v>1.4489700000000001</v>
      </c>
      <c r="GN21">
        <v>2.3095699999999999</v>
      </c>
      <c r="GO21">
        <v>1.5466299999999999</v>
      </c>
      <c r="GP21">
        <v>2.4145500000000002</v>
      </c>
      <c r="GQ21">
        <v>25.593599999999999</v>
      </c>
      <c r="GR21">
        <v>16.023299999999999</v>
      </c>
      <c r="GS21">
        <v>18</v>
      </c>
      <c r="GT21">
        <v>374.19499999999999</v>
      </c>
      <c r="GU21">
        <v>651.33199999999999</v>
      </c>
      <c r="GV21">
        <v>18.074200000000001</v>
      </c>
      <c r="GW21">
        <v>21.686699999999998</v>
      </c>
      <c r="GX21">
        <v>30.000299999999999</v>
      </c>
      <c r="GY21">
        <v>21.660399999999999</v>
      </c>
      <c r="GZ21">
        <v>21.6313</v>
      </c>
      <c r="HA21">
        <v>20.848700000000001</v>
      </c>
      <c r="HB21">
        <v>10</v>
      </c>
      <c r="HC21">
        <v>-30</v>
      </c>
      <c r="HD21">
        <v>18.0733</v>
      </c>
      <c r="HE21">
        <v>404.589</v>
      </c>
      <c r="HF21">
        <v>0</v>
      </c>
      <c r="HG21">
        <v>100.83499999999999</v>
      </c>
      <c r="HH21">
        <v>94.816000000000003</v>
      </c>
    </row>
    <row r="22" spans="1:216" x14ac:dyDescent="0.2">
      <c r="A22">
        <v>4</v>
      </c>
      <c r="B22">
        <v>1689986064.0999999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1689986064.0999999</v>
      </c>
      <c r="M22">
        <f t="shared" si="0"/>
        <v>6.1903560901884066E-4</v>
      </c>
      <c r="N22">
        <f t="shared" si="1"/>
        <v>0.61903560901884069</v>
      </c>
      <c r="O22">
        <f t="shared" si="2"/>
        <v>9.018813185847284</v>
      </c>
      <c r="P22">
        <f t="shared" si="3"/>
        <v>400.053</v>
      </c>
      <c r="Q22">
        <f t="shared" si="4"/>
        <v>183.67928769010243</v>
      </c>
      <c r="R22">
        <f t="shared" si="5"/>
        <v>18.534167892013457</v>
      </c>
      <c r="S22">
        <f t="shared" si="6"/>
        <v>40.367368367703001</v>
      </c>
      <c r="T22">
        <f t="shared" si="7"/>
        <v>6.8540956867574429E-2</v>
      </c>
      <c r="U22">
        <f t="shared" si="8"/>
        <v>4.3100876422973062</v>
      </c>
      <c r="V22">
        <f t="shared" si="9"/>
        <v>6.7941138890488084E-2</v>
      </c>
      <c r="W22">
        <f t="shared" si="10"/>
        <v>4.2516665373742685E-2</v>
      </c>
      <c r="X22">
        <f t="shared" si="11"/>
        <v>206.73169499999997</v>
      </c>
      <c r="Y22">
        <f t="shared" si="12"/>
        <v>20.688399341579036</v>
      </c>
      <c r="Z22">
        <f t="shared" si="13"/>
        <v>20.688399341579036</v>
      </c>
      <c r="AA22">
        <f t="shared" si="14"/>
        <v>2.4485361785341704</v>
      </c>
      <c r="AB22">
        <f t="shared" si="15"/>
        <v>66.142155332535722</v>
      </c>
      <c r="AC22">
        <f t="shared" si="16"/>
        <v>1.5473587760748</v>
      </c>
      <c r="AD22">
        <f t="shared" si="17"/>
        <v>2.3394441386061771</v>
      </c>
      <c r="AE22">
        <f t="shared" si="18"/>
        <v>0.90117740245937039</v>
      </c>
      <c r="AF22">
        <f t="shared" si="19"/>
        <v>-27.299470357730872</v>
      </c>
      <c r="AG22">
        <f t="shared" si="20"/>
        <v>-171.43907230571591</v>
      </c>
      <c r="AH22">
        <f t="shared" si="21"/>
        <v>-8.0233993327045354</v>
      </c>
      <c r="AI22">
        <f t="shared" si="22"/>
        <v>-3.0246996151362282E-2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54552.757798517603</v>
      </c>
      <c r="AO22">
        <f t="shared" si="26"/>
        <v>1249.96</v>
      </c>
      <c r="AP22">
        <f t="shared" si="27"/>
        <v>1053.7166999999999</v>
      </c>
      <c r="AQ22">
        <f t="shared" si="28"/>
        <v>0.8430003360107523</v>
      </c>
      <c r="AR22">
        <f t="shared" si="29"/>
        <v>0.165390648500752</v>
      </c>
      <c r="AS22">
        <v>1689986064.0999999</v>
      </c>
      <c r="AT22">
        <v>400.053</v>
      </c>
      <c r="AU22">
        <v>404.524</v>
      </c>
      <c r="AV22">
        <v>15.3348</v>
      </c>
      <c r="AW22">
        <v>15.040699999999999</v>
      </c>
      <c r="AX22">
        <v>405.08699999999999</v>
      </c>
      <c r="AY22">
        <v>15.5024</v>
      </c>
      <c r="AZ22">
        <v>400.00599999999997</v>
      </c>
      <c r="BA22">
        <v>100.80500000000001</v>
      </c>
      <c r="BB22">
        <v>0.100051</v>
      </c>
      <c r="BC22">
        <v>19.950600000000001</v>
      </c>
      <c r="BD22">
        <v>19.596599999999999</v>
      </c>
      <c r="BE22">
        <v>999.9</v>
      </c>
      <c r="BF22">
        <v>0</v>
      </c>
      <c r="BG22">
        <v>0</v>
      </c>
      <c r="BH22">
        <v>9993.75</v>
      </c>
      <c r="BI22">
        <v>0</v>
      </c>
      <c r="BJ22">
        <v>110.17700000000001</v>
      </c>
      <c r="BK22">
        <v>-4.4708899999999998</v>
      </c>
      <c r="BL22">
        <v>406.28399999999999</v>
      </c>
      <c r="BM22">
        <v>410.702</v>
      </c>
      <c r="BN22">
        <v>0.29411199999999998</v>
      </c>
      <c r="BO22">
        <v>404.524</v>
      </c>
      <c r="BP22">
        <v>15.040699999999999</v>
      </c>
      <c r="BQ22">
        <v>1.54582</v>
      </c>
      <c r="BR22">
        <v>1.51617</v>
      </c>
      <c r="BS22">
        <v>13.429</v>
      </c>
      <c r="BT22">
        <v>13.132199999999999</v>
      </c>
      <c r="BU22">
        <v>1249.96</v>
      </c>
      <c r="BV22">
        <v>0.89998500000000003</v>
      </c>
      <c r="BW22">
        <v>0.10001500000000001</v>
      </c>
      <c r="BX22">
        <v>0</v>
      </c>
      <c r="BY22">
        <v>2.0714000000000001</v>
      </c>
      <c r="BZ22">
        <v>0</v>
      </c>
      <c r="CA22">
        <v>3500.4</v>
      </c>
      <c r="CB22">
        <v>9648.92</v>
      </c>
      <c r="CC22">
        <v>37.436999999999998</v>
      </c>
      <c r="CD22">
        <v>39.561999999999998</v>
      </c>
      <c r="CE22">
        <v>39</v>
      </c>
      <c r="CF22">
        <v>37.936999999999998</v>
      </c>
      <c r="CG22">
        <v>37</v>
      </c>
      <c r="CH22">
        <v>1124.95</v>
      </c>
      <c r="CI22">
        <v>125.01</v>
      </c>
      <c r="CJ22">
        <v>0</v>
      </c>
      <c r="CK22">
        <v>1689986074.8</v>
      </c>
      <c r="CL22">
        <v>0</v>
      </c>
      <c r="CM22">
        <v>1689985735.0999999</v>
      </c>
      <c r="CN22" t="s">
        <v>354</v>
      </c>
      <c r="CO22">
        <v>1689985735.0999999</v>
      </c>
      <c r="CP22">
        <v>1689985735.0999999</v>
      </c>
      <c r="CQ22">
        <v>44</v>
      </c>
      <c r="CR22">
        <v>3.0000000000000001E-3</v>
      </c>
      <c r="CS22">
        <v>2.9000000000000001E-2</v>
      </c>
      <c r="CT22">
        <v>-5.0339999999999998</v>
      </c>
      <c r="CU22">
        <v>-0.16800000000000001</v>
      </c>
      <c r="CV22">
        <v>405</v>
      </c>
      <c r="CW22">
        <v>15</v>
      </c>
      <c r="CX22">
        <v>0.39</v>
      </c>
      <c r="CY22">
        <v>0.16</v>
      </c>
      <c r="CZ22">
        <v>5.4941970048626896</v>
      </c>
      <c r="DA22">
        <v>0.16171414498634101</v>
      </c>
      <c r="DB22">
        <v>4.0688563676479703E-2</v>
      </c>
      <c r="DC22">
        <v>1</v>
      </c>
      <c r="DD22">
        <v>404.53528571428598</v>
      </c>
      <c r="DE22">
        <v>0.19768831168777101</v>
      </c>
      <c r="DF22">
        <v>5.2553956723992303E-2</v>
      </c>
      <c r="DG22">
        <v>-1</v>
      </c>
      <c r="DH22">
        <v>1250.0519047619</v>
      </c>
      <c r="DI22">
        <v>2.5575872243139598E-3</v>
      </c>
      <c r="DJ22">
        <v>0.15764997538604</v>
      </c>
      <c r="DK22">
        <v>1</v>
      </c>
      <c r="DL22">
        <v>2</v>
      </c>
      <c r="DM22">
        <v>2</v>
      </c>
      <c r="DN22" t="s">
        <v>355</v>
      </c>
      <c r="DO22">
        <v>2.7335099999999999</v>
      </c>
      <c r="DP22">
        <v>2.8381400000000001</v>
      </c>
      <c r="DQ22">
        <v>9.8646600000000001E-2</v>
      </c>
      <c r="DR22">
        <v>9.80742E-2</v>
      </c>
      <c r="DS22">
        <v>8.9518600000000004E-2</v>
      </c>
      <c r="DT22">
        <v>8.5986999999999994E-2</v>
      </c>
      <c r="DU22">
        <v>26373.4</v>
      </c>
      <c r="DV22">
        <v>27664.2</v>
      </c>
      <c r="DW22">
        <v>27375.8</v>
      </c>
      <c r="DX22">
        <v>28779.599999999999</v>
      </c>
      <c r="DY22">
        <v>32852.5</v>
      </c>
      <c r="DZ22">
        <v>35012.199999999997</v>
      </c>
      <c r="EA22">
        <v>36600.300000000003</v>
      </c>
      <c r="EB22">
        <v>38988.300000000003</v>
      </c>
      <c r="EC22">
        <v>1.8638300000000001</v>
      </c>
      <c r="ED22">
        <v>2.1089000000000002</v>
      </c>
      <c r="EE22">
        <v>7.1592600000000006E-2</v>
      </c>
      <c r="EF22">
        <v>0</v>
      </c>
      <c r="EG22">
        <v>18.410299999999999</v>
      </c>
      <c r="EH22">
        <v>999.9</v>
      </c>
      <c r="EI22">
        <v>55.512</v>
      </c>
      <c r="EJ22">
        <v>23.373000000000001</v>
      </c>
      <c r="EK22">
        <v>15.880699999999999</v>
      </c>
      <c r="EL22">
        <v>61.72</v>
      </c>
      <c r="EM22">
        <v>27.4679</v>
      </c>
      <c r="EN22">
        <v>1</v>
      </c>
      <c r="EO22">
        <v>-0.42668200000000001</v>
      </c>
      <c r="EP22">
        <v>0.64143499999999998</v>
      </c>
      <c r="EQ22">
        <v>19.952200000000001</v>
      </c>
      <c r="ER22">
        <v>5.2180400000000002</v>
      </c>
      <c r="ES22">
        <v>11.921099999999999</v>
      </c>
      <c r="ET22">
        <v>4.9554999999999998</v>
      </c>
      <c r="EU22">
        <v>3.2970299999999999</v>
      </c>
      <c r="EV22">
        <v>9999</v>
      </c>
      <c r="EW22">
        <v>5827.6</v>
      </c>
      <c r="EX22">
        <v>84.1</v>
      </c>
      <c r="EY22">
        <v>161.5</v>
      </c>
      <c r="EZ22">
        <v>1.85989</v>
      </c>
      <c r="FA22">
        <v>1.8590100000000001</v>
      </c>
      <c r="FB22">
        <v>1.86493</v>
      </c>
      <c r="FC22">
        <v>1.8689100000000001</v>
      </c>
      <c r="FD22">
        <v>1.8635699999999999</v>
      </c>
      <c r="FE22">
        <v>1.8636999999999999</v>
      </c>
      <c r="FF22">
        <v>1.86368</v>
      </c>
      <c r="FG22">
        <v>1.8634999999999999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-5.0339999999999998</v>
      </c>
      <c r="FV22">
        <v>-0.1676</v>
      </c>
      <c r="FW22">
        <v>-5.0335000000000001</v>
      </c>
      <c r="FX22">
        <v>0</v>
      </c>
      <c r="FY22">
        <v>0</v>
      </c>
      <c r="FZ22">
        <v>0</v>
      </c>
      <c r="GA22">
        <v>-0.16764000000000201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5.5</v>
      </c>
      <c r="GJ22">
        <v>5.5</v>
      </c>
      <c r="GK22">
        <v>1.0412600000000001</v>
      </c>
      <c r="GL22">
        <v>2.5500500000000001</v>
      </c>
      <c r="GM22">
        <v>1.4489700000000001</v>
      </c>
      <c r="GN22">
        <v>2.3095699999999999</v>
      </c>
      <c r="GO22">
        <v>1.5466299999999999</v>
      </c>
      <c r="GP22">
        <v>2.4072300000000002</v>
      </c>
      <c r="GQ22">
        <v>25.614100000000001</v>
      </c>
      <c r="GR22">
        <v>16.023299999999999</v>
      </c>
      <c r="GS22">
        <v>18</v>
      </c>
      <c r="GT22">
        <v>374.399</v>
      </c>
      <c r="GU22">
        <v>651.15</v>
      </c>
      <c r="GV22">
        <v>18.147400000000001</v>
      </c>
      <c r="GW22">
        <v>21.712599999999998</v>
      </c>
      <c r="GX22">
        <v>30.0001</v>
      </c>
      <c r="GY22">
        <v>21.696000000000002</v>
      </c>
      <c r="GZ22">
        <v>21.6692</v>
      </c>
      <c r="HA22">
        <v>20.8445</v>
      </c>
      <c r="HB22">
        <v>10</v>
      </c>
      <c r="HC22">
        <v>-30</v>
      </c>
      <c r="HD22">
        <v>18.1647</v>
      </c>
      <c r="HE22">
        <v>404.48399999999998</v>
      </c>
      <c r="HF22">
        <v>0</v>
      </c>
      <c r="HG22">
        <v>100.83199999999999</v>
      </c>
      <c r="HH22">
        <v>94.8095</v>
      </c>
    </row>
    <row r="23" spans="1:216" x14ac:dyDescent="0.2">
      <c r="A23">
        <v>5</v>
      </c>
      <c r="B23">
        <v>1689986125.0999999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1689986125.0999999</v>
      </c>
      <c r="M23">
        <f t="shared" si="0"/>
        <v>6.1655355903805634E-4</v>
      </c>
      <c r="N23">
        <f t="shared" si="1"/>
        <v>0.61655355903805631</v>
      </c>
      <c r="O23">
        <f t="shared" si="2"/>
        <v>8.8090283327277525</v>
      </c>
      <c r="P23">
        <f t="shared" si="3"/>
        <v>399.995</v>
      </c>
      <c r="Q23">
        <f t="shared" si="4"/>
        <v>192.95995984064427</v>
      </c>
      <c r="R23">
        <f t="shared" si="5"/>
        <v>19.470383875802341</v>
      </c>
      <c r="S23">
        <f t="shared" si="6"/>
        <v>40.360996161241502</v>
      </c>
      <c r="T23">
        <f t="shared" si="7"/>
        <v>7.0024676081221635E-2</v>
      </c>
      <c r="U23">
        <f t="shared" si="8"/>
        <v>4.3285987949027298</v>
      </c>
      <c r="V23">
        <f t="shared" si="9"/>
        <v>6.9401387332366601E-2</v>
      </c>
      <c r="W23">
        <f t="shared" si="10"/>
        <v>4.3431404515999888E-2</v>
      </c>
      <c r="X23">
        <f t="shared" si="11"/>
        <v>165.39014073445836</v>
      </c>
      <c r="Y23">
        <f t="shared" si="12"/>
        <v>20.543029782966023</v>
      </c>
      <c r="Z23">
        <f t="shared" si="13"/>
        <v>20.543029782966023</v>
      </c>
      <c r="AA23">
        <f t="shared" si="14"/>
        <v>2.426695883122036</v>
      </c>
      <c r="AB23">
        <f t="shared" si="15"/>
        <v>66.058228915973871</v>
      </c>
      <c r="AC23">
        <f t="shared" si="16"/>
        <v>1.54793418370419</v>
      </c>
      <c r="AD23">
        <f t="shared" si="17"/>
        <v>2.3432874436781583</v>
      </c>
      <c r="AE23">
        <f t="shared" si="18"/>
        <v>0.87876169941784599</v>
      </c>
      <c r="AF23">
        <f t="shared" si="19"/>
        <v>-27.190011953578285</v>
      </c>
      <c r="AG23">
        <f t="shared" si="20"/>
        <v>-132.06730863156369</v>
      </c>
      <c r="AH23">
        <f t="shared" si="21"/>
        <v>-6.1506127545199414</v>
      </c>
      <c r="AI23">
        <f t="shared" si="22"/>
        <v>-1.7792605203567291E-2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54857.762379016116</v>
      </c>
      <c r="AO23">
        <f t="shared" si="26"/>
        <v>999.99699999999996</v>
      </c>
      <c r="AP23">
        <f t="shared" si="27"/>
        <v>842.9978010023101</v>
      </c>
      <c r="AQ23">
        <f t="shared" si="28"/>
        <v>0.8430003300033001</v>
      </c>
      <c r="AR23">
        <f t="shared" si="29"/>
        <v>0.16539063690636907</v>
      </c>
      <c r="AS23">
        <v>1689986125.0999999</v>
      </c>
      <c r="AT23">
        <v>399.995</v>
      </c>
      <c r="AU23">
        <v>404.36399999999998</v>
      </c>
      <c r="AV23">
        <v>15.3407</v>
      </c>
      <c r="AW23">
        <v>15.047800000000001</v>
      </c>
      <c r="AX23">
        <v>405.02800000000002</v>
      </c>
      <c r="AY23">
        <v>15.5083</v>
      </c>
      <c r="AZ23">
        <v>400.03199999999998</v>
      </c>
      <c r="BA23">
        <v>100.804</v>
      </c>
      <c r="BB23">
        <v>9.9751699999999999E-2</v>
      </c>
      <c r="BC23">
        <v>19.9771</v>
      </c>
      <c r="BD23">
        <v>19.619700000000002</v>
      </c>
      <c r="BE23">
        <v>999.9</v>
      </c>
      <c r="BF23">
        <v>0</v>
      </c>
      <c r="BG23">
        <v>0</v>
      </c>
      <c r="BH23">
        <v>10053.1</v>
      </c>
      <c r="BI23">
        <v>0</v>
      </c>
      <c r="BJ23">
        <v>113.185</v>
      </c>
      <c r="BK23">
        <v>-4.3690800000000003</v>
      </c>
      <c r="BL23">
        <v>406.226</v>
      </c>
      <c r="BM23">
        <v>410.541</v>
      </c>
      <c r="BN23">
        <v>0.29286899999999999</v>
      </c>
      <c r="BO23">
        <v>404.36399999999998</v>
      </c>
      <c r="BP23">
        <v>15.047800000000001</v>
      </c>
      <c r="BQ23">
        <v>1.5464</v>
      </c>
      <c r="BR23">
        <v>1.51688</v>
      </c>
      <c r="BS23">
        <v>13.434900000000001</v>
      </c>
      <c r="BT23">
        <v>13.1394</v>
      </c>
      <c r="BU23">
        <v>999.99699999999996</v>
      </c>
      <c r="BV23">
        <v>0.89998599999999995</v>
      </c>
      <c r="BW23">
        <v>0.10001400000000001</v>
      </c>
      <c r="BX23">
        <v>0</v>
      </c>
      <c r="BY23">
        <v>2.0908000000000002</v>
      </c>
      <c r="BZ23">
        <v>0</v>
      </c>
      <c r="CA23">
        <v>2934.46</v>
      </c>
      <c r="CB23">
        <v>7719.37</v>
      </c>
      <c r="CC23">
        <v>36.811999999999998</v>
      </c>
      <c r="CD23">
        <v>39.25</v>
      </c>
      <c r="CE23">
        <v>38.625</v>
      </c>
      <c r="CF23">
        <v>37.686999999999998</v>
      </c>
      <c r="CG23">
        <v>36.561999999999998</v>
      </c>
      <c r="CH23">
        <v>899.98</v>
      </c>
      <c r="CI23">
        <v>100.01</v>
      </c>
      <c r="CJ23">
        <v>0</v>
      </c>
      <c r="CK23">
        <v>1689986136</v>
      </c>
      <c r="CL23">
        <v>0</v>
      </c>
      <c r="CM23">
        <v>1689985735.0999999</v>
      </c>
      <c r="CN23" t="s">
        <v>354</v>
      </c>
      <c r="CO23">
        <v>1689985735.0999999</v>
      </c>
      <c r="CP23">
        <v>1689985735.0999999</v>
      </c>
      <c r="CQ23">
        <v>44</v>
      </c>
      <c r="CR23">
        <v>3.0000000000000001E-3</v>
      </c>
      <c r="CS23">
        <v>2.9000000000000001E-2</v>
      </c>
      <c r="CT23">
        <v>-5.0339999999999998</v>
      </c>
      <c r="CU23">
        <v>-0.16800000000000001</v>
      </c>
      <c r="CV23">
        <v>405</v>
      </c>
      <c r="CW23">
        <v>15</v>
      </c>
      <c r="CX23">
        <v>0.39</v>
      </c>
      <c r="CY23">
        <v>0.16</v>
      </c>
      <c r="CZ23">
        <v>5.2926208333549001</v>
      </c>
      <c r="DA23">
        <v>-0.50688093406277202</v>
      </c>
      <c r="DB23">
        <v>7.0642595096830602E-2</v>
      </c>
      <c r="DC23">
        <v>1</v>
      </c>
      <c r="DD23">
        <v>404.38966666666698</v>
      </c>
      <c r="DE23">
        <v>-0.36381818181864001</v>
      </c>
      <c r="DF23">
        <v>5.0006983639273098E-2</v>
      </c>
      <c r="DG23">
        <v>-1</v>
      </c>
      <c r="DH23">
        <v>1000.00823809524</v>
      </c>
      <c r="DI23">
        <v>-4.3722319299546002E-2</v>
      </c>
      <c r="DJ23">
        <v>0.122923090458219</v>
      </c>
      <c r="DK23">
        <v>1</v>
      </c>
      <c r="DL23">
        <v>2</v>
      </c>
      <c r="DM23">
        <v>2</v>
      </c>
      <c r="DN23" t="s">
        <v>355</v>
      </c>
      <c r="DO23">
        <v>2.7335699999999998</v>
      </c>
      <c r="DP23">
        <v>2.8383600000000002</v>
      </c>
      <c r="DQ23">
        <v>9.8628199999999999E-2</v>
      </c>
      <c r="DR23">
        <v>9.8036600000000002E-2</v>
      </c>
      <c r="DS23">
        <v>8.9537000000000005E-2</v>
      </c>
      <c r="DT23">
        <v>8.60099E-2</v>
      </c>
      <c r="DU23">
        <v>26372.5</v>
      </c>
      <c r="DV23">
        <v>27665.200000000001</v>
      </c>
      <c r="DW23">
        <v>27374.5</v>
      </c>
      <c r="DX23">
        <v>28779.5</v>
      </c>
      <c r="DY23">
        <v>32850</v>
      </c>
      <c r="DZ23">
        <v>35011.199999999997</v>
      </c>
      <c r="EA23">
        <v>36598.199999999997</v>
      </c>
      <c r="EB23">
        <v>38988.199999999997</v>
      </c>
      <c r="EC23">
        <v>1.86378</v>
      </c>
      <c r="ED23">
        <v>2.1086999999999998</v>
      </c>
      <c r="EE23">
        <v>8.0779199999999995E-2</v>
      </c>
      <c r="EF23">
        <v>0</v>
      </c>
      <c r="EG23">
        <v>18.280999999999999</v>
      </c>
      <c r="EH23">
        <v>999.9</v>
      </c>
      <c r="EI23">
        <v>55.512</v>
      </c>
      <c r="EJ23">
        <v>23.402999999999999</v>
      </c>
      <c r="EK23">
        <v>15.9116</v>
      </c>
      <c r="EL23">
        <v>61.38</v>
      </c>
      <c r="EM23">
        <v>27.311699999999998</v>
      </c>
      <c r="EN23">
        <v>1</v>
      </c>
      <c r="EO23">
        <v>-0.425315</v>
      </c>
      <c r="EP23">
        <v>0.30886999999999998</v>
      </c>
      <c r="EQ23">
        <v>19.961500000000001</v>
      </c>
      <c r="ER23">
        <v>5.2172900000000002</v>
      </c>
      <c r="ES23">
        <v>11.9201</v>
      </c>
      <c r="ET23">
        <v>4.9547999999999996</v>
      </c>
      <c r="EU23">
        <v>3.2970999999999999</v>
      </c>
      <c r="EV23">
        <v>9999</v>
      </c>
      <c r="EW23">
        <v>5828.9</v>
      </c>
      <c r="EX23">
        <v>84.1</v>
      </c>
      <c r="EY23">
        <v>161.5</v>
      </c>
      <c r="EZ23">
        <v>1.85989</v>
      </c>
      <c r="FA23">
        <v>1.85904</v>
      </c>
      <c r="FB23">
        <v>1.8649100000000001</v>
      </c>
      <c r="FC23">
        <v>1.86893</v>
      </c>
      <c r="FD23">
        <v>1.8635600000000001</v>
      </c>
      <c r="FE23">
        <v>1.8636999999999999</v>
      </c>
      <c r="FF23">
        <v>1.86368</v>
      </c>
      <c r="FG23">
        <v>1.8634500000000001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-5.0330000000000004</v>
      </c>
      <c r="FV23">
        <v>-0.1676</v>
      </c>
      <c r="FW23">
        <v>-5.0335000000000001</v>
      </c>
      <c r="FX23">
        <v>0</v>
      </c>
      <c r="FY23">
        <v>0</v>
      </c>
      <c r="FZ23">
        <v>0</v>
      </c>
      <c r="GA23">
        <v>-0.16764000000000201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6.5</v>
      </c>
      <c r="GJ23">
        <v>6.5</v>
      </c>
      <c r="GK23">
        <v>1.0412600000000001</v>
      </c>
      <c r="GL23">
        <v>2.5476100000000002</v>
      </c>
      <c r="GM23">
        <v>1.4477500000000001</v>
      </c>
      <c r="GN23">
        <v>2.3083499999999999</v>
      </c>
      <c r="GO23">
        <v>1.5466299999999999</v>
      </c>
      <c r="GP23">
        <v>2.4218799999999998</v>
      </c>
      <c r="GQ23">
        <v>25.634599999999999</v>
      </c>
      <c r="GR23">
        <v>16.0321</v>
      </c>
      <c r="GS23">
        <v>18</v>
      </c>
      <c r="GT23">
        <v>374.55399999999997</v>
      </c>
      <c r="GU23">
        <v>651.346</v>
      </c>
      <c r="GV23">
        <v>18.682400000000001</v>
      </c>
      <c r="GW23">
        <v>21.7285</v>
      </c>
      <c r="GX23">
        <v>30.000299999999999</v>
      </c>
      <c r="GY23">
        <v>21.7227</v>
      </c>
      <c r="GZ23">
        <v>21.698</v>
      </c>
      <c r="HA23">
        <v>20.842099999999999</v>
      </c>
      <c r="HB23">
        <v>10</v>
      </c>
      <c r="HC23">
        <v>-30</v>
      </c>
      <c r="HD23">
        <v>18.6828</v>
      </c>
      <c r="HE23">
        <v>404.51900000000001</v>
      </c>
      <c r="HF23">
        <v>0</v>
      </c>
      <c r="HG23">
        <v>100.827</v>
      </c>
      <c r="HH23">
        <v>94.809200000000004</v>
      </c>
    </row>
    <row r="24" spans="1:216" x14ac:dyDescent="0.2">
      <c r="A24">
        <v>6</v>
      </c>
      <c r="B24">
        <v>1689986186.0999999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1689986186.0999999</v>
      </c>
      <c r="M24">
        <f t="shared" si="0"/>
        <v>5.466588042651446E-4</v>
      </c>
      <c r="N24">
        <f t="shared" si="1"/>
        <v>0.54665880426514457</v>
      </c>
      <c r="O24">
        <f t="shared" si="2"/>
        <v>8.5903180227623075</v>
      </c>
      <c r="P24">
        <f t="shared" si="3"/>
        <v>399.98399999999998</v>
      </c>
      <c r="Q24">
        <f t="shared" si="4"/>
        <v>178.99901666923972</v>
      </c>
      <c r="R24">
        <f t="shared" si="5"/>
        <v>18.062111291825705</v>
      </c>
      <c r="S24">
        <f t="shared" si="6"/>
        <v>40.360867100736002</v>
      </c>
      <c r="T24">
        <f t="shared" si="7"/>
        <v>6.3787838859380247E-2</v>
      </c>
      <c r="U24">
        <f t="shared" si="8"/>
        <v>4.3122609411457553</v>
      </c>
      <c r="V24">
        <f t="shared" si="9"/>
        <v>6.3268246920251042E-2</v>
      </c>
      <c r="W24">
        <f t="shared" si="10"/>
        <v>3.9588984611949679E-2</v>
      </c>
      <c r="X24">
        <f t="shared" si="11"/>
        <v>124.0463784851366</v>
      </c>
      <c r="Y24">
        <f t="shared" si="12"/>
        <v>20.373333446716185</v>
      </c>
      <c r="Z24">
        <f t="shared" si="13"/>
        <v>20.373333446716185</v>
      </c>
      <c r="AA24">
        <f t="shared" si="14"/>
        <v>2.4014167722099731</v>
      </c>
      <c r="AB24">
        <f t="shared" si="15"/>
        <v>66.061005455680672</v>
      </c>
      <c r="AC24">
        <f t="shared" si="16"/>
        <v>1.5466095699488001</v>
      </c>
      <c r="AD24">
        <f t="shared" si="17"/>
        <v>2.34118381832138</v>
      </c>
      <c r="AE24">
        <f t="shared" si="18"/>
        <v>0.85480720226117302</v>
      </c>
      <c r="AF24">
        <f t="shared" si="19"/>
        <v>-24.107653268092879</v>
      </c>
      <c r="AG24">
        <f t="shared" si="20"/>
        <v>-95.488384470448921</v>
      </c>
      <c r="AH24">
        <f t="shared" si="21"/>
        <v>-4.4597085611537608</v>
      </c>
      <c r="AI24">
        <f t="shared" si="22"/>
        <v>-9.367814558956411E-3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54586.929045316851</v>
      </c>
      <c r="AO24">
        <f t="shared" si="26"/>
        <v>750.02099999999996</v>
      </c>
      <c r="AP24">
        <f t="shared" si="27"/>
        <v>632.26791299748004</v>
      </c>
      <c r="AQ24">
        <f t="shared" si="28"/>
        <v>0.84300027998880045</v>
      </c>
      <c r="AR24">
        <f t="shared" si="29"/>
        <v>0.16539054037838488</v>
      </c>
      <c r="AS24">
        <v>1689986186.0999999</v>
      </c>
      <c r="AT24">
        <v>399.98399999999998</v>
      </c>
      <c r="AU24">
        <v>404.23399999999998</v>
      </c>
      <c r="AV24">
        <v>15.327199999999999</v>
      </c>
      <c r="AW24">
        <v>15.067500000000001</v>
      </c>
      <c r="AX24">
        <v>405.01799999999997</v>
      </c>
      <c r="AY24">
        <v>15.4948</v>
      </c>
      <c r="AZ24">
        <v>400.03100000000001</v>
      </c>
      <c r="BA24">
        <v>100.806</v>
      </c>
      <c r="BB24">
        <v>0.100204</v>
      </c>
      <c r="BC24">
        <v>19.962599999999998</v>
      </c>
      <c r="BD24">
        <v>19.605</v>
      </c>
      <c r="BE24">
        <v>999.9</v>
      </c>
      <c r="BF24">
        <v>0</v>
      </c>
      <c r="BG24">
        <v>0</v>
      </c>
      <c r="BH24">
        <v>10000.6</v>
      </c>
      <c r="BI24">
        <v>0</v>
      </c>
      <c r="BJ24">
        <v>116.66200000000001</v>
      </c>
      <c r="BK24">
        <v>-4.2496</v>
      </c>
      <c r="BL24">
        <v>406.21</v>
      </c>
      <c r="BM24">
        <v>410.41800000000001</v>
      </c>
      <c r="BN24">
        <v>0.25962400000000002</v>
      </c>
      <c r="BO24">
        <v>404.23399999999998</v>
      </c>
      <c r="BP24">
        <v>15.067500000000001</v>
      </c>
      <c r="BQ24">
        <v>1.54508</v>
      </c>
      <c r="BR24">
        <v>1.5188999999999999</v>
      </c>
      <c r="BS24">
        <v>13.4217</v>
      </c>
      <c r="BT24">
        <v>13.159800000000001</v>
      </c>
      <c r="BU24">
        <v>750.02099999999996</v>
      </c>
      <c r="BV24">
        <v>0.89999499999999999</v>
      </c>
      <c r="BW24">
        <v>0.100005</v>
      </c>
      <c r="BX24">
        <v>0</v>
      </c>
      <c r="BY24">
        <v>2.0522</v>
      </c>
      <c r="BZ24">
        <v>0</v>
      </c>
      <c r="CA24">
        <v>2402.16</v>
      </c>
      <c r="CB24">
        <v>5789.72</v>
      </c>
      <c r="CC24">
        <v>36.186999999999998</v>
      </c>
      <c r="CD24">
        <v>39</v>
      </c>
      <c r="CE24">
        <v>38.186999999999998</v>
      </c>
      <c r="CF24">
        <v>37.436999999999998</v>
      </c>
      <c r="CG24">
        <v>36.125</v>
      </c>
      <c r="CH24">
        <v>675.02</v>
      </c>
      <c r="CI24">
        <v>75.010000000000005</v>
      </c>
      <c r="CJ24">
        <v>0</v>
      </c>
      <c r="CK24">
        <v>1689986196.5999999</v>
      </c>
      <c r="CL24">
        <v>0</v>
      </c>
      <c r="CM24">
        <v>1689985735.0999999</v>
      </c>
      <c r="CN24" t="s">
        <v>354</v>
      </c>
      <c r="CO24">
        <v>1689985735.0999999</v>
      </c>
      <c r="CP24">
        <v>1689985735.0999999</v>
      </c>
      <c r="CQ24">
        <v>44</v>
      </c>
      <c r="CR24">
        <v>3.0000000000000001E-3</v>
      </c>
      <c r="CS24">
        <v>2.9000000000000001E-2</v>
      </c>
      <c r="CT24">
        <v>-5.0339999999999998</v>
      </c>
      <c r="CU24">
        <v>-0.16800000000000001</v>
      </c>
      <c r="CV24">
        <v>405</v>
      </c>
      <c r="CW24">
        <v>15</v>
      </c>
      <c r="CX24">
        <v>0.39</v>
      </c>
      <c r="CY24">
        <v>0.16</v>
      </c>
      <c r="CZ24">
        <v>5.0811995829852101</v>
      </c>
      <c r="DA24">
        <v>0.43397303268135601</v>
      </c>
      <c r="DB24">
        <v>5.7104668339875098E-2</v>
      </c>
      <c r="DC24">
        <v>1</v>
      </c>
      <c r="DD24">
        <v>404.18700000000001</v>
      </c>
      <c r="DE24">
        <v>0.199636363636749</v>
      </c>
      <c r="DF24">
        <v>3.5144599259960198E-2</v>
      </c>
      <c r="DG24">
        <v>-1</v>
      </c>
      <c r="DH24">
        <v>750.00076190476204</v>
      </c>
      <c r="DI24">
        <v>-1.0500727047356599E-2</v>
      </c>
      <c r="DJ24">
        <v>6.2321673033594503E-2</v>
      </c>
      <c r="DK24">
        <v>1</v>
      </c>
      <c r="DL24">
        <v>2</v>
      </c>
      <c r="DM24">
        <v>2</v>
      </c>
      <c r="DN24" t="s">
        <v>355</v>
      </c>
      <c r="DO24">
        <v>2.7335500000000001</v>
      </c>
      <c r="DP24">
        <v>2.8383600000000002</v>
      </c>
      <c r="DQ24">
        <v>9.8622500000000002E-2</v>
      </c>
      <c r="DR24">
        <v>9.8008200000000004E-2</v>
      </c>
      <c r="DS24">
        <v>8.9477100000000004E-2</v>
      </c>
      <c r="DT24">
        <v>8.6087200000000003E-2</v>
      </c>
      <c r="DU24">
        <v>26372.400000000001</v>
      </c>
      <c r="DV24">
        <v>27665.599999999999</v>
      </c>
      <c r="DW24">
        <v>27374.2</v>
      </c>
      <c r="DX24">
        <v>28779</v>
      </c>
      <c r="DY24">
        <v>32851.9</v>
      </c>
      <c r="DZ24">
        <v>35007.300000000003</v>
      </c>
      <c r="EA24">
        <v>36597.800000000003</v>
      </c>
      <c r="EB24">
        <v>38987.1</v>
      </c>
      <c r="EC24">
        <v>1.8635699999999999</v>
      </c>
      <c r="ED24">
        <v>2.1082700000000001</v>
      </c>
      <c r="EE24">
        <v>7.8268299999999999E-2</v>
      </c>
      <c r="EF24">
        <v>0</v>
      </c>
      <c r="EG24">
        <v>18.308</v>
      </c>
      <c r="EH24">
        <v>999.9</v>
      </c>
      <c r="EI24">
        <v>55.536999999999999</v>
      </c>
      <c r="EJ24">
        <v>23.414000000000001</v>
      </c>
      <c r="EK24">
        <v>15.9276</v>
      </c>
      <c r="EL24">
        <v>62.21</v>
      </c>
      <c r="EM24">
        <v>27.051300000000001</v>
      </c>
      <c r="EN24">
        <v>1</v>
      </c>
      <c r="EO24">
        <v>-0.42427599999999999</v>
      </c>
      <c r="EP24">
        <v>0.72816999999999998</v>
      </c>
      <c r="EQ24">
        <v>19.9542</v>
      </c>
      <c r="ER24">
        <v>5.2175900000000004</v>
      </c>
      <c r="ES24">
        <v>11.9207</v>
      </c>
      <c r="ET24">
        <v>4.9557000000000002</v>
      </c>
      <c r="EU24">
        <v>3.2970999999999999</v>
      </c>
      <c r="EV24">
        <v>9999</v>
      </c>
      <c r="EW24">
        <v>5830.4</v>
      </c>
      <c r="EX24">
        <v>84.1</v>
      </c>
      <c r="EY24">
        <v>161.5</v>
      </c>
      <c r="EZ24">
        <v>1.85989</v>
      </c>
      <c r="FA24">
        <v>1.8590599999999999</v>
      </c>
      <c r="FB24">
        <v>1.86493</v>
      </c>
      <c r="FC24">
        <v>1.86896</v>
      </c>
      <c r="FD24">
        <v>1.8635900000000001</v>
      </c>
      <c r="FE24">
        <v>1.86371</v>
      </c>
      <c r="FF24">
        <v>1.86371</v>
      </c>
      <c r="FG24">
        <v>1.8634999999999999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-5.0339999999999998</v>
      </c>
      <c r="FV24">
        <v>-0.1676</v>
      </c>
      <c r="FW24">
        <v>-5.0335000000000001</v>
      </c>
      <c r="FX24">
        <v>0</v>
      </c>
      <c r="FY24">
        <v>0</v>
      </c>
      <c r="FZ24">
        <v>0</v>
      </c>
      <c r="GA24">
        <v>-0.16764000000000201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7.5</v>
      </c>
      <c r="GJ24">
        <v>7.5</v>
      </c>
      <c r="GK24">
        <v>1.0412600000000001</v>
      </c>
      <c r="GL24">
        <v>2.5549300000000001</v>
      </c>
      <c r="GM24">
        <v>1.4489700000000001</v>
      </c>
      <c r="GN24">
        <v>2.3095699999999999</v>
      </c>
      <c r="GO24">
        <v>1.5466299999999999</v>
      </c>
      <c r="GP24">
        <v>2.34253</v>
      </c>
      <c r="GQ24">
        <v>25.655100000000001</v>
      </c>
      <c r="GR24">
        <v>16.023299999999999</v>
      </c>
      <c r="GS24">
        <v>18</v>
      </c>
      <c r="GT24">
        <v>374.62</v>
      </c>
      <c r="GU24">
        <v>651.31500000000005</v>
      </c>
      <c r="GV24">
        <v>18.275400000000001</v>
      </c>
      <c r="GW24">
        <v>21.743099999999998</v>
      </c>
      <c r="GX24">
        <v>30</v>
      </c>
      <c r="GY24">
        <v>21.746099999999998</v>
      </c>
      <c r="GZ24">
        <v>21.725000000000001</v>
      </c>
      <c r="HA24">
        <v>20.834199999999999</v>
      </c>
      <c r="HB24">
        <v>10</v>
      </c>
      <c r="HC24">
        <v>-30</v>
      </c>
      <c r="HD24">
        <v>18.304600000000001</v>
      </c>
      <c r="HE24">
        <v>404.15</v>
      </c>
      <c r="HF24">
        <v>0</v>
      </c>
      <c r="HG24">
        <v>100.82599999999999</v>
      </c>
      <c r="HH24">
        <v>94.807000000000002</v>
      </c>
    </row>
    <row r="25" spans="1:216" x14ac:dyDescent="0.2">
      <c r="A25">
        <v>7</v>
      </c>
      <c r="B25">
        <v>1689986247.0999999</v>
      </c>
      <c r="C25">
        <v>366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1689986247.0999999</v>
      </c>
      <c r="M25">
        <f t="shared" si="0"/>
        <v>5.5554346514910037E-4</v>
      </c>
      <c r="N25">
        <f t="shared" si="1"/>
        <v>0.55554346514910036</v>
      </c>
      <c r="O25">
        <f t="shared" si="2"/>
        <v>8.1104408376599224</v>
      </c>
      <c r="P25">
        <f t="shared" si="3"/>
        <v>399.98099999999999</v>
      </c>
      <c r="Q25">
        <f t="shared" si="4"/>
        <v>198.63445919286821</v>
      </c>
      <c r="R25">
        <f t="shared" si="5"/>
        <v>20.043416684693927</v>
      </c>
      <c r="S25">
        <f t="shared" si="6"/>
        <v>40.360498785240004</v>
      </c>
      <c r="T25">
        <f t="shared" si="7"/>
        <v>6.6252189731275682E-2</v>
      </c>
      <c r="U25">
        <f t="shared" si="8"/>
        <v>4.3046430616579494</v>
      </c>
      <c r="V25">
        <f t="shared" si="9"/>
        <v>6.5690882642437498E-2</v>
      </c>
      <c r="W25">
        <f t="shared" si="10"/>
        <v>4.1106836291933319E-2</v>
      </c>
      <c r="X25">
        <f t="shared" si="11"/>
        <v>99.250456167105455</v>
      </c>
      <c r="Y25">
        <f t="shared" si="12"/>
        <v>20.272034746530011</v>
      </c>
      <c r="Z25">
        <f t="shared" si="13"/>
        <v>20.272034746530011</v>
      </c>
      <c r="AA25">
        <f t="shared" si="14"/>
        <v>2.3864368520819301</v>
      </c>
      <c r="AB25">
        <f t="shared" si="15"/>
        <v>66.187108374284378</v>
      </c>
      <c r="AC25">
        <f t="shared" si="16"/>
        <v>1.5497250529240001</v>
      </c>
      <c r="AD25">
        <f t="shared" si="17"/>
        <v>2.3414303645966705</v>
      </c>
      <c r="AE25">
        <f t="shared" si="18"/>
        <v>0.83671179915793004</v>
      </c>
      <c r="AF25">
        <f t="shared" si="19"/>
        <v>-24.499466813075326</v>
      </c>
      <c r="AG25">
        <f t="shared" si="20"/>
        <v>-71.416592474749137</v>
      </c>
      <c r="AH25">
        <f t="shared" si="21"/>
        <v>-3.3396543212086596</v>
      </c>
      <c r="AI25">
        <f t="shared" si="22"/>
        <v>-5.2574419276680828E-3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54459.090873839785</v>
      </c>
      <c r="AO25">
        <f t="shared" si="26"/>
        <v>600.10299999999995</v>
      </c>
      <c r="AP25">
        <f t="shared" si="27"/>
        <v>505.88652899850018</v>
      </c>
      <c r="AQ25">
        <f t="shared" si="28"/>
        <v>0.84299950008331936</v>
      </c>
      <c r="AR25">
        <f t="shared" si="29"/>
        <v>0.1653890351608065</v>
      </c>
      <c r="AS25">
        <v>1689986247.0999999</v>
      </c>
      <c r="AT25">
        <v>399.98099999999999</v>
      </c>
      <c r="AU25">
        <v>404.00099999999998</v>
      </c>
      <c r="AV25">
        <v>15.3581</v>
      </c>
      <c r="AW25">
        <v>15.094200000000001</v>
      </c>
      <c r="AX25">
        <v>405.01499999999999</v>
      </c>
      <c r="AY25">
        <v>15.525700000000001</v>
      </c>
      <c r="AZ25">
        <v>400.05</v>
      </c>
      <c r="BA25">
        <v>100.806</v>
      </c>
      <c r="BB25">
        <v>0.10004</v>
      </c>
      <c r="BC25">
        <v>19.964300000000001</v>
      </c>
      <c r="BD25">
        <v>19.602499999999999</v>
      </c>
      <c r="BE25">
        <v>999.9</v>
      </c>
      <c r="BF25">
        <v>0</v>
      </c>
      <c r="BG25">
        <v>0</v>
      </c>
      <c r="BH25">
        <v>9976.25</v>
      </c>
      <c r="BI25">
        <v>0</v>
      </c>
      <c r="BJ25">
        <v>133.74</v>
      </c>
      <c r="BK25">
        <v>-4.0199600000000002</v>
      </c>
      <c r="BL25">
        <v>406.22</v>
      </c>
      <c r="BM25">
        <v>410.19299999999998</v>
      </c>
      <c r="BN25">
        <v>0.26390599999999997</v>
      </c>
      <c r="BO25">
        <v>404.00099999999998</v>
      </c>
      <c r="BP25">
        <v>15.094200000000001</v>
      </c>
      <c r="BQ25">
        <v>1.5481799999999999</v>
      </c>
      <c r="BR25">
        <v>1.5215799999999999</v>
      </c>
      <c r="BS25">
        <v>13.452500000000001</v>
      </c>
      <c r="BT25">
        <v>13.1868</v>
      </c>
      <c r="BU25">
        <v>600.10299999999995</v>
      </c>
      <c r="BV25">
        <v>0.90002000000000004</v>
      </c>
      <c r="BW25">
        <v>9.9980200000000005E-2</v>
      </c>
      <c r="BX25">
        <v>0</v>
      </c>
      <c r="BY25">
        <v>2.3435000000000001</v>
      </c>
      <c r="BZ25">
        <v>0</v>
      </c>
      <c r="CA25">
        <v>2159.6</v>
      </c>
      <c r="CB25">
        <v>4632.47</v>
      </c>
      <c r="CC25">
        <v>35.5</v>
      </c>
      <c r="CD25">
        <v>38.686999999999998</v>
      </c>
      <c r="CE25">
        <v>37.686999999999998</v>
      </c>
      <c r="CF25">
        <v>37.125</v>
      </c>
      <c r="CG25">
        <v>35.561999999999998</v>
      </c>
      <c r="CH25">
        <v>540.1</v>
      </c>
      <c r="CI25">
        <v>60</v>
      </c>
      <c r="CJ25">
        <v>0</v>
      </c>
      <c r="CK25">
        <v>1689986257.8</v>
      </c>
      <c r="CL25">
        <v>0</v>
      </c>
      <c r="CM25">
        <v>1689985735.0999999</v>
      </c>
      <c r="CN25" t="s">
        <v>354</v>
      </c>
      <c r="CO25">
        <v>1689985735.0999999</v>
      </c>
      <c r="CP25">
        <v>1689985735.0999999</v>
      </c>
      <c r="CQ25">
        <v>44</v>
      </c>
      <c r="CR25">
        <v>3.0000000000000001E-3</v>
      </c>
      <c r="CS25">
        <v>2.9000000000000001E-2</v>
      </c>
      <c r="CT25">
        <v>-5.0339999999999998</v>
      </c>
      <c r="CU25">
        <v>-0.16800000000000001</v>
      </c>
      <c r="CV25">
        <v>405</v>
      </c>
      <c r="CW25">
        <v>15</v>
      </c>
      <c r="CX25">
        <v>0.39</v>
      </c>
      <c r="CY25">
        <v>0.16</v>
      </c>
      <c r="CZ25">
        <v>4.8430860773301001</v>
      </c>
      <c r="DA25">
        <v>0.35053144810915099</v>
      </c>
      <c r="DB25">
        <v>4.4337307072829603E-2</v>
      </c>
      <c r="DC25">
        <v>1</v>
      </c>
      <c r="DD25">
        <v>404.00815</v>
      </c>
      <c r="DE25">
        <v>0.10227067669189099</v>
      </c>
      <c r="DF25">
        <v>2.74814028026182E-2</v>
      </c>
      <c r="DG25">
        <v>-1</v>
      </c>
      <c r="DH25">
        <v>600.01139999999998</v>
      </c>
      <c r="DI25">
        <v>0.1164873381111</v>
      </c>
      <c r="DJ25">
        <v>0.120840969873643</v>
      </c>
      <c r="DK25">
        <v>1</v>
      </c>
      <c r="DL25">
        <v>2</v>
      </c>
      <c r="DM25">
        <v>2</v>
      </c>
      <c r="DN25" t="s">
        <v>355</v>
      </c>
      <c r="DO25">
        <v>2.7335799999999999</v>
      </c>
      <c r="DP25">
        <v>2.8379799999999999</v>
      </c>
      <c r="DQ25">
        <v>9.8615300000000003E-2</v>
      </c>
      <c r="DR25">
        <v>9.7957900000000001E-2</v>
      </c>
      <c r="DS25">
        <v>8.9600899999999997E-2</v>
      </c>
      <c r="DT25">
        <v>8.6190500000000003E-2</v>
      </c>
      <c r="DU25">
        <v>26371.3</v>
      </c>
      <c r="DV25">
        <v>27665.7</v>
      </c>
      <c r="DW25">
        <v>27372.9</v>
      </c>
      <c r="DX25">
        <v>28777.599999999999</v>
      </c>
      <c r="DY25">
        <v>32845.5</v>
      </c>
      <c r="DZ25">
        <v>35001.699999999997</v>
      </c>
      <c r="EA25">
        <v>36595.699999999997</v>
      </c>
      <c r="EB25">
        <v>38985.300000000003</v>
      </c>
      <c r="EC25">
        <v>1.8635699999999999</v>
      </c>
      <c r="ED25">
        <v>2.1078000000000001</v>
      </c>
      <c r="EE25">
        <v>7.8596200000000005E-2</v>
      </c>
      <c r="EF25">
        <v>0</v>
      </c>
      <c r="EG25">
        <v>18.3</v>
      </c>
      <c r="EH25">
        <v>999.9</v>
      </c>
      <c r="EI25">
        <v>55.555</v>
      </c>
      <c r="EJ25">
        <v>23.434000000000001</v>
      </c>
      <c r="EK25">
        <v>15.954700000000001</v>
      </c>
      <c r="EL25">
        <v>61.84</v>
      </c>
      <c r="EM25">
        <v>27.2957</v>
      </c>
      <c r="EN25">
        <v>1</v>
      </c>
      <c r="EO25">
        <v>-0.42256899999999997</v>
      </c>
      <c r="EP25">
        <v>0.35476600000000003</v>
      </c>
      <c r="EQ25">
        <v>19.962599999999998</v>
      </c>
      <c r="ER25">
        <v>5.2190899999999996</v>
      </c>
      <c r="ES25">
        <v>11.9201</v>
      </c>
      <c r="ET25">
        <v>4.9555499999999997</v>
      </c>
      <c r="EU25">
        <v>3.2970799999999998</v>
      </c>
      <c r="EV25">
        <v>9999</v>
      </c>
      <c r="EW25">
        <v>5832</v>
      </c>
      <c r="EX25">
        <v>84.2</v>
      </c>
      <c r="EY25">
        <v>161.5</v>
      </c>
      <c r="EZ25">
        <v>1.85992</v>
      </c>
      <c r="FA25">
        <v>1.85907</v>
      </c>
      <c r="FB25">
        <v>1.86493</v>
      </c>
      <c r="FC25">
        <v>1.86894</v>
      </c>
      <c r="FD25">
        <v>1.8635900000000001</v>
      </c>
      <c r="FE25">
        <v>1.86371</v>
      </c>
      <c r="FF25">
        <v>1.86371</v>
      </c>
      <c r="FG25">
        <v>1.86355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-5.0339999999999998</v>
      </c>
      <c r="FV25">
        <v>-0.1676</v>
      </c>
      <c r="FW25">
        <v>-5.0335000000000001</v>
      </c>
      <c r="FX25">
        <v>0</v>
      </c>
      <c r="FY25">
        <v>0</v>
      </c>
      <c r="FZ25">
        <v>0</v>
      </c>
      <c r="GA25">
        <v>-0.16764000000000201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8.5</v>
      </c>
      <c r="GJ25">
        <v>8.5</v>
      </c>
      <c r="GK25">
        <v>1.0400400000000001</v>
      </c>
      <c r="GL25">
        <v>2.5500500000000001</v>
      </c>
      <c r="GM25">
        <v>1.4489700000000001</v>
      </c>
      <c r="GN25">
        <v>2.3095699999999999</v>
      </c>
      <c r="GO25">
        <v>1.5466299999999999</v>
      </c>
      <c r="GP25">
        <v>2.3925800000000002</v>
      </c>
      <c r="GQ25">
        <v>25.696200000000001</v>
      </c>
      <c r="GR25">
        <v>16.0321</v>
      </c>
      <c r="GS25">
        <v>18</v>
      </c>
      <c r="GT25">
        <v>374.78300000000002</v>
      </c>
      <c r="GU25">
        <v>651.23699999999997</v>
      </c>
      <c r="GV25">
        <v>18.704699999999999</v>
      </c>
      <c r="GW25">
        <v>21.763999999999999</v>
      </c>
      <c r="GX25">
        <v>30.000299999999999</v>
      </c>
      <c r="GY25">
        <v>21.770499999999998</v>
      </c>
      <c r="GZ25">
        <v>21.751999999999999</v>
      </c>
      <c r="HA25">
        <v>20.825700000000001</v>
      </c>
      <c r="HB25">
        <v>10</v>
      </c>
      <c r="HC25">
        <v>-30</v>
      </c>
      <c r="HD25">
        <v>18.726500000000001</v>
      </c>
      <c r="HE25">
        <v>404.08300000000003</v>
      </c>
      <c r="HF25">
        <v>0</v>
      </c>
      <c r="HG25">
        <v>100.821</v>
      </c>
      <c r="HH25">
        <v>94.802400000000006</v>
      </c>
    </row>
    <row r="26" spans="1:216" x14ac:dyDescent="0.2">
      <c r="A26">
        <v>8</v>
      </c>
      <c r="B26">
        <v>1689986308.0999999</v>
      </c>
      <c r="C26">
        <v>427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1689986308.0999999</v>
      </c>
      <c r="M26">
        <f t="shared" si="0"/>
        <v>5.2750891520720298E-4</v>
      </c>
      <c r="N26">
        <f t="shared" si="1"/>
        <v>0.527508915207203</v>
      </c>
      <c r="O26">
        <f t="shared" si="2"/>
        <v>7.6587582989632361</v>
      </c>
      <c r="P26">
        <f t="shared" si="3"/>
        <v>400.005</v>
      </c>
      <c r="Q26">
        <f t="shared" si="4"/>
        <v>200.76459532968107</v>
      </c>
      <c r="R26">
        <f t="shared" si="5"/>
        <v>20.258759808465317</v>
      </c>
      <c r="S26">
        <f t="shared" si="6"/>
        <v>40.363716540150001</v>
      </c>
      <c r="T26">
        <f t="shared" si="7"/>
        <v>6.3214215942660731E-2</v>
      </c>
      <c r="U26">
        <f t="shared" si="8"/>
        <v>4.3066610311445235</v>
      </c>
      <c r="V26">
        <f t="shared" si="9"/>
        <v>6.2703228895815255E-2</v>
      </c>
      <c r="W26">
        <f t="shared" si="10"/>
        <v>3.9235083720389016E-2</v>
      </c>
      <c r="X26">
        <f t="shared" si="11"/>
        <v>82.740266999999989</v>
      </c>
      <c r="Y26">
        <f t="shared" si="12"/>
        <v>20.251940912161118</v>
      </c>
      <c r="Z26">
        <f t="shared" si="13"/>
        <v>20.251940912161118</v>
      </c>
      <c r="AA26">
        <f t="shared" si="14"/>
        <v>2.3834751519732849</v>
      </c>
      <c r="AB26">
        <f t="shared" si="15"/>
        <v>66.070387895898222</v>
      </c>
      <c r="AC26">
        <f t="shared" si="16"/>
        <v>1.551107783145</v>
      </c>
      <c r="AD26">
        <f t="shared" si="17"/>
        <v>2.347659568139596</v>
      </c>
      <c r="AE26">
        <f t="shared" si="18"/>
        <v>0.83236736882828488</v>
      </c>
      <c r="AF26">
        <f t="shared" si="19"/>
        <v>-23.26314316063765</v>
      </c>
      <c r="AG26">
        <f t="shared" si="20"/>
        <v>-56.824118631952935</v>
      </c>
      <c r="AH26">
        <f t="shared" si="21"/>
        <v>-2.6563310329401513</v>
      </c>
      <c r="AI26">
        <f t="shared" si="22"/>
        <v>-3.3258255307444529E-3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54484.933556674419</v>
      </c>
      <c r="AO26">
        <f t="shared" si="26"/>
        <v>500.28</v>
      </c>
      <c r="AP26">
        <f t="shared" si="27"/>
        <v>421.73549999999994</v>
      </c>
      <c r="AQ26">
        <f t="shared" si="28"/>
        <v>0.84299892060446147</v>
      </c>
      <c r="AR26">
        <f t="shared" si="29"/>
        <v>0.16538791676661069</v>
      </c>
      <c r="AS26">
        <v>1689986308.0999999</v>
      </c>
      <c r="AT26">
        <v>400.005</v>
      </c>
      <c r="AU26">
        <v>403.80200000000002</v>
      </c>
      <c r="AV26">
        <v>15.371499999999999</v>
      </c>
      <c r="AW26">
        <v>15.120900000000001</v>
      </c>
      <c r="AX26">
        <v>405.03800000000001</v>
      </c>
      <c r="AY26">
        <v>15.539099999999999</v>
      </c>
      <c r="AZ26">
        <v>400.017</v>
      </c>
      <c r="BA26">
        <v>100.80800000000001</v>
      </c>
      <c r="BB26">
        <v>0.10002999999999999</v>
      </c>
      <c r="BC26">
        <v>20.007200000000001</v>
      </c>
      <c r="BD26">
        <v>19.651299999999999</v>
      </c>
      <c r="BE26">
        <v>999.9</v>
      </c>
      <c r="BF26">
        <v>0</v>
      </c>
      <c r="BG26">
        <v>0</v>
      </c>
      <c r="BH26">
        <v>9982.5</v>
      </c>
      <c r="BI26">
        <v>0</v>
      </c>
      <c r="BJ26">
        <v>132.22399999999999</v>
      </c>
      <c r="BK26">
        <v>-3.7967200000000001</v>
      </c>
      <c r="BL26">
        <v>406.24900000000002</v>
      </c>
      <c r="BM26">
        <v>410.00099999999998</v>
      </c>
      <c r="BN26">
        <v>0.25060900000000003</v>
      </c>
      <c r="BO26">
        <v>403.80200000000002</v>
      </c>
      <c r="BP26">
        <v>15.120900000000001</v>
      </c>
      <c r="BQ26">
        <v>1.54956</v>
      </c>
      <c r="BR26">
        <v>1.5243</v>
      </c>
      <c r="BS26">
        <v>13.466200000000001</v>
      </c>
      <c r="BT26">
        <v>13.2141</v>
      </c>
      <c r="BU26">
        <v>500.28</v>
      </c>
      <c r="BV26">
        <v>0.900034</v>
      </c>
      <c r="BW26">
        <v>9.9966200000000005E-2</v>
      </c>
      <c r="BX26">
        <v>0</v>
      </c>
      <c r="BY26">
        <v>1.9336</v>
      </c>
      <c r="BZ26">
        <v>0</v>
      </c>
      <c r="CA26">
        <v>1966.32</v>
      </c>
      <c r="CB26">
        <v>3861.91</v>
      </c>
      <c r="CC26">
        <v>34.936999999999998</v>
      </c>
      <c r="CD26">
        <v>38.375</v>
      </c>
      <c r="CE26">
        <v>37.186999999999998</v>
      </c>
      <c r="CF26">
        <v>36.875</v>
      </c>
      <c r="CG26">
        <v>35.125</v>
      </c>
      <c r="CH26">
        <v>450.27</v>
      </c>
      <c r="CI26">
        <v>50.01</v>
      </c>
      <c r="CJ26">
        <v>0</v>
      </c>
      <c r="CK26">
        <v>1689986319</v>
      </c>
      <c r="CL26">
        <v>0</v>
      </c>
      <c r="CM26">
        <v>1689985735.0999999</v>
      </c>
      <c r="CN26" t="s">
        <v>354</v>
      </c>
      <c r="CO26">
        <v>1689985735.0999999</v>
      </c>
      <c r="CP26">
        <v>1689985735.0999999</v>
      </c>
      <c r="CQ26">
        <v>44</v>
      </c>
      <c r="CR26">
        <v>3.0000000000000001E-3</v>
      </c>
      <c r="CS26">
        <v>2.9000000000000001E-2</v>
      </c>
      <c r="CT26">
        <v>-5.0339999999999998</v>
      </c>
      <c r="CU26">
        <v>-0.16800000000000001</v>
      </c>
      <c r="CV26">
        <v>405</v>
      </c>
      <c r="CW26">
        <v>15</v>
      </c>
      <c r="CX26">
        <v>0.39</v>
      </c>
      <c r="CY26">
        <v>0.16</v>
      </c>
      <c r="CZ26">
        <v>4.6336987649925003</v>
      </c>
      <c r="DA26">
        <v>-0.27635565804074502</v>
      </c>
      <c r="DB26">
        <v>4.6984188022289597E-2</v>
      </c>
      <c r="DC26">
        <v>1</v>
      </c>
      <c r="DD26">
        <v>403.853761904762</v>
      </c>
      <c r="DE26">
        <v>-0.16737662337612799</v>
      </c>
      <c r="DF26">
        <v>3.9877078703132202E-2</v>
      </c>
      <c r="DG26">
        <v>-1</v>
      </c>
      <c r="DH26">
        <v>499.98610000000002</v>
      </c>
      <c r="DI26">
        <v>6.0032225519006097E-2</v>
      </c>
      <c r="DJ26">
        <v>9.4646130401613696E-2</v>
      </c>
      <c r="DK26">
        <v>1</v>
      </c>
      <c r="DL26">
        <v>2</v>
      </c>
      <c r="DM26">
        <v>2</v>
      </c>
      <c r="DN26" t="s">
        <v>355</v>
      </c>
      <c r="DO26">
        <v>2.7334499999999999</v>
      </c>
      <c r="DP26">
        <v>2.8380200000000002</v>
      </c>
      <c r="DQ26">
        <v>9.8614599999999997E-2</v>
      </c>
      <c r="DR26">
        <v>9.7915699999999994E-2</v>
      </c>
      <c r="DS26">
        <v>8.9652599999999999E-2</v>
      </c>
      <c r="DT26">
        <v>8.62956E-2</v>
      </c>
      <c r="DU26">
        <v>26370.1</v>
      </c>
      <c r="DV26">
        <v>27665.4</v>
      </c>
      <c r="DW26">
        <v>27371.7</v>
      </c>
      <c r="DX26">
        <v>28776.1</v>
      </c>
      <c r="DY26">
        <v>32842.199999999997</v>
      </c>
      <c r="DZ26">
        <v>34995.699999999997</v>
      </c>
      <c r="EA26">
        <v>36594.1</v>
      </c>
      <c r="EB26">
        <v>38983</v>
      </c>
      <c r="EC26">
        <v>1.8635299999999999</v>
      </c>
      <c r="ED26">
        <v>2.1072199999999999</v>
      </c>
      <c r="EE26">
        <v>8.0585500000000004E-2</v>
      </c>
      <c r="EF26">
        <v>0</v>
      </c>
      <c r="EG26">
        <v>18.315899999999999</v>
      </c>
      <c r="EH26">
        <v>999.9</v>
      </c>
      <c r="EI26">
        <v>55.591999999999999</v>
      </c>
      <c r="EJ26">
        <v>23.463999999999999</v>
      </c>
      <c r="EK26">
        <v>15.992100000000001</v>
      </c>
      <c r="EL26">
        <v>62.16</v>
      </c>
      <c r="EM26">
        <v>27.323699999999999</v>
      </c>
      <c r="EN26">
        <v>1</v>
      </c>
      <c r="EO26">
        <v>-0.42006300000000002</v>
      </c>
      <c r="EP26">
        <v>1.2000999999999999</v>
      </c>
      <c r="EQ26">
        <v>19.928699999999999</v>
      </c>
      <c r="ER26">
        <v>5.2207299999999996</v>
      </c>
      <c r="ES26">
        <v>11.920400000000001</v>
      </c>
      <c r="ET26">
        <v>4.9554999999999998</v>
      </c>
      <c r="EU26">
        <v>3.2970000000000002</v>
      </c>
      <c r="EV26">
        <v>9999</v>
      </c>
      <c r="EW26">
        <v>5833.2</v>
      </c>
      <c r="EX26">
        <v>84.2</v>
      </c>
      <c r="EY26">
        <v>161.5</v>
      </c>
      <c r="EZ26">
        <v>1.8599000000000001</v>
      </c>
      <c r="FA26">
        <v>1.8590500000000001</v>
      </c>
      <c r="FB26">
        <v>1.8649199999999999</v>
      </c>
      <c r="FC26">
        <v>1.86896</v>
      </c>
      <c r="FD26">
        <v>1.8635999999999999</v>
      </c>
      <c r="FE26">
        <v>1.8636900000000001</v>
      </c>
      <c r="FF26">
        <v>1.86371</v>
      </c>
      <c r="FG26">
        <v>1.86354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-5.0330000000000004</v>
      </c>
      <c r="FV26">
        <v>-0.1676</v>
      </c>
      <c r="FW26">
        <v>-5.0335000000000001</v>
      </c>
      <c r="FX26">
        <v>0</v>
      </c>
      <c r="FY26">
        <v>0</v>
      </c>
      <c r="FZ26">
        <v>0</v>
      </c>
      <c r="GA26">
        <v>-0.16764000000000201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9.6</v>
      </c>
      <c r="GJ26">
        <v>9.6</v>
      </c>
      <c r="GK26">
        <v>1.0400400000000001</v>
      </c>
      <c r="GL26">
        <v>2.5524900000000001</v>
      </c>
      <c r="GM26">
        <v>1.4489700000000001</v>
      </c>
      <c r="GN26">
        <v>2.3107899999999999</v>
      </c>
      <c r="GO26">
        <v>1.5466299999999999</v>
      </c>
      <c r="GP26">
        <v>2.34863</v>
      </c>
      <c r="GQ26">
        <v>25.737200000000001</v>
      </c>
      <c r="GR26">
        <v>16.014600000000002</v>
      </c>
      <c r="GS26">
        <v>18</v>
      </c>
      <c r="GT26">
        <v>374.94600000000003</v>
      </c>
      <c r="GU26">
        <v>651.101</v>
      </c>
      <c r="GV26">
        <v>18.837800000000001</v>
      </c>
      <c r="GW26">
        <v>21.787700000000001</v>
      </c>
      <c r="GX26">
        <v>30.000499999999999</v>
      </c>
      <c r="GY26">
        <v>21.798300000000001</v>
      </c>
      <c r="GZ26">
        <v>21.781400000000001</v>
      </c>
      <c r="HA26">
        <v>20.815999999999999</v>
      </c>
      <c r="HB26">
        <v>10</v>
      </c>
      <c r="HC26">
        <v>-30</v>
      </c>
      <c r="HD26">
        <v>18.543500000000002</v>
      </c>
      <c r="HE26">
        <v>403.815</v>
      </c>
      <c r="HF26">
        <v>0</v>
      </c>
      <c r="HG26">
        <v>100.816</v>
      </c>
      <c r="HH26">
        <v>94.7971</v>
      </c>
    </row>
    <row r="27" spans="1:216" x14ac:dyDescent="0.2">
      <c r="A27">
        <v>9</v>
      </c>
      <c r="B27">
        <v>1689986369.0999999</v>
      </c>
      <c r="C27">
        <v>488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1689986369.0999999</v>
      </c>
      <c r="M27">
        <f t="shared" si="0"/>
        <v>4.9681826191677191E-4</v>
      </c>
      <c r="N27">
        <f t="shared" si="1"/>
        <v>0.49681826191677192</v>
      </c>
      <c r="O27">
        <f t="shared" si="2"/>
        <v>7.0144888758131074</v>
      </c>
      <c r="P27">
        <f t="shared" si="3"/>
        <v>400.02499999999998</v>
      </c>
      <c r="Q27">
        <f t="shared" si="4"/>
        <v>210.9285576511086</v>
      </c>
      <c r="R27">
        <f t="shared" si="5"/>
        <v>21.284409480098926</v>
      </c>
      <c r="S27">
        <f t="shared" si="6"/>
        <v>40.365780703624999</v>
      </c>
      <c r="T27">
        <f t="shared" si="7"/>
        <v>6.1043728721576443E-2</v>
      </c>
      <c r="U27">
        <f t="shared" si="8"/>
        <v>4.3136987704794096</v>
      </c>
      <c r="V27">
        <f t="shared" si="9"/>
        <v>6.05678575203819E-2</v>
      </c>
      <c r="W27">
        <f t="shared" si="10"/>
        <v>3.7897356656256362E-2</v>
      </c>
      <c r="X27">
        <f t="shared" si="11"/>
        <v>62.048382000000004</v>
      </c>
      <c r="Y27">
        <f t="shared" si="12"/>
        <v>20.122511971904999</v>
      </c>
      <c r="Z27">
        <f t="shared" si="13"/>
        <v>20.122511971904999</v>
      </c>
      <c r="AA27">
        <f t="shared" si="14"/>
        <v>2.3644752289447775</v>
      </c>
      <c r="AB27">
        <f t="shared" si="15"/>
        <v>66.347033325484162</v>
      </c>
      <c r="AC27">
        <f t="shared" si="16"/>
        <v>1.5528249893325001</v>
      </c>
      <c r="AD27">
        <f t="shared" si="17"/>
        <v>2.3404588140583127</v>
      </c>
      <c r="AE27">
        <f t="shared" si="18"/>
        <v>0.81165023961227734</v>
      </c>
      <c r="AF27">
        <f t="shared" si="19"/>
        <v>-21.909685350529642</v>
      </c>
      <c r="AG27">
        <f t="shared" si="20"/>
        <v>-38.351949313773154</v>
      </c>
      <c r="AH27">
        <f t="shared" si="21"/>
        <v>-1.7882565982353942</v>
      </c>
      <c r="AI27">
        <f t="shared" si="22"/>
        <v>-1.5092625381853964E-3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54611.97792520393</v>
      </c>
      <c r="AO27">
        <f t="shared" si="26"/>
        <v>375.17</v>
      </c>
      <c r="AP27">
        <f t="shared" si="27"/>
        <v>316.26780000000002</v>
      </c>
      <c r="AQ27">
        <f t="shared" si="28"/>
        <v>0.84299864061625396</v>
      </c>
      <c r="AR27">
        <f t="shared" si="29"/>
        <v>0.16538737638937015</v>
      </c>
      <c r="AS27">
        <v>1689986369.0999999</v>
      </c>
      <c r="AT27">
        <v>400.02499999999998</v>
      </c>
      <c r="AU27">
        <v>403.505</v>
      </c>
      <c r="AV27">
        <v>15.388500000000001</v>
      </c>
      <c r="AW27">
        <v>15.1525</v>
      </c>
      <c r="AX27">
        <v>405.05799999999999</v>
      </c>
      <c r="AY27">
        <v>15.556100000000001</v>
      </c>
      <c r="AZ27">
        <v>400.04399999999998</v>
      </c>
      <c r="BA27">
        <v>100.80800000000001</v>
      </c>
      <c r="BB27">
        <v>0.100145</v>
      </c>
      <c r="BC27">
        <v>19.957599999999999</v>
      </c>
      <c r="BD27">
        <v>19.608799999999999</v>
      </c>
      <c r="BE27">
        <v>999.9</v>
      </c>
      <c r="BF27">
        <v>0</v>
      </c>
      <c r="BG27">
        <v>0</v>
      </c>
      <c r="BH27">
        <v>10005</v>
      </c>
      <c r="BI27">
        <v>0</v>
      </c>
      <c r="BJ27">
        <v>130.01400000000001</v>
      </c>
      <c r="BK27">
        <v>-3.4802200000000001</v>
      </c>
      <c r="BL27">
        <v>406.27699999999999</v>
      </c>
      <c r="BM27">
        <v>409.71300000000002</v>
      </c>
      <c r="BN27">
        <v>0.23597000000000001</v>
      </c>
      <c r="BO27">
        <v>403.505</v>
      </c>
      <c r="BP27">
        <v>15.1525</v>
      </c>
      <c r="BQ27">
        <v>1.55128</v>
      </c>
      <c r="BR27">
        <v>1.52749</v>
      </c>
      <c r="BS27">
        <v>13.4832</v>
      </c>
      <c r="BT27">
        <v>13.2462</v>
      </c>
      <c r="BU27">
        <v>375.17</v>
      </c>
      <c r="BV27">
        <v>0.90003699999999998</v>
      </c>
      <c r="BW27">
        <v>9.9963399999999994E-2</v>
      </c>
      <c r="BX27">
        <v>0</v>
      </c>
      <c r="BY27">
        <v>2.3972000000000002</v>
      </c>
      <c r="BZ27">
        <v>0</v>
      </c>
      <c r="CA27">
        <v>1727.33</v>
      </c>
      <c r="CB27">
        <v>2896.12</v>
      </c>
      <c r="CC27">
        <v>34.311999999999998</v>
      </c>
      <c r="CD27">
        <v>38</v>
      </c>
      <c r="CE27">
        <v>36.686999999999998</v>
      </c>
      <c r="CF27">
        <v>36.5</v>
      </c>
      <c r="CG27">
        <v>34.625</v>
      </c>
      <c r="CH27">
        <v>337.67</v>
      </c>
      <c r="CI27">
        <v>37.5</v>
      </c>
      <c r="CJ27">
        <v>0</v>
      </c>
      <c r="CK27">
        <v>1689986379.5999999</v>
      </c>
      <c r="CL27">
        <v>0</v>
      </c>
      <c r="CM27">
        <v>1689985735.0999999</v>
      </c>
      <c r="CN27" t="s">
        <v>354</v>
      </c>
      <c r="CO27">
        <v>1689985735.0999999</v>
      </c>
      <c r="CP27">
        <v>1689985735.0999999</v>
      </c>
      <c r="CQ27">
        <v>44</v>
      </c>
      <c r="CR27">
        <v>3.0000000000000001E-3</v>
      </c>
      <c r="CS27">
        <v>2.9000000000000001E-2</v>
      </c>
      <c r="CT27">
        <v>-5.0339999999999998</v>
      </c>
      <c r="CU27">
        <v>-0.16800000000000001</v>
      </c>
      <c r="CV27">
        <v>405</v>
      </c>
      <c r="CW27">
        <v>15</v>
      </c>
      <c r="CX27">
        <v>0.39</v>
      </c>
      <c r="CY27">
        <v>0.16</v>
      </c>
      <c r="CZ27">
        <v>4.2490459910342704</v>
      </c>
      <c r="DA27">
        <v>-0.358594556188362</v>
      </c>
      <c r="DB27">
        <v>6.3137358606429397E-2</v>
      </c>
      <c r="DC27">
        <v>1</v>
      </c>
      <c r="DD27">
        <v>403.54385000000002</v>
      </c>
      <c r="DE27">
        <v>-0.29174436090186701</v>
      </c>
      <c r="DF27">
        <v>4.5648959462401398E-2</v>
      </c>
      <c r="DG27">
        <v>-1</v>
      </c>
      <c r="DH27">
        <v>374.93561904761901</v>
      </c>
      <c r="DI27">
        <v>5.2635802820275898E-2</v>
      </c>
      <c r="DJ27">
        <v>0.14312481272700001</v>
      </c>
      <c r="DK27">
        <v>1</v>
      </c>
      <c r="DL27">
        <v>2</v>
      </c>
      <c r="DM27">
        <v>2</v>
      </c>
      <c r="DN27" t="s">
        <v>355</v>
      </c>
      <c r="DO27">
        <v>2.7334999999999998</v>
      </c>
      <c r="DP27">
        <v>2.8383400000000001</v>
      </c>
      <c r="DQ27">
        <v>9.8611299999999999E-2</v>
      </c>
      <c r="DR27">
        <v>9.7853700000000002E-2</v>
      </c>
      <c r="DS27">
        <v>8.9717500000000006E-2</v>
      </c>
      <c r="DT27">
        <v>8.6418999999999996E-2</v>
      </c>
      <c r="DU27">
        <v>26369.5</v>
      </c>
      <c r="DV27">
        <v>27666.400000000001</v>
      </c>
      <c r="DW27">
        <v>27371.1</v>
      </c>
      <c r="DX27">
        <v>28775.3</v>
      </c>
      <c r="DY27">
        <v>32839.1</v>
      </c>
      <c r="DZ27">
        <v>34989.699999999997</v>
      </c>
      <c r="EA27">
        <v>36593.199999999997</v>
      </c>
      <c r="EB27">
        <v>38981.599999999999</v>
      </c>
      <c r="EC27">
        <v>1.8631500000000001</v>
      </c>
      <c r="ED27">
        <v>2.1064500000000002</v>
      </c>
      <c r="EE27">
        <v>7.8305600000000003E-2</v>
      </c>
      <c r="EF27">
        <v>0</v>
      </c>
      <c r="EG27">
        <v>18.3111</v>
      </c>
      <c r="EH27">
        <v>999.9</v>
      </c>
      <c r="EI27">
        <v>55.616</v>
      </c>
      <c r="EJ27">
        <v>23.504000000000001</v>
      </c>
      <c r="EK27">
        <v>16.0366</v>
      </c>
      <c r="EL27">
        <v>61.82</v>
      </c>
      <c r="EM27">
        <v>27.447900000000001</v>
      </c>
      <c r="EN27">
        <v>1</v>
      </c>
      <c r="EO27">
        <v>-0.41839900000000002</v>
      </c>
      <c r="EP27">
        <v>0.27670499999999998</v>
      </c>
      <c r="EQ27">
        <v>19.967300000000002</v>
      </c>
      <c r="ER27">
        <v>5.21774</v>
      </c>
      <c r="ES27">
        <v>11.920400000000001</v>
      </c>
      <c r="ET27">
        <v>4.9555499999999997</v>
      </c>
      <c r="EU27">
        <v>3.2971499999999998</v>
      </c>
      <c r="EV27">
        <v>9999</v>
      </c>
      <c r="EW27">
        <v>5834.8</v>
      </c>
      <c r="EX27">
        <v>84.2</v>
      </c>
      <c r="EY27">
        <v>161.5</v>
      </c>
      <c r="EZ27">
        <v>1.85991</v>
      </c>
      <c r="FA27">
        <v>1.8590599999999999</v>
      </c>
      <c r="FB27">
        <v>1.8649199999999999</v>
      </c>
      <c r="FC27">
        <v>1.86893</v>
      </c>
      <c r="FD27">
        <v>1.86358</v>
      </c>
      <c r="FE27">
        <v>1.8636900000000001</v>
      </c>
      <c r="FF27">
        <v>1.8636999999999999</v>
      </c>
      <c r="FG27">
        <v>1.86347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-5.0330000000000004</v>
      </c>
      <c r="FV27">
        <v>-0.1676</v>
      </c>
      <c r="FW27">
        <v>-5.0335000000000001</v>
      </c>
      <c r="FX27">
        <v>0</v>
      </c>
      <c r="FY27">
        <v>0</v>
      </c>
      <c r="FZ27">
        <v>0</v>
      </c>
      <c r="GA27">
        <v>-0.16764000000000201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10.6</v>
      </c>
      <c r="GJ27">
        <v>10.6</v>
      </c>
      <c r="GK27">
        <v>1.0388200000000001</v>
      </c>
      <c r="GL27">
        <v>2.5463900000000002</v>
      </c>
      <c r="GM27">
        <v>1.4489700000000001</v>
      </c>
      <c r="GN27">
        <v>2.3095699999999999</v>
      </c>
      <c r="GO27">
        <v>1.5466299999999999</v>
      </c>
      <c r="GP27">
        <v>2.3974600000000001</v>
      </c>
      <c r="GQ27">
        <v>25.778300000000002</v>
      </c>
      <c r="GR27">
        <v>16.023299999999999</v>
      </c>
      <c r="GS27">
        <v>18</v>
      </c>
      <c r="GT27">
        <v>374.97699999999998</v>
      </c>
      <c r="GU27">
        <v>650.81399999999996</v>
      </c>
      <c r="GV27">
        <v>18.841699999999999</v>
      </c>
      <c r="GW27">
        <v>21.816199999999998</v>
      </c>
      <c r="GX27">
        <v>30.000399999999999</v>
      </c>
      <c r="GY27">
        <v>21.828600000000002</v>
      </c>
      <c r="GZ27">
        <v>21.813300000000002</v>
      </c>
      <c r="HA27">
        <v>20.804500000000001</v>
      </c>
      <c r="HB27">
        <v>10</v>
      </c>
      <c r="HC27">
        <v>-30</v>
      </c>
      <c r="HD27">
        <v>18.856000000000002</v>
      </c>
      <c r="HE27">
        <v>403.38900000000001</v>
      </c>
      <c r="HF27">
        <v>0</v>
      </c>
      <c r="HG27">
        <v>100.81399999999999</v>
      </c>
      <c r="HH27">
        <v>94.793999999999997</v>
      </c>
    </row>
    <row r="28" spans="1:216" x14ac:dyDescent="0.2">
      <c r="A28">
        <v>10</v>
      </c>
      <c r="B28">
        <v>1689986430.0999999</v>
      </c>
      <c r="C28">
        <v>549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1689986430.0999999</v>
      </c>
      <c r="M28">
        <f t="shared" si="0"/>
        <v>4.6895283882854028E-4</v>
      </c>
      <c r="N28">
        <f t="shared" si="1"/>
        <v>0.46895283882854027</v>
      </c>
      <c r="O28">
        <f t="shared" si="2"/>
        <v>5.8616990322486409</v>
      </c>
      <c r="P28">
        <f t="shared" si="3"/>
        <v>400.01499999999999</v>
      </c>
      <c r="Q28">
        <f t="shared" si="4"/>
        <v>233.30485691345427</v>
      </c>
      <c r="R28">
        <f t="shared" si="5"/>
        <v>23.542753565963423</v>
      </c>
      <c r="S28">
        <f t="shared" si="6"/>
        <v>40.365445847457501</v>
      </c>
      <c r="T28">
        <f t="shared" si="7"/>
        <v>5.8051773812179422E-2</v>
      </c>
      <c r="U28">
        <f t="shared" si="8"/>
        <v>4.3155115115928337</v>
      </c>
      <c r="V28">
        <f t="shared" si="9"/>
        <v>5.7621409347162464E-2</v>
      </c>
      <c r="W28">
        <f t="shared" si="10"/>
        <v>3.6051781213585418E-2</v>
      </c>
      <c r="X28">
        <f t="shared" si="11"/>
        <v>41.367065309443468</v>
      </c>
      <c r="Y28">
        <f t="shared" si="12"/>
        <v>20.093154468238772</v>
      </c>
      <c r="Z28">
        <f t="shared" si="13"/>
        <v>20.093154468238772</v>
      </c>
      <c r="AA28">
        <f t="shared" si="14"/>
        <v>2.3601841137985766</v>
      </c>
      <c r="AB28">
        <f t="shared" si="15"/>
        <v>66.226073687322128</v>
      </c>
      <c r="AC28">
        <f t="shared" si="16"/>
        <v>1.5548590322761999</v>
      </c>
      <c r="AD28">
        <f t="shared" si="17"/>
        <v>2.347804944042533</v>
      </c>
      <c r="AE28">
        <f t="shared" si="18"/>
        <v>0.8053250815223767</v>
      </c>
      <c r="AF28">
        <f t="shared" si="19"/>
        <v>-20.680820192338626</v>
      </c>
      <c r="AG28">
        <f t="shared" si="20"/>
        <v>-19.765324490129675</v>
      </c>
      <c r="AH28">
        <f t="shared" si="21"/>
        <v>-0.92132122043553188</v>
      </c>
      <c r="AI28">
        <f t="shared" si="22"/>
        <v>-4.0059346036258603E-4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54632.937698672482</v>
      </c>
      <c r="AO28">
        <f t="shared" si="26"/>
        <v>250.126</v>
      </c>
      <c r="AP28">
        <f t="shared" si="27"/>
        <v>210.85555798416758</v>
      </c>
      <c r="AQ28">
        <f t="shared" si="28"/>
        <v>0.84299736126659197</v>
      </c>
      <c r="AR28">
        <f t="shared" si="29"/>
        <v>0.16538490724452262</v>
      </c>
      <c r="AS28">
        <v>1689986430.0999999</v>
      </c>
      <c r="AT28">
        <v>400.01499999999999</v>
      </c>
      <c r="AU28">
        <v>402.93400000000003</v>
      </c>
      <c r="AV28">
        <v>15.4084</v>
      </c>
      <c r="AW28">
        <v>15.185600000000001</v>
      </c>
      <c r="AX28">
        <v>405.048</v>
      </c>
      <c r="AY28">
        <v>15.576000000000001</v>
      </c>
      <c r="AZ28">
        <v>399.97</v>
      </c>
      <c r="BA28">
        <v>100.81</v>
      </c>
      <c r="BB28">
        <v>9.9830500000000003E-2</v>
      </c>
      <c r="BC28">
        <v>20.008199999999999</v>
      </c>
      <c r="BD28">
        <v>19.682700000000001</v>
      </c>
      <c r="BE28">
        <v>999.9</v>
      </c>
      <c r="BF28">
        <v>0</v>
      </c>
      <c r="BG28">
        <v>0</v>
      </c>
      <c r="BH28">
        <v>10010.6</v>
      </c>
      <c r="BI28">
        <v>0</v>
      </c>
      <c r="BJ28">
        <v>112.09699999999999</v>
      </c>
      <c r="BK28">
        <v>-2.9189500000000002</v>
      </c>
      <c r="BL28">
        <v>406.27499999999998</v>
      </c>
      <c r="BM28">
        <v>409.14699999999999</v>
      </c>
      <c r="BN28">
        <v>0.222798</v>
      </c>
      <c r="BO28">
        <v>402.93400000000003</v>
      </c>
      <c r="BP28">
        <v>15.185600000000001</v>
      </c>
      <c r="BQ28">
        <v>1.55331</v>
      </c>
      <c r="BR28">
        <v>1.53085</v>
      </c>
      <c r="BS28">
        <v>13.503299999999999</v>
      </c>
      <c r="BT28">
        <v>13.2798</v>
      </c>
      <c r="BU28">
        <v>250.126</v>
      </c>
      <c r="BV28">
        <v>0.90008600000000005</v>
      </c>
      <c r="BW28">
        <v>9.9913600000000005E-2</v>
      </c>
      <c r="BX28">
        <v>0</v>
      </c>
      <c r="BY28">
        <v>2.2928000000000002</v>
      </c>
      <c r="BZ28">
        <v>0</v>
      </c>
      <c r="CA28">
        <v>1408.89</v>
      </c>
      <c r="CB28">
        <v>1930.87</v>
      </c>
      <c r="CC28">
        <v>34.061999999999998</v>
      </c>
      <c r="CD28">
        <v>38.061999999999998</v>
      </c>
      <c r="CE28">
        <v>36.625</v>
      </c>
      <c r="CF28">
        <v>36.875</v>
      </c>
      <c r="CG28">
        <v>34.436999999999998</v>
      </c>
      <c r="CH28">
        <v>225.13</v>
      </c>
      <c r="CI28">
        <v>24.99</v>
      </c>
      <c r="CJ28">
        <v>0</v>
      </c>
      <c r="CK28">
        <v>1689986440.8</v>
      </c>
      <c r="CL28">
        <v>0</v>
      </c>
      <c r="CM28">
        <v>1689985735.0999999</v>
      </c>
      <c r="CN28" t="s">
        <v>354</v>
      </c>
      <c r="CO28">
        <v>1689985735.0999999</v>
      </c>
      <c r="CP28">
        <v>1689985735.0999999</v>
      </c>
      <c r="CQ28">
        <v>44</v>
      </c>
      <c r="CR28">
        <v>3.0000000000000001E-3</v>
      </c>
      <c r="CS28">
        <v>2.9000000000000001E-2</v>
      </c>
      <c r="CT28">
        <v>-5.0339999999999998</v>
      </c>
      <c r="CU28">
        <v>-0.16800000000000001</v>
      </c>
      <c r="CV28">
        <v>405</v>
      </c>
      <c r="CW28">
        <v>15</v>
      </c>
      <c r="CX28">
        <v>0.39</v>
      </c>
      <c r="CY28">
        <v>0.16</v>
      </c>
      <c r="CZ28">
        <v>3.49415549278639</v>
      </c>
      <c r="DA28">
        <v>0.35830226012865302</v>
      </c>
      <c r="DB28">
        <v>6.0543880898188601E-2</v>
      </c>
      <c r="DC28">
        <v>1</v>
      </c>
      <c r="DD28">
        <v>402.95490476190503</v>
      </c>
      <c r="DE28">
        <v>7.7922077959144301E-4</v>
      </c>
      <c r="DF28">
        <v>3.3144567553018298E-2</v>
      </c>
      <c r="DG28">
        <v>-1</v>
      </c>
      <c r="DH28">
        <v>249.96195</v>
      </c>
      <c r="DI28">
        <v>-0.44660994036460799</v>
      </c>
      <c r="DJ28">
        <v>0.166745457209484</v>
      </c>
      <c r="DK28">
        <v>1</v>
      </c>
      <c r="DL28">
        <v>2</v>
      </c>
      <c r="DM28">
        <v>2</v>
      </c>
      <c r="DN28" t="s">
        <v>355</v>
      </c>
      <c r="DO28">
        <v>2.7332399999999999</v>
      </c>
      <c r="DP28">
        <v>2.8380700000000001</v>
      </c>
      <c r="DQ28">
        <v>9.86017E-2</v>
      </c>
      <c r="DR28">
        <v>9.7740400000000005E-2</v>
      </c>
      <c r="DS28">
        <v>8.9793999999999999E-2</v>
      </c>
      <c r="DT28">
        <v>8.6548E-2</v>
      </c>
      <c r="DU28">
        <v>26368.3</v>
      </c>
      <c r="DV28">
        <v>27667.599999999999</v>
      </c>
      <c r="DW28">
        <v>27369.8</v>
      </c>
      <c r="DX28">
        <v>28773.1</v>
      </c>
      <c r="DY28">
        <v>32834.9</v>
      </c>
      <c r="DZ28">
        <v>34982.199999999997</v>
      </c>
      <c r="EA28">
        <v>36591.599999999999</v>
      </c>
      <c r="EB28">
        <v>38978.6</v>
      </c>
      <c r="EC28">
        <v>1.8626499999999999</v>
      </c>
      <c r="ED28">
        <v>2.1057000000000001</v>
      </c>
      <c r="EE28">
        <v>8.0071400000000001E-2</v>
      </c>
      <c r="EF28">
        <v>0</v>
      </c>
      <c r="EG28">
        <v>18.355899999999998</v>
      </c>
      <c r="EH28">
        <v>999.9</v>
      </c>
      <c r="EI28">
        <v>55.64</v>
      </c>
      <c r="EJ28">
        <v>23.504000000000001</v>
      </c>
      <c r="EK28">
        <v>16.0441</v>
      </c>
      <c r="EL28">
        <v>62.26</v>
      </c>
      <c r="EM28">
        <v>27.171500000000002</v>
      </c>
      <c r="EN28">
        <v>1</v>
      </c>
      <c r="EO28">
        <v>-0.41468500000000003</v>
      </c>
      <c r="EP28">
        <v>0.92425400000000002</v>
      </c>
      <c r="EQ28">
        <v>19.9495</v>
      </c>
      <c r="ER28">
        <v>5.2172900000000002</v>
      </c>
      <c r="ES28">
        <v>11.920400000000001</v>
      </c>
      <c r="ET28">
        <v>4.9558</v>
      </c>
      <c r="EU28">
        <v>3.2972000000000001</v>
      </c>
      <c r="EV28">
        <v>9999</v>
      </c>
      <c r="EW28">
        <v>5836</v>
      </c>
      <c r="EX28">
        <v>84.2</v>
      </c>
      <c r="EY28">
        <v>161.5</v>
      </c>
      <c r="EZ28">
        <v>1.85989</v>
      </c>
      <c r="FA28">
        <v>1.8590500000000001</v>
      </c>
      <c r="FB28">
        <v>1.8649199999999999</v>
      </c>
      <c r="FC28">
        <v>1.86893</v>
      </c>
      <c r="FD28">
        <v>1.8635699999999999</v>
      </c>
      <c r="FE28">
        <v>1.86371</v>
      </c>
      <c r="FF28">
        <v>1.8636900000000001</v>
      </c>
      <c r="FG28">
        <v>1.86351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-5.0330000000000004</v>
      </c>
      <c r="FV28">
        <v>-0.1676</v>
      </c>
      <c r="FW28">
        <v>-5.0335000000000001</v>
      </c>
      <c r="FX28">
        <v>0</v>
      </c>
      <c r="FY28">
        <v>0</v>
      </c>
      <c r="FZ28">
        <v>0</v>
      </c>
      <c r="GA28">
        <v>-0.16764000000000201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11.6</v>
      </c>
      <c r="GJ28">
        <v>11.6</v>
      </c>
      <c r="GK28">
        <v>1.0376000000000001</v>
      </c>
      <c r="GL28">
        <v>2.5439500000000002</v>
      </c>
      <c r="GM28">
        <v>1.4489700000000001</v>
      </c>
      <c r="GN28">
        <v>2.3095699999999999</v>
      </c>
      <c r="GO28">
        <v>1.5466299999999999</v>
      </c>
      <c r="GP28">
        <v>2.4145500000000002</v>
      </c>
      <c r="GQ28">
        <v>25.8399</v>
      </c>
      <c r="GR28">
        <v>16.0321</v>
      </c>
      <c r="GS28">
        <v>18</v>
      </c>
      <c r="GT28">
        <v>374.99200000000002</v>
      </c>
      <c r="GU28">
        <v>650.61500000000001</v>
      </c>
      <c r="GV28">
        <v>18.786799999999999</v>
      </c>
      <c r="GW28">
        <v>21.851700000000001</v>
      </c>
      <c r="GX28">
        <v>30.0002</v>
      </c>
      <c r="GY28">
        <v>21.864899999999999</v>
      </c>
      <c r="GZ28">
        <v>21.850100000000001</v>
      </c>
      <c r="HA28">
        <v>20.783300000000001</v>
      </c>
      <c r="HB28">
        <v>10</v>
      </c>
      <c r="HC28">
        <v>-30</v>
      </c>
      <c r="HD28">
        <v>18.788399999999999</v>
      </c>
      <c r="HE28">
        <v>403.01600000000002</v>
      </c>
      <c r="HF28">
        <v>0</v>
      </c>
      <c r="HG28">
        <v>100.809</v>
      </c>
      <c r="HH28">
        <v>94.786900000000003</v>
      </c>
    </row>
    <row r="29" spans="1:216" x14ac:dyDescent="0.2">
      <c r="A29">
        <v>11</v>
      </c>
      <c r="B29">
        <v>1689986491.0999999</v>
      </c>
      <c r="C29">
        <v>610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1689986491.0999999</v>
      </c>
      <c r="M29">
        <f t="shared" si="0"/>
        <v>4.3843401066163403E-4</v>
      </c>
      <c r="N29">
        <f t="shared" si="1"/>
        <v>0.43843401066163401</v>
      </c>
      <c r="O29">
        <f t="shared" si="2"/>
        <v>4.7982548926639881</v>
      </c>
      <c r="P29">
        <f t="shared" si="3"/>
        <v>400.03899999999999</v>
      </c>
      <c r="Q29">
        <f t="shared" si="4"/>
        <v>255.80399257258654</v>
      </c>
      <c r="R29">
        <f t="shared" si="5"/>
        <v>25.813149989377404</v>
      </c>
      <c r="S29">
        <f t="shared" si="6"/>
        <v>40.367887165288806</v>
      </c>
      <c r="T29">
        <f t="shared" si="7"/>
        <v>5.5155214964772221E-2</v>
      </c>
      <c r="U29">
        <f t="shared" si="8"/>
        <v>4.3137608304266486</v>
      </c>
      <c r="V29">
        <f t="shared" si="9"/>
        <v>5.476641442899001E-2</v>
      </c>
      <c r="W29">
        <f t="shared" si="10"/>
        <v>3.4263712517573368E-2</v>
      </c>
      <c r="X29">
        <f t="shared" si="11"/>
        <v>29.777849223215775</v>
      </c>
      <c r="Y29">
        <f t="shared" si="12"/>
        <v>20.014904377567664</v>
      </c>
      <c r="Z29">
        <f t="shared" si="13"/>
        <v>20.014904377567664</v>
      </c>
      <c r="AA29">
        <f t="shared" si="14"/>
        <v>2.3487798027235538</v>
      </c>
      <c r="AB29">
        <f t="shared" si="15"/>
        <v>66.447973594022642</v>
      </c>
      <c r="AC29">
        <f t="shared" si="16"/>
        <v>1.5565752506116801</v>
      </c>
      <c r="AD29">
        <f t="shared" si="17"/>
        <v>2.3425473591142025</v>
      </c>
      <c r="AE29">
        <f t="shared" si="18"/>
        <v>0.79220455211187368</v>
      </c>
      <c r="AF29">
        <f t="shared" si="19"/>
        <v>-19.334939870178061</v>
      </c>
      <c r="AG29">
        <f t="shared" si="20"/>
        <v>-9.9779910922221333</v>
      </c>
      <c r="AH29">
        <f t="shared" si="21"/>
        <v>-0.46502039844091664</v>
      </c>
      <c r="AI29">
        <f t="shared" si="22"/>
        <v>-1.0213762533695103E-4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54610.377098787183</v>
      </c>
      <c r="AO29">
        <f t="shared" si="26"/>
        <v>180.048</v>
      </c>
      <c r="AP29">
        <f t="shared" si="27"/>
        <v>151.7803140016662</v>
      </c>
      <c r="AQ29">
        <f t="shared" si="28"/>
        <v>0.84299916689808385</v>
      </c>
      <c r="AR29">
        <f t="shared" si="29"/>
        <v>0.16538839211330186</v>
      </c>
      <c r="AS29">
        <v>1689986491.0999999</v>
      </c>
      <c r="AT29">
        <v>400.03899999999999</v>
      </c>
      <c r="AU29">
        <v>402.43900000000002</v>
      </c>
      <c r="AV29">
        <v>15.4254</v>
      </c>
      <c r="AW29">
        <v>15.2171</v>
      </c>
      <c r="AX29">
        <v>405.072</v>
      </c>
      <c r="AY29">
        <v>15.5931</v>
      </c>
      <c r="AZ29">
        <v>399.964</v>
      </c>
      <c r="BA29">
        <v>100.81</v>
      </c>
      <c r="BB29">
        <v>9.9879200000000001E-2</v>
      </c>
      <c r="BC29">
        <v>19.972000000000001</v>
      </c>
      <c r="BD29">
        <v>19.632200000000001</v>
      </c>
      <c r="BE29">
        <v>999.9</v>
      </c>
      <c r="BF29">
        <v>0</v>
      </c>
      <c r="BG29">
        <v>0</v>
      </c>
      <c r="BH29">
        <v>10005</v>
      </c>
      <c r="BI29">
        <v>0</v>
      </c>
      <c r="BJ29">
        <v>96.741799999999998</v>
      </c>
      <c r="BK29">
        <v>-2.4005700000000001</v>
      </c>
      <c r="BL29">
        <v>406.30599999999998</v>
      </c>
      <c r="BM29">
        <v>408.65800000000002</v>
      </c>
      <c r="BN29">
        <v>0.208339</v>
      </c>
      <c r="BO29">
        <v>402.43900000000002</v>
      </c>
      <c r="BP29">
        <v>15.2171</v>
      </c>
      <c r="BQ29">
        <v>1.5550299999999999</v>
      </c>
      <c r="BR29">
        <v>1.53403</v>
      </c>
      <c r="BS29">
        <v>13.520300000000001</v>
      </c>
      <c r="BT29">
        <v>13.3116</v>
      </c>
      <c r="BU29">
        <v>180.048</v>
      </c>
      <c r="BV29">
        <v>0.90004300000000004</v>
      </c>
      <c r="BW29">
        <v>9.9957099999999993E-2</v>
      </c>
      <c r="BX29">
        <v>0</v>
      </c>
      <c r="BY29">
        <v>2.2050000000000001</v>
      </c>
      <c r="BZ29">
        <v>0</v>
      </c>
      <c r="CA29">
        <v>1186.02</v>
      </c>
      <c r="CB29">
        <v>1389.88</v>
      </c>
      <c r="CC29">
        <v>33.811999999999998</v>
      </c>
      <c r="CD29">
        <v>38.061999999999998</v>
      </c>
      <c r="CE29">
        <v>36.436999999999998</v>
      </c>
      <c r="CF29">
        <v>37.061999999999998</v>
      </c>
      <c r="CG29">
        <v>34.25</v>
      </c>
      <c r="CH29">
        <v>162.05000000000001</v>
      </c>
      <c r="CI29">
        <v>18</v>
      </c>
      <c r="CJ29">
        <v>0</v>
      </c>
      <c r="CK29">
        <v>1689986502</v>
      </c>
      <c r="CL29">
        <v>0</v>
      </c>
      <c r="CM29">
        <v>1689985735.0999999</v>
      </c>
      <c r="CN29" t="s">
        <v>354</v>
      </c>
      <c r="CO29">
        <v>1689985735.0999999</v>
      </c>
      <c r="CP29">
        <v>1689985735.0999999</v>
      </c>
      <c r="CQ29">
        <v>44</v>
      </c>
      <c r="CR29">
        <v>3.0000000000000001E-3</v>
      </c>
      <c r="CS29">
        <v>2.9000000000000001E-2</v>
      </c>
      <c r="CT29">
        <v>-5.0339999999999998</v>
      </c>
      <c r="CU29">
        <v>-0.16800000000000001</v>
      </c>
      <c r="CV29">
        <v>405</v>
      </c>
      <c r="CW29">
        <v>15</v>
      </c>
      <c r="CX29">
        <v>0.39</v>
      </c>
      <c r="CY29">
        <v>0.16</v>
      </c>
      <c r="CZ29">
        <v>2.8143047589762502</v>
      </c>
      <c r="DA29">
        <v>0.24676521327473</v>
      </c>
      <c r="DB29">
        <v>4.6929187986109802E-2</v>
      </c>
      <c r="DC29">
        <v>1</v>
      </c>
      <c r="DD29">
        <v>402.41224999999997</v>
      </c>
      <c r="DE29">
        <v>7.4436090224979899E-3</v>
      </c>
      <c r="DF29">
        <v>2.6701825780265601E-2</v>
      </c>
      <c r="DG29">
        <v>-1</v>
      </c>
      <c r="DH29">
        <v>179.9836</v>
      </c>
      <c r="DI29">
        <v>-9.4203740240452694E-2</v>
      </c>
      <c r="DJ29">
        <v>0.13065351124252</v>
      </c>
      <c r="DK29">
        <v>1</v>
      </c>
      <c r="DL29">
        <v>2</v>
      </c>
      <c r="DM29">
        <v>2</v>
      </c>
      <c r="DN29" t="s">
        <v>355</v>
      </c>
      <c r="DO29">
        <v>2.7331699999999999</v>
      </c>
      <c r="DP29">
        <v>2.8380700000000001</v>
      </c>
      <c r="DQ29">
        <v>9.8597199999999996E-2</v>
      </c>
      <c r="DR29">
        <v>9.7640400000000002E-2</v>
      </c>
      <c r="DS29">
        <v>8.9857400000000004E-2</v>
      </c>
      <c r="DT29">
        <v>8.6669700000000002E-2</v>
      </c>
      <c r="DU29">
        <v>26365.9</v>
      </c>
      <c r="DV29">
        <v>27668.9</v>
      </c>
      <c r="DW29">
        <v>27367.3</v>
      </c>
      <c r="DX29">
        <v>28771.5</v>
      </c>
      <c r="DY29">
        <v>32829.300000000003</v>
      </c>
      <c r="DZ29">
        <v>34975.4</v>
      </c>
      <c r="EA29">
        <v>36587.800000000003</v>
      </c>
      <c r="EB29">
        <v>38976.300000000003</v>
      </c>
      <c r="EC29">
        <v>1.86273</v>
      </c>
      <c r="ED29">
        <v>2.1048300000000002</v>
      </c>
      <c r="EE29">
        <v>7.7232700000000001E-2</v>
      </c>
      <c r="EF29">
        <v>0</v>
      </c>
      <c r="EG29">
        <v>18.352399999999999</v>
      </c>
      <c r="EH29">
        <v>999.9</v>
      </c>
      <c r="EI29">
        <v>55.646000000000001</v>
      </c>
      <c r="EJ29">
        <v>23.544</v>
      </c>
      <c r="EK29">
        <v>16.085799999999999</v>
      </c>
      <c r="EL29">
        <v>62.28</v>
      </c>
      <c r="EM29">
        <v>27.331700000000001</v>
      </c>
      <c r="EN29">
        <v>1</v>
      </c>
      <c r="EO29">
        <v>-0.411997</v>
      </c>
      <c r="EP29">
        <v>0.32742100000000002</v>
      </c>
      <c r="EQ29">
        <v>19.968299999999999</v>
      </c>
      <c r="ER29">
        <v>5.2180400000000002</v>
      </c>
      <c r="ES29">
        <v>11.9201</v>
      </c>
      <c r="ET29">
        <v>4.9553000000000003</v>
      </c>
      <c r="EU29">
        <v>3.29718</v>
      </c>
      <c r="EV29">
        <v>9999</v>
      </c>
      <c r="EW29">
        <v>5837.5</v>
      </c>
      <c r="EX29">
        <v>84.2</v>
      </c>
      <c r="EY29">
        <v>161.5</v>
      </c>
      <c r="EZ29">
        <v>1.85989</v>
      </c>
      <c r="FA29">
        <v>1.8590599999999999</v>
      </c>
      <c r="FB29">
        <v>1.86493</v>
      </c>
      <c r="FC29">
        <v>1.8689199999999999</v>
      </c>
      <c r="FD29">
        <v>1.86364</v>
      </c>
      <c r="FE29">
        <v>1.86371</v>
      </c>
      <c r="FF29">
        <v>1.86371</v>
      </c>
      <c r="FG29">
        <v>1.86354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-5.0330000000000004</v>
      </c>
      <c r="FV29">
        <v>-0.16769999999999999</v>
      </c>
      <c r="FW29">
        <v>-5.0335000000000001</v>
      </c>
      <c r="FX29">
        <v>0</v>
      </c>
      <c r="FY29">
        <v>0</v>
      </c>
      <c r="FZ29">
        <v>0</v>
      </c>
      <c r="GA29">
        <v>-0.16764000000000201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12.6</v>
      </c>
      <c r="GJ29">
        <v>12.6</v>
      </c>
      <c r="GK29">
        <v>1.0363800000000001</v>
      </c>
      <c r="GL29">
        <v>2.5537100000000001</v>
      </c>
      <c r="GM29">
        <v>1.4489700000000001</v>
      </c>
      <c r="GN29">
        <v>2.3083499999999999</v>
      </c>
      <c r="GO29">
        <v>1.5466299999999999</v>
      </c>
      <c r="GP29">
        <v>2.33643</v>
      </c>
      <c r="GQ29">
        <v>25.881</v>
      </c>
      <c r="GR29">
        <v>16.023299999999999</v>
      </c>
      <c r="GS29">
        <v>18</v>
      </c>
      <c r="GT29">
        <v>375.26900000000001</v>
      </c>
      <c r="GU29">
        <v>650.28499999999997</v>
      </c>
      <c r="GV29">
        <v>18.963200000000001</v>
      </c>
      <c r="GW29">
        <v>21.8918</v>
      </c>
      <c r="GX29">
        <v>30.0001</v>
      </c>
      <c r="GY29">
        <v>21.901199999999999</v>
      </c>
      <c r="GZ29">
        <v>21.885400000000001</v>
      </c>
      <c r="HA29">
        <v>20.758500000000002</v>
      </c>
      <c r="HB29">
        <v>10</v>
      </c>
      <c r="HC29">
        <v>-30</v>
      </c>
      <c r="HD29">
        <v>18.982099999999999</v>
      </c>
      <c r="HE29">
        <v>402.40499999999997</v>
      </c>
      <c r="HF29">
        <v>0</v>
      </c>
      <c r="HG29">
        <v>100.79900000000001</v>
      </c>
      <c r="HH29">
        <v>94.781199999999998</v>
      </c>
    </row>
    <row r="30" spans="1:216" x14ac:dyDescent="0.2">
      <c r="A30">
        <v>12</v>
      </c>
      <c r="B30">
        <v>1689986552.0999999</v>
      </c>
      <c r="C30">
        <v>671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1689986552.0999999</v>
      </c>
      <c r="M30">
        <f t="shared" si="0"/>
        <v>3.9091233449902417E-4</v>
      </c>
      <c r="N30">
        <f t="shared" si="1"/>
        <v>0.39091233449902418</v>
      </c>
      <c r="O30">
        <f t="shared" si="2"/>
        <v>3.5535614263543751</v>
      </c>
      <c r="P30">
        <f t="shared" si="3"/>
        <v>400.02800000000002</v>
      </c>
      <c r="Q30">
        <f t="shared" si="4"/>
        <v>279.6515162683811</v>
      </c>
      <c r="R30">
        <f t="shared" si="5"/>
        <v>28.219542137746519</v>
      </c>
      <c r="S30">
        <f t="shared" si="6"/>
        <v>40.366693350751611</v>
      </c>
      <c r="T30">
        <f t="shared" si="7"/>
        <v>4.9264056141787013E-2</v>
      </c>
      <c r="U30">
        <f t="shared" si="8"/>
        <v>4.3203864015441722</v>
      </c>
      <c r="V30">
        <f t="shared" si="9"/>
        <v>4.895409655660983E-2</v>
      </c>
      <c r="W30">
        <f t="shared" si="10"/>
        <v>3.0623996193318761E-2</v>
      </c>
      <c r="X30">
        <f t="shared" si="11"/>
        <v>20.637480198541429</v>
      </c>
      <c r="Y30">
        <f t="shared" si="12"/>
        <v>20.005141011063568</v>
      </c>
      <c r="Z30">
        <f t="shared" si="13"/>
        <v>20.005141011063568</v>
      </c>
      <c r="AA30">
        <f t="shared" si="14"/>
        <v>2.3473602656033812</v>
      </c>
      <c r="AB30">
        <f t="shared" si="15"/>
        <v>66.393821917766374</v>
      </c>
      <c r="AC30">
        <f t="shared" si="16"/>
        <v>1.5571572950746402</v>
      </c>
      <c r="AD30">
        <f t="shared" si="17"/>
        <v>2.3453346261694259</v>
      </c>
      <c r="AE30">
        <f t="shared" si="18"/>
        <v>0.790202970528741</v>
      </c>
      <c r="AF30">
        <f t="shared" si="19"/>
        <v>-17.239233951406966</v>
      </c>
      <c r="AG30">
        <f t="shared" si="20"/>
        <v>-3.247149660825424</v>
      </c>
      <c r="AH30">
        <f t="shared" si="21"/>
        <v>-0.15110737079324196</v>
      </c>
      <c r="AI30">
        <f t="shared" si="22"/>
        <v>-1.0784484202552846E-5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54717.729414008223</v>
      </c>
      <c r="AO30">
        <f t="shared" si="26"/>
        <v>124.773</v>
      </c>
      <c r="AP30">
        <f t="shared" si="27"/>
        <v>105.18429896297484</v>
      </c>
      <c r="AQ30">
        <f t="shared" si="28"/>
        <v>0.84300528930918417</v>
      </c>
      <c r="AR30">
        <f t="shared" si="29"/>
        <v>0.16540020836672542</v>
      </c>
      <c r="AS30">
        <v>1689986552.0999999</v>
      </c>
      <c r="AT30">
        <v>400.02800000000002</v>
      </c>
      <c r="AU30">
        <v>401.81799999999998</v>
      </c>
      <c r="AV30">
        <v>15.4312</v>
      </c>
      <c r="AW30">
        <v>15.2455</v>
      </c>
      <c r="AX30">
        <v>405.06099999999998</v>
      </c>
      <c r="AY30">
        <v>15.598800000000001</v>
      </c>
      <c r="AZ30">
        <v>400.01</v>
      </c>
      <c r="BA30">
        <v>100.81</v>
      </c>
      <c r="BB30">
        <v>9.96697E-2</v>
      </c>
      <c r="BC30">
        <v>19.991199999999999</v>
      </c>
      <c r="BD30">
        <v>19.666499999999999</v>
      </c>
      <c r="BE30">
        <v>999.9</v>
      </c>
      <c r="BF30">
        <v>0</v>
      </c>
      <c r="BG30">
        <v>0</v>
      </c>
      <c r="BH30">
        <v>10026.200000000001</v>
      </c>
      <c r="BI30">
        <v>0</v>
      </c>
      <c r="BJ30">
        <v>88.530799999999999</v>
      </c>
      <c r="BK30">
        <v>-1.7904100000000001</v>
      </c>
      <c r="BL30">
        <v>406.29700000000003</v>
      </c>
      <c r="BM30">
        <v>408.03899999999999</v>
      </c>
      <c r="BN30">
        <v>0.185699</v>
      </c>
      <c r="BO30">
        <v>401.81799999999998</v>
      </c>
      <c r="BP30">
        <v>15.2455</v>
      </c>
      <c r="BQ30">
        <v>1.55562</v>
      </c>
      <c r="BR30">
        <v>1.5368999999999999</v>
      </c>
      <c r="BS30">
        <v>13.5261</v>
      </c>
      <c r="BT30">
        <v>13.340299999999999</v>
      </c>
      <c r="BU30">
        <v>124.773</v>
      </c>
      <c r="BV30">
        <v>0.89985499999999996</v>
      </c>
      <c r="BW30">
        <v>0.100145</v>
      </c>
      <c r="BX30">
        <v>0</v>
      </c>
      <c r="BY30">
        <v>2.2530999999999999</v>
      </c>
      <c r="BZ30">
        <v>0</v>
      </c>
      <c r="CA30">
        <v>1009.01</v>
      </c>
      <c r="CB30">
        <v>963.13800000000003</v>
      </c>
      <c r="CC30">
        <v>33.561999999999998</v>
      </c>
      <c r="CD30">
        <v>38</v>
      </c>
      <c r="CE30">
        <v>36.311999999999998</v>
      </c>
      <c r="CF30">
        <v>37.125</v>
      </c>
      <c r="CG30">
        <v>34.061999999999998</v>
      </c>
      <c r="CH30">
        <v>112.28</v>
      </c>
      <c r="CI30">
        <v>12.5</v>
      </c>
      <c r="CJ30">
        <v>0</v>
      </c>
      <c r="CK30">
        <v>1689986562.5999999</v>
      </c>
      <c r="CL30">
        <v>0</v>
      </c>
      <c r="CM30">
        <v>1689985735.0999999</v>
      </c>
      <c r="CN30" t="s">
        <v>354</v>
      </c>
      <c r="CO30">
        <v>1689985735.0999999</v>
      </c>
      <c r="CP30">
        <v>1689985735.0999999</v>
      </c>
      <c r="CQ30">
        <v>44</v>
      </c>
      <c r="CR30">
        <v>3.0000000000000001E-3</v>
      </c>
      <c r="CS30">
        <v>2.9000000000000001E-2</v>
      </c>
      <c r="CT30">
        <v>-5.0339999999999998</v>
      </c>
      <c r="CU30">
        <v>-0.16800000000000001</v>
      </c>
      <c r="CV30">
        <v>405</v>
      </c>
      <c r="CW30">
        <v>15</v>
      </c>
      <c r="CX30">
        <v>0.39</v>
      </c>
      <c r="CY30">
        <v>0.16</v>
      </c>
      <c r="CZ30">
        <v>2.0106017386352</v>
      </c>
      <c r="DA30">
        <v>0.14501198468337501</v>
      </c>
      <c r="DB30">
        <v>5.3223881129112E-2</v>
      </c>
      <c r="DC30">
        <v>1</v>
      </c>
      <c r="DD30">
        <v>401.779</v>
      </c>
      <c r="DE30">
        <v>-0.181402597403171</v>
      </c>
      <c r="DF30">
        <v>4.0907561298969802E-2</v>
      </c>
      <c r="DG30">
        <v>-1</v>
      </c>
      <c r="DH30">
        <v>125.005333333333</v>
      </c>
      <c r="DI30">
        <v>-9.5710064771345697E-3</v>
      </c>
      <c r="DJ30">
        <v>0.143234849887245</v>
      </c>
      <c r="DK30">
        <v>1</v>
      </c>
      <c r="DL30">
        <v>2</v>
      </c>
      <c r="DM30">
        <v>2</v>
      </c>
      <c r="DN30" t="s">
        <v>355</v>
      </c>
      <c r="DO30">
        <v>2.7332700000000001</v>
      </c>
      <c r="DP30">
        <v>2.8380399999999999</v>
      </c>
      <c r="DQ30">
        <v>9.85877E-2</v>
      </c>
      <c r="DR30">
        <v>9.7518599999999997E-2</v>
      </c>
      <c r="DS30">
        <v>8.9874999999999997E-2</v>
      </c>
      <c r="DT30">
        <v>8.6779999999999996E-2</v>
      </c>
      <c r="DU30">
        <v>26364.5</v>
      </c>
      <c r="DV30">
        <v>27672.1</v>
      </c>
      <c r="DW30">
        <v>27365.7</v>
      </c>
      <c r="DX30">
        <v>28771.1</v>
      </c>
      <c r="DY30">
        <v>32826.699999999997</v>
      </c>
      <c r="DZ30">
        <v>34970.6</v>
      </c>
      <c r="EA30">
        <v>36585.599999999999</v>
      </c>
      <c r="EB30">
        <v>38975.599999999999</v>
      </c>
      <c r="EC30">
        <v>1.8622700000000001</v>
      </c>
      <c r="ED30">
        <v>2.1044200000000002</v>
      </c>
      <c r="EE30">
        <v>7.9706299999999994E-2</v>
      </c>
      <c r="EF30">
        <v>0</v>
      </c>
      <c r="EG30">
        <v>18.345700000000001</v>
      </c>
      <c r="EH30">
        <v>999.9</v>
      </c>
      <c r="EI30">
        <v>55.658999999999999</v>
      </c>
      <c r="EJ30">
        <v>23.574999999999999</v>
      </c>
      <c r="EK30">
        <v>16.116099999999999</v>
      </c>
      <c r="EL30">
        <v>62.36</v>
      </c>
      <c r="EM30">
        <v>27.3598</v>
      </c>
      <c r="EN30">
        <v>1</v>
      </c>
      <c r="EO30">
        <v>-0.40965400000000002</v>
      </c>
      <c r="EP30">
        <v>0.54360299999999995</v>
      </c>
      <c r="EQ30">
        <v>19.961600000000001</v>
      </c>
      <c r="ER30">
        <v>5.2190899999999996</v>
      </c>
      <c r="ES30">
        <v>11.9207</v>
      </c>
      <c r="ET30">
        <v>4.9554999999999998</v>
      </c>
      <c r="EU30">
        <v>3.2972800000000002</v>
      </c>
      <c r="EV30">
        <v>9999</v>
      </c>
      <c r="EW30">
        <v>5838.8</v>
      </c>
      <c r="EX30">
        <v>84.2</v>
      </c>
      <c r="EY30">
        <v>161.5</v>
      </c>
      <c r="EZ30">
        <v>1.85989</v>
      </c>
      <c r="FA30">
        <v>1.85903</v>
      </c>
      <c r="FB30">
        <v>1.86493</v>
      </c>
      <c r="FC30">
        <v>1.86893</v>
      </c>
      <c r="FD30">
        <v>1.86364</v>
      </c>
      <c r="FE30">
        <v>1.86371</v>
      </c>
      <c r="FF30">
        <v>1.8636999999999999</v>
      </c>
      <c r="FG30">
        <v>1.86348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-5.0330000000000004</v>
      </c>
      <c r="FV30">
        <v>-0.1676</v>
      </c>
      <c r="FW30">
        <v>-5.0335000000000001</v>
      </c>
      <c r="FX30">
        <v>0</v>
      </c>
      <c r="FY30">
        <v>0</v>
      </c>
      <c r="FZ30">
        <v>0</v>
      </c>
      <c r="GA30">
        <v>-0.16764000000000201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13.6</v>
      </c>
      <c r="GJ30">
        <v>13.6</v>
      </c>
      <c r="GK30">
        <v>1.0363800000000001</v>
      </c>
      <c r="GL30">
        <v>2.5512700000000001</v>
      </c>
      <c r="GM30">
        <v>1.4489700000000001</v>
      </c>
      <c r="GN30">
        <v>2.3071299999999999</v>
      </c>
      <c r="GO30">
        <v>1.5466299999999999</v>
      </c>
      <c r="GP30">
        <v>2.3706100000000001</v>
      </c>
      <c r="GQ30">
        <v>25.9222</v>
      </c>
      <c r="GR30">
        <v>16.023299999999999</v>
      </c>
      <c r="GS30">
        <v>18</v>
      </c>
      <c r="GT30">
        <v>375.27699999999999</v>
      </c>
      <c r="GU30">
        <v>650.32399999999996</v>
      </c>
      <c r="GV30">
        <v>18.907</v>
      </c>
      <c r="GW30">
        <v>21.923300000000001</v>
      </c>
      <c r="GX30">
        <v>30.0002</v>
      </c>
      <c r="GY30">
        <v>21.933199999999999</v>
      </c>
      <c r="GZ30">
        <v>21.9162</v>
      </c>
      <c r="HA30">
        <v>20.734999999999999</v>
      </c>
      <c r="HB30">
        <v>10</v>
      </c>
      <c r="HC30">
        <v>-30</v>
      </c>
      <c r="HD30">
        <v>18.924199999999999</v>
      </c>
      <c r="HE30">
        <v>401.774</v>
      </c>
      <c r="HF30">
        <v>0</v>
      </c>
      <c r="HG30">
        <v>100.79300000000001</v>
      </c>
      <c r="HH30">
        <v>94.779700000000005</v>
      </c>
    </row>
    <row r="31" spans="1:216" x14ac:dyDescent="0.2">
      <c r="A31">
        <v>13</v>
      </c>
      <c r="B31">
        <v>1689986613.0999999</v>
      </c>
      <c r="C31">
        <v>732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1689986613.0999999</v>
      </c>
      <c r="M31">
        <f t="shared" si="0"/>
        <v>3.6481020062609367E-4</v>
      </c>
      <c r="N31">
        <f t="shared" si="1"/>
        <v>0.36481020062609365</v>
      </c>
      <c r="O31">
        <f t="shared" si="2"/>
        <v>2.732847321210699</v>
      </c>
      <c r="P31">
        <f t="shared" si="3"/>
        <v>400.03800000000001</v>
      </c>
      <c r="Q31">
        <f t="shared" si="4"/>
        <v>300.16042097044897</v>
      </c>
      <c r="R31">
        <f t="shared" si="5"/>
        <v>30.28894885227249</v>
      </c>
      <c r="S31">
        <f t="shared" si="6"/>
        <v>40.367515749713995</v>
      </c>
      <c r="T31">
        <f t="shared" si="7"/>
        <v>4.6058206995110672E-2</v>
      </c>
      <c r="U31">
        <f t="shared" si="8"/>
        <v>4.3066920184444744</v>
      </c>
      <c r="V31">
        <f t="shared" si="9"/>
        <v>4.5786299765105627E-2</v>
      </c>
      <c r="W31">
        <f t="shared" si="10"/>
        <v>2.8640733107682614E-2</v>
      </c>
      <c r="X31">
        <f t="shared" si="11"/>
        <v>16.516622920376527</v>
      </c>
      <c r="Y31">
        <f t="shared" si="12"/>
        <v>20.00476318656597</v>
      </c>
      <c r="Z31">
        <f t="shared" si="13"/>
        <v>20.00476318656597</v>
      </c>
      <c r="AA31">
        <f t="shared" si="14"/>
        <v>2.3473053472147436</v>
      </c>
      <c r="AB31">
        <f t="shared" si="15"/>
        <v>66.417676355909222</v>
      </c>
      <c r="AC31">
        <f t="shared" si="16"/>
        <v>1.5588554588642998</v>
      </c>
      <c r="AD31">
        <f t="shared" si="17"/>
        <v>2.3470490754764373</v>
      </c>
      <c r="AE31">
        <f t="shared" si="18"/>
        <v>0.78844988835044383</v>
      </c>
      <c r="AF31">
        <f t="shared" si="19"/>
        <v>-16.08812984761073</v>
      </c>
      <c r="AG31">
        <f t="shared" si="20"/>
        <v>-0.40938085344444475</v>
      </c>
      <c r="AH31">
        <f t="shared" si="21"/>
        <v>-1.9112391837589157E-2</v>
      </c>
      <c r="AI31">
        <f t="shared" si="22"/>
        <v>-1.7251623618541601E-7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54486.255051363747</v>
      </c>
      <c r="AO31">
        <f t="shared" si="26"/>
        <v>99.859800000000007</v>
      </c>
      <c r="AP31">
        <f t="shared" si="27"/>
        <v>84.182231399158823</v>
      </c>
      <c r="AQ31">
        <f t="shared" si="28"/>
        <v>0.84300420588824354</v>
      </c>
      <c r="AR31">
        <f t="shared" si="29"/>
        <v>0.16539811736431004</v>
      </c>
      <c r="AS31">
        <v>1689986613.0999999</v>
      </c>
      <c r="AT31">
        <v>400.03800000000001</v>
      </c>
      <c r="AU31">
        <v>401.42700000000002</v>
      </c>
      <c r="AV31">
        <v>15.4481</v>
      </c>
      <c r="AW31">
        <v>15.274800000000001</v>
      </c>
      <c r="AX31">
        <v>405.07100000000003</v>
      </c>
      <c r="AY31">
        <v>15.6158</v>
      </c>
      <c r="AZ31">
        <v>400.00400000000002</v>
      </c>
      <c r="BA31">
        <v>100.809</v>
      </c>
      <c r="BB31">
        <v>0.100203</v>
      </c>
      <c r="BC31">
        <v>20.003</v>
      </c>
      <c r="BD31">
        <v>19.673999999999999</v>
      </c>
      <c r="BE31">
        <v>999.9</v>
      </c>
      <c r="BF31">
        <v>0</v>
      </c>
      <c r="BG31">
        <v>0</v>
      </c>
      <c r="BH31">
        <v>9982.5</v>
      </c>
      <c r="BI31">
        <v>0</v>
      </c>
      <c r="BJ31">
        <v>91.089500000000001</v>
      </c>
      <c r="BK31">
        <v>-1.3892199999999999</v>
      </c>
      <c r="BL31">
        <v>406.315</v>
      </c>
      <c r="BM31">
        <v>407.654</v>
      </c>
      <c r="BN31">
        <v>0.17330999999999999</v>
      </c>
      <c r="BO31">
        <v>401.42700000000002</v>
      </c>
      <c r="BP31">
        <v>15.274800000000001</v>
      </c>
      <c r="BQ31">
        <v>1.55731</v>
      </c>
      <c r="BR31">
        <v>1.5398400000000001</v>
      </c>
      <c r="BS31">
        <v>13.5428</v>
      </c>
      <c r="BT31">
        <v>13.3696</v>
      </c>
      <c r="BU31">
        <v>99.859800000000007</v>
      </c>
      <c r="BV31">
        <v>0.89984500000000001</v>
      </c>
      <c r="BW31">
        <v>0.10015499999999999</v>
      </c>
      <c r="BX31">
        <v>0</v>
      </c>
      <c r="BY31">
        <v>2.0339</v>
      </c>
      <c r="BZ31">
        <v>0</v>
      </c>
      <c r="CA31">
        <v>952.99699999999996</v>
      </c>
      <c r="CB31">
        <v>770.827</v>
      </c>
      <c r="CC31">
        <v>33.375</v>
      </c>
      <c r="CD31">
        <v>37.875</v>
      </c>
      <c r="CE31">
        <v>36.125</v>
      </c>
      <c r="CF31">
        <v>37.125</v>
      </c>
      <c r="CG31">
        <v>33.936999999999998</v>
      </c>
      <c r="CH31">
        <v>89.86</v>
      </c>
      <c r="CI31">
        <v>10</v>
      </c>
      <c r="CJ31">
        <v>0</v>
      </c>
      <c r="CK31">
        <v>1689986623.8</v>
      </c>
      <c r="CL31">
        <v>0</v>
      </c>
      <c r="CM31">
        <v>1689985735.0999999</v>
      </c>
      <c r="CN31" t="s">
        <v>354</v>
      </c>
      <c r="CO31">
        <v>1689985735.0999999</v>
      </c>
      <c r="CP31">
        <v>1689985735.0999999</v>
      </c>
      <c r="CQ31">
        <v>44</v>
      </c>
      <c r="CR31">
        <v>3.0000000000000001E-3</v>
      </c>
      <c r="CS31">
        <v>2.9000000000000001E-2</v>
      </c>
      <c r="CT31">
        <v>-5.0339999999999998</v>
      </c>
      <c r="CU31">
        <v>-0.16800000000000001</v>
      </c>
      <c r="CV31">
        <v>405</v>
      </c>
      <c r="CW31">
        <v>15</v>
      </c>
      <c r="CX31">
        <v>0.39</v>
      </c>
      <c r="CY31">
        <v>0.16</v>
      </c>
      <c r="CZ31">
        <v>1.5543988307051799</v>
      </c>
      <c r="DA31">
        <v>3.9414952910031102E-2</v>
      </c>
      <c r="DB31">
        <v>6.4487894234743104E-2</v>
      </c>
      <c r="DC31">
        <v>1</v>
      </c>
      <c r="DD31">
        <v>401.38965000000002</v>
      </c>
      <c r="DE31">
        <v>-3.6496240602051797E-2</v>
      </c>
      <c r="DF31">
        <v>4.2259052284688299E-2</v>
      </c>
      <c r="DG31">
        <v>-1</v>
      </c>
      <c r="DH31">
        <v>100.054242857143</v>
      </c>
      <c r="DI31">
        <v>0.122065870812407</v>
      </c>
      <c r="DJ31">
        <v>0.14939061477319501</v>
      </c>
      <c r="DK31">
        <v>1</v>
      </c>
      <c r="DL31">
        <v>2</v>
      </c>
      <c r="DM31">
        <v>2</v>
      </c>
      <c r="DN31" t="s">
        <v>355</v>
      </c>
      <c r="DO31">
        <v>2.7332299999999998</v>
      </c>
      <c r="DP31">
        <v>2.8382000000000001</v>
      </c>
      <c r="DQ31">
        <v>9.85819E-2</v>
      </c>
      <c r="DR31">
        <v>9.7438700000000003E-2</v>
      </c>
      <c r="DS31">
        <v>8.9939099999999994E-2</v>
      </c>
      <c r="DT31">
        <v>8.6893499999999999E-2</v>
      </c>
      <c r="DU31">
        <v>26364.3</v>
      </c>
      <c r="DV31">
        <v>27672.6</v>
      </c>
      <c r="DW31">
        <v>27365.4</v>
      </c>
      <c r="DX31">
        <v>28769.1</v>
      </c>
      <c r="DY31">
        <v>32823.9</v>
      </c>
      <c r="DZ31">
        <v>34963.800000000003</v>
      </c>
      <c r="EA31">
        <v>36585</v>
      </c>
      <c r="EB31">
        <v>38972.800000000003</v>
      </c>
      <c r="EC31">
        <v>1.8620000000000001</v>
      </c>
      <c r="ED31">
        <v>2.1034999999999999</v>
      </c>
      <c r="EE31">
        <v>8.0205499999999999E-2</v>
      </c>
      <c r="EF31">
        <v>0</v>
      </c>
      <c r="EG31">
        <v>18.344999999999999</v>
      </c>
      <c r="EH31">
        <v>999.9</v>
      </c>
      <c r="EI31">
        <v>55.670999999999999</v>
      </c>
      <c r="EJ31">
        <v>23.594999999999999</v>
      </c>
      <c r="EK31">
        <v>16.139900000000001</v>
      </c>
      <c r="EL31">
        <v>62.05</v>
      </c>
      <c r="EM31">
        <v>27.215499999999999</v>
      </c>
      <c r="EN31">
        <v>1</v>
      </c>
      <c r="EO31">
        <v>-0.407698</v>
      </c>
      <c r="EP31">
        <v>0.49797400000000003</v>
      </c>
      <c r="EQ31">
        <v>19.965299999999999</v>
      </c>
      <c r="ER31">
        <v>5.2171399999999997</v>
      </c>
      <c r="ES31">
        <v>11.9201</v>
      </c>
      <c r="ET31">
        <v>4.9553500000000001</v>
      </c>
      <c r="EU31">
        <v>3.2973300000000001</v>
      </c>
      <c r="EV31">
        <v>9999</v>
      </c>
      <c r="EW31">
        <v>5840.3</v>
      </c>
      <c r="EX31">
        <v>84.3</v>
      </c>
      <c r="EY31">
        <v>161.5</v>
      </c>
      <c r="EZ31">
        <v>1.85989</v>
      </c>
      <c r="FA31">
        <v>1.8590800000000001</v>
      </c>
      <c r="FB31">
        <v>1.86493</v>
      </c>
      <c r="FC31">
        <v>1.8689800000000001</v>
      </c>
      <c r="FD31">
        <v>1.86361</v>
      </c>
      <c r="FE31">
        <v>1.86371</v>
      </c>
      <c r="FF31">
        <v>1.86371</v>
      </c>
      <c r="FG31">
        <v>1.8634999999999999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-5.0330000000000004</v>
      </c>
      <c r="FV31">
        <v>-0.16769999999999999</v>
      </c>
      <c r="FW31">
        <v>-5.0335000000000001</v>
      </c>
      <c r="FX31">
        <v>0</v>
      </c>
      <c r="FY31">
        <v>0</v>
      </c>
      <c r="FZ31">
        <v>0</v>
      </c>
      <c r="GA31">
        <v>-0.16764000000000201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14.6</v>
      </c>
      <c r="GJ31">
        <v>14.6</v>
      </c>
      <c r="GK31">
        <v>1.0351600000000001</v>
      </c>
      <c r="GL31">
        <v>2.5524900000000001</v>
      </c>
      <c r="GM31">
        <v>1.4489700000000001</v>
      </c>
      <c r="GN31">
        <v>2.3095699999999999</v>
      </c>
      <c r="GO31">
        <v>1.5466299999999999</v>
      </c>
      <c r="GP31">
        <v>2.3547400000000001</v>
      </c>
      <c r="GQ31">
        <v>25.942699999999999</v>
      </c>
      <c r="GR31">
        <v>16.023299999999999</v>
      </c>
      <c r="GS31">
        <v>18</v>
      </c>
      <c r="GT31">
        <v>375.327</v>
      </c>
      <c r="GU31">
        <v>649.82899999999995</v>
      </c>
      <c r="GV31">
        <v>18.9406</v>
      </c>
      <c r="GW31">
        <v>21.949200000000001</v>
      </c>
      <c r="GX31">
        <v>30.0002</v>
      </c>
      <c r="GY31">
        <v>21.959599999999998</v>
      </c>
      <c r="GZ31">
        <v>21.942599999999999</v>
      </c>
      <c r="HA31">
        <v>20.7178</v>
      </c>
      <c r="HB31">
        <v>10</v>
      </c>
      <c r="HC31">
        <v>-30</v>
      </c>
      <c r="HD31">
        <v>18.940300000000001</v>
      </c>
      <c r="HE31">
        <v>401.32299999999998</v>
      </c>
      <c r="HF31">
        <v>0</v>
      </c>
      <c r="HG31">
        <v>100.792</v>
      </c>
      <c r="HH31">
        <v>94.773099999999999</v>
      </c>
    </row>
    <row r="32" spans="1:216" x14ac:dyDescent="0.2">
      <c r="A32">
        <v>14</v>
      </c>
      <c r="B32">
        <v>1689986675</v>
      </c>
      <c r="C32">
        <v>793.90000009536698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1689986675</v>
      </c>
      <c r="M32">
        <f t="shared" si="0"/>
        <v>3.2525219621810746E-4</v>
      </c>
      <c r="N32">
        <f t="shared" si="1"/>
        <v>0.32525219621810747</v>
      </c>
      <c r="O32">
        <f t="shared" si="2"/>
        <v>1.8285342198504277</v>
      </c>
      <c r="P32">
        <f t="shared" si="3"/>
        <v>400.02199999999999</v>
      </c>
      <c r="Q32">
        <f t="shared" si="4"/>
        <v>324.1477028318061</v>
      </c>
      <c r="R32">
        <f t="shared" si="5"/>
        <v>32.70907649468294</v>
      </c>
      <c r="S32">
        <f t="shared" si="6"/>
        <v>40.3653954146492</v>
      </c>
      <c r="T32">
        <f t="shared" si="7"/>
        <v>4.1229128348322243E-2</v>
      </c>
      <c r="U32">
        <f t="shared" si="8"/>
        <v>4.3158557791616765</v>
      </c>
      <c r="V32">
        <f t="shared" si="9"/>
        <v>4.1011564161473495E-2</v>
      </c>
      <c r="W32">
        <f t="shared" si="10"/>
        <v>2.5651678969444695E-2</v>
      </c>
      <c r="X32">
        <f t="shared" si="11"/>
        <v>12.42818202602076</v>
      </c>
      <c r="Y32">
        <f t="shared" si="12"/>
        <v>19.990534217914728</v>
      </c>
      <c r="Z32">
        <f t="shared" si="13"/>
        <v>19.990534217914728</v>
      </c>
      <c r="AA32">
        <f t="shared" si="14"/>
        <v>2.3452379258628717</v>
      </c>
      <c r="AB32">
        <f t="shared" si="15"/>
        <v>66.504575307389729</v>
      </c>
      <c r="AC32">
        <f t="shared" si="16"/>
        <v>1.5604504533042602</v>
      </c>
      <c r="AD32">
        <f t="shared" si="17"/>
        <v>2.3463806002695713</v>
      </c>
      <c r="AE32">
        <f t="shared" si="18"/>
        <v>0.78478747255861148</v>
      </c>
      <c r="AF32">
        <f t="shared" si="19"/>
        <v>-14.343621853218538</v>
      </c>
      <c r="AG32">
        <f t="shared" si="20"/>
        <v>1.8301819906645509</v>
      </c>
      <c r="AH32">
        <f t="shared" si="21"/>
        <v>8.5254403370321322E-2</v>
      </c>
      <c r="AI32">
        <f t="shared" si="22"/>
        <v>-3.4331629059636271E-6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54640.484039518502</v>
      </c>
      <c r="AO32">
        <f t="shared" si="26"/>
        <v>75.142600000000002</v>
      </c>
      <c r="AP32">
        <f t="shared" si="27"/>
        <v>63.345391806228378</v>
      </c>
      <c r="AQ32">
        <f t="shared" si="28"/>
        <v>0.8430023955283471</v>
      </c>
      <c r="AR32">
        <f t="shared" si="29"/>
        <v>0.16539462336970986</v>
      </c>
      <c r="AS32">
        <v>1689986675</v>
      </c>
      <c r="AT32">
        <v>400.02199999999999</v>
      </c>
      <c r="AU32">
        <v>400.96699999999998</v>
      </c>
      <c r="AV32">
        <v>15.4641</v>
      </c>
      <c r="AW32">
        <v>15.3096</v>
      </c>
      <c r="AX32">
        <v>405.05500000000001</v>
      </c>
      <c r="AY32">
        <v>15.6318</v>
      </c>
      <c r="AZ32">
        <v>400.01900000000001</v>
      </c>
      <c r="BA32">
        <v>100.80800000000001</v>
      </c>
      <c r="BB32">
        <v>9.9938600000000002E-2</v>
      </c>
      <c r="BC32">
        <v>19.9984</v>
      </c>
      <c r="BD32">
        <v>19.690899999999999</v>
      </c>
      <c r="BE32">
        <v>999.9</v>
      </c>
      <c r="BF32">
        <v>0</v>
      </c>
      <c r="BG32">
        <v>0</v>
      </c>
      <c r="BH32">
        <v>10011.9</v>
      </c>
      <c r="BI32">
        <v>0</v>
      </c>
      <c r="BJ32">
        <v>87.933899999999994</v>
      </c>
      <c r="BK32">
        <v>-0.94567900000000005</v>
      </c>
      <c r="BL32">
        <v>406.30500000000001</v>
      </c>
      <c r="BM32">
        <v>407.202</v>
      </c>
      <c r="BN32">
        <v>0.154558</v>
      </c>
      <c r="BO32">
        <v>400.96699999999998</v>
      </c>
      <c r="BP32">
        <v>15.3096</v>
      </c>
      <c r="BQ32">
        <v>1.55891</v>
      </c>
      <c r="BR32">
        <v>1.5433300000000001</v>
      </c>
      <c r="BS32">
        <v>13.5585</v>
      </c>
      <c r="BT32">
        <v>13.404299999999999</v>
      </c>
      <c r="BU32">
        <v>75.142600000000002</v>
      </c>
      <c r="BV32">
        <v>0.89989699999999995</v>
      </c>
      <c r="BW32">
        <v>0.100103</v>
      </c>
      <c r="BX32">
        <v>0</v>
      </c>
      <c r="BY32">
        <v>1.9964999999999999</v>
      </c>
      <c r="BZ32">
        <v>0</v>
      </c>
      <c r="CA32">
        <v>861.20100000000002</v>
      </c>
      <c r="CB32">
        <v>580.04100000000005</v>
      </c>
      <c r="CC32">
        <v>33.125</v>
      </c>
      <c r="CD32">
        <v>37.811999999999998</v>
      </c>
      <c r="CE32">
        <v>35.936999999999998</v>
      </c>
      <c r="CF32">
        <v>37.061999999999998</v>
      </c>
      <c r="CG32">
        <v>33.75</v>
      </c>
      <c r="CH32">
        <v>67.62</v>
      </c>
      <c r="CI32">
        <v>7.52</v>
      </c>
      <c r="CJ32">
        <v>0</v>
      </c>
      <c r="CK32">
        <v>1689986685.5999999</v>
      </c>
      <c r="CL32">
        <v>0</v>
      </c>
      <c r="CM32">
        <v>1689985735.0999999</v>
      </c>
      <c r="CN32" t="s">
        <v>354</v>
      </c>
      <c r="CO32">
        <v>1689985735.0999999</v>
      </c>
      <c r="CP32">
        <v>1689985735.0999999</v>
      </c>
      <c r="CQ32">
        <v>44</v>
      </c>
      <c r="CR32">
        <v>3.0000000000000001E-3</v>
      </c>
      <c r="CS32">
        <v>2.9000000000000001E-2</v>
      </c>
      <c r="CT32">
        <v>-5.0339999999999998</v>
      </c>
      <c r="CU32">
        <v>-0.16800000000000001</v>
      </c>
      <c r="CV32">
        <v>405</v>
      </c>
      <c r="CW32">
        <v>15</v>
      </c>
      <c r="CX32">
        <v>0.39</v>
      </c>
      <c r="CY32">
        <v>0.16</v>
      </c>
      <c r="CZ32">
        <v>1.1079513749798999</v>
      </c>
      <c r="DA32">
        <v>-0.39457837715305299</v>
      </c>
      <c r="DB32">
        <v>5.4291308637600698E-2</v>
      </c>
      <c r="DC32">
        <v>1</v>
      </c>
      <c r="DD32">
        <v>401.01909523809502</v>
      </c>
      <c r="DE32">
        <v>-0.27696544063885498</v>
      </c>
      <c r="DF32">
        <v>3.7491465393135699E-2</v>
      </c>
      <c r="DG32">
        <v>-1</v>
      </c>
      <c r="DH32">
        <v>75.014809999999997</v>
      </c>
      <c r="DI32">
        <v>0.19912925002399201</v>
      </c>
      <c r="DJ32">
        <v>0.15214774365727499</v>
      </c>
      <c r="DK32">
        <v>1</v>
      </c>
      <c r="DL32">
        <v>2</v>
      </c>
      <c r="DM32">
        <v>2</v>
      </c>
      <c r="DN32" t="s">
        <v>355</v>
      </c>
      <c r="DO32">
        <v>2.7332399999999999</v>
      </c>
      <c r="DP32">
        <v>2.83819</v>
      </c>
      <c r="DQ32">
        <v>9.8571500000000006E-2</v>
      </c>
      <c r="DR32">
        <v>9.7346299999999997E-2</v>
      </c>
      <c r="DS32">
        <v>8.9999399999999993E-2</v>
      </c>
      <c r="DT32">
        <v>8.7029099999999998E-2</v>
      </c>
      <c r="DU32">
        <v>26363.4</v>
      </c>
      <c r="DV32">
        <v>27675.1</v>
      </c>
      <c r="DW32">
        <v>27364.2</v>
      </c>
      <c r="DX32">
        <v>28768.9</v>
      </c>
      <c r="DY32">
        <v>32820.800000000003</v>
      </c>
      <c r="DZ32">
        <v>34958.300000000003</v>
      </c>
      <c r="EA32">
        <v>36583.9</v>
      </c>
      <c r="EB32">
        <v>38972.5</v>
      </c>
      <c r="EC32">
        <v>1.86232</v>
      </c>
      <c r="ED32">
        <v>2.1029200000000001</v>
      </c>
      <c r="EE32">
        <v>7.9423199999999999E-2</v>
      </c>
      <c r="EF32">
        <v>0</v>
      </c>
      <c r="EG32">
        <v>18.3748</v>
      </c>
      <c r="EH32">
        <v>999.9</v>
      </c>
      <c r="EI32">
        <v>55.707000000000001</v>
      </c>
      <c r="EJ32">
        <v>23.645</v>
      </c>
      <c r="EK32">
        <v>16.2013</v>
      </c>
      <c r="EL32">
        <v>61.91</v>
      </c>
      <c r="EM32">
        <v>27.303699999999999</v>
      </c>
      <c r="EN32">
        <v>1</v>
      </c>
      <c r="EO32">
        <v>-0.405887</v>
      </c>
      <c r="EP32">
        <v>0.45091999999999999</v>
      </c>
      <c r="EQ32">
        <v>19.9666</v>
      </c>
      <c r="ER32">
        <v>5.2186399999999997</v>
      </c>
      <c r="ES32">
        <v>11.920400000000001</v>
      </c>
      <c r="ET32">
        <v>4.9555999999999996</v>
      </c>
      <c r="EU32">
        <v>3.2971300000000001</v>
      </c>
      <c r="EV32">
        <v>9999</v>
      </c>
      <c r="EW32">
        <v>5841.6</v>
      </c>
      <c r="EX32">
        <v>84.3</v>
      </c>
      <c r="EY32">
        <v>161.5</v>
      </c>
      <c r="EZ32">
        <v>1.8599000000000001</v>
      </c>
      <c r="FA32">
        <v>1.8590599999999999</v>
      </c>
      <c r="FB32">
        <v>1.8649199999999999</v>
      </c>
      <c r="FC32">
        <v>1.8689100000000001</v>
      </c>
      <c r="FD32">
        <v>1.8635900000000001</v>
      </c>
      <c r="FE32">
        <v>1.86371</v>
      </c>
      <c r="FF32">
        <v>1.86371</v>
      </c>
      <c r="FG32">
        <v>1.8635200000000001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-5.0330000000000004</v>
      </c>
      <c r="FV32">
        <v>-0.16769999999999999</v>
      </c>
      <c r="FW32">
        <v>-5.0335000000000001</v>
      </c>
      <c r="FX32">
        <v>0</v>
      </c>
      <c r="FY32">
        <v>0</v>
      </c>
      <c r="FZ32">
        <v>0</v>
      </c>
      <c r="GA32">
        <v>-0.16764000000000201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15.7</v>
      </c>
      <c r="GJ32">
        <v>15.7</v>
      </c>
      <c r="GK32">
        <v>1.0339400000000001</v>
      </c>
      <c r="GL32">
        <v>2.5451700000000002</v>
      </c>
      <c r="GM32">
        <v>1.4489700000000001</v>
      </c>
      <c r="GN32">
        <v>2.3083499999999999</v>
      </c>
      <c r="GO32">
        <v>1.5466299999999999</v>
      </c>
      <c r="GP32">
        <v>2.4096700000000002</v>
      </c>
      <c r="GQ32">
        <v>25.983899999999998</v>
      </c>
      <c r="GR32">
        <v>16.023299999999999</v>
      </c>
      <c r="GS32">
        <v>18</v>
      </c>
      <c r="GT32">
        <v>375.64299999999997</v>
      </c>
      <c r="GU32">
        <v>649.64</v>
      </c>
      <c r="GV32">
        <v>18.9499</v>
      </c>
      <c r="GW32">
        <v>21.971399999999999</v>
      </c>
      <c r="GX32">
        <v>30.0002</v>
      </c>
      <c r="GY32">
        <v>21.9847</v>
      </c>
      <c r="GZ32">
        <v>21.968</v>
      </c>
      <c r="HA32">
        <v>20.701599999999999</v>
      </c>
      <c r="HB32">
        <v>10</v>
      </c>
      <c r="HC32">
        <v>-30</v>
      </c>
      <c r="HD32">
        <v>18.951699999999999</v>
      </c>
      <c r="HE32">
        <v>400.887</v>
      </c>
      <c r="HF32">
        <v>0</v>
      </c>
      <c r="HG32">
        <v>100.788</v>
      </c>
      <c r="HH32">
        <v>94.772300000000001</v>
      </c>
    </row>
    <row r="33" spans="1:216" x14ac:dyDescent="0.2">
      <c r="A33">
        <v>15</v>
      </c>
      <c r="B33">
        <v>1689986736</v>
      </c>
      <c r="C33">
        <v>854.90000009536698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1689986736</v>
      </c>
      <c r="M33">
        <f t="shared" si="0"/>
        <v>2.901657650175602E-4</v>
      </c>
      <c r="N33">
        <f t="shared" si="1"/>
        <v>0.2901657650175602</v>
      </c>
      <c r="O33">
        <f t="shared" si="2"/>
        <v>1.0759462268870801</v>
      </c>
      <c r="P33">
        <f t="shared" si="3"/>
        <v>400.07600000000002</v>
      </c>
      <c r="Q33">
        <f t="shared" si="4"/>
        <v>348.08070254507771</v>
      </c>
      <c r="R33">
        <f t="shared" si="5"/>
        <v>35.123486019683909</v>
      </c>
      <c r="S33">
        <f t="shared" si="6"/>
        <v>40.370131667932</v>
      </c>
      <c r="T33">
        <f t="shared" si="7"/>
        <v>3.6596343557450457E-2</v>
      </c>
      <c r="U33">
        <f t="shared" si="8"/>
        <v>4.3101186513371736</v>
      </c>
      <c r="V33">
        <f t="shared" si="9"/>
        <v>3.6424589373289115E-2</v>
      </c>
      <c r="W33">
        <f t="shared" si="10"/>
        <v>2.2780732409262316E-2</v>
      </c>
      <c r="X33">
        <f t="shared" si="11"/>
        <v>9.9256246933377756</v>
      </c>
      <c r="Y33">
        <f t="shared" si="12"/>
        <v>20.025996707275329</v>
      </c>
      <c r="Z33">
        <f t="shared" si="13"/>
        <v>20.025996707275329</v>
      </c>
      <c r="AA33">
        <f t="shared" si="14"/>
        <v>2.3503934761235681</v>
      </c>
      <c r="AB33">
        <f t="shared" si="15"/>
        <v>66.414292479291575</v>
      </c>
      <c r="AC33">
        <f t="shared" si="16"/>
        <v>1.5621383071326997</v>
      </c>
      <c r="AD33">
        <f t="shared" si="17"/>
        <v>2.352111644673148</v>
      </c>
      <c r="AE33">
        <f t="shared" si="18"/>
        <v>0.78825516899086834</v>
      </c>
      <c r="AF33">
        <f t="shared" si="19"/>
        <v>-12.796310237274405</v>
      </c>
      <c r="AG33">
        <f t="shared" si="20"/>
        <v>2.742697098362632</v>
      </c>
      <c r="AH33">
        <f t="shared" si="21"/>
        <v>0.12798071289676344</v>
      </c>
      <c r="AI33">
        <f t="shared" si="22"/>
        <v>-7.7326772340846617E-6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54537.065406386384</v>
      </c>
      <c r="AO33">
        <f t="shared" si="26"/>
        <v>60.006799999999998</v>
      </c>
      <c r="AP33">
        <f t="shared" si="27"/>
        <v>50.586302369605058</v>
      </c>
      <c r="AQ33">
        <f t="shared" si="28"/>
        <v>0.8430094984169304</v>
      </c>
      <c r="AR33">
        <f t="shared" si="29"/>
        <v>0.16540833194467586</v>
      </c>
      <c r="AS33">
        <v>1689986736</v>
      </c>
      <c r="AT33">
        <v>400.07600000000002</v>
      </c>
      <c r="AU33">
        <v>400.65100000000001</v>
      </c>
      <c r="AV33">
        <v>15.4811</v>
      </c>
      <c r="AW33">
        <v>15.343299999999999</v>
      </c>
      <c r="AX33">
        <v>405.10899999999998</v>
      </c>
      <c r="AY33">
        <v>15.6487</v>
      </c>
      <c r="AZ33">
        <v>400.10899999999998</v>
      </c>
      <c r="BA33">
        <v>100.806</v>
      </c>
      <c r="BB33">
        <v>0.100157</v>
      </c>
      <c r="BC33">
        <v>20.037800000000001</v>
      </c>
      <c r="BD33">
        <v>19.754000000000001</v>
      </c>
      <c r="BE33">
        <v>999.9</v>
      </c>
      <c r="BF33">
        <v>0</v>
      </c>
      <c r="BG33">
        <v>0</v>
      </c>
      <c r="BH33">
        <v>9993.75</v>
      </c>
      <c r="BI33">
        <v>0</v>
      </c>
      <c r="BJ33">
        <v>90.078999999999994</v>
      </c>
      <c r="BK33">
        <v>-0.57516500000000004</v>
      </c>
      <c r="BL33">
        <v>406.36700000000002</v>
      </c>
      <c r="BM33">
        <v>406.89400000000001</v>
      </c>
      <c r="BN33">
        <v>0.13777400000000001</v>
      </c>
      <c r="BO33">
        <v>400.65100000000001</v>
      </c>
      <c r="BP33">
        <v>15.343299999999999</v>
      </c>
      <c r="BQ33">
        <v>1.5605899999999999</v>
      </c>
      <c r="BR33">
        <v>1.5467</v>
      </c>
      <c r="BS33">
        <v>13.574999999999999</v>
      </c>
      <c r="BT33">
        <v>13.437799999999999</v>
      </c>
      <c r="BU33">
        <v>60.006799999999998</v>
      </c>
      <c r="BV33">
        <v>0.899733</v>
      </c>
      <c r="BW33">
        <v>0.100267</v>
      </c>
      <c r="BX33">
        <v>0</v>
      </c>
      <c r="BY33">
        <v>2.2233999999999998</v>
      </c>
      <c r="BZ33">
        <v>0</v>
      </c>
      <c r="CA33">
        <v>810.49</v>
      </c>
      <c r="CB33">
        <v>463.18400000000003</v>
      </c>
      <c r="CC33">
        <v>32.936999999999998</v>
      </c>
      <c r="CD33">
        <v>37.75</v>
      </c>
      <c r="CE33">
        <v>35.811999999999998</v>
      </c>
      <c r="CF33">
        <v>36.936999999999998</v>
      </c>
      <c r="CG33">
        <v>33.625</v>
      </c>
      <c r="CH33">
        <v>53.99</v>
      </c>
      <c r="CI33">
        <v>6.02</v>
      </c>
      <c r="CJ33">
        <v>0</v>
      </c>
      <c r="CK33">
        <v>1689986746.8</v>
      </c>
      <c r="CL33">
        <v>0</v>
      </c>
      <c r="CM33">
        <v>1689985735.0999999</v>
      </c>
      <c r="CN33" t="s">
        <v>354</v>
      </c>
      <c r="CO33">
        <v>1689985735.0999999</v>
      </c>
      <c r="CP33">
        <v>1689985735.0999999</v>
      </c>
      <c r="CQ33">
        <v>44</v>
      </c>
      <c r="CR33">
        <v>3.0000000000000001E-3</v>
      </c>
      <c r="CS33">
        <v>2.9000000000000001E-2</v>
      </c>
      <c r="CT33">
        <v>-5.0339999999999998</v>
      </c>
      <c r="CU33">
        <v>-0.16800000000000001</v>
      </c>
      <c r="CV33">
        <v>405</v>
      </c>
      <c r="CW33">
        <v>15</v>
      </c>
      <c r="CX33">
        <v>0.39</v>
      </c>
      <c r="CY33">
        <v>0.16</v>
      </c>
      <c r="CZ33">
        <v>0.81741456816660796</v>
      </c>
      <c r="DA33">
        <v>-0.21942496589753699</v>
      </c>
      <c r="DB33">
        <v>3.6043033867175597E-2</v>
      </c>
      <c r="DC33">
        <v>1</v>
      </c>
      <c r="DD33">
        <v>400.750857142857</v>
      </c>
      <c r="DE33">
        <v>-9.9350649350543399E-2</v>
      </c>
      <c r="DF33">
        <v>2.28249773677064E-2</v>
      </c>
      <c r="DG33">
        <v>-1</v>
      </c>
      <c r="DH33">
        <v>60.002789999999997</v>
      </c>
      <c r="DI33">
        <v>2.2140459924237299E-2</v>
      </c>
      <c r="DJ33">
        <v>5.0857546146079596E-3</v>
      </c>
      <c r="DK33">
        <v>1</v>
      </c>
      <c r="DL33">
        <v>2</v>
      </c>
      <c r="DM33">
        <v>2</v>
      </c>
      <c r="DN33" t="s">
        <v>355</v>
      </c>
      <c r="DO33">
        <v>2.7334700000000001</v>
      </c>
      <c r="DP33">
        <v>2.8382499999999999</v>
      </c>
      <c r="DQ33">
        <v>9.8572999999999994E-2</v>
      </c>
      <c r="DR33">
        <v>9.7279000000000004E-2</v>
      </c>
      <c r="DS33">
        <v>9.0062500000000004E-2</v>
      </c>
      <c r="DT33">
        <v>8.7159E-2</v>
      </c>
      <c r="DU33">
        <v>26362.400000000001</v>
      </c>
      <c r="DV33">
        <v>27676.2</v>
      </c>
      <c r="DW33">
        <v>27363.4</v>
      </c>
      <c r="DX33">
        <v>28768</v>
      </c>
      <c r="DY33">
        <v>32817.599999999999</v>
      </c>
      <c r="DZ33">
        <v>34951.9</v>
      </c>
      <c r="EA33">
        <v>36582.9</v>
      </c>
      <c r="EB33">
        <v>38970.800000000003</v>
      </c>
      <c r="EC33">
        <v>1.8623499999999999</v>
      </c>
      <c r="ED33">
        <v>2.10215</v>
      </c>
      <c r="EE33">
        <v>7.7210399999999998E-2</v>
      </c>
      <c r="EF33">
        <v>0</v>
      </c>
      <c r="EG33">
        <v>18.474900000000002</v>
      </c>
      <c r="EH33">
        <v>999.9</v>
      </c>
      <c r="EI33">
        <v>55.707000000000001</v>
      </c>
      <c r="EJ33">
        <v>23.664999999999999</v>
      </c>
      <c r="EK33">
        <v>16.22</v>
      </c>
      <c r="EL33">
        <v>62.02</v>
      </c>
      <c r="EM33">
        <v>27.0593</v>
      </c>
      <c r="EN33">
        <v>1</v>
      </c>
      <c r="EO33">
        <v>-0.403582</v>
      </c>
      <c r="EP33">
        <v>0.85630399999999995</v>
      </c>
      <c r="EQ33">
        <v>19.9541</v>
      </c>
      <c r="ER33">
        <v>5.2172900000000002</v>
      </c>
      <c r="ES33">
        <v>11.920400000000001</v>
      </c>
      <c r="ET33">
        <v>4.9554</v>
      </c>
      <c r="EU33">
        <v>3.2968500000000001</v>
      </c>
      <c r="EV33">
        <v>9999</v>
      </c>
      <c r="EW33">
        <v>5843.1</v>
      </c>
      <c r="EX33">
        <v>84.3</v>
      </c>
      <c r="EY33">
        <v>161.5</v>
      </c>
      <c r="EZ33">
        <v>1.8599000000000001</v>
      </c>
      <c r="FA33">
        <v>1.8590899999999999</v>
      </c>
      <c r="FB33">
        <v>1.86493</v>
      </c>
      <c r="FC33">
        <v>1.86893</v>
      </c>
      <c r="FD33">
        <v>1.86358</v>
      </c>
      <c r="FE33">
        <v>1.86371</v>
      </c>
      <c r="FF33">
        <v>1.8636999999999999</v>
      </c>
      <c r="FG33">
        <v>1.8635200000000001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-5.0330000000000004</v>
      </c>
      <c r="FV33">
        <v>-0.1676</v>
      </c>
      <c r="FW33">
        <v>-5.0335000000000001</v>
      </c>
      <c r="FX33">
        <v>0</v>
      </c>
      <c r="FY33">
        <v>0</v>
      </c>
      <c r="FZ33">
        <v>0</v>
      </c>
      <c r="GA33">
        <v>-0.16764000000000201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16.7</v>
      </c>
      <c r="GJ33">
        <v>16.7</v>
      </c>
      <c r="GK33">
        <v>1.0339400000000001</v>
      </c>
      <c r="GL33">
        <v>2.5573700000000001</v>
      </c>
      <c r="GM33">
        <v>1.4489700000000001</v>
      </c>
      <c r="GN33">
        <v>2.3083499999999999</v>
      </c>
      <c r="GO33">
        <v>1.5466299999999999</v>
      </c>
      <c r="GP33">
        <v>2.3547400000000001</v>
      </c>
      <c r="GQ33">
        <v>26.024999999999999</v>
      </c>
      <c r="GR33">
        <v>16.014600000000002</v>
      </c>
      <c r="GS33">
        <v>18</v>
      </c>
      <c r="GT33">
        <v>375.83699999999999</v>
      </c>
      <c r="GU33">
        <v>649.31700000000001</v>
      </c>
      <c r="GV33">
        <v>18.741399999999999</v>
      </c>
      <c r="GW33">
        <v>21.997399999999999</v>
      </c>
      <c r="GX33">
        <v>30.000399999999999</v>
      </c>
      <c r="GY33">
        <v>22.0122</v>
      </c>
      <c r="GZ33">
        <v>21.997199999999999</v>
      </c>
      <c r="HA33">
        <v>20.692</v>
      </c>
      <c r="HB33">
        <v>10</v>
      </c>
      <c r="HC33">
        <v>-30</v>
      </c>
      <c r="HD33">
        <v>18.696400000000001</v>
      </c>
      <c r="HE33">
        <v>400.6</v>
      </c>
      <c r="HF33">
        <v>0</v>
      </c>
      <c r="HG33">
        <v>100.785</v>
      </c>
      <c r="HH33">
        <v>94.768699999999995</v>
      </c>
    </row>
    <row r="34" spans="1:216" x14ac:dyDescent="0.2">
      <c r="A34">
        <v>16</v>
      </c>
      <c r="B34">
        <v>1689986797</v>
      </c>
      <c r="C34">
        <v>915.90000009536698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1689986797</v>
      </c>
      <c r="M34">
        <f t="shared" si="0"/>
        <v>2.4503882053704136E-4</v>
      </c>
      <c r="N34">
        <f t="shared" si="1"/>
        <v>0.24503882053704135</v>
      </c>
      <c r="O34">
        <f t="shared" si="2"/>
        <v>1.021140588949035</v>
      </c>
      <c r="P34">
        <f t="shared" si="3"/>
        <v>400.01499999999999</v>
      </c>
      <c r="Q34">
        <f t="shared" si="4"/>
        <v>343.02754588796523</v>
      </c>
      <c r="R34">
        <f t="shared" si="5"/>
        <v>34.613871997228266</v>
      </c>
      <c r="S34">
        <f t="shared" si="6"/>
        <v>40.364303604625</v>
      </c>
      <c r="T34">
        <f t="shared" si="7"/>
        <v>3.1333906224616986E-2</v>
      </c>
      <c r="U34">
        <f t="shared" si="8"/>
        <v>4.3080005304113813</v>
      </c>
      <c r="V34">
        <f t="shared" si="9"/>
        <v>3.1207842518613329E-2</v>
      </c>
      <c r="W34">
        <f t="shared" si="10"/>
        <v>1.9516185462315247E-2</v>
      </c>
      <c r="X34">
        <f t="shared" si="11"/>
        <v>8.2897516817175347</v>
      </c>
      <c r="Y34">
        <f t="shared" si="12"/>
        <v>19.960447985253953</v>
      </c>
      <c r="Z34">
        <f t="shared" si="13"/>
        <v>19.960447985253953</v>
      </c>
      <c r="AA34">
        <f t="shared" si="14"/>
        <v>2.3408717502292116</v>
      </c>
      <c r="AB34">
        <f t="shared" si="15"/>
        <v>66.765476443442722</v>
      </c>
      <c r="AC34">
        <f t="shared" si="16"/>
        <v>1.56389666134</v>
      </c>
      <c r="AD34">
        <f t="shared" si="17"/>
        <v>2.3423732513386351</v>
      </c>
      <c r="AE34">
        <f t="shared" si="18"/>
        <v>0.77697508888921152</v>
      </c>
      <c r="AF34">
        <f t="shared" si="19"/>
        <v>-10.806211985683523</v>
      </c>
      <c r="AG34">
        <f t="shared" si="20"/>
        <v>2.4042857002255995</v>
      </c>
      <c r="AH34">
        <f t="shared" si="21"/>
        <v>0.11216865840834525</v>
      </c>
      <c r="AI34">
        <f t="shared" si="22"/>
        <v>-5.9453320440105983E-6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54514.102822081288</v>
      </c>
      <c r="AO34">
        <f t="shared" si="26"/>
        <v>50.130499999999998</v>
      </c>
      <c r="AP34">
        <f t="shared" si="27"/>
        <v>42.259321493117888</v>
      </c>
      <c r="AQ34">
        <f t="shared" si="28"/>
        <v>0.84298623578695386</v>
      </c>
      <c r="AR34">
        <f t="shared" si="29"/>
        <v>0.16536343506882106</v>
      </c>
      <c r="AS34">
        <v>1689986797</v>
      </c>
      <c r="AT34">
        <v>400.01499999999999</v>
      </c>
      <c r="AU34">
        <v>400.55500000000001</v>
      </c>
      <c r="AV34">
        <v>15.4984</v>
      </c>
      <c r="AW34">
        <v>15.382</v>
      </c>
      <c r="AX34">
        <v>405.048</v>
      </c>
      <c r="AY34">
        <v>15.666</v>
      </c>
      <c r="AZ34">
        <v>399.99599999999998</v>
      </c>
      <c r="BA34">
        <v>100.807</v>
      </c>
      <c r="BB34">
        <v>9.9974999999999994E-2</v>
      </c>
      <c r="BC34">
        <v>19.970800000000001</v>
      </c>
      <c r="BD34">
        <v>19.672899999999998</v>
      </c>
      <c r="BE34">
        <v>999.9</v>
      </c>
      <c r="BF34">
        <v>0</v>
      </c>
      <c r="BG34">
        <v>0</v>
      </c>
      <c r="BH34">
        <v>9986.8799999999992</v>
      </c>
      <c r="BI34">
        <v>0</v>
      </c>
      <c r="BJ34">
        <v>95.187700000000007</v>
      </c>
      <c r="BK34">
        <v>-0.53997799999999996</v>
      </c>
      <c r="BL34">
        <v>406.31200000000001</v>
      </c>
      <c r="BM34">
        <v>406.81200000000001</v>
      </c>
      <c r="BN34">
        <v>0.116397</v>
      </c>
      <c r="BO34">
        <v>400.55500000000001</v>
      </c>
      <c r="BP34">
        <v>15.382</v>
      </c>
      <c r="BQ34">
        <v>1.5623499999999999</v>
      </c>
      <c r="BR34">
        <v>1.5506200000000001</v>
      </c>
      <c r="BS34">
        <v>13.5924</v>
      </c>
      <c r="BT34">
        <v>13.476599999999999</v>
      </c>
      <c r="BU34">
        <v>50.130499999999998</v>
      </c>
      <c r="BV34">
        <v>0.90049400000000002</v>
      </c>
      <c r="BW34">
        <v>9.9505899999999994E-2</v>
      </c>
      <c r="BX34">
        <v>0</v>
      </c>
      <c r="BY34">
        <v>2.4134000000000002</v>
      </c>
      <c r="BZ34">
        <v>0</v>
      </c>
      <c r="CA34">
        <v>786.88599999999997</v>
      </c>
      <c r="CB34">
        <v>387.03</v>
      </c>
      <c r="CC34">
        <v>32.811999999999998</v>
      </c>
      <c r="CD34">
        <v>37.686999999999998</v>
      </c>
      <c r="CE34">
        <v>35.686999999999998</v>
      </c>
      <c r="CF34">
        <v>36.936999999999998</v>
      </c>
      <c r="CG34">
        <v>33.5</v>
      </c>
      <c r="CH34">
        <v>45.14</v>
      </c>
      <c r="CI34">
        <v>4.99</v>
      </c>
      <c r="CJ34">
        <v>0</v>
      </c>
      <c r="CK34">
        <v>1689986808</v>
      </c>
      <c r="CL34">
        <v>0</v>
      </c>
      <c r="CM34">
        <v>1689985735.0999999</v>
      </c>
      <c r="CN34" t="s">
        <v>354</v>
      </c>
      <c r="CO34">
        <v>1689985735.0999999</v>
      </c>
      <c r="CP34">
        <v>1689985735.0999999</v>
      </c>
      <c r="CQ34">
        <v>44</v>
      </c>
      <c r="CR34">
        <v>3.0000000000000001E-3</v>
      </c>
      <c r="CS34">
        <v>2.9000000000000001E-2</v>
      </c>
      <c r="CT34">
        <v>-5.0339999999999998</v>
      </c>
      <c r="CU34">
        <v>-0.16800000000000001</v>
      </c>
      <c r="CV34">
        <v>405</v>
      </c>
      <c r="CW34">
        <v>15</v>
      </c>
      <c r="CX34">
        <v>0.39</v>
      </c>
      <c r="CY34">
        <v>0.16</v>
      </c>
      <c r="CZ34">
        <v>0.52360421584301498</v>
      </c>
      <c r="DA34">
        <v>0.639329382741334</v>
      </c>
      <c r="DB34">
        <v>7.9805112979106904E-2</v>
      </c>
      <c r="DC34">
        <v>1</v>
      </c>
      <c r="DD34">
        <v>400.48329999999999</v>
      </c>
      <c r="DE34">
        <v>0.24090225563932899</v>
      </c>
      <c r="DF34">
        <v>3.0700325731165101E-2</v>
      </c>
      <c r="DG34">
        <v>-1</v>
      </c>
      <c r="DH34">
        <v>50.015810000000002</v>
      </c>
      <c r="DI34">
        <v>-0.26097299333170199</v>
      </c>
      <c r="DJ34">
        <v>0.16662310734108901</v>
      </c>
      <c r="DK34">
        <v>1</v>
      </c>
      <c r="DL34">
        <v>2</v>
      </c>
      <c r="DM34">
        <v>2</v>
      </c>
      <c r="DN34" t="s">
        <v>355</v>
      </c>
      <c r="DO34">
        <v>2.7330899999999998</v>
      </c>
      <c r="DP34">
        <v>2.8380100000000001</v>
      </c>
      <c r="DQ34">
        <v>9.8553299999999996E-2</v>
      </c>
      <c r="DR34">
        <v>9.7253199999999998E-2</v>
      </c>
      <c r="DS34">
        <v>9.0127499999999999E-2</v>
      </c>
      <c r="DT34">
        <v>8.7309899999999996E-2</v>
      </c>
      <c r="DU34">
        <v>26362.1</v>
      </c>
      <c r="DV34">
        <v>27674.3</v>
      </c>
      <c r="DW34">
        <v>27362.7</v>
      </c>
      <c r="DX34">
        <v>28765.4</v>
      </c>
      <c r="DY34">
        <v>32813.800000000003</v>
      </c>
      <c r="DZ34">
        <v>34943.1</v>
      </c>
      <c r="EA34">
        <v>36581.300000000003</v>
      </c>
      <c r="EB34">
        <v>38967.4</v>
      </c>
      <c r="EC34">
        <v>1.8621000000000001</v>
      </c>
      <c r="ED34">
        <v>2.1012300000000002</v>
      </c>
      <c r="EE34">
        <v>6.7882200000000004E-2</v>
      </c>
      <c r="EF34">
        <v>0</v>
      </c>
      <c r="EG34">
        <v>18.548300000000001</v>
      </c>
      <c r="EH34">
        <v>999.9</v>
      </c>
      <c r="EI34">
        <v>55.75</v>
      </c>
      <c r="EJ34">
        <v>23.696000000000002</v>
      </c>
      <c r="EK34">
        <v>16.263100000000001</v>
      </c>
      <c r="EL34">
        <v>62.07</v>
      </c>
      <c r="EM34">
        <v>27.343800000000002</v>
      </c>
      <c r="EN34">
        <v>1</v>
      </c>
      <c r="EO34">
        <v>-0.40040100000000001</v>
      </c>
      <c r="EP34">
        <v>0.56282399999999999</v>
      </c>
      <c r="EQ34">
        <v>19.965</v>
      </c>
      <c r="ER34">
        <v>5.2180400000000002</v>
      </c>
      <c r="ES34">
        <v>11.921099999999999</v>
      </c>
      <c r="ET34">
        <v>4.9550999999999998</v>
      </c>
      <c r="EU34">
        <v>3.2970999999999999</v>
      </c>
      <c r="EV34">
        <v>9999</v>
      </c>
      <c r="EW34">
        <v>5844.7</v>
      </c>
      <c r="EX34">
        <v>84.3</v>
      </c>
      <c r="EY34">
        <v>161.5</v>
      </c>
      <c r="EZ34">
        <v>1.8599000000000001</v>
      </c>
      <c r="FA34">
        <v>1.85903</v>
      </c>
      <c r="FB34">
        <v>1.86493</v>
      </c>
      <c r="FC34">
        <v>1.86894</v>
      </c>
      <c r="FD34">
        <v>1.86364</v>
      </c>
      <c r="FE34">
        <v>1.86371</v>
      </c>
      <c r="FF34">
        <v>1.8636999999999999</v>
      </c>
      <c r="FG34">
        <v>1.86347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-5.0330000000000004</v>
      </c>
      <c r="FV34">
        <v>-0.1676</v>
      </c>
      <c r="FW34">
        <v>-5.0335000000000001</v>
      </c>
      <c r="FX34">
        <v>0</v>
      </c>
      <c r="FY34">
        <v>0</v>
      </c>
      <c r="FZ34">
        <v>0</v>
      </c>
      <c r="GA34">
        <v>-0.16764000000000201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17.7</v>
      </c>
      <c r="GJ34">
        <v>17.7</v>
      </c>
      <c r="GK34">
        <v>1.0339400000000001</v>
      </c>
      <c r="GL34">
        <v>2.5476100000000002</v>
      </c>
      <c r="GM34">
        <v>1.4489700000000001</v>
      </c>
      <c r="GN34">
        <v>2.3083499999999999</v>
      </c>
      <c r="GO34">
        <v>1.5466299999999999</v>
      </c>
      <c r="GP34">
        <v>2.4243199999999998</v>
      </c>
      <c r="GQ34">
        <v>26.066199999999998</v>
      </c>
      <c r="GR34">
        <v>16.023299999999999</v>
      </c>
      <c r="GS34">
        <v>18</v>
      </c>
      <c r="GT34">
        <v>375.971</v>
      </c>
      <c r="GU34">
        <v>648.95600000000002</v>
      </c>
      <c r="GV34">
        <v>18.8063</v>
      </c>
      <c r="GW34">
        <v>22.040800000000001</v>
      </c>
      <c r="GX34">
        <v>30.000399999999999</v>
      </c>
      <c r="GY34">
        <v>22.049399999999999</v>
      </c>
      <c r="GZ34">
        <v>22.033799999999999</v>
      </c>
      <c r="HA34">
        <v>20.686399999999999</v>
      </c>
      <c r="HB34">
        <v>10</v>
      </c>
      <c r="HC34">
        <v>-30</v>
      </c>
      <c r="HD34">
        <v>18.818100000000001</v>
      </c>
      <c r="HE34">
        <v>400.43599999999998</v>
      </c>
      <c r="HF34">
        <v>0</v>
      </c>
      <c r="HG34">
        <v>100.782</v>
      </c>
      <c r="HH34">
        <v>94.760400000000004</v>
      </c>
    </row>
    <row r="35" spans="1:216" x14ac:dyDescent="0.2">
      <c r="A35">
        <v>17</v>
      </c>
      <c r="B35">
        <v>1689986858</v>
      </c>
      <c r="C35">
        <v>976.90000009536698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1689986858</v>
      </c>
      <c r="M35">
        <f t="shared" si="0"/>
        <v>2.4106391207289398E-4</v>
      </c>
      <c r="N35">
        <f t="shared" si="1"/>
        <v>0.24106391207289399</v>
      </c>
      <c r="O35">
        <f t="shared" si="2"/>
        <v>4.0354941657156564E-2</v>
      </c>
      <c r="P35">
        <f t="shared" si="3"/>
        <v>400.06900000000002</v>
      </c>
      <c r="Q35">
        <f t="shared" si="4"/>
        <v>392.99668513808302</v>
      </c>
      <c r="R35">
        <f t="shared" si="5"/>
        <v>39.654496771390747</v>
      </c>
      <c r="S35">
        <f t="shared" si="6"/>
        <v>40.368113698616497</v>
      </c>
      <c r="T35">
        <f t="shared" si="7"/>
        <v>3.0859912851144432E-2</v>
      </c>
      <c r="U35">
        <f t="shared" si="8"/>
        <v>4.3166694351138979</v>
      </c>
      <c r="V35">
        <f t="shared" si="9"/>
        <v>3.0737870770380323E-2</v>
      </c>
      <c r="W35">
        <f t="shared" si="10"/>
        <v>1.9222093841476343E-2</v>
      </c>
      <c r="X35">
        <f t="shared" si="11"/>
        <v>4.9645116118720862</v>
      </c>
      <c r="Y35">
        <f t="shared" si="12"/>
        <v>19.969234944213198</v>
      </c>
      <c r="Z35">
        <f t="shared" si="13"/>
        <v>19.969234944213198</v>
      </c>
      <c r="AA35">
        <f t="shared" si="14"/>
        <v>2.3421461947253746</v>
      </c>
      <c r="AB35">
        <f t="shared" si="15"/>
        <v>66.771183046135548</v>
      </c>
      <c r="AC35">
        <f t="shared" si="16"/>
        <v>1.5661337577741998</v>
      </c>
      <c r="AD35">
        <f t="shared" si="17"/>
        <v>2.3455234523732784</v>
      </c>
      <c r="AE35">
        <f t="shared" si="18"/>
        <v>0.77601243695117472</v>
      </c>
      <c r="AF35">
        <f t="shared" si="19"/>
        <v>-10.630918522414625</v>
      </c>
      <c r="AG35">
        <f t="shared" si="20"/>
        <v>5.4142503570802001</v>
      </c>
      <c r="AH35">
        <f t="shared" si="21"/>
        <v>0.25212652133313018</v>
      </c>
      <c r="AI35">
        <f t="shared" si="22"/>
        <v>-3.0032129208379388E-5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54655.095015458748</v>
      </c>
      <c r="AO35">
        <f t="shared" si="26"/>
        <v>30.017700000000001</v>
      </c>
      <c r="AP35">
        <f t="shared" si="27"/>
        <v>25.304861104596938</v>
      </c>
      <c r="AQ35">
        <f t="shared" si="28"/>
        <v>0.84299800133244507</v>
      </c>
      <c r="AR35">
        <f t="shared" si="29"/>
        <v>0.16538614257161893</v>
      </c>
      <c r="AS35">
        <v>1689986858</v>
      </c>
      <c r="AT35">
        <v>400.06900000000002</v>
      </c>
      <c r="AU35">
        <v>400.13499999999999</v>
      </c>
      <c r="AV35">
        <v>15.5212</v>
      </c>
      <c r="AW35">
        <v>15.406700000000001</v>
      </c>
      <c r="AX35">
        <v>405.10199999999998</v>
      </c>
      <c r="AY35">
        <v>15.688800000000001</v>
      </c>
      <c r="AZ35">
        <v>400.02800000000002</v>
      </c>
      <c r="BA35">
        <v>100.803</v>
      </c>
      <c r="BB35">
        <v>9.9878499999999995E-2</v>
      </c>
      <c r="BC35">
        <v>19.9925</v>
      </c>
      <c r="BD35">
        <v>19.711500000000001</v>
      </c>
      <c r="BE35">
        <v>999.9</v>
      </c>
      <c r="BF35">
        <v>0</v>
      </c>
      <c r="BG35">
        <v>0</v>
      </c>
      <c r="BH35">
        <v>10015</v>
      </c>
      <c r="BI35">
        <v>0</v>
      </c>
      <c r="BJ35">
        <v>93.633499999999998</v>
      </c>
      <c r="BK35">
        <v>-6.6619899999999996E-2</v>
      </c>
      <c r="BL35">
        <v>406.37599999999998</v>
      </c>
      <c r="BM35">
        <v>406.39699999999999</v>
      </c>
      <c r="BN35">
        <v>0.114526</v>
      </c>
      <c r="BO35">
        <v>400.13499999999999</v>
      </c>
      <c r="BP35">
        <v>15.406700000000001</v>
      </c>
      <c r="BQ35">
        <v>1.5645899999999999</v>
      </c>
      <c r="BR35">
        <v>1.55305</v>
      </c>
      <c r="BS35">
        <v>13.6144</v>
      </c>
      <c r="BT35">
        <v>13.5006</v>
      </c>
      <c r="BU35">
        <v>30.017700000000001</v>
      </c>
      <c r="BV35">
        <v>0.90005400000000002</v>
      </c>
      <c r="BW35">
        <v>9.9946400000000005E-2</v>
      </c>
      <c r="BX35">
        <v>0</v>
      </c>
      <c r="BY35">
        <v>2.1589999999999998</v>
      </c>
      <c r="BZ35">
        <v>0</v>
      </c>
      <c r="CA35">
        <v>699.84799999999996</v>
      </c>
      <c r="CB35">
        <v>231.72200000000001</v>
      </c>
      <c r="CC35">
        <v>32.686999999999998</v>
      </c>
      <c r="CD35">
        <v>37.561999999999998</v>
      </c>
      <c r="CE35">
        <v>35.561999999999998</v>
      </c>
      <c r="CF35">
        <v>36.875</v>
      </c>
      <c r="CG35">
        <v>33.375</v>
      </c>
      <c r="CH35">
        <v>27.02</v>
      </c>
      <c r="CI35">
        <v>3</v>
      </c>
      <c r="CJ35">
        <v>0</v>
      </c>
      <c r="CK35">
        <v>1689986868.5999999</v>
      </c>
      <c r="CL35">
        <v>0</v>
      </c>
      <c r="CM35">
        <v>1689985735.0999999</v>
      </c>
      <c r="CN35" t="s">
        <v>354</v>
      </c>
      <c r="CO35">
        <v>1689985735.0999999</v>
      </c>
      <c r="CP35">
        <v>1689985735.0999999</v>
      </c>
      <c r="CQ35">
        <v>44</v>
      </c>
      <c r="CR35">
        <v>3.0000000000000001E-3</v>
      </c>
      <c r="CS35">
        <v>2.9000000000000001E-2</v>
      </c>
      <c r="CT35">
        <v>-5.0339999999999998</v>
      </c>
      <c r="CU35">
        <v>-0.16800000000000001</v>
      </c>
      <c r="CV35">
        <v>405</v>
      </c>
      <c r="CW35">
        <v>15</v>
      </c>
      <c r="CX35">
        <v>0.39</v>
      </c>
      <c r="CY35">
        <v>0.16</v>
      </c>
      <c r="CZ35">
        <v>0.104362721461917</v>
      </c>
      <c r="DA35">
        <v>1.1005168558747499E-3</v>
      </c>
      <c r="DB35">
        <v>3.4291022954501503E-2</v>
      </c>
      <c r="DC35">
        <v>1</v>
      </c>
      <c r="DD35">
        <v>400.19066666666703</v>
      </c>
      <c r="DE35">
        <v>-0.13675324675310699</v>
      </c>
      <c r="DF35">
        <v>2.9705432136438E-2</v>
      </c>
      <c r="DG35">
        <v>-1</v>
      </c>
      <c r="DH35">
        <v>29.9827571428571</v>
      </c>
      <c r="DI35">
        <v>6.2376776570720403E-2</v>
      </c>
      <c r="DJ35">
        <v>0.10514869549007801</v>
      </c>
      <c r="DK35">
        <v>1</v>
      </c>
      <c r="DL35">
        <v>2</v>
      </c>
      <c r="DM35">
        <v>2</v>
      </c>
      <c r="DN35" t="s">
        <v>355</v>
      </c>
      <c r="DO35">
        <v>2.7331400000000001</v>
      </c>
      <c r="DP35">
        <v>2.8381599999999998</v>
      </c>
      <c r="DQ35">
        <v>9.8550499999999999E-2</v>
      </c>
      <c r="DR35">
        <v>9.7163100000000002E-2</v>
      </c>
      <c r="DS35">
        <v>9.0211100000000002E-2</v>
      </c>
      <c r="DT35">
        <v>8.7399599999999994E-2</v>
      </c>
      <c r="DU35">
        <v>26360.6</v>
      </c>
      <c r="DV35">
        <v>27675.200000000001</v>
      </c>
      <c r="DW35">
        <v>27361.200000000001</v>
      </c>
      <c r="DX35">
        <v>28763.7</v>
      </c>
      <c r="DY35">
        <v>32809.4</v>
      </c>
      <c r="DZ35">
        <v>34937.599999999999</v>
      </c>
      <c r="EA35">
        <v>36579.599999999999</v>
      </c>
      <c r="EB35">
        <v>38965.1</v>
      </c>
      <c r="EC35">
        <v>1.86145</v>
      </c>
      <c r="ED35">
        <v>2.1007500000000001</v>
      </c>
      <c r="EE35">
        <v>6.9707599999999995E-2</v>
      </c>
      <c r="EF35">
        <v>0</v>
      </c>
      <c r="EG35">
        <v>18.556699999999999</v>
      </c>
      <c r="EH35">
        <v>999.9</v>
      </c>
      <c r="EI35">
        <v>55.786999999999999</v>
      </c>
      <c r="EJ35">
        <v>23.706</v>
      </c>
      <c r="EK35">
        <v>16.285299999999999</v>
      </c>
      <c r="EL35">
        <v>62.09</v>
      </c>
      <c r="EM35">
        <v>27.039300000000001</v>
      </c>
      <c r="EN35">
        <v>1</v>
      </c>
      <c r="EO35">
        <v>-0.39731499999999997</v>
      </c>
      <c r="EP35">
        <v>0.44264399999999998</v>
      </c>
      <c r="EQ35">
        <v>19.967700000000001</v>
      </c>
      <c r="ER35">
        <v>5.2180400000000002</v>
      </c>
      <c r="ES35">
        <v>11.9217</v>
      </c>
      <c r="ET35">
        <v>4.9556500000000003</v>
      </c>
      <c r="EU35">
        <v>3.2970999999999999</v>
      </c>
      <c r="EV35">
        <v>9999</v>
      </c>
      <c r="EW35">
        <v>5845.9</v>
      </c>
      <c r="EX35">
        <v>84.3</v>
      </c>
      <c r="EY35">
        <v>161.5</v>
      </c>
      <c r="EZ35">
        <v>1.8599000000000001</v>
      </c>
      <c r="FA35">
        <v>1.8590899999999999</v>
      </c>
      <c r="FB35">
        <v>1.86493</v>
      </c>
      <c r="FC35">
        <v>1.86896</v>
      </c>
      <c r="FD35">
        <v>1.8636200000000001</v>
      </c>
      <c r="FE35">
        <v>1.86371</v>
      </c>
      <c r="FF35">
        <v>1.86371</v>
      </c>
      <c r="FG35">
        <v>1.8634900000000001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-5.0330000000000004</v>
      </c>
      <c r="FV35">
        <v>-0.1676</v>
      </c>
      <c r="FW35">
        <v>-5.0335000000000001</v>
      </c>
      <c r="FX35">
        <v>0</v>
      </c>
      <c r="FY35">
        <v>0</v>
      </c>
      <c r="FZ35">
        <v>0</v>
      </c>
      <c r="GA35">
        <v>-0.16764000000000201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18.7</v>
      </c>
      <c r="GJ35">
        <v>18.7</v>
      </c>
      <c r="GK35">
        <v>1.03271</v>
      </c>
      <c r="GL35">
        <v>2.5524900000000001</v>
      </c>
      <c r="GM35">
        <v>1.4489700000000001</v>
      </c>
      <c r="GN35">
        <v>2.3083499999999999</v>
      </c>
      <c r="GO35">
        <v>1.5466299999999999</v>
      </c>
      <c r="GP35">
        <v>2.4267599999999998</v>
      </c>
      <c r="GQ35">
        <v>26.107399999999998</v>
      </c>
      <c r="GR35">
        <v>16.014600000000002</v>
      </c>
      <c r="GS35">
        <v>18</v>
      </c>
      <c r="GT35">
        <v>375.91800000000001</v>
      </c>
      <c r="GU35">
        <v>648.98400000000004</v>
      </c>
      <c r="GV35">
        <v>19.014199999999999</v>
      </c>
      <c r="GW35">
        <v>22.080300000000001</v>
      </c>
      <c r="GX35">
        <v>30.000499999999999</v>
      </c>
      <c r="GY35">
        <v>22.085999999999999</v>
      </c>
      <c r="GZ35">
        <v>22.069099999999999</v>
      </c>
      <c r="HA35">
        <v>20.6709</v>
      </c>
      <c r="HB35">
        <v>10</v>
      </c>
      <c r="HC35">
        <v>-30</v>
      </c>
      <c r="HD35">
        <v>19.0153</v>
      </c>
      <c r="HE35">
        <v>400.00799999999998</v>
      </c>
      <c r="HF35">
        <v>0</v>
      </c>
      <c r="HG35">
        <v>100.777</v>
      </c>
      <c r="HH35">
        <v>94.754599999999996</v>
      </c>
    </row>
    <row r="36" spans="1:216" x14ac:dyDescent="0.2">
      <c r="A36">
        <v>18</v>
      </c>
      <c r="B36">
        <v>1689986919</v>
      </c>
      <c r="C36">
        <v>1037.9000000953699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1689986919</v>
      </c>
      <c r="M36">
        <f t="shared" si="0"/>
        <v>2.2295121526251602E-4</v>
      </c>
      <c r="N36">
        <f t="shared" si="1"/>
        <v>0.22295121526251602</v>
      </c>
      <c r="O36">
        <f t="shared" si="2"/>
        <v>-0.20318371334832272</v>
      </c>
      <c r="P36">
        <f t="shared" si="3"/>
        <v>400.029</v>
      </c>
      <c r="Q36">
        <f t="shared" si="4"/>
        <v>406.35242119860362</v>
      </c>
      <c r="R36">
        <f t="shared" si="5"/>
        <v>41.00180654373731</v>
      </c>
      <c r="S36">
        <f t="shared" si="6"/>
        <v>40.363760160465006</v>
      </c>
      <c r="T36">
        <f t="shared" si="7"/>
        <v>2.8756903682060308E-2</v>
      </c>
      <c r="U36">
        <f t="shared" si="8"/>
        <v>4.3109735470695636</v>
      </c>
      <c r="V36">
        <f t="shared" si="9"/>
        <v>2.865075808537346E-2</v>
      </c>
      <c r="W36">
        <f t="shared" si="10"/>
        <v>1.7916227763329989E-2</v>
      </c>
      <c r="X36">
        <f t="shared" si="11"/>
        <v>3.3082878538530736</v>
      </c>
      <c r="Y36">
        <f t="shared" si="12"/>
        <v>19.912679960001228</v>
      </c>
      <c r="Z36">
        <f t="shared" si="13"/>
        <v>19.912679960001228</v>
      </c>
      <c r="AA36">
        <f t="shared" si="14"/>
        <v>2.3339541880702943</v>
      </c>
      <c r="AB36">
        <f t="shared" si="15"/>
        <v>66.896561788803737</v>
      </c>
      <c r="AC36">
        <f t="shared" si="16"/>
        <v>1.5639318664575002</v>
      </c>
      <c r="AD36">
        <f t="shared" si="17"/>
        <v>2.3378359434897753</v>
      </c>
      <c r="AE36">
        <f t="shared" si="18"/>
        <v>0.77002232161279416</v>
      </c>
      <c r="AF36">
        <f t="shared" si="19"/>
        <v>-9.8321485930769565</v>
      </c>
      <c r="AG36">
        <f t="shared" si="20"/>
        <v>6.2333314776657138</v>
      </c>
      <c r="AH36">
        <f t="shared" si="21"/>
        <v>0.29048936493699212</v>
      </c>
      <c r="AI36">
        <f t="shared" si="22"/>
        <v>-3.9896621177426539E-5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54569.590634494634</v>
      </c>
      <c r="AO36">
        <f t="shared" si="26"/>
        <v>20.006799999999998</v>
      </c>
      <c r="AP36">
        <f t="shared" si="27"/>
        <v>16.865402452773612</v>
      </c>
      <c r="AQ36">
        <f t="shared" si="28"/>
        <v>0.84298350824587709</v>
      </c>
      <c r="AR36">
        <f t="shared" si="29"/>
        <v>0.16535817091454275</v>
      </c>
      <c r="AS36">
        <v>1689986919</v>
      </c>
      <c r="AT36">
        <v>400.029</v>
      </c>
      <c r="AU36">
        <v>399.97399999999999</v>
      </c>
      <c r="AV36">
        <v>15.499499999999999</v>
      </c>
      <c r="AW36">
        <v>15.393599999999999</v>
      </c>
      <c r="AX36">
        <v>405.06299999999999</v>
      </c>
      <c r="AY36">
        <v>15.667199999999999</v>
      </c>
      <c r="AZ36">
        <v>400.02499999999998</v>
      </c>
      <c r="BA36">
        <v>100.80200000000001</v>
      </c>
      <c r="BB36">
        <v>0.10008499999999999</v>
      </c>
      <c r="BC36">
        <v>19.939499999999999</v>
      </c>
      <c r="BD36">
        <v>19.6173</v>
      </c>
      <c r="BE36">
        <v>999.9</v>
      </c>
      <c r="BF36">
        <v>0</v>
      </c>
      <c r="BG36">
        <v>0</v>
      </c>
      <c r="BH36">
        <v>9996.8799999999992</v>
      </c>
      <c r="BI36">
        <v>0</v>
      </c>
      <c r="BJ36">
        <v>425.67899999999997</v>
      </c>
      <c r="BK36">
        <v>5.5572499999999997E-2</v>
      </c>
      <c r="BL36">
        <v>406.327</v>
      </c>
      <c r="BM36">
        <v>406.22699999999998</v>
      </c>
      <c r="BN36">
        <v>0.10588</v>
      </c>
      <c r="BO36">
        <v>399.97399999999999</v>
      </c>
      <c r="BP36">
        <v>15.393599999999999</v>
      </c>
      <c r="BQ36">
        <v>1.5623899999999999</v>
      </c>
      <c r="BR36">
        <v>1.55172</v>
      </c>
      <c r="BS36">
        <v>13.5928</v>
      </c>
      <c r="BT36">
        <v>13.487500000000001</v>
      </c>
      <c r="BU36">
        <v>20.006799999999998</v>
      </c>
      <c r="BV36">
        <v>0.90076800000000001</v>
      </c>
      <c r="BW36">
        <v>9.9231600000000003E-2</v>
      </c>
      <c r="BX36">
        <v>0</v>
      </c>
      <c r="BY36">
        <v>2.3256999999999999</v>
      </c>
      <c r="BZ36">
        <v>0</v>
      </c>
      <c r="CA36">
        <v>892.18200000000002</v>
      </c>
      <c r="CB36">
        <v>154.47300000000001</v>
      </c>
      <c r="CC36">
        <v>32.436999999999998</v>
      </c>
      <c r="CD36">
        <v>37.436999999999998</v>
      </c>
      <c r="CE36">
        <v>35.375</v>
      </c>
      <c r="CF36">
        <v>36.875</v>
      </c>
      <c r="CG36">
        <v>33.25</v>
      </c>
      <c r="CH36">
        <v>18.02</v>
      </c>
      <c r="CI36">
        <v>1.99</v>
      </c>
      <c r="CJ36">
        <v>0</v>
      </c>
      <c r="CK36">
        <v>1689986929.8</v>
      </c>
      <c r="CL36">
        <v>0</v>
      </c>
      <c r="CM36">
        <v>1689985735.0999999</v>
      </c>
      <c r="CN36" t="s">
        <v>354</v>
      </c>
      <c r="CO36">
        <v>1689985735.0999999</v>
      </c>
      <c r="CP36">
        <v>1689985735.0999999</v>
      </c>
      <c r="CQ36">
        <v>44</v>
      </c>
      <c r="CR36">
        <v>3.0000000000000001E-3</v>
      </c>
      <c r="CS36">
        <v>2.9000000000000001E-2</v>
      </c>
      <c r="CT36">
        <v>-5.0339999999999998</v>
      </c>
      <c r="CU36">
        <v>-0.16800000000000001</v>
      </c>
      <c r="CV36">
        <v>405</v>
      </c>
      <c r="CW36">
        <v>15</v>
      </c>
      <c r="CX36">
        <v>0.39</v>
      </c>
      <c r="CY36">
        <v>0.16</v>
      </c>
      <c r="CZ36">
        <v>-0.173576709142723</v>
      </c>
      <c r="DA36">
        <v>1.9548876379956601E-2</v>
      </c>
      <c r="DB36">
        <v>7.9466496009640397E-2</v>
      </c>
      <c r="DC36">
        <v>1</v>
      </c>
      <c r="DD36">
        <v>399.95571428571401</v>
      </c>
      <c r="DE36">
        <v>-0.22238961038964</v>
      </c>
      <c r="DF36">
        <v>4.4274192049464603E-2</v>
      </c>
      <c r="DG36">
        <v>-1</v>
      </c>
      <c r="DH36">
        <v>19.998204999999999</v>
      </c>
      <c r="DI36">
        <v>-3.8478463017162401E-2</v>
      </c>
      <c r="DJ36">
        <v>7.8639922908151499E-2</v>
      </c>
      <c r="DK36">
        <v>1</v>
      </c>
      <c r="DL36">
        <v>2</v>
      </c>
      <c r="DM36">
        <v>2</v>
      </c>
      <c r="DN36" t="s">
        <v>355</v>
      </c>
      <c r="DO36">
        <v>2.7331099999999999</v>
      </c>
      <c r="DP36">
        <v>2.8382000000000001</v>
      </c>
      <c r="DQ36">
        <v>9.8537200000000005E-2</v>
      </c>
      <c r="DR36">
        <v>9.7129199999999999E-2</v>
      </c>
      <c r="DS36">
        <v>9.0115700000000007E-2</v>
      </c>
      <c r="DT36">
        <v>8.7343299999999999E-2</v>
      </c>
      <c r="DU36">
        <v>26359.3</v>
      </c>
      <c r="DV36">
        <v>27675.5</v>
      </c>
      <c r="DW36">
        <v>27359.599999999999</v>
      </c>
      <c r="DX36">
        <v>28763</v>
      </c>
      <c r="DY36">
        <v>32810.9</v>
      </c>
      <c r="DZ36">
        <v>34938.800000000003</v>
      </c>
      <c r="EA36">
        <v>36577.300000000003</v>
      </c>
      <c r="EB36">
        <v>38963.9</v>
      </c>
      <c r="EC36">
        <v>1.8619699999999999</v>
      </c>
      <c r="ED36">
        <v>2.0999500000000002</v>
      </c>
      <c r="EE36">
        <v>7.1205199999999996E-2</v>
      </c>
      <c r="EF36">
        <v>0</v>
      </c>
      <c r="EG36">
        <v>18.4374</v>
      </c>
      <c r="EH36">
        <v>999.9</v>
      </c>
      <c r="EI36">
        <v>55.762</v>
      </c>
      <c r="EJ36">
        <v>23.756</v>
      </c>
      <c r="EK36">
        <v>16.326499999999999</v>
      </c>
      <c r="EL36">
        <v>62.29</v>
      </c>
      <c r="EM36">
        <v>27.211500000000001</v>
      </c>
      <c r="EN36">
        <v>1</v>
      </c>
      <c r="EO36">
        <v>-0.397144</v>
      </c>
      <c r="EP36">
        <v>-4.5642700000000001E-2</v>
      </c>
      <c r="EQ36">
        <v>19.971900000000002</v>
      </c>
      <c r="ER36">
        <v>5.2184900000000001</v>
      </c>
      <c r="ES36">
        <v>11.921099999999999</v>
      </c>
      <c r="ET36">
        <v>4.9556500000000003</v>
      </c>
      <c r="EU36">
        <v>3.2971300000000001</v>
      </c>
      <c r="EV36">
        <v>9999</v>
      </c>
      <c r="EW36">
        <v>5847.4</v>
      </c>
      <c r="EX36">
        <v>84.3</v>
      </c>
      <c r="EY36">
        <v>161.5</v>
      </c>
      <c r="EZ36">
        <v>1.8599000000000001</v>
      </c>
      <c r="FA36">
        <v>1.8591</v>
      </c>
      <c r="FB36">
        <v>1.86493</v>
      </c>
      <c r="FC36">
        <v>1.86894</v>
      </c>
      <c r="FD36">
        <v>1.8635900000000001</v>
      </c>
      <c r="FE36">
        <v>1.86371</v>
      </c>
      <c r="FF36">
        <v>1.8636999999999999</v>
      </c>
      <c r="FG36">
        <v>1.86348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-5.0339999999999998</v>
      </c>
      <c r="FV36">
        <v>-0.16769999999999999</v>
      </c>
      <c r="FW36">
        <v>-5.0335000000000001</v>
      </c>
      <c r="FX36">
        <v>0</v>
      </c>
      <c r="FY36">
        <v>0</v>
      </c>
      <c r="FZ36">
        <v>0</v>
      </c>
      <c r="GA36">
        <v>-0.16764000000000201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19.7</v>
      </c>
      <c r="GJ36">
        <v>19.7</v>
      </c>
      <c r="GK36">
        <v>1.03149</v>
      </c>
      <c r="GL36">
        <v>2.5500500000000001</v>
      </c>
      <c r="GM36">
        <v>1.4489700000000001</v>
      </c>
      <c r="GN36">
        <v>2.3095699999999999</v>
      </c>
      <c r="GO36">
        <v>1.5466299999999999</v>
      </c>
      <c r="GP36">
        <v>2.3986800000000001</v>
      </c>
      <c r="GQ36">
        <v>26.1279</v>
      </c>
      <c r="GR36">
        <v>16.014600000000002</v>
      </c>
      <c r="GS36">
        <v>18</v>
      </c>
      <c r="GT36">
        <v>376.30200000000002</v>
      </c>
      <c r="GU36">
        <v>648.44500000000005</v>
      </c>
      <c r="GV36">
        <v>19.367599999999999</v>
      </c>
      <c r="GW36">
        <v>22.098800000000001</v>
      </c>
      <c r="GX36">
        <v>30.0001</v>
      </c>
      <c r="GY36">
        <v>22.107600000000001</v>
      </c>
      <c r="GZ36">
        <v>22.083300000000001</v>
      </c>
      <c r="HA36">
        <v>20.6602</v>
      </c>
      <c r="HB36">
        <v>10</v>
      </c>
      <c r="HC36">
        <v>-30</v>
      </c>
      <c r="HD36">
        <v>19.387699999999999</v>
      </c>
      <c r="HE36">
        <v>399.84100000000001</v>
      </c>
      <c r="HF36">
        <v>0</v>
      </c>
      <c r="HG36">
        <v>100.771</v>
      </c>
      <c r="HH36">
        <v>94.751999999999995</v>
      </c>
    </row>
    <row r="37" spans="1:216" x14ac:dyDescent="0.2">
      <c r="A37">
        <v>19</v>
      </c>
      <c r="B37">
        <v>1689986980</v>
      </c>
      <c r="C37">
        <v>1098.9000000953699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1689986980</v>
      </c>
      <c r="M37">
        <f t="shared" si="0"/>
        <v>2.3241192771018574E-4</v>
      </c>
      <c r="N37">
        <f t="shared" si="1"/>
        <v>0.23241192771018573</v>
      </c>
      <c r="O37">
        <f t="shared" si="2"/>
        <v>-1.247411062022685</v>
      </c>
      <c r="P37">
        <f t="shared" si="3"/>
        <v>400.08199999999999</v>
      </c>
      <c r="Q37">
        <f t="shared" si="4"/>
        <v>462.26423171604193</v>
      </c>
      <c r="R37">
        <f t="shared" si="5"/>
        <v>46.644772763571446</v>
      </c>
      <c r="S37">
        <f t="shared" si="6"/>
        <v>40.370274610082006</v>
      </c>
      <c r="T37">
        <f t="shared" si="7"/>
        <v>2.9614837666622582E-2</v>
      </c>
      <c r="U37">
        <f t="shared" si="8"/>
        <v>4.3124175366528972</v>
      </c>
      <c r="V37">
        <f t="shared" si="9"/>
        <v>2.9502315010892455E-2</v>
      </c>
      <c r="W37">
        <f t="shared" si="10"/>
        <v>1.8449020810768928E-2</v>
      </c>
      <c r="X37">
        <f t="shared" si="11"/>
        <v>0</v>
      </c>
      <c r="Y37">
        <f t="shared" si="12"/>
        <v>19.968979007878328</v>
      </c>
      <c r="Z37">
        <f t="shared" si="13"/>
        <v>19.968979007878328</v>
      </c>
      <c r="AA37">
        <f t="shared" si="14"/>
        <v>2.3421090655915746</v>
      </c>
      <c r="AB37">
        <f t="shared" si="15"/>
        <v>66.543177226309496</v>
      </c>
      <c r="AC37">
        <f t="shared" si="16"/>
        <v>1.5625845739857003</v>
      </c>
      <c r="AD37">
        <f t="shared" si="17"/>
        <v>2.3482265787692111</v>
      </c>
      <c r="AE37">
        <f t="shared" si="18"/>
        <v>0.77952449160587434</v>
      </c>
      <c r="AF37">
        <f t="shared" si="19"/>
        <v>-10.249366012019191</v>
      </c>
      <c r="AG37">
        <f t="shared" si="20"/>
        <v>9.7927538638347897</v>
      </c>
      <c r="AH37">
        <f t="shared" si="21"/>
        <v>0.45651369911398881</v>
      </c>
      <c r="AI37">
        <f t="shared" si="22"/>
        <v>-9.8449070412343076E-5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54580.492786552342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1689986980</v>
      </c>
      <c r="AT37">
        <v>400.08199999999999</v>
      </c>
      <c r="AU37">
        <v>399.52499999999998</v>
      </c>
      <c r="AV37">
        <v>15.4857</v>
      </c>
      <c r="AW37">
        <v>15.375299999999999</v>
      </c>
      <c r="AX37">
        <v>405.11599999999999</v>
      </c>
      <c r="AY37">
        <v>15.6533</v>
      </c>
      <c r="AZ37">
        <v>400.00799999999998</v>
      </c>
      <c r="BA37">
        <v>100.80500000000001</v>
      </c>
      <c r="BB37">
        <v>0.10000100000000001</v>
      </c>
      <c r="BC37">
        <v>20.011099999999999</v>
      </c>
      <c r="BD37">
        <v>19.687200000000001</v>
      </c>
      <c r="BE37">
        <v>999.9</v>
      </c>
      <c r="BF37">
        <v>0</v>
      </c>
      <c r="BG37">
        <v>0</v>
      </c>
      <c r="BH37">
        <v>10001.200000000001</v>
      </c>
      <c r="BI37">
        <v>0</v>
      </c>
      <c r="BJ37">
        <v>382.464</v>
      </c>
      <c r="BK37">
        <v>0.55709799999999998</v>
      </c>
      <c r="BL37">
        <v>406.375</v>
      </c>
      <c r="BM37">
        <v>405.76400000000001</v>
      </c>
      <c r="BN37">
        <v>0.110406</v>
      </c>
      <c r="BO37">
        <v>399.52499999999998</v>
      </c>
      <c r="BP37">
        <v>15.375299999999999</v>
      </c>
      <c r="BQ37">
        <v>1.56104</v>
      </c>
      <c r="BR37">
        <v>1.5499099999999999</v>
      </c>
      <c r="BS37">
        <v>13.579499999999999</v>
      </c>
      <c r="BT37">
        <v>13.4696</v>
      </c>
      <c r="BU37">
        <v>0</v>
      </c>
      <c r="BV37">
        <v>0</v>
      </c>
      <c r="BW37">
        <v>0</v>
      </c>
      <c r="BX37">
        <v>0</v>
      </c>
      <c r="BY37">
        <v>1.55</v>
      </c>
      <c r="BZ37">
        <v>0</v>
      </c>
      <c r="CA37">
        <v>773.47</v>
      </c>
      <c r="CB37">
        <v>6.15</v>
      </c>
      <c r="CC37">
        <v>32.125</v>
      </c>
      <c r="CD37">
        <v>37.186999999999998</v>
      </c>
      <c r="CE37">
        <v>35.061999999999998</v>
      </c>
      <c r="CF37">
        <v>36.625</v>
      </c>
      <c r="CG37">
        <v>32.936999999999998</v>
      </c>
      <c r="CH37">
        <v>0</v>
      </c>
      <c r="CI37">
        <v>0</v>
      </c>
      <c r="CJ37">
        <v>0</v>
      </c>
      <c r="CK37">
        <v>1689986990.3</v>
      </c>
      <c r="CL37">
        <v>0</v>
      </c>
      <c r="CM37">
        <v>1689985735.0999999</v>
      </c>
      <c r="CN37" t="s">
        <v>354</v>
      </c>
      <c r="CO37">
        <v>1689985735.0999999</v>
      </c>
      <c r="CP37">
        <v>1689985735.0999999</v>
      </c>
      <c r="CQ37">
        <v>44</v>
      </c>
      <c r="CR37">
        <v>3.0000000000000001E-3</v>
      </c>
      <c r="CS37">
        <v>2.9000000000000001E-2</v>
      </c>
      <c r="CT37">
        <v>-5.0339999999999998</v>
      </c>
      <c r="CU37">
        <v>-0.16800000000000001</v>
      </c>
      <c r="CV37">
        <v>405</v>
      </c>
      <c r="CW37">
        <v>15</v>
      </c>
      <c r="CX37">
        <v>0.39</v>
      </c>
      <c r="CY37">
        <v>0.16</v>
      </c>
      <c r="CZ37">
        <v>-0.59470921988409498</v>
      </c>
      <c r="DA37">
        <v>-0.19790294669681599</v>
      </c>
      <c r="DB37">
        <v>6.7376146818780805E-2</v>
      </c>
      <c r="DC37">
        <v>1</v>
      </c>
      <c r="DD37">
        <v>399.62765000000002</v>
      </c>
      <c r="DE37">
        <v>-0.282000000000039</v>
      </c>
      <c r="DF37">
        <v>4.2049108195066701E-2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2.7330999999999999</v>
      </c>
      <c r="DP37">
        <v>2.8381599999999998</v>
      </c>
      <c r="DQ37">
        <v>9.8556400000000002E-2</v>
      </c>
      <c r="DR37">
        <v>9.7056299999999998E-2</v>
      </c>
      <c r="DS37">
        <v>9.0066199999999999E-2</v>
      </c>
      <c r="DT37">
        <v>8.7277400000000005E-2</v>
      </c>
      <c r="DU37">
        <v>26361.4</v>
      </c>
      <c r="DV37">
        <v>27680.3</v>
      </c>
      <c r="DW37">
        <v>27362.1</v>
      </c>
      <c r="DX37">
        <v>28765.5</v>
      </c>
      <c r="DY37">
        <v>32815.599999999999</v>
      </c>
      <c r="DZ37">
        <v>34944.400000000001</v>
      </c>
      <c r="EA37">
        <v>36580.699999999997</v>
      </c>
      <c r="EB37">
        <v>38967.5</v>
      </c>
      <c r="EC37">
        <v>1.86225</v>
      </c>
      <c r="ED37">
        <v>2.1007500000000001</v>
      </c>
      <c r="EE37">
        <v>7.9378500000000005E-2</v>
      </c>
      <c r="EF37">
        <v>0</v>
      </c>
      <c r="EG37">
        <v>18.3719</v>
      </c>
      <c r="EH37">
        <v>999.9</v>
      </c>
      <c r="EI37">
        <v>55.670999999999999</v>
      </c>
      <c r="EJ37">
        <v>23.765999999999998</v>
      </c>
      <c r="EK37">
        <v>16.3094</v>
      </c>
      <c r="EL37">
        <v>61.83</v>
      </c>
      <c r="EM37">
        <v>27.135400000000001</v>
      </c>
      <c r="EN37">
        <v>1</v>
      </c>
      <c r="EO37">
        <v>-0.40071400000000001</v>
      </c>
      <c r="EP37">
        <v>-0.175065</v>
      </c>
      <c r="EQ37">
        <v>19.971599999999999</v>
      </c>
      <c r="ER37">
        <v>5.2199900000000001</v>
      </c>
      <c r="ES37">
        <v>11.9207</v>
      </c>
      <c r="ET37">
        <v>4.9557000000000002</v>
      </c>
      <c r="EU37">
        <v>3.2971499999999998</v>
      </c>
      <c r="EV37">
        <v>9999</v>
      </c>
      <c r="EW37">
        <v>5848.7</v>
      </c>
      <c r="EX37">
        <v>84.4</v>
      </c>
      <c r="EY37">
        <v>161.5</v>
      </c>
      <c r="EZ37">
        <v>1.85989</v>
      </c>
      <c r="FA37">
        <v>1.85911</v>
      </c>
      <c r="FB37">
        <v>1.86493</v>
      </c>
      <c r="FC37">
        <v>1.86896</v>
      </c>
      <c r="FD37">
        <v>1.86365</v>
      </c>
      <c r="FE37">
        <v>1.86371</v>
      </c>
      <c r="FF37">
        <v>1.86371</v>
      </c>
      <c r="FG37">
        <v>1.86354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-5.0339999999999998</v>
      </c>
      <c r="FV37">
        <v>-0.1676</v>
      </c>
      <c r="FW37">
        <v>-5.0335000000000001</v>
      </c>
      <c r="FX37">
        <v>0</v>
      </c>
      <c r="FY37">
        <v>0</v>
      </c>
      <c r="FZ37">
        <v>0</v>
      </c>
      <c r="GA37">
        <v>-0.16764000000000201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20.7</v>
      </c>
      <c r="GJ37">
        <v>20.7</v>
      </c>
      <c r="GK37">
        <v>1.03149</v>
      </c>
      <c r="GL37">
        <v>2.5500500000000001</v>
      </c>
      <c r="GM37">
        <v>1.4477500000000001</v>
      </c>
      <c r="GN37">
        <v>2.3059099999999999</v>
      </c>
      <c r="GO37">
        <v>1.5466299999999999</v>
      </c>
      <c r="GP37">
        <v>2.4255399999999998</v>
      </c>
      <c r="GQ37">
        <v>26.148499999999999</v>
      </c>
      <c r="GR37">
        <v>16.005800000000001</v>
      </c>
      <c r="GS37">
        <v>18</v>
      </c>
      <c r="GT37">
        <v>376.238</v>
      </c>
      <c r="GU37">
        <v>648.73800000000006</v>
      </c>
      <c r="GV37">
        <v>19.7347</v>
      </c>
      <c r="GW37">
        <v>22.0578</v>
      </c>
      <c r="GX37">
        <v>29.9998</v>
      </c>
      <c r="GY37">
        <v>22.078800000000001</v>
      </c>
      <c r="GZ37">
        <v>22.049900000000001</v>
      </c>
      <c r="HA37">
        <v>20.6496</v>
      </c>
      <c r="HB37">
        <v>10</v>
      </c>
      <c r="HC37">
        <v>-30</v>
      </c>
      <c r="HD37">
        <v>19.729399999999998</v>
      </c>
      <c r="HE37">
        <v>399.529</v>
      </c>
      <c r="HF37">
        <v>0</v>
      </c>
      <c r="HG37">
        <v>100.78</v>
      </c>
      <c r="HH37">
        <v>94.760599999999997</v>
      </c>
    </row>
    <row r="38" spans="1:216" x14ac:dyDescent="0.2">
      <c r="A38">
        <v>20</v>
      </c>
      <c r="B38">
        <v>1689987041</v>
      </c>
      <c r="C38">
        <v>1159.9000000953699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1689987041</v>
      </c>
      <c r="M38">
        <f t="shared" si="0"/>
        <v>1.6019730164161883E-4</v>
      </c>
      <c r="N38">
        <f t="shared" si="1"/>
        <v>0.16019730164161883</v>
      </c>
      <c r="O38">
        <f t="shared" si="2"/>
        <v>3.3683031028646209</v>
      </c>
      <c r="P38">
        <f t="shared" si="3"/>
        <v>399.67700000000002</v>
      </c>
      <c r="Q38">
        <f t="shared" si="4"/>
        <v>62.172842407007138</v>
      </c>
      <c r="R38">
        <f t="shared" si="5"/>
        <v>6.2735432334243875</v>
      </c>
      <c r="S38">
        <f t="shared" si="6"/>
        <v>40.329359923598503</v>
      </c>
      <c r="T38">
        <f t="shared" si="7"/>
        <v>1.6172239889333324E-2</v>
      </c>
      <c r="U38">
        <f t="shared" si="8"/>
        <v>4.3100876422973062</v>
      </c>
      <c r="V38">
        <f t="shared" si="9"/>
        <v>1.6138603821563638E-2</v>
      </c>
      <c r="W38">
        <f t="shared" si="10"/>
        <v>1.0089643565901734E-2</v>
      </c>
      <c r="X38">
        <f t="shared" si="11"/>
        <v>297.67907700000001</v>
      </c>
      <c r="Y38">
        <f t="shared" si="12"/>
        <v>21.257003456518895</v>
      </c>
      <c r="Z38">
        <f t="shared" si="13"/>
        <v>21.257003456518895</v>
      </c>
      <c r="AA38">
        <f t="shared" si="14"/>
        <v>2.5356258219393153</v>
      </c>
      <c r="AB38">
        <f t="shared" si="15"/>
        <v>65.982082812327931</v>
      </c>
      <c r="AC38">
        <f t="shared" si="16"/>
        <v>1.55430850775785</v>
      </c>
      <c r="AD38">
        <f t="shared" si="17"/>
        <v>2.3556523854797851</v>
      </c>
      <c r="AE38">
        <f t="shared" si="18"/>
        <v>0.98131731418146528</v>
      </c>
      <c r="AF38">
        <f t="shared" si="19"/>
        <v>-7.06470100239539</v>
      </c>
      <c r="AG38">
        <f t="shared" si="20"/>
        <v>-277.65427337203488</v>
      </c>
      <c r="AH38">
        <f t="shared" si="21"/>
        <v>-13.039581728901357</v>
      </c>
      <c r="AI38">
        <f t="shared" si="22"/>
        <v>-7.9479103331607348E-2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54532.00235967194</v>
      </c>
      <c r="AO38">
        <f t="shared" si="26"/>
        <v>1799.86</v>
      </c>
      <c r="AP38">
        <f t="shared" si="27"/>
        <v>1517.2820999999999</v>
      </c>
      <c r="AQ38">
        <f t="shared" si="28"/>
        <v>0.84300006667185223</v>
      </c>
      <c r="AR38">
        <f t="shared" si="29"/>
        <v>0.16539012867667485</v>
      </c>
      <c r="AS38">
        <v>1689987041</v>
      </c>
      <c r="AT38">
        <v>399.67700000000002</v>
      </c>
      <c r="AU38">
        <v>401.33300000000003</v>
      </c>
      <c r="AV38">
        <v>15.403700000000001</v>
      </c>
      <c r="AW38">
        <v>15.3276</v>
      </c>
      <c r="AX38">
        <v>404.71</v>
      </c>
      <c r="AY38">
        <v>15.571300000000001</v>
      </c>
      <c r="AZ38">
        <v>400.024</v>
      </c>
      <c r="BA38">
        <v>100.80500000000001</v>
      </c>
      <c r="BB38">
        <v>9.9880499999999997E-2</v>
      </c>
      <c r="BC38">
        <v>20.062100000000001</v>
      </c>
      <c r="BD38">
        <v>19.7881</v>
      </c>
      <c r="BE38">
        <v>999.9</v>
      </c>
      <c r="BF38">
        <v>0</v>
      </c>
      <c r="BG38">
        <v>0</v>
      </c>
      <c r="BH38">
        <v>9993.75</v>
      </c>
      <c r="BI38">
        <v>0</v>
      </c>
      <c r="BJ38">
        <v>360.60899999999998</v>
      </c>
      <c r="BK38">
        <v>-1.65662</v>
      </c>
      <c r="BL38">
        <v>405.92899999999997</v>
      </c>
      <c r="BM38">
        <v>407.58</v>
      </c>
      <c r="BN38">
        <v>7.6101299999999997E-2</v>
      </c>
      <c r="BO38">
        <v>401.33300000000003</v>
      </c>
      <c r="BP38">
        <v>15.3276</v>
      </c>
      <c r="BQ38">
        <v>1.55277</v>
      </c>
      <c r="BR38">
        <v>1.5450999999999999</v>
      </c>
      <c r="BS38">
        <v>13.497999999999999</v>
      </c>
      <c r="BT38">
        <v>13.421900000000001</v>
      </c>
      <c r="BU38">
        <v>1799.86</v>
      </c>
      <c r="BV38">
        <v>0.89999600000000002</v>
      </c>
      <c r="BW38">
        <v>0.100004</v>
      </c>
      <c r="BX38">
        <v>0</v>
      </c>
      <c r="BY38">
        <v>2.3159999999999998</v>
      </c>
      <c r="BZ38">
        <v>0</v>
      </c>
      <c r="CA38">
        <v>5221.13</v>
      </c>
      <c r="CB38">
        <v>13893.8</v>
      </c>
      <c r="CC38">
        <v>33.186999999999998</v>
      </c>
      <c r="CD38">
        <v>37</v>
      </c>
      <c r="CE38">
        <v>35</v>
      </c>
      <c r="CF38">
        <v>36.375</v>
      </c>
      <c r="CG38">
        <v>33.375</v>
      </c>
      <c r="CH38">
        <v>1619.87</v>
      </c>
      <c r="CI38">
        <v>179.99</v>
      </c>
      <c r="CJ38">
        <v>0</v>
      </c>
      <c r="CK38">
        <v>1689987051.5</v>
      </c>
      <c r="CL38">
        <v>0</v>
      </c>
      <c r="CM38">
        <v>1689985735.0999999</v>
      </c>
      <c r="CN38" t="s">
        <v>354</v>
      </c>
      <c r="CO38">
        <v>1689985735.0999999</v>
      </c>
      <c r="CP38">
        <v>1689985735.0999999</v>
      </c>
      <c r="CQ38">
        <v>44</v>
      </c>
      <c r="CR38">
        <v>3.0000000000000001E-3</v>
      </c>
      <c r="CS38">
        <v>2.9000000000000001E-2</v>
      </c>
      <c r="CT38">
        <v>-5.0339999999999998</v>
      </c>
      <c r="CU38">
        <v>-0.16800000000000001</v>
      </c>
      <c r="CV38">
        <v>405</v>
      </c>
      <c r="CW38">
        <v>15</v>
      </c>
      <c r="CX38">
        <v>0.39</v>
      </c>
      <c r="CY38">
        <v>0.16</v>
      </c>
      <c r="CZ38">
        <v>1.7755124202352699</v>
      </c>
      <c r="DA38">
        <v>1.4578855705643801</v>
      </c>
      <c r="DB38">
        <v>0.153951483923501</v>
      </c>
      <c r="DC38">
        <v>1</v>
      </c>
      <c r="DD38">
        <v>401.08325000000002</v>
      </c>
      <c r="DE38">
        <v>1.4737894736845101</v>
      </c>
      <c r="DF38">
        <v>0.14573533373893599</v>
      </c>
      <c r="DG38">
        <v>-1</v>
      </c>
      <c r="DH38">
        <v>1799.9690000000001</v>
      </c>
      <c r="DI38">
        <v>-0.16691876949710599</v>
      </c>
      <c r="DJ38">
        <v>0.111260954516851</v>
      </c>
      <c r="DK38">
        <v>1</v>
      </c>
      <c r="DL38">
        <v>2</v>
      </c>
      <c r="DM38">
        <v>2</v>
      </c>
      <c r="DN38" t="s">
        <v>355</v>
      </c>
      <c r="DO38">
        <v>2.73325</v>
      </c>
      <c r="DP38">
        <v>2.8379699999999999</v>
      </c>
      <c r="DQ38">
        <v>9.8496799999999995E-2</v>
      </c>
      <c r="DR38">
        <v>9.7406599999999996E-2</v>
      </c>
      <c r="DS38">
        <v>8.9737600000000001E-2</v>
      </c>
      <c r="DT38">
        <v>8.7096000000000007E-2</v>
      </c>
      <c r="DU38">
        <v>26367</v>
      </c>
      <c r="DV38">
        <v>27674.6</v>
      </c>
      <c r="DW38">
        <v>27365.7</v>
      </c>
      <c r="DX38">
        <v>28770.3</v>
      </c>
      <c r="DY38">
        <v>32832.300000000003</v>
      </c>
      <c r="DZ38">
        <v>34957.199999999997</v>
      </c>
      <c r="EA38">
        <v>36586</v>
      </c>
      <c r="EB38">
        <v>38974.1</v>
      </c>
      <c r="EC38">
        <v>1.8625700000000001</v>
      </c>
      <c r="ED38">
        <v>2.1020799999999999</v>
      </c>
      <c r="EE38">
        <v>7.6845300000000005E-2</v>
      </c>
      <c r="EF38">
        <v>0</v>
      </c>
      <c r="EG38">
        <v>18.515000000000001</v>
      </c>
      <c r="EH38">
        <v>999.9</v>
      </c>
      <c r="EI38">
        <v>55.579000000000001</v>
      </c>
      <c r="EJ38">
        <v>23.765999999999998</v>
      </c>
      <c r="EK38">
        <v>16.281600000000001</v>
      </c>
      <c r="EL38">
        <v>62.21</v>
      </c>
      <c r="EM38">
        <v>27.343800000000002</v>
      </c>
      <c r="EN38">
        <v>1</v>
      </c>
      <c r="EO38">
        <v>-0.40536299999999997</v>
      </c>
      <c r="EP38">
        <v>1.89967</v>
      </c>
      <c r="EQ38">
        <v>19.8855</v>
      </c>
      <c r="ER38">
        <v>5.2174399999999999</v>
      </c>
      <c r="ES38">
        <v>11.9201</v>
      </c>
      <c r="ET38">
        <v>4.9557000000000002</v>
      </c>
      <c r="EU38">
        <v>3.2970299999999999</v>
      </c>
      <c r="EV38">
        <v>9999</v>
      </c>
      <c r="EW38">
        <v>5850.2</v>
      </c>
      <c r="EX38">
        <v>84.4</v>
      </c>
      <c r="EY38">
        <v>161.5</v>
      </c>
      <c r="EZ38">
        <v>1.85989</v>
      </c>
      <c r="FA38">
        <v>1.8590199999999999</v>
      </c>
      <c r="FB38">
        <v>1.86486</v>
      </c>
      <c r="FC38">
        <v>1.8689</v>
      </c>
      <c r="FD38">
        <v>1.8635600000000001</v>
      </c>
      <c r="FE38">
        <v>1.8636900000000001</v>
      </c>
      <c r="FF38">
        <v>1.86364</v>
      </c>
      <c r="FG38">
        <v>1.86341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-5.0330000000000004</v>
      </c>
      <c r="FV38">
        <v>-0.1676</v>
      </c>
      <c r="FW38">
        <v>-5.0335000000000001</v>
      </c>
      <c r="FX38">
        <v>0</v>
      </c>
      <c r="FY38">
        <v>0</v>
      </c>
      <c r="FZ38">
        <v>0</v>
      </c>
      <c r="GA38">
        <v>-0.16764000000000201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21.8</v>
      </c>
      <c r="GJ38">
        <v>21.8</v>
      </c>
      <c r="GK38">
        <v>1.0351600000000001</v>
      </c>
      <c r="GL38">
        <v>2.5500500000000001</v>
      </c>
      <c r="GM38">
        <v>1.4489700000000001</v>
      </c>
      <c r="GN38">
        <v>2.3095699999999999</v>
      </c>
      <c r="GO38">
        <v>1.5466299999999999</v>
      </c>
      <c r="GP38">
        <v>2.4316399999999998</v>
      </c>
      <c r="GQ38">
        <v>26.1691</v>
      </c>
      <c r="GR38">
        <v>15.9445</v>
      </c>
      <c r="GS38">
        <v>18</v>
      </c>
      <c r="GT38">
        <v>375.96800000000002</v>
      </c>
      <c r="GU38">
        <v>649.16</v>
      </c>
      <c r="GV38">
        <v>17.779699999999998</v>
      </c>
      <c r="GW38">
        <v>21.977699999999999</v>
      </c>
      <c r="GX38">
        <v>29.999600000000001</v>
      </c>
      <c r="GY38">
        <v>22.016200000000001</v>
      </c>
      <c r="GZ38">
        <v>21.990100000000002</v>
      </c>
      <c r="HA38">
        <v>20.718599999999999</v>
      </c>
      <c r="HB38">
        <v>10</v>
      </c>
      <c r="HC38">
        <v>-30</v>
      </c>
      <c r="HD38">
        <v>17.706499999999998</v>
      </c>
      <c r="HE38">
        <v>401.399</v>
      </c>
      <c r="HF38">
        <v>0</v>
      </c>
      <c r="HG38">
        <v>100.794</v>
      </c>
      <c r="HH38">
        <v>94.776600000000002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2023-07-21T16:50:36Z</dcterms:created>
  <dcterms:modified xsi:type="dcterms:W3CDTF">2023-07-24T07:36:32Z</dcterms:modified>
</cp:coreProperties>
</file>