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_raw/2023-07-21/"/>
    </mc:Choice>
  </mc:AlternateContent>
  <xr:revisionPtr revIDLastSave="0" documentId="13_ncr:1_{BC6BB351-9277-AE43-AE68-B2255DFC973A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O35" i="1"/>
  <c r="AN35" i="1"/>
  <c r="AL35" i="1" s="1"/>
  <c r="AD35" i="1"/>
  <c r="AC35" i="1"/>
  <c r="AB35" i="1" s="1"/>
  <c r="U35" i="1"/>
  <c r="O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O32" i="1"/>
  <c r="AP32" i="1" s="1"/>
  <c r="AN32" i="1"/>
  <c r="AM32" i="1"/>
  <c r="AL32" i="1"/>
  <c r="N32" i="1" s="1"/>
  <c r="M32" i="1" s="1"/>
  <c r="AD32" i="1"/>
  <c r="AC32" i="1"/>
  <c r="AB32" i="1" s="1"/>
  <c r="U32" i="1"/>
  <c r="S32" i="1"/>
  <c r="O32" i="1"/>
  <c r="AR31" i="1"/>
  <c r="AQ31" i="1"/>
  <c r="AO31" i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 s="1"/>
  <c r="AM30" i="1"/>
  <c r="AD30" i="1"/>
  <c r="AC30" i="1"/>
  <c r="AB30" i="1" s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O28" i="1"/>
  <c r="AN28" i="1"/>
  <c r="AM28" i="1"/>
  <c r="AL28" i="1"/>
  <c r="N28" i="1" s="1"/>
  <c r="M28" i="1" s="1"/>
  <c r="AD28" i="1"/>
  <c r="AC28" i="1"/>
  <c r="AB28" i="1" s="1"/>
  <c r="U28" i="1"/>
  <c r="S28" i="1"/>
  <c r="O28" i="1"/>
  <c r="AR27" i="1"/>
  <c r="AQ27" i="1"/>
  <c r="AO27" i="1"/>
  <c r="AN27" i="1"/>
  <c r="AL27" i="1" s="1"/>
  <c r="AM27" i="1"/>
  <c r="AD27" i="1"/>
  <c r="AC27" i="1"/>
  <c r="AB27" i="1" s="1"/>
  <c r="U27" i="1"/>
  <c r="AR26" i="1"/>
  <c r="AQ26" i="1"/>
  <c r="AO26" i="1"/>
  <c r="AP26" i="1" s="1"/>
  <c r="AN26" i="1"/>
  <c r="AL26" i="1" s="1"/>
  <c r="AM26" i="1"/>
  <c r="AD26" i="1"/>
  <c r="AC26" i="1"/>
  <c r="AB26" i="1" s="1"/>
  <c r="U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O24" i="1"/>
  <c r="AN24" i="1"/>
  <c r="AM24" i="1"/>
  <c r="AL24" i="1"/>
  <c r="N24" i="1" s="1"/>
  <c r="M24" i="1" s="1"/>
  <c r="AD24" i="1"/>
  <c r="AC24" i="1"/>
  <c r="AB24" i="1" s="1"/>
  <c r="U24" i="1"/>
  <c r="S24" i="1"/>
  <c r="O24" i="1"/>
  <c r="AR23" i="1"/>
  <c r="AQ23" i="1"/>
  <c r="AO23" i="1"/>
  <c r="AN23" i="1"/>
  <c r="AL23" i="1" s="1"/>
  <c r="AM23" i="1"/>
  <c r="AD23" i="1"/>
  <c r="AC23" i="1"/>
  <c r="AB23" i="1" s="1"/>
  <c r="U23" i="1"/>
  <c r="AR22" i="1"/>
  <c r="AQ22" i="1"/>
  <c r="AO22" i="1"/>
  <c r="AP22" i="1" s="1"/>
  <c r="AN22" i="1"/>
  <c r="AL22" i="1" s="1"/>
  <c r="AM22" i="1"/>
  <c r="AD22" i="1"/>
  <c r="AC22" i="1"/>
  <c r="AB22" i="1" s="1"/>
  <c r="U22" i="1"/>
  <c r="AR21" i="1"/>
  <c r="AQ21" i="1"/>
  <c r="AO21" i="1"/>
  <c r="AN21" i="1"/>
  <c r="AL21" i="1"/>
  <c r="P21" i="1" s="1"/>
  <c r="AD21" i="1"/>
  <c r="AC21" i="1"/>
  <c r="AB21" i="1"/>
  <c r="U21" i="1"/>
  <c r="S21" i="1"/>
  <c r="AR20" i="1"/>
  <c r="AQ20" i="1"/>
  <c r="AO20" i="1"/>
  <c r="AN20" i="1"/>
  <c r="AM20" i="1"/>
  <c r="AL20" i="1"/>
  <c r="N20" i="1" s="1"/>
  <c r="M20" i="1" s="1"/>
  <c r="AD20" i="1"/>
  <c r="AC20" i="1"/>
  <c r="AB20" i="1" s="1"/>
  <c r="U20" i="1"/>
  <c r="S20" i="1"/>
  <c r="O20" i="1"/>
  <c r="AR19" i="1"/>
  <c r="AQ19" i="1"/>
  <c r="AP19" i="1"/>
  <c r="AO19" i="1"/>
  <c r="AN19" i="1"/>
  <c r="AL19" i="1" s="1"/>
  <c r="AM19" i="1"/>
  <c r="AD19" i="1"/>
  <c r="AC19" i="1"/>
  <c r="AB19" i="1" s="1"/>
  <c r="X19" i="1"/>
  <c r="U19" i="1"/>
  <c r="P19" i="1"/>
  <c r="O19" i="1"/>
  <c r="P26" i="1" l="1"/>
  <c r="O26" i="1"/>
  <c r="N26" i="1"/>
  <c r="M26" i="1" s="1"/>
  <c r="AF32" i="1"/>
  <c r="S19" i="1"/>
  <c r="N19" i="1"/>
  <c r="M19" i="1" s="1"/>
  <c r="Y19" i="1" s="1"/>
  <c r="Z19" i="1" s="1"/>
  <c r="AG19" i="1" s="1"/>
  <c r="N22" i="1"/>
  <c r="M22" i="1" s="1"/>
  <c r="P22" i="1"/>
  <c r="O22" i="1"/>
  <c r="S26" i="1"/>
  <c r="S35" i="1"/>
  <c r="P35" i="1"/>
  <c r="N35" i="1"/>
  <c r="M35" i="1" s="1"/>
  <c r="AM35" i="1"/>
  <c r="S22" i="1"/>
  <c r="AF28" i="1"/>
  <c r="N30" i="1"/>
  <c r="M30" i="1" s="1"/>
  <c r="P30" i="1"/>
  <c r="O30" i="1"/>
  <c r="S30" i="1"/>
  <c r="AP35" i="1"/>
  <c r="X35" i="1"/>
  <c r="AF20" i="1"/>
  <c r="P38" i="1"/>
  <c r="O38" i="1"/>
  <c r="N38" i="1"/>
  <c r="M38" i="1" s="1"/>
  <c r="AM38" i="1"/>
  <c r="S38" i="1"/>
  <c r="AF24" i="1"/>
  <c r="S27" i="1"/>
  <c r="P27" i="1"/>
  <c r="N27" i="1"/>
  <c r="M27" i="1" s="1"/>
  <c r="S31" i="1"/>
  <c r="P31" i="1"/>
  <c r="N31" i="1"/>
  <c r="M31" i="1" s="1"/>
  <c r="AM31" i="1"/>
  <c r="P23" i="1"/>
  <c r="S23" i="1"/>
  <c r="N23" i="1"/>
  <c r="M23" i="1" s="1"/>
  <c r="O27" i="1"/>
  <c r="AP27" i="1"/>
  <c r="X27" i="1"/>
  <c r="AP28" i="1"/>
  <c r="X28" i="1"/>
  <c r="X31" i="1"/>
  <c r="AP31" i="1"/>
  <c r="N34" i="1"/>
  <c r="M34" i="1" s="1"/>
  <c r="P34" i="1"/>
  <c r="O34" i="1"/>
  <c r="S34" i="1"/>
  <c r="AP20" i="1"/>
  <c r="X20" i="1"/>
  <c r="AP21" i="1"/>
  <c r="O23" i="1"/>
  <c r="X23" i="1"/>
  <c r="AP23" i="1"/>
  <c r="AP24" i="1"/>
  <c r="X24" i="1"/>
  <c r="O31" i="1"/>
  <c r="AM34" i="1"/>
  <c r="AF36" i="1"/>
  <c r="P20" i="1"/>
  <c r="P24" i="1"/>
  <c r="P28" i="1"/>
  <c r="P32" i="1"/>
  <c r="X32" i="1"/>
  <c r="P36" i="1"/>
  <c r="X36" i="1"/>
  <c r="AM21" i="1"/>
  <c r="AM25" i="1"/>
  <c r="AM29" i="1"/>
  <c r="AM33" i="1"/>
  <c r="AM37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1" i="1"/>
  <c r="O25" i="1"/>
  <c r="O29" i="1"/>
  <c r="O33" i="1"/>
  <c r="AM36" i="1"/>
  <c r="O37" i="1"/>
  <c r="X21" i="1"/>
  <c r="X25" i="1"/>
  <c r="X29" i="1"/>
  <c r="X33" i="1"/>
  <c r="X37" i="1"/>
  <c r="AF25" i="1" l="1"/>
  <c r="AF34" i="1"/>
  <c r="Y25" i="1"/>
  <c r="Z25" i="1" s="1"/>
  <c r="Y22" i="1"/>
  <c r="Z22" i="1" s="1"/>
  <c r="Y30" i="1"/>
  <c r="Z30" i="1" s="1"/>
  <c r="Y24" i="1"/>
  <c r="Z24" i="1" s="1"/>
  <c r="AF31" i="1"/>
  <c r="AF35" i="1"/>
  <c r="Y37" i="1"/>
  <c r="Z37" i="1" s="1"/>
  <c r="AF29" i="1"/>
  <c r="Y27" i="1"/>
  <c r="Z27" i="1" s="1"/>
  <c r="Y33" i="1"/>
  <c r="Z33" i="1" s="1"/>
  <c r="AF30" i="1"/>
  <c r="V30" i="1"/>
  <c r="T30" i="1" s="1"/>
  <c r="W30" i="1" s="1"/>
  <c r="Q30" i="1" s="1"/>
  <c r="R30" i="1" s="1"/>
  <c r="AA19" i="1"/>
  <c r="AE19" i="1" s="1"/>
  <c r="AH19" i="1"/>
  <c r="Y29" i="1"/>
  <c r="Z29" i="1" s="1"/>
  <c r="V29" i="1" s="1"/>
  <c r="T29" i="1" s="1"/>
  <c r="W29" i="1" s="1"/>
  <c r="Q29" i="1" s="1"/>
  <c r="R29" i="1" s="1"/>
  <c r="Y36" i="1"/>
  <c r="Z36" i="1" s="1"/>
  <c r="Y23" i="1"/>
  <c r="Z23" i="1" s="1"/>
  <c r="AF37" i="1"/>
  <c r="V37" i="1"/>
  <c r="T37" i="1" s="1"/>
  <c r="W37" i="1" s="1"/>
  <c r="Q37" i="1" s="1"/>
  <c r="R37" i="1" s="1"/>
  <c r="Y32" i="1"/>
  <c r="Z32" i="1" s="1"/>
  <c r="Y31" i="1"/>
  <c r="Z31" i="1" s="1"/>
  <c r="AF22" i="1"/>
  <c r="Y26" i="1"/>
  <c r="Z26" i="1" s="1"/>
  <c r="Y38" i="1"/>
  <c r="Z38" i="1" s="1"/>
  <c r="AF23" i="1"/>
  <c r="V23" i="1"/>
  <c r="T23" i="1" s="1"/>
  <c r="W23" i="1" s="1"/>
  <c r="Q23" i="1" s="1"/>
  <c r="R23" i="1" s="1"/>
  <c r="Y21" i="1"/>
  <c r="Z21" i="1" s="1"/>
  <c r="AF21" i="1"/>
  <c r="V21" i="1"/>
  <c r="T21" i="1" s="1"/>
  <c r="W21" i="1" s="1"/>
  <c r="Q21" i="1" s="1"/>
  <c r="R21" i="1" s="1"/>
  <c r="AF27" i="1"/>
  <c r="V27" i="1"/>
  <c r="T27" i="1" s="1"/>
  <c r="W27" i="1" s="1"/>
  <c r="Q27" i="1" s="1"/>
  <c r="R27" i="1" s="1"/>
  <c r="Y35" i="1"/>
  <c r="Z35" i="1" s="1"/>
  <c r="V35" i="1" s="1"/>
  <c r="T35" i="1" s="1"/>
  <c r="W35" i="1" s="1"/>
  <c r="Q35" i="1" s="1"/>
  <c r="R35" i="1" s="1"/>
  <c r="AF26" i="1"/>
  <c r="Y34" i="1"/>
  <c r="Z34" i="1" s="1"/>
  <c r="V34" i="1" s="1"/>
  <c r="T34" i="1" s="1"/>
  <c r="W34" i="1" s="1"/>
  <c r="Q34" i="1" s="1"/>
  <c r="R34" i="1" s="1"/>
  <c r="Y20" i="1"/>
  <c r="Z20" i="1" s="1"/>
  <c r="AF33" i="1"/>
  <c r="V33" i="1"/>
  <c r="T33" i="1" s="1"/>
  <c r="W33" i="1" s="1"/>
  <c r="Q33" i="1" s="1"/>
  <c r="R33" i="1" s="1"/>
  <c r="Y28" i="1"/>
  <c r="Z28" i="1" s="1"/>
  <c r="AF38" i="1"/>
  <c r="V19" i="1"/>
  <c r="T19" i="1" s="1"/>
  <c r="W19" i="1" s="1"/>
  <c r="Q19" i="1" s="1"/>
  <c r="R19" i="1" s="1"/>
  <c r="AF19" i="1"/>
  <c r="AI19" i="1" l="1"/>
  <c r="AA31" i="1"/>
  <c r="AE31" i="1" s="1"/>
  <c r="AH31" i="1"/>
  <c r="AG31" i="1"/>
  <c r="AA36" i="1"/>
  <c r="AE36" i="1" s="1"/>
  <c r="AH36" i="1"/>
  <c r="AG36" i="1"/>
  <c r="V36" i="1"/>
  <c r="T36" i="1" s="1"/>
  <c r="W36" i="1" s="1"/>
  <c r="Q36" i="1" s="1"/>
  <c r="R36" i="1" s="1"/>
  <c r="AH33" i="1"/>
  <c r="AG33" i="1"/>
  <c r="AA33" i="1"/>
  <c r="AE33" i="1" s="1"/>
  <c r="AH22" i="1"/>
  <c r="AA22" i="1"/>
  <c r="AE22" i="1" s="1"/>
  <c r="AG22" i="1"/>
  <c r="AA20" i="1"/>
  <c r="AE20" i="1" s="1"/>
  <c r="AH20" i="1"/>
  <c r="AG20" i="1"/>
  <c r="V20" i="1"/>
  <c r="T20" i="1" s="1"/>
  <c r="W20" i="1" s="1"/>
  <c r="Q20" i="1" s="1"/>
  <c r="R20" i="1" s="1"/>
  <c r="AH32" i="1"/>
  <c r="AA32" i="1"/>
  <c r="AE32" i="1" s="1"/>
  <c r="AG32" i="1"/>
  <c r="V32" i="1"/>
  <c r="T32" i="1" s="1"/>
  <c r="W32" i="1" s="1"/>
  <c r="Q32" i="1" s="1"/>
  <c r="R32" i="1" s="1"/>
  <c r="AA27" i="1"/>
  <c r="AE27" i="1" s="1"/>
  <c r="AH27" i="1"/>
  <c r="AG27" i="1"/>
  <c r="V31" i="1"/>
  <c r="T31" i="1" s="1"/>
  <c r="W31" i="1" s="1"/>
  <c r="Q31" i="1" s="1"/>
  <c r="R31" i="1" s="1"/>
  <c r="AH25" i="1"/>
  <c r="AA25" i="1"/>
  <c r="AE25" i="1" s="1"/>
  <c r="AG25" i="1"/>
  <c r="AA35" i="1"/>
  <c r="AE35" i="1" s="1"/>
  <c r="AH35" i="1"/>
  <c r="AG35" i="1"/>
  <c r="AH24" i="1"/>
  <c r="AA24" i="1"/>
  <c r="AE24" i="1" s="1"/>
  <c r="AG24" i="1"/>
  <c r="V24" i="1"/>
  <c r="T24" i="1" s="1"/>
  <c r="W24" i="1" s="1"/>
  <c r="Q24" i="1" s="1"/>
  <c r="R24" i="1" s="1"/>
  <c r="AH34" i="1"/>
  <c r="AA34" i="1"/>
  <c r="AE34" i="1" s="1"/>
  <c r="AG34" i="1"/>
  <c r="AA28" i="1"/>
  <c r="AE28" i="1" s="1"/>
  <c r="AH28" i="1"/>
  <c r="AG28" i="1"/>
  <c r="V28" i="1"/>
  <c r="T28" i="1" s="1"/>
  <c r="W28" i="1" s="1"/>
  <c r="Q28" i="1" s="1"/>
  <c r="R28" i="1" s="1"/>
  <c r="V22" i="1"/>
  <c r="T22" i="1" s="1"/>
  <c r="W22" i="1" s="1"/>
  <c r="Q22" i="1" s="1"/>
  <c r="R22" i="1" s="1"/>
  <c r="AA23" i="1"/>
  <c r="AE23" i="1" s="1"/>
  <c r="AH23" i="1"/>
  <c r="AG23" i="1"/>
  <c r="AH38" i="1"/>
  <c r="AI38" i="1" s="1"/>
  <c r="AA38" i="1"/>
  <c r="AE38" i="1" s="1"/>
  <c r="AG38" i="1"/>
  <c r="AH29" i="1"/>
  <c r="AG29" i="1"/>
  <c r="AA29" i="1"/>
  <c r="AE29" i="1" s="1"/>
  <c r="V38" i="1"/>
  <c r="T38" i="1" s="1"/>
  <c r="W38" i="1" s="1"/>
  <c r="Q38" i="1" s="1"/>
  <c r="R38" i="1" s="1"/>
  <c r="AH26" i="1"/>
  <c r="AI26" i="1" s="1"/>
  <c r="AA26" i="1"/>
  <c r="AE26" i="1" s="1"/>
  <c r="AG26" i="1"/>
  <c r="AH21" i="1"/>
  <c r="AA21" i="1"/>
  <c r="AE21" i="1" s="1"/>
  <c r="AG21" i="1"/>
  <c r="V25" i="1"/>
  <c r="T25" i="1" s="1"/>
  <c r="W25" i="1" s="1"/>
  <c r="Q25" i="1" s="1"/>
  <c r="R25" i="1" s="1"/>
  <c r="V26" i="1"/>
  <c r="T26" i="1" s="1"/>
  <c r="W26" i="1" s="1"/>
  <c r="Q26" i="1" s="1"/>
  <c r="R26" i="1" s="1"/>
  <c r="AH37" i="1"/>
  <c r="AG37" i="1"/>
  <c r="AA37" i="1"/>
  <c r="AE37" i="1" s="1"/>
  <c r="AH30" i="1"/>
  <c r="AA30" i="1"/>
  <c r="AE30" i="1" s="1"/>
  <c r="AG30" i="1"/>
  <c r="AI37" i="1" l="1"/>
  <c r="AI35" i="1"/>
  <c r="AI22" i="1"/>
  <c r="AI28" i="1"/>
  <c r="AI24" i="1"/>
  <c r="AI33" i="1"/>
  <c r="AI23" i="1"/>
  <c r="AI27" i="1"/>
  <c r="AI20" i="1"/>
  <c r="AI36" i="1"/>
  <c r="AI29" i="1"/>
  <c r="AI25" i="1"/>
  <c r="AI31" i="1"/>
  <c r="AI34" i="1"/>
  <c r="AI32" i="1"/>
  <c r="AI30" i="1"/>
  <c r="AI21" i="1"/>
</calcChain>
</file>

<file path=xl/sharedStrings.xml><?xml version="1.0" encoding="utf-8"?>
<sst xmlns="http://schemas.openxmlformats.org/spreadsheetml/2006/main" count="1016" uniqueCount="397">
  <si>
    <t>File opened</t>
  </si>
  <si>
    <t>2023-07-21 13:42:30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</si>
  <si>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</si>
  <si>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</si>
  <si>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</si>
  <si>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</si>
  <si>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</si>
  <si>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</si>
  <si>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</si>
  <si>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</si>
  <si>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</si>
  <si>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</si>
  <si>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</si>
  <si>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{"h2obspanconc2": "0", "co2bspan2b": "0.301941", "h2obspan2a": "0.0707451", "h2obspan1": "1.00295", "co2bspan2a": "0.304297", "co2bspanconc1": "2491", "co2aspan2b": "0.303179", "h2obspan2": "0", "co2bzero": "0.935154", "flowazero": "0.29276", "co2aspan2a": "0.305485", "h2oaspan1": "1.00972", "oxygen": "21", "co2bspan2": "-0.0338567", "co2bspan1": "1.00256", "co2aspan2": "-0.033707", "chamberpressurezero": "2.69073", "h2oazero": "1.01368", "h2oaspan2a": "0.0719315", "co2azero": "0.93247", "ssa_ref": "31724", "tazero": "-0.061388", "co2aspanconc2": "299.3", "co2aspan1": "1.00275", "flowbzero": "0.30054", "ssb_ref": "35739", "tbzero": "0.0309811", "h2oaspan2": "0", "h2oaspan2b": "0.0726308", "h2oaspanconc1": "12.13", "h2obspan2b": "0.0709538", "h2obspanconc1": "12.12", "co2bspanconc2": "299.3", "h2obzero": "1.01733", "co2aspanconc1": "2491", "flowmeterzero": "1.00306", "h2oaspanconc2": "0"}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</si>
  <si>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</si>
  <si>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</si>
  <si>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</si>
  <si>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</si>
  <si>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</si>
  <si>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</si>
  <si>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</si>
  <si>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</si>
  <si>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</si>
  <si>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</si>
  <si>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</si>
  <si>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</si>
  <si>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</si>
  <si>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13:42:30</t>
  </si>
  <si>
    <t>Stability Definition:	Qin (LeafQ): Per=20	CO2_r (Meas): Std&lt;0.75 Per=20	A (GasEx): Std&lt;0.2 Per=20</t>
  </si>
  <si>
    <t>13:43:01</t>
  </si>
  <si>
    <t>Stability Definition:	Qin (LeafQ): Std&lt;1 Per=20	CO2_r (Meas): Std&lt;0.75 Per=20	A (GasEx): Std&lt;0.2 Per=20</t>
  </si>
  <si>
    <t>13:43:02</t>
  </si>
  <si>
    <t>Stability Definition:	Qin (LeafQ): Std&lt;1 Per=20	CO2_r (Meas):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</si>
  <si>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</si>
  <si>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</si>
  <si>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</si>
  <si>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</si>
  <si>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</si>
  <si>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</si>
  <si>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</si>
  <si>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</si>
  <si>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</si>
  <si>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</si>
  <si>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</si>
  <si>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</si>
  <si>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</si>
  <si>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</si>
  <si>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</si>
  <si>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</si>
  <si>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</si>
  <si>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</si>
  <si>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</si>
  <si>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</si>
  <si>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</si>
  <si>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</si>
  <si>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</si>
  <si>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</si>
  <si>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</si>
  <si>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</si>
  <si>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</si>
  <si>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</si>
  <si>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</si>
  <si>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</si>
  <si>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</si>
  <si>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</si>
  <si>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</si>
  <si>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</si>
  <si>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</si>
  <si>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</si>
  <si>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</si>
  <si>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</si>
  <si>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</si>
  <si>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</si>
  <si>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</si>
  <si>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</si>
  <si>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</si>
  <si>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</si>
  <si>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</si>
  <si>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</si>
  <si>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</si>
  <si>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</si>
  <si>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</si>
  <si>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</si>
  <si>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</si>
  <si>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</si>
  <si>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</si>
  <si>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</si>
  <si>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</si>
  <si>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</si>
  <si>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</si>
  <si>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</si>
  <si>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1.50129 88.1251 372.553 606.79 849.446 1071.27 1284.62 1446.62</t>
  </si>
  <si>
    <t>Fs_true</t>
  </si>
  <si>
    <t>0.228309 103.171 405.04 601.532 803.16 1001.02 1205.63 1401.13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</si>
  <si>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</si>
  <si>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</si>
  <si>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</si>
  <si>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</si>
  <si>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</si>
  <si>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</si>
  <si>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</si>
  <si>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</si>
  <si>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</si>
  <si>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</si>
  <si>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</si>
  <si>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</si>
  <si>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</si>
  <si>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</si>
  <si>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</si>
  <si>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</si>
  <si>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</si>
  <si>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</si>
  <si>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</si>
  <si>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</si>
  <si>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</si>
  <si>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</si>
  <si>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</si>
  <si>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</si>
  <si>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</si>
  <si>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</si>
  <si>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</si>
  <si>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</si>
  <si>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</si>
  <si>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</si>
  <si>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</si>
  <si>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</si>
  <si>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</si>
  <si>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</si>
  <si>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</si>
  <si>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</si>
  <si>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</si>
  <si>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</si>
  <si>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</si>
  <si>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</si>
  <si>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</si>
  <si>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</si>
  <si>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</si>
  <si>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</si>
  <si>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</si>
  <si>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</si>
  <si>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</si>
  <si>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</si>
  <si>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</si>
  <si>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</si>
  <si>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</si>
  <si>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</si>
  <si>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</si>
  <si>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</si>
  <si>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</si>
  <si>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</si>
  <si>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</si>
  <si>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</si>
  <si>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</si>
  <si>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</si>
  <si>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</si>
  <si>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</si>
  <si>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</si>
  <si>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</si>
  <si>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</si>
  <si>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</si>
  <si>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</si>
  <si>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</si>
  <si>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</si>
  <si>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</si>
  <si>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</si>
  <si>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</si>
  <si>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</si>
  <si>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</si>
  <si>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</si>
  <si>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</si>
  <si>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</si>
  <si>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</si>
  <si>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</si>
  <si>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</si>
  <si>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</si>
  <si>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</si>
  <si>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</si>
  <si>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</si>
  <si>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</si>
  <si>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</si>
  <si>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</si>
  <si>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</si>
  <si>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</si>
  <si>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</si>
  <si>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</si>
  <si>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</si>
  <si>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</si>
  <si>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</si>
  <si>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</si>
  <si>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</si>
  <si>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</si>
  <si>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</si>
  <si>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</si>
  <si>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</si>
  <si>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</si>
  <si>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</si>
  <si>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</si>
  <si>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</si>
  <si>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</si>
  <si>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</si>
  <si>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</si>
  <si>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</si>
  <si>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</si>
  <si>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</si>
  <si>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</si>
  <si>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</si>
  <si>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</si>
  <si>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</si>
  <si>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</si>
  <si>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</si>
  <si>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</si>
  <si>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</si>
  <si>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</si>
  <si>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</si>
  <si>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</si>
  <si>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</si>
  <si>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</si>
  <si>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</si>
  <si>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</si>
  <si>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</si>
  <si>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</si>
  <si>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</si>
  <si>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</si>
  <si>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</si>
  <si>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</si>
  <si>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</si>
  <si>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</si>
  <si>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</si>
  <si>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</si>
  <si>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</si>
  <si>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</si>
  <si>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</si>
  <si>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</si>
  <si>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</si>
  <si>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</si>
  <si>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</si>
  <si>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</si>
  <si>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</si>
  <si>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</si>
  <si>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</si>
  <si>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</si>
  <si>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</si>
  <si>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</si>
  <si>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</si>
  <si>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</si>
  <si>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</si>
  <si>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</si>
  <si>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</si>
  <si>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</si>
  <si>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</si>
  <si>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</si>
  <si>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</si>
  <si>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</si>
  <si>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</si>
  <si>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</si>
  <si>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</si>
  <si>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</si>
  <si>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</si>
  <si>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</si>
  <si>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</si>
  <si>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</si>
  <si>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</si>
  <si>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</si>
  <si>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</si>
  <si>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</si>
  <si>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</si>
  <si>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</si>
  <si>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</si>
  <si>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</si>
  <si>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</si>
  <si>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</si>
  <si>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</si>
  <si>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</si>
  <si>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</si>
  <si>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</si>
  <si>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</si>
  <si>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</si>
  <si>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</si>
  <si>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</si>
  <si>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</si>
  <si>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</si>
  <si>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</si>
  <si>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</si>
  <si>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</si>
  <si>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</si>
  <si>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</si>
  <si>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</si>
  <si>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</si>
  <si>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</si>
  <si>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</si>
  <si>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</si>
  <si>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</si>
  <si>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</si>
  <si>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</si>
  <si>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</si>
  <si>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</si>
  <si>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</si>
  <si>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</si>
  <si>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</si>
  <si>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</si>
  <si>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</si>
  <si>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</si>
  <si>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</si>
  <si>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</si>
  <si>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</si>
  <si>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</si>
  <si>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</si>
  <si>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</si>
  <si>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</si>
  <si>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</si>
  <si>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</si>
  <si>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</si>
  <si>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</si>
  <si>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</si>
  <si>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</si>
  <si>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</si>
  <si>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</si>
  <si>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</si>
  <si>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</si>
  <si>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</si>
  <si>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</si>
  <si>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</si>
  <si>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</si>
  <si>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</si>
  <si>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</si>
  <si>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</si>
  <si>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</si>
  <si>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</si>
  <si>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</si>
  <si>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</si>
  <si>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</si>
  <si>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</si>
  <si>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</si>
  <si>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</si>
  <si>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</si>
  <si>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</si>
  <si>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</si>
  <si>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</si>
  <si>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</si>
  <si>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</si>
  <si>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</si>
  <si>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</si>
  <si>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</si>
  <si>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</si>
  <si>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</si>
  <si>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</si>
  <si>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20230721 13:58:43</t>
  </si>
  <si>
    <t>13:58:43</t>
  </si>
  <si>
    <t>none</t>
  </si>
  <si>
    <t>Mikaela</t>
  </si>
  <si>
    <t>20230721</t>
  </si>
  <si>
    <t>AR</t>
  </si>
  <si>
    <t>unconfirmed</t>
  </si>
  <si>
    <t>BNL21878</t>
  </si>
  <si>
    <t>13:56:24</t>
  </si>
  <si>
    <t>2/2</t>
  </si>
  <si>
    <t>00000000</t>
  </si>
  <si>
    <t>iiiiiiii</t>
  </si>
  <si>
    <t>off</t>
  </si>
  <si>
    <t>20230721 13:59:44</t>
  </si>
  <si>
    <t>13:59:44</t>
  </si>
  <si>
    <t>20230721 14:00:45</t>
  </si>
  <si>
    <t>14:00:45</t>
  </si>
  <si>
    <t>20230721 14:01:46</t>
  </si>
  <si>
    <t>14:01:46</t>
  </si>
  <si>
    <t>20230721 14:02:47</t>
  </si>
  <si>
    <t>14:02:47</t>
  </si>
  <si>
    <t>20230721 14:03:48</t>
  </si>
  <si>
    <t>14:03:48</t>
  </si>
  <si>
    <t>20230721 14:04:50</t>
  </si>
  <si>
    <t>14:04:50</t>
  </si>
  <si>
    <t>20230721 14:05:51</t>
  </si>
  <si>
    <t>14:05:51</t>
  </si>
  <si>
    <t>20230721 14:06:52</t>
  </si>
  <si>
    <t>14:06:52</t>
  </si>
  <si>
    <t>20230721 14:07:53</t>
  </si>
  <si>
    <t>14:07:53</t>
  </si>
  <si>
    <t>20230721 14:08:54</t>
  </si>
  <si>
    <t>14:08:54</t>
  </si>
  <si>
    <t>20230721 14:09:55</t>
  </si>
  <si>
    <t>14:09:55</t>
  </si>
  <si>
    <t>20230721 14:10:56</t>
  </si>
  <si>
    <t>14:10:56</t>
  </si>
  <si>
    <t>20230721 14:11:57</t>
  </si>
  <si>
    <t>14:11:57</t>
  </si>
  <si>
    <t>20230721 14:12:58</t>
  </si>
  <si>
    <t>14:12:58</t>
  </si>
  <si>
    <t>20230721 14:13:59</t>
  </si>
  <si>
    <t>14:13:59</t>
  </si>
  <si>
    <t>20230721 14:15:00</t>
  </si>
  <si>
    <t>14:15:00</t>
  </si>
  <si>
    <t>20230721 14:16:01</t>
  </si>
  <si>
    <t>14:16:01</t>
  </si>
  <si>
    <t>20230721 14:17:02</t>
  </si>
  <si>
    <t>14:17:02</t>
  </si>
  <si>
    <t>20230721 14:18:24</t>
  </si>
  <si>
    <t>14:18:24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</si>
</sst>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1.18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1689976723.0999999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1689976723.0999999</v>
      </c>
      <c r="M19">
        <f t="shared" ref="M19:M38" si="0">(N19)/1000</f>
        <v>1.5800387500856891E-3</v>
      </c>
      <c r="N19">
        <f t="shared" ref="N19:N38" si="1">1000*AZ19*AL19*(AV19-AW19)/(100*$B$7*(1000-AL19*AV19))</f>
        <v>1.5800387500856892</v>
      </c>
      <c r="O19">
        <f t="shared" ref="O19:O38" si="2">AZ19*AL19*(AU19-AT19*(1000-AL19*AW19)/(1000-AL19*AV19))/(100*$B$7)</f>
        <v>15.760668899210366</v>
      </c>
      <c r="P19">
        <f t="shared" ref="P19:P38" si="3">AT19 - IF(AL19&gt;1, O19*$B$7*100/(AN19*BH19), 0)</f>
        <v>400.00200000000001</v>
      </c>
      <c r="Q19">
        <f t="shared" ref="Q19:Q38" si="4">((W19-M19/2)*P19-O19)/(W19+M19/2)</f>
        <v>216.72073340431197</v>
      </c>
      <c r="R19">
        <f t="shared" ref="R19:R38" si="5">Q19*(BA19+BB19)/1000</f>
        <v>21.859939116867491</v>
      </c>
      <c r="S19">
        <f t="shared" ref="S19:S38" si="6">(AT19 - IF(AL19&gt;1, O19*$B$7*100/(AN19*BH19), 0))*(BA19+BB19)/1000</f>
        <v>40.346944333712997</v>
      </c>
      <c r="T19">
        <f t="shared" ref="T19:T38" si="7">2/((1/V19-1/U19)+SIGN(V19)*SQRT((1/V19-1/U19)*(1/V19-1/U19) + 4*$C$7/(($C$7+1)*($C$7+1))*(2*1/V19*1/U19-1/U19*1/U19)))</f>
        <v>0.14389825977949022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4.7119101041712801</v>
      </c>
      <c r="V19">
        <f t="shared" ref="V19:V38" si="9">M19*(1000-(1000*0.61365*EXP(17.502*Z19/(240.97+Z19))/(BA19+BB19)+AV19)/2)/(1000*0.61365*EXP(17.502*Z19/(240.97+Z19))/(BA19+BB19)-AV19)</f>
        <v>0.14150073680433065</v>
      </c>
      <c r="W19">
        <f t="shared" ref="W19:W38" si="10">1/(($C$7+1)/(T19/1.6)+1/(U19/1.37)) + $C$7/(($C$7+1)/(T19/1.6) + $C$7/(U19/1.37))</f>
        <v>8.8650041051229908E-2</v>
      </c>
      <c r="X19">
        <f t="shared" ref="X19:X38" si="11">(AO19*AR19)</f>
        <v>330.75548099999997</v>
      </c>
      <c r="Y19">
        <f t="shared" ref="Y19:Y38" si="12">(BC19+(X19+2*0.95*0.0000000567*(((BC19+$B$9)+273)^4-(BC19+273)^4)-44100*M19)/(1.84*29.3*U19+8*0.95*0.0000000567*(BC19+273)^3))</f>
        <v>20.995779316480323</v>
      </c>
      <c r="Z19">
        <f t="shared" ref="Z19:Z38" si="13">($C$9*BD19+$D$9*BE19+$E$9*Y19)</f>
        <v>20.995779316480323</v>
      </c>
      <c r="AA19">
        <f t="shared" ref="AA19:AA38" si="14">0.61365*EXP(17.502*Z19/(240.97+Z19))</f>
        <v>2.4952845795785414</v>
      </c>
      <c r="AB19">
        <f t="shared" ref="AB19:AB38" si="15">(AC19/AD19*100)</f>
        <v>59.225870714689066</v>
      </c>
      <c r="AC19">
        <f t="shared" ref="AC19:AC38" si="16">AV19*(BA19+BB19)/1000</f>
        <v>1.3906715239367999</v>
      </c>
      <c r="AD19">
        <f t="shared" ref="AD19:AD38" si="17">0.61365*EXP(17.502*BC19/(240.97+BC19))</f>
        <v>2.3480811799899612</v>
      </c>
      <c r="AE19">
        <f t="shared" ref="AE19:AE38" si="18">(AA19-AV19*(BA19+BB19)/1000)</f>
        <v>1.1046130556417415</v>
      </c>
      <c r="AF19">
        <f t="shared" ref="AF19:AF38" si="19">(-M19*44100)</f>
        <v>-69.679708878778882</v>
      </c>
      <c r="AG19">
        <f t="shared" ref="AG19:AG38" si="20">2*29.3*U19*0.92*(BC19-Z19)</f>
        <v>-250.39063581788858</v>
      </c>
      <c r="AH19">
        <f t="shared" ref="AH19:AH38" si="21">2*0.95*0.0000000567*(((BC19+$B$9)+273)^4-(Z19+273)^4)</f>
        <v>-10.739174155178315</v>
      </c>
      <c r="AI19">
        <f t="shared" ref="AI19:AI38" si="22">X19+AH19+AF19+AG19</f>
        <v>-5.4037851845805562E-2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54678.313278860027</v>
      </c>
      <c r="AO19">
        <f t="shared" ref="AO19:AO38" si="26">$B$13*BI19+$C$13*BJ19+$F$13*BU19*(1-BX19)</f>
        <v>1999.85</v>
      </c>
      <c r="AP19">
        <f t="shared" ref="AP19:AP38" si="27">AO19*AQ19</f>
        <v>1685.8736999999999</v>
      </c>
      <c r="AQ19">
        <f t="shared" ref="AQ19:AQ38" si="28">($B$13*$D$11+$C$13*$D$11+$F$13*((CH19+BZ19)/MAX(CH19+BZ19+CI19, 0.1)*$I$11+CI19/MAX(CH19+BZ19+CI19, 0.1)*$J$11))/($B$13+$C$13+$F$13)</f>
        <v>0.84300007500562535</v>
      </c>
      <c r="AR19">
        <f t="shared" ref="AR19:AR38" si="29">($B$13*$K$11+$C$13*$K$11+$F$13*((CH19+BZ19)/MAX(CH19+BZ19+CI19, 0.1)*$P$11+CI19/MAX(CH19+BZ19+CI19, 0.1)*$Q$11))/($B$13+$C$13+$F$13)</f>
        <v>0.16539014476085706</v>
      </c>
      <c r="AS19">
        <v>1689976723.0999999</v>
      </c>
      <c r="AT19">
        <v>400.00200000000001</v>
      </c>
      <c r="AU19">
        <v>404.83800000000002</v>
      </c>
      <c r="AV19">
        <v>13.7872</v>
      </c>
      <c r="AW19">
        <v>13.327500000000001</v>
      </c>
      <c r="AX19">
        <v>404.85</v>
      </c>
      <c r="AY19">
        <v>13.990500000000001</v>
      </c>
      <c r="AZ19">
        <v>399.98700000000002</v>
      </c>
      <c r="BA19">
        <v>100.767</v>
      </c>
      <c r="BB19">
        <v>9.9856500000000001E-2</v>
      </c>
      <c r="BC19">
        <v>20.010100000000001</v>
      </c>
      <c r="BD19">
        <v>20.224699999999999</v>
      </c>
      <c r="BE19">
        <v>999.9</v>
      </c>
      <c r="BF19">
        <v>0</v>
      </c>
      <c r="BG19">
        <v>0</v>
      </c>
      <c r="BH19">
        <v>10023.799999999999</v>
      </c>
      <c r="BI19">
        <v>0</v>
      </c>
      <c r="BJ19">
        <v>74.821100000000001</v>
      </c>
      <c r="BK19">
        <v>-4.8354200000000001</v>
      </c>
      <c r="BL19">
        <v>405.59399999999999</v>
      </c>
      <c r="BM19">
        <v>410.30599999999998</v>
      </c>
      <c r="BN19">
        <v>0.45964300000000002</v>
      </c>
      <c r="BO19">
        <v>404.83800000000002</v>
      </c>
      <c r="BP19">
        <v>13.327500000000001</v>
      </c>
      <c r="BQ19">
        <v>1.3893</v>
      </c>
      <c r="BR19">
        <v>1.3429800000000001</v>
      </c>
      <c r="BS19">
        <v>11.801299999999999</v>
      </c>
      <c r="BT19">
        <v>11.2887</v>
      </c>
      <c r="BU19">
        <v>1999.85</v>
      </c>
      <c r="BV19">
        <v>0.89999600000000002</v>
      </c>
      <c r="BW19">
        <v>0.100004</v>
      </c>
      <c r="BX19">
        <v>0</v>
      </c>
      <c r="BY19">
        <v>2.1913</v>
      </c>
      <c r="BZ19">
        <v>0</v>
      </c>
      <c r="CA19">
        <v>3619.97</v>
      </c>
      <c r="CB19">
        <v>15437.7</v>
      </c>
      <c r="CC19">
        <v>37.686999999999998</v>
      </c>
      <c r="CD19">
        <v>39.686999999999998</v>
      </c>
      <c r="CE19">
        <v>38.875</v>
      </c>
      <c r="CF19">
        <v>37.75</v>
      </c>
      <c r="CG19">
        <v>37</v>
      </c>
      <c r="CH19">
        <v>1799.86</v>
      </c>
      <c r="CI19">
        <v>199.99</v>
      </c>
      <c r="CJ19">
        <v>0</v>
      </c>
      <c r="CK19">
        <v>1689976733.3</v>
      </c>
      <c r="CL19">
        <v>0</v>
      </c>
      <c r="CM19">
        <v>1689976584.0999999</v>
      </c>
      <c r="CN19" t="s">
        <v>354</v>
      </c>
      <c r="CO19">
        <v>1689976584.0999999</v>
      </c>
      <c r="CP19">
        <v>1689976577.0999999</v>
      </c>
      <c r="CQ19">
        <v>21</v>
      </c>
      <c r="CR19">
        <v>3.5000000000000003E-2</v>
      </c>
      <c r="CS19">
        <v>1.2999999999999999E-2</v>
      </c>
      <c r="CT19">
        <v>-4.8479999999999999</v>
      </c>
      <c r="CU19">
        <v>-0.20300000000000001</v>
      </c>
      <c r="CV19">
        <v>405</v>
      </c>
      <c r="CW19">
        <v>13</v>
      </c>
      <c r="CX19">
        <v>0.72</v>
      </c>
      <c r="CY19">
        <v>0.14000000000000001</v>
      </c>
      <c r="CZ19">
        <v>7.6933315723907603</v>
      </c>
      <c r="DA19">
        <v>-9.94911270798189E-2</v>
      </c>
      <c r="DB19">
        <v>5.7663396400507397E-2</v>
      </c>
      <c r="DC19">
        <v>1</v>
      </c>
      <c r="DD19">
        <v>404.87904761904798</v>
      </c>
      <c r="DE19">
        <v>-0.10488311688355401</v>
      </c>
      <c r="DF19">
        <v>2.40999430753609E-2</v>
      </c>
      <c r="DG19">
        <v>-1</v>
      </c>
      <c r="DH19">
        <v>1999.9690000000001</v>
      </c>
      <c r="DI19">
        <v>0.34834517458136999</v>
      </c>
      <c r="DJ19">
        <v>0.14879180084945601</v>
      </c>
      <c r="DK19">
        <v>1</v>
      </c>
      <c r="DL19">
        <v>2</v>
      </c>
      <c r="DM19">
        <v>2</v>
      </c>
      <c r="DN19" t="s">
        <v>355</v>
      </c>
      <c r="DO19">
        <v>2.7339799999999999</v>
      </c>
      <c r="DP19">
        <v>2.8382100000000001</v>
      </c>
      <c r="DQ19">
        <v>9.8649399999999998E-2</v>
      </c>
      <c r="DR19">
        <v>9.8170999999999994E-2</v>
      </c>
      <c r="DS19">
        <v>8.3098699999999998E-2</v>
      </c>
      <c r="DT19">
        <v>7.8813999999999995E-2</v>
      </c>
      <c r="DU19">
        <v>26394.1</v>
      </c>
      <c r="DV19">
        <v>27704.799999999999</v>
      </c>
      <c r="DW19">
        <v>27395.599999999999</v>
      </c>
      <c r="DX19">
        <v>28822.9</v>
      </c>
      <c r="DY19">
        <v>33110.5</v>
      </c>
      <c r="DZ19">
        <v>35343.699999999997</v>
      </c>
      <c r="EA19">
        <v>36625.699999999997</v>
      </c>
      <c r="EB19">
        <v>39050.6</v>
      </c>
      <c r="EC19">
        <v>1.8927499999999999</v>
      </c>
      <c r="ED19">
        <v>2.11653</v>
      </c>
      <c r="EE19">
        <v>0.122003</v>
      </c>
      <c r="EF19">
        <v>0</v>
      </c>
      <c r="EG19">
        <v>18.203800000000001</v>
      </c>
      <c r="EH19">
        <v>999.9</v>
      </c>
      <c r="EI19">
        <v>51.215000000000003</v>
      </c>
      <c r="EJ19">
        <v>23.050999999999998</v>
      </c>
      <c r="EK19">
        <v>14.3759</v>
      </c>
      <c r="EL19">
        <v>61.900700000000001</v>
      </c>
      <c r="EM19">
        <v>26.706700000000001</v>
      </c>
      <c r="EN19">
        <v>1</v>
      </c>
      <c r="EO19">
        <v>-0.46444400000000002</v>
      </c>
      <c r="EP19">
        <v>1.4034899999999999</v>
      </c>
      <c r="EQ19">
        <v>19.918800000000001</v>
      </c>
      <c r="ER19">
        <v>5.2217799999999999</v>
      </c>
      <c r="ES19">
        <v>11.9201</v>
      </c>
      <c r="ET19">
        <v>4.9554999999999998</v>
      </c>
      <c r="EU19">
        <v>3.2974800000000002</v>
      </c>
      <c r="EV19">
        <v>9999</v>
      </c>
      <c r="EW19">
        <v>5615.7</v>
      </c>
      <c r="EX19">
        <v>81.5</v>
      </c>
      <c r="EY19">
        <v>161.5</v>
      </c>
      <c r="EZ19">
        <v>1.85989</v>
      </c>
      <c r="FA19">
        <v>1.8589800000000001</v>
      </c>
      <c r="FB19">
        <v>1.86487</v>
      </c>
      <c r="FC19">
        <v>1.8689</v>
      </c>
      <c r="FD19">
        <v>1.8635600000000001</v>
      </c>
      <c r="FE19">
        <v>1.8635999999999999</v>
      </c>
      <c r="FF19">
        <v>1.8636299999999999</v>
      </c>
      <c r="FG19">
        <v>1.86341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-4.8479999999999999</v>
      </c>
      <c r="FV19">
        <v>-0.20330000000000001</v>
      </c>
      <c r="FW19">
        <v>-4.8479999999999599</v>
      </c>
      <c r="FX19">
        <v>0</v>
      </c>
      <c r="FY19">
        <v>0</v>
      </c>
      <c r="FZ19">
        <v>0</v>
      </c>
      <c r="GA19">
        <v>-0.203320000000003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2.2999999999999998</v>
      </c>
      <c r="GJ19">
        <v>2.4</v>
      </c>
      <c r="GK19">
        <v>1.0437000000000001</v>
      </c>
      <c r="GL19">
        <v>2.5427200000000001</v>
      </c>
      <c r="GM19">
        <v>1.4489700000000001</v>
      </c>
      <c r="GN19">
        <v>2.3083499999999999</v>
      </c>
      <c r="GO19">
        <v>1.5466299999999999</v>
      </c>
      <c r="GP19">
        <v>2.4279799999999998</v>
      </c>
      <c r="GQ19">
        <v>25.716699999999999</v>
      </c>
      <c r="GR19">
        <v>14.6837</v>
      </c>
      <c r="GS19">
        <v>18</v>
      </c>
      <c r="GT19">
        <v>385.05700000000002</v>
      </c>
      <c r="GU19">
        <v>653.34</v>
      </c>
      <c r="GV19">
        <v>17.601900000000001</v>
      </c>
      <c r="GW19">
        <v>21.271100000000001</v>
      </c>
      <c r="GX19">
        <v>30.0001</v>
      </c>
      <c r="GY19">
        <v>21.315300000000001</v>
      </c>
      <c r="GZ19">
        <v>21.310300000000002</v>
      </c>
      <c r="HA19">
        <v>20.896000000000001</v>
      </c>
      <c r="HB19">
        <v>10</v>
      </c>
      <c r="HC19">
        <v>-30</v>
      </c>
      <c r="HD19">
        <v>17.5962</v>
      </c>
      <c r="HE19">
        <v>404.81</v>
      </c>
      <c r="HF19">
        <v>0</v>
      </c>
      <c r="HG19">
        <v>100.904</v>
      </c>
      <c r="HH19">
        <v>94.957300000000004</v>
      </c>
    </row>
    <row r="20" spans="1:216" x14ac:dyDescent="0.2">
      <c r="A20">
        <v>2</v>
      </c>
      <c r="B20">
        <v>1689976784.0999999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1689976784.0999999</v>
      </c>
      <c r="M20">
        <f t="shared" si="0"/>
        <v>1.5554989817881976E-3</v>
      </c>
      <c r="N20">
        <f t="shared" si="1"/>
        <v>1.5554989817881977</v>
      </c>
      <c r="O20">
        <f t="shared" si="2"/>
        <v>15.630004114816963</v>
      </c>
      <c r="P20">
        <f t="shared" si="3"/>
        <v>399.99</v>
      </c>
      <c r="Q20">
        <f t="shared" si="4"/>
        <v>218.73891051934717</v>
      </c>
      <c r="R20">
        <f t="shared" si="5"/>
        <v>22.063939882589764</v>
      </c>
      <c r="S20">
        <f t="shared" si="6"/>
        <v>40.346526791613002</v>
      </c>
      <c r="T20">
        <f t="shared" si="7"/>
        <v>0.14429402710595673</v>
      </c>
      <c r="U20">
        <f t="shared" si="8"/>
        <v>4.7067044218557701</v>
      </c>
      <c r="V20">
        <f t="shared" si="9"/>
        <v>0.14188079903949266</v>
      </c>
      <c r="W20">
        <f t="shared" si="10"/>
        <v>8.888895650855988E-2</v>
      </c>
      <c r="X20">
        <f t="shared" si="11"/>
        <v>297.71476799999999</v>
      </c>
      <c r="Y20">
        <f t="shared" si="12"/>
        <v>20.87733852191743</v>
      </c>
      <c r="Z20">
        <f t="shared" si="13"/>
        <v>20.87733852191743</v>
      </c>
      <c r="AA20">
        <f t="shared" si="14"/>
        <v>2.4771795604777491</v>
      </c>
      <c r="AB20">
        <f t="shared" si="15"/>
        <v>59.300014919062313</v>
      </c>
      <c r="AC20">
        <f t="shared" si="16"/>
        <v>1.3925245789051102</v>
      </c>
      <c r="AD20">
        <f t="shared" si="17"/>
        <v>2.348270199941342</v>
      </c>
      <c r="AE20">
        <f t="shared" si="18"/>
        <v>1.084654981572639</v>
      </c>
      <c r="AF20">
        <f t="shared" si="19"/>
        <v>-68.597505096859521</v>
      </c>
      <c r="AG20">
        <f t="shared" si="20"/>
        <v>-219.73003712188296</v>
      </c>
      <c r="AH20">
        <f t="shared" si="21"/>
        <v>-9.4289210236778924</v>
      </c>
      <c r="AI20">
        <f t="shared" si="22"/>
        <v>-4.1695242420388468E-2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54600.705954526216</v>
      </c>
      <c r="AO20">
        <f t="shared" si="26"/>
        <v>1800.08</v>
      </c>
      <c r="AP20">
        <f t="shared" si="27"/>
        <v>1517.4671999999998</v>
      </c>
      <c r="AQ20">
        <f t="shared" si="28"/>
        <v>0.8429998666725923</v>
      </c>
      <c r="AR20">
        <f t="shared" si="29"/>
        <v>0.16538974267810319</v>
      </c>
      <c r="AS20">
        <v>1689976784.0999999</v>
      </c>
      <c r="AT20">
        <v>399.99</v>
      </c>
      <c r="AU20">
        <v>404.78399999999999</v>
      </c>
      <c r="AV20">
        <v>13.805300000000001</v>
      </c>
      <c r="AW20">
        <v>13.3528</v>
      </c>
      <c r="AX20">
        <v>404.83800000000002</v>
      </c>
      <c r="AY20">
        <v>14.008599999999999</v>
      </c>
      <c r="AZ20">
        <v>400.03300000000002</v>
      </c>
      <c r="BA20">
        <v>100.76900000000001</v>
      </c>
      <c r="BB20">
        <v>9.9838700000000002E-2</v>
      </c>
      <c r="BC20">
        <v>20.011399999999998</v>
      </c>
      <c r="BD20">
        <v>20.205500000000001</v>
      </c>
      <c r="BE20">
        <v>999.9</v>
      </c>
      <c r="BF20">
        <v>0</v>
      </c>
      <c r="BG20">
        <v>0</v>
      </c>
      <c r="BH20">
        <v>10008.799999999999</v>
      </c>
      <c r="BI20">
        <v>0</v>
      </c>
      <c r="BJ20">
        <v>77.323700000000002</v>
      </c>
      <c r="BK20">
        <v>-4.7944300000000002</v>
      </c>
      <c r="BL20">
        <v>405.589</v>
      </c>
      <c r="BM20">
        <v>410.26299999999998</v>
      </c>
      <c r="BN20">
        <v>0.45249699999999998</v>
      </c>
      <c r="BO20">
        <v>404.78399999999999</v>
      </c>
      <c r="BP20">
        <v>13.3528</v>
      </c>
      <c r="BQ20">
        <v>1.39114</v>
      </c>
      <c r="BR20">
        <v>1.34555</v>
      </c>
      <c r="BS20">
        <v>11.821400000000001</v>
      </c>
      <c r="BT20">
        <v>11.317500000000001</v>
      </c>
      <c r="BU20">
        <v>1800.08</v>
      </c>
      <c r="BV20">
        <v>0.90000400000000003</v>
      </c>
      <c r="BW20">
        <v>9.9995500000000001E-2</v>
      </c>
      <c r="BX20">
        <v>0</v>
      </c>
      <c r="BY20">
        <v>1.7928999999999999</v>
      </c>
      <c r="BZ20">
        <v>0</v>
      </c>
      <c r="CA20">
        <v>3279.51</v>
      </c>
      <c r="CB20">
        <v>13895.6</v>
      </c>
      <c r="CC20">
        <v>37.686999999999998</v>
      </c>
      <c r="CD20">
        <v>39.75</v>
      </c>
      <c r="CE20">
        <v>38.936999999999998</v>
      </c>
      <c r="CF20">
        <v>37.875</v>
      </c>
      <c r="CG20">
        <v>37.061999999999998</v>
      </c>
      <c r="CH20">
        <v>1620.08</v>
      </c>
      <c r="CI20">
        <v>180</v>
      </c>
      <c r="CJ20">
        <v>0</v>
      </c>
      <c r="CK20">
        <v>1689976794.5</v>
      </c>
      <c r="CL20">
        <v>0</v>
      </c>
      <c r="CM20">
        <v>1689976584.0999999</v>
      </c>
      <c r="CN20" t="s">
        <v>354</v>
      </c>
      <c r="CO20">
        <v>1689976584.0999999</v>
      </c>
      <c r="CP20">
        <v>1689976577.0999999</v>
      </c>
      <c r="CQ20">
        <v>21</v>
      </c>
      <c r="CR20">
        <v>3.5000000000000003E-2</v>
      </c>
      <c r="CS20">
        <v>1.2999999999999999E-2</v>
      </c>
      <c r="CT20">
        <v>-4.8479999999999999</v>
      </c>
      <c r="CU20">
        <v>-0.20300000000000001</v>
      </c>
      <c r="CV20">
        <v>405</v>
      </c>
      <c r="CW20">
        <v>13</v>
      </c>
      <c r="CX20">
        <v>0.72</v>
      </c>
      <c r="CY20">
        <v>0.14000000000000001</v>
      </c>
      <c r="CZ20">
        <v>7.5258684846541302</v>
      </c>
      <c r="DA20">
        <v>-4.5910765645787097E-2</v>
      </c>
      <c r="DB20">
        <v>7.6129604263951101E-2</v>
      </c>
      <c r="DC20">
        <v>1</v>
      </c>
      <c r="DD20">
        <v>404.78766666666701</v>
      </c>
      <c r="DE20">
        <v>-5.7662337661627497E-2</v>
      </c>
      <c r="DF20">
        <v>5.1793852671940199E-2</v>
      </c>
      <c r="DG20">
        <v>-1</v>
      </c>
      <c r="DH20">
        <v>1800.02761904762</v>
      </c>
      <c r="DI20">
        <v>5.2122359664092698E-2</v>
      </c>
      <c r="DJ20">
        <v>0.11903999975615601</v>
      </c>
      <c r="DK20">
        <v>1</v>
      </c>
      <c r="DL20">
        <v>2</v>
      </c>
      <c r="DM20">
        <v>2</v>
      </c>
      <c r="DN20" t="s">
        <v>355</v>
      </c>
      <c r="DO20">
        <v>2.7341199999999999</v>
      </c>
      <c r="DP20">
        <v>2.83806</v>
      </c>
      <c r="DQ20">
        <v>9.8652400000000001E-2</v>
      </c>
      <c r="DR20">
        <v>9.8167000000000004E-2</v>
      </c>
      <c r="DS20">
        <v>8.3182099999999995E-2</v>
      </c>
      <c r="DT20">
        <v>7.8927399999999995E-2</v>
      </c>
      <c r="DU20">
        <v>26394.799999999999</v>
      </c>
      <c r="DV20">
        <v>27704.2</v>
      </c>
      <c r="DW20">
        <v>27396.400000000001</v>
      </c>
      <c r="DX20">
        <v>28822.2</v>
      </c>
      <c r="DY20">
        <v>33107.9</v>
      </c>
      <c r="DZ20">
        <v>35338.800000000003</v>
      </c>
      <c r="EA20">
        <v>36626.300000000003</v>
      </c>
      <c r="EB20">
        <v>39050</v>
      </c>
      <c r="EC20">
        <v>1.8931199999999999</v>
      </c>
      <c r="ED20">
        <v>2.1166</v>
      </c>
      <c r="EE20">
        <v>0.117198</v>
      </c>
      <c r="EF20">
        <v>0</v>
      </c>
      <c r="EG20">
        <v>18.264199999999999</v>
      </c>
      <c r="EH20">
        <v>999.9</v>
      </c>
      <c r="EI20">
        <v>51.281999999999996</v>
      </c>
      <c r="EJ20">
        <v>23.071000000000002</v>
      </c>
      <c r="EK20">
        <v>14.4114</v>
      </c>
      <c r="EL20">
        <v>61.980699999999999</v>
      </c>
      <c r="EM20">
        <v>26.482399999999998</v>
      </c>
      <c r="EN20">
        <v>1</v>
      </c>
      <c r="EO20">
        <v>-0.46496999999999999</v>
      </c>
      <c r="EP20">
        <v>1.3332900000000001</v>
      </c>
      <c r="EQ20">
        <v>19.9238</v>
      </c>
      <c r="ER20">
        <v>5.2181899999999999</v>
      </c>
      <c r="ES20">
        <v>11.9201</v>
      </c>
      <c r="ET20">
        <v>4.9556500000000003</v>
      </c>
      <c r="EU20">
        <v>3.2972999999999999</v>
      </c>
      <c r="EV20">
        <v>9999</v>
      </c>
      <c r="EW20">
        <v>5617.2</v>
      </c>
      <c r="EX20">
        <v>81.5</v>
      </c>
      <c r="EY20">
        <v>161.5</v>
      </c>
      <c r="EZ20">
        <v>1.85989</v>
      </c>
      <c r="FA20">
        <v>1.8589800000000001</v>
      </c>
      <c r="FB20">
        <v>1.8648499999999999</v>
      </c>
      <c r="FC20">
        <v>1.8689</v>
      </c>
      <c r="FD20">
        <v>1.8635699999999999</v>
      </c>
      <c r="FE20">
        <v>1.86368</v>
      </c>
      <c r="FF20">
        <v>1.86368</v>
      </c>
      <c r="FG20">
        <v>1.8633999999999999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-4.8479999999999999</v>
      </c>
      <c r="FV20">
        <v>-0.20330000000000001</v>
      </c>
      <c r="FW20">
        <v>-4.8479999999999599</v>
      </c>
      <c r="FX20">
        <v>0</v>
      </c>
      <c r="FY20">
        <v>0</v>
      </c>
      <c r="FZ20">
        <v>0</v>
      </c>
      <c r="GA20">
        <v>-0.203320000000003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3.3</v>
      </c>
      <c r="GJ20">
        <v>3.5</v>
      </c>
      <c r="GK20">
        <v>1.0437000000000001</v>
      </c>
      <c r="GL20">
        <v>2.5500500000000001</v>
      </c>
      <c r="GM20">
        <v>1.4489700000000001</v>
      </c>
      <c r="GN20">
        <v>2.3059099999999999</v>
      </c>
      <c r="GO20">
        <v>1.5466299999999999</v>
      </c>
      <c r="GP20">
        <v>2.34131</v>
      </c>
      <c r="GQ20">
        <v>25.716699999999999</v>
      </c>
      <c r="GR20">
        <v>14.657400000000001</v>
      </c>
      <c r="GS20">
        <v>18</v>
      </c>
      <c r="GT20">
        <v>385.12299999999999</v>
      </c>
      <c r="GU20">
        <v>653.18100000000004</v>
      </c>
      <c r="GV20">
        <v>17.672499999999999</v>
      </c>
      <c r="GW20">
        <v>21.265699999999999</v>
      </c>
      <c r="GX20">
        <v>30.0001</v>
      </c>
      <c r="GY20">
        <v>21.299900000000001</v>
      </c>
      <c r="GZ20">
        <v>21.293099999999999</v>
      </c>
      <c r="HA20">
        <v>20.8916</v>
      </c>
      <c r="HB20">
        <v>10</v>
      </c>
      <c r="HC20">
        <v>-30</v>
      </c>
      <c r="HD20">
        <v>17.668099999999999</v>
      </c>
      <c r="HE20">
        <v>404.71899999999999</v>
      </c>
      <c r="HF20">
        <v>0</v>
      </c>
      <c r="HG20">
        <v>100.90600000000001</v>
      </c>
      <c r="HH20">
        <v>94.955399999999997</v>
      </c>
    </row>
    <row r="21" spans="1:216" x14ac:dyDescent="0.2">
      <c r="A21">
        <v>3</v>
      </c>
      <c r="B21">
        <v>1689976845.0999999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1689976845.0999999</v>
      </c>
      <c r="M21">
        <f t="shared" si="0"/>
        <v>1.5020420080846194E-3</v>
      </c>
      <c r="N21">
        <f t="shared" si="1"/>
        <v>1.5020420080846195</v>
      </c>
      <c r="O21">
        <f t="shared" si="2"/>
        <v>14.808601966627492</v>
      </c>
      <c r="P21">
        <f t="shared" si="3"/>
        <v>400.03800000000001</v>
      </c>
      <c r="Q21">
        <f t="shared" si="4"/>
        <v>227.37873819649079</v>
      </c>
      <c r="R21">
        <f t="shared" si="5"/>
        <v>22.935447639153406</v>
      </c>
      <c r="S21">
        <f t="shared" si="6"/>
        <v>40.351400818941002</v>
      </c>
      <c r="T21">
        <f t="shared" si="7"/>
        <v>0.14365136531145156</v>
      </c>
      <c r="U21">
        <f t="shared" si="8"/>
        <v>4.6998701779639731</v>
      </c>
      <c r="V21">
        <f t="shared" si="9"/>
        <v>0.14125597781004245</v>
      </c>
      <c r="W21">
        <f t="shared" si="10"/>
        <v>8.8496875034074898E-2</v>
      </c>
      <c r="X21">
        <f t="shared" si="11"/>
        <v>248.08442099999999</v>
      </c>
      <c r="Y21">
        <f t="shared" si="12"/>
        <v>20.676137893587441</v>
      </c>
      <c r="Z21">
        <f t="shared" si="13"/>
        <v>20.676137893587441</v>
      </c>
      <c r="AA21">
        <f t="shared" si="14"/>
        <v>2.4466873955984947</v>
      </c>
      <c r="AB21">
        <f t="shared" si="15"/>
        <v>59.471595732349705</v>
      </c>
      <c r="AC21">
        <f t="shared" si="16"/>
        <v>1.3945228989794503</v>
      </c>
      <c r="AD21">
        <f t="shared" si="17"/>
        <v>2.3448553579350091</v>
      </c>
      <c r="AE21">
        <f t="shared" si="18"/>
        <v>1.0521644966190444</v>
      </c>
      <c r="AF21">
        <f t="shared" si="19"/>
        <v>-66.240052556531722</v>
      </c>
      <c r="AG21">
        <f t="shared" si="20"/>
        <v>-174.38530524635868</v>
      </c>
      <c r="AH21">
        <f t="shared" si="21"/>
        <v>-7.4853867449736411</v>
      </c>
      <c r="AI21">
        <f t="shared" si="22"/>
        <v>-2.6323547864052443E-2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54503.459626367636</v>
      </c>
      <c r="AO21">
        <f t="shared" si="26"/>
        <v>1500</v>
      </c>
      <c r="AP21">
        <f t="shared" si="27"/>
        <v>1264.4996999999998</v>
      </c>
      <c r="AQ21">
        <f t="shared" si="28"/>
        <v>0.84299979999999997</v>
      </c>
      <c r="AR21">
        <f t="shared" si="29"/>
        <v>0.16538961399999999</v>
      </c>
      <c r="AS21">
        <v>1689976845.0999999</v>
      </c>
      <c r="AT21">
        <v>400.03800000000001</v>
      </c>
      <c r="AU21">
        <v>404.58300000000003</v>
      </c>
      <c r="AV21">
        <v>13.825100000000001</v>
      </c>
      <c r="AW21">
        <v>13.388199999999999</v>
      </c>
      <c r="AX21">
        <v>404.88600000000002</v>
      </c>
      <c r="AY21">
        <v>14.0284</v>
      </c>
      <c r="AZ21">
        <v>400.07</v>
      </c>
      <c r="BA21">
        <v>100.76900000000001</v>
      </c>
      <c r="BB21">
        <v>9.9919499999999994E-2</v>
      </c>
      <c r="BC21">
        <v>19.9879</v>
      </c>
      <c r="BD21">
        <v>20.135899999999999</v>
      </c>
      <c r="BE21">
        <v>999.9</v>
      </c>
      <c r="BF21">
        <v>0</v>
      </c>
      <c r="BG21">
        <v>0</v>
      </c>
      <c r="BH21">
        <v>9989.3799999999992</v>
      </c>
      <c r="BI21">
        <v>0</v>
      </c>
      <c r="BJ21">
        <v>78.473100000000002</v>
      </c>
      <c r="BK21">
        <v>-4.5452000000000004</v>
      </c>
      <c r="BL21">
        <v>405.64600000000002</v>
      </c>
      <c r="BM21">
        <v>410.07299999999998</v>
      </c>
      <c r="BN21">
        <v>0.43690800000000002</v>
      </c>
      <c r="BO21">
        <v>404.58300000000003</v>
      </c>
      <c r="BP21">
        <v>13.388199999999999</v>
      </c>
      <c r="BQ21">
        <v>1.39314</v>
      </c>
      <c r="BR21">
        <v>1.34911</v>
      </c>
      <c r="BS21">
        <v>11.8431</v>
      </c>
      <c r="BT21">
        <v>11.3574</v>
      </c>
      <c r="BU21">
        <v>1500</v>
      </c>
      <c r="BV21">
        <v>0.90000899999999995</v>
      </c>
      <c r="BW21">
        <v>9.9991399999999994E-2</v>
      </c>
      <c r="BX21">
        <v>0</v>
      </c>
      <c r="BY21">
        <v>2.2370999999999999</v>
      </c>
      <c r="BZ21">
        <v>0</v>
      </c>
      <c r="CA21">
        <v>2783.97</v>
      </c>
      <c r="CB21">
        <v>11579.2</v>
      </c>
      <c r="CC21">
        <v>37.5</v>
      </c>
      <c r="CD21">
        <v>39.811999999999998</v>
      </c>
      <c r="CE21">
        <v>38.936999999999998</v>
      </c>
      <c r="CF21">
        <v>37.936999999999998</v>
      </c>
      <c r="CG21">
        <v>37</v>
      </c>
      <c r="CH21">
        <v>1350.01</v>
      </c>
      <c r="CI21">
        <v>149.99</v>
      </c>
      <c r="CJ21">
        <v>0</v>
      </c>
      <c r="CK21">
        <v>1689976855.0999999</v>
      </c>
      <c r="CL21">
        <v>0</v>
      </c>
      <c r="CM21">
        <v>1689976584.0999999</v>
      </c>
      <c r="CN21" t="s">
        <v>354</v>
      </c>
      <c r="CO21">
        <v>1689976584.0999999</v>
      </c>
      <c r="CP21">
        <v>1689976577.0999999</v>
      </c>
      <c r="CQ21">
        <v>21</v>
      </c>
      <c r="CR21">
        <v>3.5000000000000003E-2</v>
      </c>
      <c r="CS21">
        <v>1.2999999999999999E-2</v>
      </c>
      <c r="CT21">
        <v>-4.8479999999999999</v>
      </c>
      <c r="CU21">
        <v>-0.20300000000000001</v>
      </c>
      <c r="CV21">
        <v>405</v>
      </c>
      <c r="CW21">
        <v>13</v>
      </c>
      <c r="CX21">
        <v>0.72</v>
      </c>
      <c r="CY21">
        <v>0.14000000000000001</v>
      </c>
      <c r="CZ21">
        <v>7.2558142495402898</v>
      </c>
      <c r="DA21">
        <v>0.14117741080507901</v>
      </c>
      <c r="DB21">
        <v>4.0374407593313497E-2</v>
      </c>
      <c r="DC21">
        <v>1</v>
      </c>
      <c r="DD21">
        <v>404.62920000000003</v>
      </c>
      <c r="DE21">
        <v>-9.0225563909773598E-2</v>
      </c>
      <c r="DF21">
        <v>2.9765080211548601E-2</v>
      </c>
      <c r="DG21">
        <v>-1</v>
      </c>
      <c r="DH21">
        <v>1500.001</v>
      </c>
      <c r="DI21">
        <v>6.3590135412034496E-2</v>
      </c>
      <c r="DJ21">
        <v>1.2609520212907E-2</v>
      </c>
      <c r="DK21">
        <v>1</v>
      </c>
      <c r="DL21">
        <v>2</v>
      </c>
      <c r="DM21">
        <v>2</v>
      </c>
      <c r="DN21" t="s">
        <v>355</v>
      </c>
      <c r="DO21">
        <v>2.73421</v>
      </c>
      <c r="DP21">
        <v>2.8379699999999999</v>
      </c>
      <c r="DQ21">
        <v>9.8660499999999998E-2</v>
      </c>
      <c r="DR21">
        <v>9.8129300000000003E-2</v>
      </c>
      <c r="DS21">
        <v>8.3267499999999994E-2</v>
      </c>
      <c r="DT21">
        <v>7.9079099999999999E-2</v>
      </c>
      <c r="DU21">
        <v>26393.9</v>
      </c>
      <c r="DV21">
        <v>27703.200000000001</v>
      </c>
      <c r="DW21">
        <v>27395.7</v>
      </c>
      <c r="DX21">
        <v>28820</v>
      </c>
      <c r="DY21">
        <v>33104.199999999997</v>
      </c>
      <c r="DZ21">
        <v>35330.5</v>
      </c>
      <c r="EA21">
        <v>36625.599999999999</v>
      </c>
      <c r="EB21">
        <v>39047.300000000003</v>
      </c>
      <c r="EC21">
        <v>1.8932</v>
      </c>
      <c r="ED21">
        <v>2.1162000000000001</v>
      </c>
      <c r="EE21">
        <v>0.11012</v>
      </c>
      <c r="EF21">
        <v>0</v>
      </c>
      <c r="EG21">
        <v>18.311800000000002</v>
      </c>
      <c r="EH21">
        <v>999.9</v>
      </c>
      <c r="EI21">
        <v>51.343000000000004</v>
      </c>
      <c r="EJ21">
        <v>23.071000000000002</v>
      </c>
      <c r="EK21">
        <v>14.4291</v>
      </c>
      <c r="EL21">
        <v>62.540599999999998</v>
      </c>
      <c r="EM21">
        <v>26.474399999999999</v>
      </c>
      <c r="EN21">
        <v>1</v>
      </c>
      <c r="EO21">
        <v>-0.46309699999999998</v>
      </c>
      <c r="EP21">
        <v>1.1612800000000001</v>
      </c>
      <c r="EQ21">
        <v>19.932099999999998</v>
      </c>
      <c r="ER21">
        <v>5.2148899999999996</v>
      </c>
      <c r="ES21">
        <v>11.9201</v>
      </c>
      <c r="ET21">
        <v>4.9550999999999998</v>
      </c>
      <c r="EU21">
        <v>3.2968000000000002</v>
      </c>
      <c r="EV21">
        <v>9999</v>
      </c>
      <c r="EW21">
        <v>5618.8</v>
      </c>
      <c r="EX21">
        <v>81.5</v>
      </c>
      <c r="EY21">
        <v>161.5</v>
      </c>
      <c r="EZ21">
        <v>1.85989</v>
      </c>
      <c r="FA21">
        <v>1.8589800000000001</v>
      </c>
      <c r="FB21">
        <v>1.8648499999999999</v>
      </c>
      <c r="FC21">
        <v>1.8689100000000001</v>
      </c>
      <c r="FD21">
        <v>1.8635699999999999</v>
      </c>
      <c r="FE21">
        <v>1.86368</v>
      </c>
      <c r="FF21">
        <v>1.8636600000000001</v>
      </c>
      <c r="FG21">
        <v>1.8634200000000001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-4.8479999999999999</v>
      </c>
      <c r="FV21">
        <v>-0.20330000000000001</v>
      </c>
      <c r="FW21">
        <v>-4.8479999999999599</v>
      </c>
      <c r="FX21">
        <v>0</v>
      </c>
      <c r="FY21">
        <v>0</v>
      </c>
      <c r="FZ21">
        <v>0</v>
      </c>
      <c r="GA21">
        <v>-0.203320000000003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4.3</v>
      </c>
      <c r="GJ21">
        <v>4.5</v>
      </c>
      <c r="GK21">
        <v>1.0437000000000001</v>
      </c>
      <c r="GL21">
        <v>2.5476100000000002</v>
      </c>
      <c r="GM21">
        <v>1.4489700000000001</v>
      </c>
      <c r="GN21">
        <v>2.3071299999999999</v>
      </c>
      <c r="GO21">
        <v>1.5466299999999999</v>
      </c>
      <c r="GP21">
        <v>2.3706100000000001</v>
      </c>
      <c r="GQ21">
        <v>25.716699999999999</v>
      </c>
      <c r="GR21">
        <v>14.657400000000001</v>
      </c>
      <c r="GS21">
        <v>18</v>
      </c>
      <c r="GT21">
        <v>385.185</v>
      </c>
      <c r="GU21">
        <v>652.86599999999999</v>
      </c>
      <c r="GV21">
        <v>17.780999999999999</v>
      </c>
      <c r="GW21">
        <v>21.282</v>
      </c>
      <c r="GX21">
        <v>30.0002</v>
      </c>
      <c r="GY21">
        <v>21.303999999999998</v>
      </c>
      <c r="GZ21">
        <v>21.296700000000001</v>
      </c>
      <c r="HA21">
        <v>20.885300000000001</v>
      </c>
      <c r="HB21">
        <v>10</v>
      </c>
      <c r="HC21">
        <v>-30</v>
      </c>
      <c r="HD21">
        <v>17.783300000000001</v>
      </c>
      <c r="HE21">
        <v>404.64699999999999</v>
      </c>
      <c r="HF21">
        <v>0</v>
      </c>
      <c r="HG21">
        <v>100.904</v>
      </c>
      <c r="HH21">
        <v>94.948599999999999</v>
      </c>
    </row>
    <row r="22" spans="1:216" x14ac:dyDescent="0.2">
      <c r="A22">
        <v>4</v>
      </c>
      <c r="B22">
        <v>1689976906.0999999</v>
      </c>
      <c r="C22">
        <v>183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1689976906.0999999</v>
      </c>
      <c r="M22">
        <f t="shared" si="0"/>
        <v>1.4563819081725902E-3</v>
      </c>
      <c r="N22">
        <f t="shared" si="1"/>
        <v>1.4563819081725902</v>
      </c>
      <c r="O22">
        <f t="shared" si="2"/>
        <v>14.688048732789223</v>
      </c>
      <c r="P22">
        <f t="shared" si="3"/>
        <v>399.95600000000002</v>
      </c>
      <c r="Q22">
        <f t="shared" si="4"/>
        <v>228.26764014494654</v>
      </c>
      <c r="R22">
        <f t="shared" si="5"/>
        <v>23.025124895844844</v>
      </c>
      <c r="S22">
        <f t="shared" si="6"/>
        <v>40.343155284712807</v>
      </c>
      <c r="T22">
        <f t="shared" si="7"/>
        <v>0.14318745701876848</v>
      </c>
      <c r="U22">
        <f t="shared" si="8"/>
        <v>4.6998701779639731</v>
      </c>
      <c r="V22">
        <f t="shared" si="9"/>
        <v>0.14080737770795701</v>
      </c>
      <c r="W22">
        <f t="shared" si="10"/>
        <v>8.8215156330181163E-2</v>
      </c>
      <c r="X22">
        <f t="shared" si="11"/>
        <v>206.736921</v>
      </c>
      <c r="Y22">
        <f t="shared" si="12"/>
        <v>20.502574026543041</v>
      </c>
      <c r="Z22">
        <f t="shared" si="13"/>
        <v>20.502574026543041</v>
      </c>
      <c r="AA22">
        <f t="shared" si="14"/>
        <v>2.420648254121041</v>
      </c>
      <c r="AB22">
        <f t="shared" si="15"/>
        <v>59.672547399965737</v>
      </c>
      <c r="AC22">
        <f t="shared" si="16"/>
        <v>1.3970959470202802</v>
      </c>
      <c r="AD22">
        <f t="shared" si="17"/>
        <v>2.3412708320561531</v>
      </c>
      <c r="AE22">
        <f t="shared" si="18"/>
        <v>1.0235523071007608</v>
      </c>
      <c r="AF22">
        <f t="shared" si="19"/>
        <v>-64.226442150411231</v>
      </c>
      <c r="AG22">
        <f t="shared" si="20"/>
        <v>-136.66626777898472</v>
      </c>
      <c r="AH22">
        <f t="shared" si="21"/>
        <v>-5.8603705394221652</v>
      </c>
      <c r="AI22">
        <f t="shared" si="22"/>
        <v>-1.6159468818131018E-2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54508.054863765276</v>
      </c>
      <c r="AO22">
        <f t="shared" si="26"/>
        <v>1250</v>
      </c>
      <c r="AP22">
        <f t="shared" si="27"/>
        <v>1053.7497000000001</v>
      </c>
      <c r="AQ22">
        <f t="shared" si="28"/>
        <v>0.84299975999999999</v>
      </c>
      <c r="AR22">
        <f t="shared" si="29"/>
        <v>0.16538953679999999</v>
      </c>
      <c r="AS22">
        <v>1689976906.0999999</v>
      </c>
      <c r="AT22">
        <v>399.95600000000002</v>
      </c>
      <c r="AU22">
        <v>404.46100000000001</v>
      </c>
      <c r="AV22">
        <v>13.8506</v>
      </c>
      <c r="AW22">
        <v>13.4269</v>
      </c>
      <c r="AX22">
        <v>404.80399999999997</v>
      </c>
      <c r="AY22">
        <v>14.053900000000001</v>
      </c>
      <c r="AZ22">
        <v>399.983</v>
      </c>
      <c r="BA22">
        <v>100.76900000000001</v>
      </c>
      <c r="BB22">
        <v>9.9983799999999998E-2</v>
      </c>
      <c r="BC22">
        <v>19.963200000000001</v>
      </c>
      <c r="BD22">
        <v>20.0672</v>
      </c>
      <c r="BE22">
        <v>999.9</v>
      </c>
      <c r="BF22">
        <v>0</v>
      </c>
      <c r="BG22">
        <v>0</v>
      </c>
      <c r="BH22">
        <v>9989.3799999999992</v>
      </c>
      <c r="BI22">
        <v>0</v>
      </c>
      <c r="BJ22">
        <v>77.959000000000003</v>
      </c>
      <c r="BK22">
        <v>-4.5048500000000002</v>
      </c>
      <c r="BL22">
        <v>405.57299999999998</v>
      </c>
      <c r="BM22">
        <v>409.96499999999997</v>
      </c>
      <c r="BN22">
        <v>0.42361399999999999</v>
      </c>
      <c r="BO22">
        <v>404.46100000000001</v>
      </c>
      <c r="BP22">
        <v>13.4269</v>
      </c>
      <c r="BQ22">
        <v>1.3956999999999999</v>
      </c>
      <c r="BR22">
        <v>1.3530199999999999</v>
      </c>
      <c r="BS22">
        <v>11.871</v>
      </c>
      <c r="BT22">
        <v>11.4011</v>
      </c>
      <c r="BU22">
        <v>1250</v>
      </c>
      <c r="BV22">
        <v>0.90000599999999997</v>
      </c>
      <c r="BW22">
        <v>9.9994100000000002E-2</v>
      </c>
      <c r="BX22">
        <v>0</v>
      </c>
      <c r="BY22">
        <v>2.3772000000000002</v>
      </c>
      <c r="BZ22">
        <v>0</v>
      </c>
      <c r="CA22">
        <v>2385.4899999999998</v>
      </c>
      <c r="CB22">
        <v>9649.2900000000009</v>
      </c>
      <c r="CC22">
        <v>37.186999999999998</v>
      </c>
      <c r="CD22">
        <v>39.875</v>
      </c>
      <c r="CE22">
        <v>38.875</v>
      </c>
      <c r="CF22">
        <v>37.936999999999998</v>
      </c>
      <c r="CG22">
        <v>36.811999999999998</v>
      </c>
      <c r="CH22">
        <v>1125.01</v>
      </c>
      <c r="CI22">
        <v>124.99</v>
      </c>
      <c r="CJ22">
        <v>0</v>
      </c>
      <c r="CK22">
        <v>1689976916.3</v>
      </c>
      <c r="CL22">
        <v>0</v>
      </c>
      <c r="CM22">
        <v>1689976584.0999999</v>
      </c>
      <c r="CN22" t="s">
        <v>354</v>
      </c>
      <c r="CO22">
        <v>1689976584.0999999</v>
      </c>
      <c r="CP22">
        <v>1689976577.0999999</v>
      </c>
      <c r="CQ22">
        <v>21</v>
      </c>
      <c r="CR22">
        <v>3.5000000000000003E-2</v>
      </c>
      <c r="CS22">
        <v>1.2999999999999999E-2</v>
      </c>
      <c r="CT22">
        <v>-4.8479999999999999</v>
      </c>
      <c r="CU22">
        <v>-0.20300000000000001</v>
      </c>
      <c r="CV22">
        <v>405</v>
      </c>
      <c r="CW22">
        <v>13</v>
      </c>
      <c r="CX22">
        <v>0.72</v>
      </c>
      <c r="CY22">
        <v>0.14000000000000001</v>
      </c>
      <c r="CZ22">
        <v>7.0065429566742399</v>
      </c>
      <c r="DA22">
        <v>0.53024602674513399</v>
      </c>
      <c r="DB22">
        <v>6.6414145645016007E-2</v>
      </c>
      <c r="DC22">
        <v>1</v>
      </c>
      <c r="DD22">
        <v>404.447523809524</v>
      </c>
      <c r="DE22">
        <v>9.2259740259240705E-2</v>
      </c>
      <c r="DF22">
        <v>2.4973546094521199E-2</v>
      </c>
      <c r="DG22">
        <v>-1</v>
      </c>
      <c r="DH22">
        <v>1249.9933333333299</v>
      </c>
      <c r="DI22">
        <v>3.8162849797758499E-3</v>
      </c>
      <c r="DJ22">
        <v>6.6068747264326197E-2</v>
      </c>
      <c r="DK22">
        <v>1</v>
      </c>
      <c r="DL22">
        <v>2</v>
      </c>
      <c r="DM22">
        <v>2</v>
      </c>
      <c r="DN22" t="s">
        <v>355</v>
      </c>
      <c r="DO22">
        <v>2.7339199999999999</v>
      </c>
      <c r="DP22">
        <v>2.8380399999999999</v>
      </c>
      <c r="DQ22">
        <v>9.8641400000000004E-2</v>
      </c>
      <c r="DR22">
        <v>9.81041E-2</v>
      </c>
      <c r="DS22">
        <v>8.3375199999999997E-2</v>
      </c>
      <c r="DT22">
        <v>7.92437E-2</v>
      </c>
      <c r="DU22">
        <v>26391.599999999999</v>
      </c>
      <c r="DV22">
        <v>27702.6</v>
      </c>
      <c r="DW22">
        <v>27392.9</v>
      </c>
      <c r="DX22">
        <v>28818.7</v>
      </c>
      <c r="DY22">
        <v>33097</v>
      </c>
      <c r="DZ22">
        <v>35322.800000000003</v>
      </c>
      <c r="EA22">
        <v>36622</v>
      </c>
      <c r="EB22">
        <v>39045.699999999997</v>
      </c>
      <c r="EC22">
        <v>1.8927700000000001</v>
      </c>
      <c r="ED22">
        <v>2.1154500000000001</v>
      </c>
      <c r="EE22">
        <v>0.105612</v>
      </c>
      <c r="EF22">
        <v>0</v>
      </c>
      <c r="EG22">
        <v>18.317699999999999</v>
      </c>
      <c r="EH22">
        <v>999.9</v>
      </c>
      <c r="EI22">
        <v>51.41</v>
      </c>
      <c r="EJ22">
        <v>23.081</v>
      </c>
      <c r="EK22">
        <v>14.4564</v>
      </c>
      <c r="EL22">
        <v>62.530700000000003</v>
      </c>
      <c r="EM22">
        <v>26.506399999999999</v>
      </c>
      <c r="EN22">
        <v>1</v>
      </c>
      <c r="EO22">
        <v>-0.46040399999999998</v>
      </c>
      <c r="EP22">
        <v>0.969109</v>
      </c>
      <c r="EQ22">
        <v>19.943899999999999</v>
      </c>
      <c r="ER22">
        <v>5.2193899999999998</v>
      </c>
      <c r="ES22">
        <v>11.9201</v>
      </c>
      <c r="ET22">
        <v>4.9555999999999996</v>
      </c>
      <c r="EU22">
        <v>3.2970799999999998</v>
      </c>
      <c r="EV22">
        <v>9999</v>
      </c>
      <c r="EW22">
        <v>5620</v>
      </c>
      <c r="EX22">
        <v>81.599999999999994</v>
      </c>
      <c r="EY22">
        <v>161.5</v>
      </c>
      <c r="EZ22">
        <v>1.85989</v>
      </c>
      <c r="FA22">
        <v>1.8589800000000001</v>
      </c>
      <c r="FB22">
        <v>1.8648899999999999</v>
      </c>
      <c r="FC22">
        <v>1.8689100000000001</v>
      </c>
      <c r="FD22">
        <v>1.8635699999999999</v>
      </c>
      <c r="FE22">
        <v>1.8636999999999999</v>
      </c>
      <c r="FF22">
        <v>1.8636900000000001</v>
      </c>
      <c r="FG22">
        <v>1.8634299999999999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-4.8479999999999999</v>
      </c>
      <c r="FV22">
        <v>-0.20330000000000001</v>
      </c>
      <c r="FW22">
        <v>-4.8479999999999599</v>
      </c>
      <c r="FX22">
        <v>0</v>
      </c>
      <c r="FY22">
        <v>0</v>
      </c>
      <c r="FZ22">
        <v>0</v>
      </c>
      <c r="GA22">
        <v>-0.203320000000003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5.4</v>
      </c>
      <c r="GJ22">
        <v>5.5</v>
      </c>
      <c r="GK22">
        <v>1.0424800000000001</v>
      </c>
      <c r="GL22">
        <v>2.5451700000000002</v>
      </c>
      <c r="GM22">
        <v>1.4489700000000001</v>
      </c>
      <c r="GN22">
        <v>2.3083499999999999</v>
      </c>
      <c r="GO22">
        <v>1.5466299999999999</v>
      </c>
      <c r="GP22">
        <v>2.3962400000000001</v>
      </c>
      <c r="GQ22">
        <v>25.7578</v>
      </c>
      <c r="GR22">
        <v>14.6661</v>
      </c>
      <c r="GS22">
        <v>18</v>
      </c>
      <c r="GT22">
        <v>385.10500000000002</v>
      </c>
      <c r="GU22">
        <v>652.34400000000005</v>
      </c>
      <c r="GV22">
        <v>18.0259</v>
      </c>
      <c r="GW22">
        <v>21.312999999999999</v>
      </c>
      <c r="GX22">
        <v>30.000399999999999</v>
      </c>
      <c r="GY22">
        <v>21.320699999999999</v>
      </c>
      <c r="GZ22">
        <v>21.308800000000002</v>
      </c>
      <c r="HA22">
        <v>20.880700000000001</v>
      </c>
      <c r="HB22">
        <v>10</v>
      </c>
      <c r="HC22">
        <v>-30</v>
      </c>
      <c r="HD22">
        <v>18.050999999999998</v>
      </c>
      <c r="HE22">
        <v>404.47</v>
      </c>
      <c r="HF22">
        <v>0</v>
      </c>
      <c r="HG22">
        <v>100.893</v>
      </c>
      <c r="HH22">
        <v>94.944500000000005</v>
      </c>
    </row>
    <row r="23" spans="1:216" x14ac:dyDescent="0.2">
      <c r="A23">
        <v>5</v>
      </c>
      <c r="B23">
        <v>1689976967.0999999</v>
      </c>
      <c r="C23">
        <v>244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1689976967.0999999</v>
      </c>
      <c r="M23">
        <f t="shared" si="0"/>
        <v>1.4219180452920796E-3</v>
      </c>
      <c r="N23">
        <f t="shared" si="1"/>
        <v>1.4219180452920797</v>
      </c>
      <c r="O23">
        <f t="shared" si="2"/>
        <v>13.768297113477047</v>
      </c>
      <c r="P23">
        <f t="shared" si="3"/>
        <v>400.024</v>
      </c>
      <c r="Q23">
        <f t="shared" si="4"/>
        <v>238.07953551605297</v>
      </c>
      <c r="R23">
        <f t="shared" si="5"/>
        <v>24.014888712682819</v>
      </c>
      <c r="S23">
        <f t="shared" si="6"/>
        <v>40.350094860440002</v>
      </c>
      <c r="T23">
        <f t="shared" si="7"/>
        <v>0.14253903209410199</v>
      </c>
      <c r="U23">
        <f t="shared" si="8"/>
        <v>4.694806651787002</v>
      </c>
      <c r="V23">
        <f t="shared" si="9"/>
        <v>0.14017777037251331</v>
      </c>
      <c r="W23">
        <f t="shared" si="10"/>
        <v>8.7819998199717975E-2</v>
      </c>
      <c r="X23">
        <f t="shared" si="11"/>
        <v>165.429462</v>
      </c>
      <c r="Y23">
        <f t="shared" si="12"/>
        <v>20.390781629151338</v>
      </c>
      <c r="Z23">
        <f t="shared" si="13"/>
        <v>20.390781629151338</v>
      </c>
      <c r="AA23">
        <f t="shared" si="14"/>
        <v>2.4040052861256673</v>
      </c>
      <c r="AB23">
        <f t="shared" si="15"/>
        <v>59.659430391174617</v>
      </c>
      <c r="AC23">
        <f t="shared" si="16"/>
        <v>1.4001147223924999</v>
      </c>
      <c r="AD23">
        <f t="shared" si="17"/>
        <v>2.3468456088370866</v>
      </c>
      <c r="AE23">
        <f t="shared" si="18"/>
        <v>1.0038905637331674</v>
      </c>
      <c r="AF23">
        <f t="shared" si="19"/>
        <v>-62.706585797380711</v>
      </c>
      <c r="AG23">
        <f t="shared" si="20"/>
        <v>-98.504367409708408</v>
      </c>
      <c r="AH23">
        <f t="shared" si="21"/>
        <v>-4.2269211380977145</v>
      </c>
      <c r="AI23">
        <f t="shared" si="22"/>
        <v>-8.412345186826542E-3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54425.626371499726</v>
      </c>
      <c r="AO23">
        <f t="shared" si="26"/>
        <v>1000.24</v>
      </c>
      <c r="AP23">
        <f t="shared" si="27"/>
        <v>843.20220000000006</v>
      </c>
      <c r="AQ23">
        <f t="shared" si="28"/>
        <v>0.84299988002879311</v>
      </c>
      <c r="AR23">
        <f t="shared" si="29"/>
        <v>0.16538976845557066</v>
      </c>
      <c r="AS23">
        <v>1689976967.0999999</v>
      </c>
      <c r="AT23">
        <v>400.024</v>
      </c>
      <c r="AU23">
        <v>404.25299999999999</v>
      </c>
      <c r="AV23">
        <v>13.8805</v>
      </c>
      <c r="AW23">
        <v>13.466900000000001</v>
      </c>
      <c r="AX23">
        <v>404.87200000000001</v>
      </c>
      <c r="AY23">
        <v>14.0838</v>
      </c>
      <c r="AZ23">
        <v>400.04199999999997</v>
      </c>
      <c r="BA23">
        <v>100.76900000000001</v>
      </c>
      <c r="BB23">
        <v>0.100185</v>
      </c>
      <c r="BC23">
        <v>20.0016</v>
      </c>
      <c r="BD23">
        <v>20.058299999999999</v>
      </c>
      <c r="BE23">
        <v>999.9</v>
      </c>
      <c r="BF23">
        <v>0</v>
      </c>
      <c r="BG23">
        <v>0</v>
      </c>
      <c r="BH23">
        <v>9975</v>
      </c>
      <c r="BI23">
        <v>0</v>
      </c>
      <c r="BJ23">
        <v>79.855900000000005</v>
      </c>
      <c r="BK23">
        <v>-4.2290999999999999</v>
      </c>
      <c r="BL23">
        <v>405.65499999999997</v>
      </c>
      <c r="BM23">
        <v>409.77100000000002</v>
      </c>
      <c r="BN23">
        <v>0.413601</v>
      </c>
      <c r="BO23">
        <v>404.25299999999999</v>
      </c>
      <c r="BP23">
        <v>13.466900000000001</v>
      </c>
      <c r="BQ23">
        <v>1.39873</v>
      </c>
      <c r="BR23">
        <v>1.3570500000000001</v>
      </c>
      <c r="BS23">
        <v>11.9038</v>
      </c>
      <c r="BT23">
        <v>11.446</v>
      </c>
      <c r="BU23">
        <v>1000.24</v>
      </c>
      <c r="BV23">
        <v>0.900007</v>
      </c>
      <c r="BW23">
        <v>9.9993399999999996E-2</v>
      </c>
      <c r="BX23">
        <v>0</v>
      </c>
      <c r="BY23">
        <v>2.262</v>
      </c>
      <c r="BZ23">
        <v>0</v>
      </c>
      <c r="CA23">
        <v>2003.73</v>
      </c>
      <c r="CB23">
        <v>7721.27</v>
      </c>
      <c r="CC23">
        <v>36.75</v>
      </c>
      <c r="CD23">
        <v>39.875</v>
      </c>
      <c r="CE23">
        <v>38.686999999999998</v>
      </c>
      <c r="CF23">
        <v>37.936999999999998</v>
      </c>
      <c r="CG23">
        <v>36.561999999999998</v>
      </c>
      <c r="CH23">
        <v>900.22</v>
      </c>
      <c r="CI23">
        <v>100.02</v>
      </c>
      <c r="CJ23">
        <v>0</v>
      </c>
      <c r="CK23">
        <v>1689976977.5</v>
      </c>
      <c r="CL23">
        <v>0</v>
      </c>
      <c r="CM23">
        <v>1689976584.0999999</v>
      </c>
      <c r="CN23" t="s">
        <v>354</v>
      </c>
      <c r="CO23">
        <v>1689976584.0999999</v>
      </c>
      <c r="CP23">
        <v>1689976577.0999999</v>
      </c>
      <c r="CQ23">
        <v>21</v>
      </c>
      <c r="CR23">
        <v>3.5000000000000003E-2</v>
      </c>
      <c r="CS23">
        <v>1.2999999999999999E-2</v>
      </c>
      <c r="CT23">
        <v>-4.8479999999999999</v>
      </c>
      <c r="CU23">
        <v>-0.20300000000000001</v>
      </c>
      <c r="CV23">
        <v>405</v>
      </c>
      <c r="CW23">
        <v>13</v>
      </c>
      <c r="CX23">
        <v>0.72</v>
      </c>
      <c r="CY23">
        <v>0.14000000000000001</v>
      </c>
      <c r="CZ23">
        <v>6.6406438624800703</v>
      </c>
      <c r="DA23">
        <v>-0.503310729373868</v>
      </c>
      <c r="DB23">
        <v>6.6264657446328895E-2</v>
      </c>
      <c r="DC23">
        <v>1</v>
      </c>
      <c r="DD23">
        <v>404.23705000000001</v>
      </c>
      <c r="DE23">
        <v>-0.185007518796724</v>
      </c>
      <c r="DF23">
        <v>2.7030492041401E-2</v>
      </c>
      <c r="DG23">
        <v>-1</v>
      </c>
      <c r="DH23">
        <v>999.98514285714305</v>
      </c>
      <c r="DI23">
        <v>0.19682006167129601</v>
      </c>
      <c r="DJ23">
        <v>0.150863004936619</v>
      </c>
      <c r="DK23">
        <v>1</v>
      </c>
      <c r="DL23">
        <v>2</v>
      </c>
      <c r="DM23">
        <v>2</v>
      </c>
      <c r="DN23" t="s">
        <v>355</v>
      </c>
      <c r="DO23">
        <v>2.7340499999999999</v>
      </c>
      <c r="DP23">
        <v>2.8381099999999999</v>
      </c>
      <c r="DQ23">
        <v>9.8649899999999999E-2</v>
      </c>
      <c r="DR23">
        <v>9.8062899999999995E-2</v>
      </c>
      <c r="DS23">
        <v>8.3501900000000004E-2</v>
      </c>
      <c r="DT23">
        <v>7.9412800000000006E-2</v>
      </c>
      <c r="DU23">
        <v>26389.7</v>
      </c>
      <c r="DV23">
        <v>27702.7</v>
      </c>
      <c r="DW23">
        <v>27391.3</v>
      </c>
      <c r="DX23">
        <v>28817.599999999999</v>
      </c>
      <c r="DY23">
        <v>33090.1</v>
      </c>
      <c r="DZ23">
        <v>35314.400000000001</v>
      </c>
      <c r="EA23">
        <v>36619.5</v>
      </c>
      <c r="EB23">
        <v>39043.599999999999</v>
      </c>
      <c r="EC23">
        <v>1.8925799999999999</v>
      </c>
      <c r="ED23">
        <v>2.11483</v>
      </c>
      <c r="EE23">
        <v>0.107586</v>
      </c>
      <c r="EF23">
        <v>0</v>
      </c>
      <c r="EG23">
        <v>18.276</v>
      </c>
      <c r="EH23">
        <v>999.9</v>
      </c>
      <c r="EI23">
        <v>51.502000000000002</v>
      </c>
      <c r="EJ23">
        <v>23.081</v>
      </c>
      <c r="EK23">
        <v>14.482799999999999</v>
      </c>
      <c r="EL23">
        <v>62.550699999999999</v>
      </c>
      <c r="EM23">
        <v>26.398199999999999</v>
      </c>
      <c r="EN23">
        <v>1</v>
      </c>
      <c r="EO23">
        <v>-0.45738600000000001</v>
      </c>
      <c r="EP23">
        <v>0.83457499999999996</v>
      </c>
      <c r="EQ23">
        <v>19.9499</v>
      </c>
      <c r="ER23">
        <v>5.2190899999999996</v>
      </c>
      <c r="ES23">
        <v>11.9201</v>
      </c>
      <c r="ET23">
        <v>4.9557500000000001</v>
      </c>
      <c r="EU23">
        <v>3.2970999999999999</v>
      </c>
      <c r="EV23">
        <v>9999</v>
      </c>
      <c r="EW23">
        <v>5621.6</v>
      </c>
      <c r="EX23">
        <v>81.599999999999994</v>
      </c>
      <c r="EY23">
        <v>161.5</v>
      </c>
      <c r="EZ23">
        <v>1.85989</v>
      </c>
      <c r="FA23">
        <v>1.8589800000000001</v>
      </c>
      <c r="FB23">
        <v>1.8649199999999999</v>
      </c>
      <c r="FC23">
        <v>1.8689100000000001</v>
      </c>
      <c r="FD23">
        <v>1.8635699999999999</v>
      </c>
      <c r="FE23">
        <v>1.86371</v>
      </c>
      <c r="FF23">
        <v>1.86371</v>
      </c>
      <c r="FG23">
        <v>1.86347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-4.8479999999999999</v>
      </c>
      <c r="FV23">
        <v>-0.20330000000000001</v>
      </c>
      <c r="FW23">
        <v>-4.8479999999999599</v>
      </c>
      <c r="FX23">
        <v>0</v>
      </c>
      <c r="FY23">
        <v>0</v>
      </c>
      <c r="FZ23">
        <v>0</v>
      </c>
      <c r="GA23">
        <v>-0.203320000000003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6.4</v>
      </c>
      <c r="GJ23">
        <v>6.5</v>
      </c>
      <c r="GK23">
        <v>1.0424800000000001</v>
      </c>
      <c r="GL23">
        <v>2.5488300000000002</v>
      </c>
      <c r="GM23">
        <v>1.4489700000000001</v>
      </c>
      <c r="GN23">
        <v>2.3071299999999999</v>
      </c>
      <c r="GO23">
        <v>1.5466299999999999</v>
      </c>
      <c r="GP23">
        <v>2.4169900000000002</v>
      </c>
      <c r="GQ23">
        <v>25.7988</v>
      </c>
      <c r="GR23">
        <v>14.657400000000001</v>
      </c>
      <c r="GS23">
        <v>18</v>
      </c>
      <c r="GT23">
        <v>385.15100000000001</v>
      </c>
      <c r="GU23">
        <v>651.98</v>
      </c>
      <c r="GV23">
        <v>18.3231</v>
      </c>
      <c r="GW23">
        <v>21.3446</v>
      </c>
      <c r="GX23">
        <v>30.000299999999999</v>
      </c>
      <c r="GY23">
        <v>21.340599999999998</v>
      </c>
      <c r="GZ23">
        <v>21.324100000000001</v>
      </c>
      <c r="HA23">
        <v>20.869</v>
      </c>
      <c r="HB23">
        <v>10</v>
      </c>
      <c r="HC23">
        <v>-30</v>
      </c>
      <c r="HD23">
        <v>18.320499999999999</v>
      </c>
      <c r="HE23">
        <v>404.28800000000001</v>
      </c>
      <c r="HF23">
        <v>0</v>
      </c>
      <c r="HG23">
        <v>100.887</v>
      </c>
      <c r="HH23">
        <v>94.94</v>
      </c>
    </row>
    <row r="24" spans="1:216" x14ac:dyDescent="0.2">
      <c r="A24">
        <v>6</v>
      </c>
      <c r="B24">
        <v>1689977028.0999999</v>
      </c>
      <c r="C24">
        <v>305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1689977028.0999999</v>
      </c>
      <c r="M24">
        <f t="shared" si="0"/>
        <v>1.3605260447645809E-3</v>
      </c>
      <c r="N24">
        <f t="shared" si="1"/>
        <v>1.3605260447645808</v>
      </c>
      <c r="O24">
        <f t="shared" si="2"/>
        <v>12.651534147668995</v>
      </c>
      <c r="P24">
        <f t="shared" si="3"/>
        <v>400.03</v>
      </c>
      <c r="Q24">
        <f t="shared" si="4"/>
        <v>249.02394592736024</v>
      </c>
      <c r="R24">
        <f t="shared" si="5"/>
        <v>25.118843218248738</v>
      </c>
      <c r="S24">
        <f t="shared" si="6"/>
        <v>40.350701275639999</v>
      </c>
      <c r="T24">
        <f t="shared" si="7"/>
        <v>0.14070350875222409</v>
      </c>
      <c r="U24">
        <f t="shared" si="8"/>
        <v>4.697007727621366</v>
      </c>
      <c r="V24">
        <f t="shared" si="9"/>
        <v>0.13840319916877261</v>
      </c>
      <c r="W24">
        <f t="shared" si="10"/>
        <v>8.6705540562740782E-2</v>
      </c>
      <c r="X24">
        <f t="shared" si="11"/>
        <v>124.02879782328279</v>
      </c>
      <c r="Y24">
        <f t="shared" si="12"/>
        <v>20.196681935180173</v>
      </c>
      <c r="Z24">
        <f t="shared" si="13"/>
        <v>20.196681935180173</v>
      </c>
      <c r="AA24">
        <f t="shared" si="14"/>
        <v>2.3753469380511514</v>
      </c>
      <c r="AB24">
        <f t="shared" si="15"/>
        <v>59.930533427827861</v>
      </c>
      <c r="AC24">
        <f t="shared" si="16"/>
        <v>1.4023540600076001</v>
      </c>
      <c r="AD24">
        <f t="shared" si="17"/>
        <v>2.3399659235411336</v>
      </c>
      <c r="AE24">
        <f t="shared" si="18"/>
        <v>0.97299287804355128</v>
      </c>
      <c r="AF24">
        <f t="shared" si="19"/>
        <v>-59.999198574118019</v>
      </c>
      <c r="AG24">
        <f t="shared" si="20"/>
        <v>-61.402507582837437</v>
      </c>
      <c r="AH24">
        <f t="shared" si="21"/>
        <v>-2.6303551825602605</v>
      </c>
      <c r="AI24">
        <f t="shared" si="22"/>
        <v>-3.2635162329341938E-3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54467.162764869485</v>
      </c>
      <c r="AO24">
        <f t="shared" si="26"/>
        <v>749.90700000000004</v>
      </c>
      <c r="AP24">
        <f t="shared" si="27"/>
        <v>632.17247099651956</v>
      </c>
      <c r="AQ24">
        <f t="shared" si="28"/>
        <v>0.84300116013921667</v>
      </c>
      <c r="AR24">
        <f t="shared" si="29"/>
        <v>0.16539223906868822</v>
      </c>
      <c r="AS24">
        <v>1689977028.0999999</v>
      </c>
      <c r="AT24">
        <v>400.03</v>
      </c>
      <c r="AU24">
        <v>403.923</v>
      </c>
      <c r="AV24">
        <v>13.902699999999999</v>
      </c>
      <c r="AW24">
        <v>13.5069</v>
      </c>
      <c r="AX24">
        <v>404.87799999999999</v>
      </c>
      <c r="AY24">
        <v>14.106</v>
      </c>
      <c r="AZ24">
        <v>399.97500000000002</v>
      </c>
      <c r="BA24">
        <v>100.76900000000001</v>
      </c>
      <c r="BB24">
        <v>0.100188</v>
      </c>
      <c r="BC24">
        <v>19.9542</v>
      </c>
      <c r="BD24">
        <v>19.973600000000001</v>
      </c>
      <c r="BE24">
        <v>999.9</v>
      </c>
      <c r="BF24">
        <v>0</v>
      </c>
      <c r="BG24">
        <v>0</v>
      </c>
      <c r="BH24">
        <v>9981.25</v>
      </c>
      <c r="BI24">
        <v>0</v>
      </c>
      <c r="BJ24">
        <v>79.486500000000007</v>
      </c>
      <c r="BK24">
        <v>-3.8928500000000001</v>
      </c>
      <c r="BL24">
        <v>405.67</v>
      </c>
      <c r="BM24">
        <v>409.45400000000001</v>
      </c>
      <c r="BN24">
        <v>0.39582000000000001</v>
      </c>
      <c r="BO24">
        <v>403.923</v>
      </c>
      <c r="BP24">
        <v>13.5069</v>
      </c>
      <c r="BQ24">
        <v>1.40096</v>
      </c>
      <c r="BR24">
        <v>1.36107</v>
      </c>
      <c r="BS24">
        <v>11.928000000000001</v>
      </c>
      <c r="BT24">
        <v>11.4907</v>
      </c>
      <c r="BU24">
        <v>749.90700000000004</v>
      </c>
      <c r="BV24">
        <v>0.89996699999999996</v>
      </c>
      <c r="BW24">
        <v>0.100033</v>
      </c>
      <c r="BX24">
        <v>0</v>
      </c>
      <c r="BY24">
        <v>2.4161000000000001</v>
      </c>
      <c r="BZ24">
        <v>0</v>
      </c>
      <c r="CA24">
        <v>1649.36</v>
      </c>
      <c r="CB24">
        <v>5788.79</v>
      </c>
      <c r="CC24">
        <v>36.25</v>
      </c>
      <c r="CD24">
        <v>39.75</v>
      </c>
      <c r="CE24">
        <v>38.436999999999998</v>
      </c>
      <c r="CF24">
        <v>37.875</v>
      </c>
      <c r="CG24">
        <v>36.186999999999998</v>
      </c>
      <c r="CH24">
        <v>674.89</v>
      </c>
      <c r="CI24">
        <v>75.02</v>
      </c>
      <c r="CJ24">
        <v>0</v>
      </c>
      <c r="CK24">
        <v>1689977038.0999999</v>
      </c>
      <c r="CL24">
        <v>0</v>
      </c>
      <c r="CM24">
        <v>1689976584.0999999</v>
      </c>
      <c r="CN24" t="s">
        <v>354</v>
      </c>
      <c r="CO24">
        <v>1689976584.0999999</v>
      </c>
      <c r="CP24">
        <v>1689976577.0999999</v>
      </c>
      <c r="CQ24">
        <v>21</v>
      </c>
      <c r="CR24">
        <v>3.5000000000000003E-2</v>
      </c>
      <c r="CS24">
        <v>1.2999999999999999E-2</v>
      </c>
      <c r="CT24">
        <v>-4.8479999999999999</v>
      </c>
      <c r="CU24">
        <v>-0.20300000000000001</v>
      </c>
      <c r="CV24">
        <v>405</v>
      </c>
      <c r="CW24">
        <v>13</v>
      </c>
      <c r="CX24">
        <v>0.72</v>
      </c>
      <c r="CY24">
        <v>0.14000000000000001</v>
      </c>
      <c r="CZ24">
        <v>6.1829707668408798</v>
      </c>
      <c r="DA24">
        <v>0.70253388426623797</v>
      </c>
      <c r="DB24">
        <v>8.3027760262953304E-2</v>
      </c>
      <c r="DC24">
        <v>1</v>
      </c>
      <c r="DD24">
        <v>403.95049999999998</v>
      </c>
      <c r="DE24">
        <v>0.34890225563928301</v>
      </c>
      <c r="DF24">
        <v>4.0490122252227499E-2</v>
      </c>
      <c r="DG24">
        <v>-1</v>
      </c>
      <c r="DH24">
        <v>749.99823809523798</v>
      </c>
      <c r="DI24">
        <v>-0.163709370740176</v>
      </c>
      <c r="DJ24">
        <v>0.16116034746913099</v>
      </c>
      <c r="DK24">
        <v>1</v>
      </c>
      <c r="DL24">
        <v>2</v>
      </c>
      <c r="DM24">
        <v>2</v>
      </c>
      <c r="DN24" t="s">
        <v>355</v>
      </c>
      <c r="DO24">
        <v>2.7338300000000002</v>
      </c>
      <c r="DP24">
        <v>2.8381699999999999</v>
      </c>
      <c r="DQ24">
        <v>9.8644399999999993E-2</v>
      </c>
      <c r="DR24">
        <v>9.7996E-2</v>
      </c>
      <c r="DS24">
        <v>8.3593100000000004E-2</v>
      </c>
      <c r="DT24">
        <v>7.9579800000000006E-2</v>
      </c>
      <c r="DU24">
        <v>26388.5</v>
      </c>
      <c r="DV24">
        <v>27701.7</v>
      </c>
      <c r="DW24">
        <v>27390</v>
      </c>
      <c r="DX24">
        <v>28814.6</v>
      </c>
      <c r="DY24">
        <v>33085.5</v>
      </c>
      <c r="DZ24">
        <v>35304.300000000003</v>
      </c>
      <c r="EA24">
        <v>36618</v>
      </c>
      <c r="EB24">
        <v>39039.5</v>
      </c>
      <c r="EC24">
        <v>1.8923300000000001</v>
      </c>
      <c r="ED24">
        <v>2.11402</v>
      </c>
      <c r="EE24">
        <v>0.102147</v>
      </c>
      <c r="EF24">
        <v>0</v>
      </c>
      <c r="EG24">
        <v>18.281300000000002</v>
      </c>
      <c r="EH24">
        <v>999.9</v>
      </c>
      <c r="EI24">
        <v>51.569000000000003</v>
      </c>
      <c r="EJ24">
        <v>23.100999999999999</v>
      </c>
      <c r="EK24">
        <v>14.5185</v>
      </c>
      <c r="EL24">
        <v>62.5107</v>
      </c>
      <c r="EM24">
        <v>26.682700000000001</v>
      </c>
      <c r="EN24">
        <v>1</v>
      </c>
      <c r="EO24">
        <v>-0.45455800000000002</v>
      </c>
      <c r="EP24">
        <v>0.76333099999999998</v>
      </c>
      <c r="EQ24">
        <v>19.9557</v>
      </c>
      <c r="ER24">
        <v>5.2180400000000002</v>
      </c>
      <c r="ES24">
        <v>11.9201</v>
      </c>
      <c r="ET24">
        <v>4.9555499999999997</v>
      </c>
      <c r="EU24">
        <v>3.2973499999999998</v>
      </c>
      <c r="EV24">
        <v>9999</v>
      </c>
      <c r="EW24">
        <v>5622.8</v>
      </c>
      <c r="EX24">
        <v>81.599999999999994</v>
      </c>
      <c r="EY24">
        <v>161.5</v>
      </c>
      <c r="EZ24">
        <v>1.85989</v>
      </c>
      <c r="FA24">
        <v>1.859</v>
      </c>
      <c r="FB24">
        <v>1.8648899999999999</v>
      </c>
      <c r="FC24">
        <v>1.8689199999999999</v>
      </c>
      <c r="FD24">
        <v>1.8635900000000001</v>
      </c>
      <c r="FE24">
        <v>1.8636999999999999</v>
      </c>
      <c r="FF24">
        <v>1.86371</v>
      </c>
      <c r="FG24">
        <v>1.8634999999999999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-4.8479999999999999</v>
      </c>
      <c r="FV24">
        <v>-0.20330000000000001</v>
      </c>
      <c r="FW24">
        <v>-4.8479999999999599</v>
      </c>
      <c r="FX24">
        <v>0</v>
      </c>
      <c r="FY24">
        <v>0</v>
      </c>
      <c r="FZ24">
        <v>0</v>
      </c>
      <c r="GA24">
        <v>-0.203320000000003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7.4</v>
      </c>
      <c r="GJ24">
        <v>7.5</v>
      </c>
      <c r="GK24">
        <v>1.0412600000000001</v>
      </c>
      <c r="GL24">
        <v>2.5439500000000002</v>
      </c>
      <c r="GM24">
        <v>1.4477500000000001</v>
      </c>
      <c r="GN24">
        <v>2.3083499999999999</v>
      </c>
      <c r="GO24">
        <v>1.5466299999999999</v>
      </c>
      <c r="GP24">
        <v>2.3840300000000001</v>
      </c>
      <c r="GQ24">
        <v>25.8399</v>
      </c>
      <c r="GR24">
        <v>14.639900000000001</v>
      </c>
      <c r="GS24">
        <v>18</v>
      </c>
      <c r="GT24">
        <v>385.19900000000001</v>
      </c>
      <c r="GU24">
        <v>651.54</v>
      </c>
      <c r="GV24">
        <v>18.228200000000001</v>
      </c>
      <c r="GW24">
        <v>21.374400000000001</v>
      </c>
      <c r="GX24">
        <v>30.000399999999999</v>
      </c>
      <c r="GY24">
        <v>21.3642</v>
      </c>
      <c r="GZ24">
        <v>21.345700000000001</v>
      </c>
      <c r="HA24">
        <v>20.8535</v>
      </c>
      <c r="HB24">
        <v>10</v>
      </c>
      <c r="HC24">
        <v>-30</v>
      </c>
      <c r="HD24">
        <v>18.253900000000002</v>
      </c>
      <c r="HE24">
        <v>403.89800000000002</v>
      </c>
      <c r="HF24">
        <v>0</v>
      </c>
      <c r="HG24">
        <v>100.883</v>
      </c>
      <c r="HH24">
        <v>94.930099999999996</v>
      </c>
    </row>
    <row r="25" spans="1:216" x14ac:dyDescent="0.2">
      <c r="A25">
        <v>7</v>
      </c>
      <c r="B25">
        <v>1689977090</v>
      </c>
      <c r="C25">
        <v>366.90000009536698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1689977090</v>
      </c>
      <c r="M25">
        <f t="shared" si="0"/>
        <v>1.3455207589198844E-3</v>
      </c>
      <c r="N25">
        <f t="shared" si="1"/>
        <v>1.3455207589198843</v>
      </c>
      <c r="O25">
        <f t="shared" si="2"/>
        <v>12.265050024527415</v>
      </c>
      <c r="P25">
        <f t="shared" si="3"/>
        <v>399.95499999999998</v>
      </c>
      <c r="Q25">
        <f t="shared" si="4"/>
        <v>253.32204833829203</v>
      </c>
      <c r="R25">
        <f t="shared" si="5"/>
        <v>25.552353599971454</v>
      </c>
      <c r="S25">
        <f t="shared" si="6"/>
        <v>40.343079692885006</v>
      </c>
      <c r="T25">
        <f t="shared" si="7"/>
        <v>0.14059586781656877</v>
      </c>
      <c r="U25">
        <f t="shared" si="8"/>
        <v>4.7036081119663713</v>
      </c>
      <c r="V25">
        <f t="shared" si="9"/>
        <v>0.1383022118309678</v>
      </c>
      <c r="W25">
        <f t="shared" si="10"/>
        <v>8.6641841383444301E-2</v>
      </c>
      <c r="X25">
        <f t="shared" si="11"/>
        <v>99.232924832895009</v>
      </c>
      <c r="Y25">
        <f t="shared" si="12"/>
        <v>20.156278686029562</v>
      </c>
      <c r="Z25">
        <f t="shared" si="13"/>
        <v>20.156278686029562</v>
      </c>
      <c r="AA25">
        <f t="shared" si="14"/>
        <v>2.3694192792850757</v>
      </c>
      <c r="AB25">
        <f t="shared" si="15"/>
        <v>59.915167181931984</v>
      </c>
      <c r="AC25">
        <f t="shared" si="16"/>
        <v>1.4064473830351003</v>
      </c>
      <c r="AD25">
        <f t="shared" si="17"/>
        <v>2.3473979113910053</v>
      </c>
      <c r="AE25">
        <f t="shared" si="18"/>
        <v>0.96297189624997537</v>
      </c>
      <c r="AF25">
        <f t="shared" si="19"/>
        <v>-59.337465468366901</v>
      </c>
      <c r="AG25">
        <f t="shared" si="20"/>
        <v>-38.259956092084572</v>
      </c>
      <c r="AH25">
        <f t="shared" si="21"/>
        <v>-1.636766972566817</v>
      </c>
      <c r="AI25">
        <f t="shared" si="22"/>
        <v>-1.2637001232818079E-3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54555.783123512876</v>
      </c>
      <c r="AO25">
        <f t="shared" si="26"/>
        <v>599.99699999999996</v>
      </c>
      <c r="AP25">
        <f t="shared" si="27"/>
        <v>505.79717100149998</v>
      </c>
      <c r="AQ25">
        <f t="shared" si="28"/>
        <v>0.84299950000000001</v>
      </c>
      <c r="AR25">
        <f t="shared" si="29"/>
        <v>0.16538903500000002</v>
      </c>
      <c r="AS25">
        <v>1689977090</v>
      </c>
      <c r="AT25">
        <v>399.95499999999998</v>
      </c>
      <c r="AU25">
        <v>403.73200000000003</v>
      </c>
      <c r="AV25">
        <v>13.943300000000001</v>
      </c>
      <c r="AW25">
        <v>13.5519</v>
      </c>
      <c r="AX25">
        <v>404.803</v>
      </c>
      <c r="AY25">
        <v>14.146699999999999</v>
      </c>
      <c r="AZ25">
        <v>399.99400000000003</v>
      </c>
      <c r="BA25">
        <v>100.76900000000001</v>
      </c>
      <c r="BB25">
        <v>0.100047</v>
      </c>
      <c r="BC25">
        <v>20.005400000000002</v>
      </c>
      <c r="BD25">
        <v>20.000699999999998</v>
      </c>
      <c r="BE25">
        <v>999.9</v>
      </c>
      <c r="BF25">
        <v>0</v>
      </c>
      <c r="BG25">
        <v>0</v>
      </c>
      <c r="BH25">
        <v>10000</v>
      </c>
      <c r="BI25">
        <v>0</v>
      </c>
      <c r="BJ25">
        <v>80.730500000000006</v>
      </c>
      <c r="BK25">
        <v>-3.7778</v>
      </c>
      <c r="BL25">
        <v>405.61</v>
      </c>
      <c r="BM25">
        <v>409.279</v>
      </c>
      <c r="BN25">
        <v>0.39141900000000002</v>
      </c>
      <c r="BO25">
        <v>403.73200000000003</v>
      </c>
      <c r="BP25">
        <v>13.5519</v>
      </c>
      <c r="BQ25">
        <v>1.40506</v>
      </c>
      <c r="BR25">
        <v>1.3656200000000001</v>
      </c>
      <c r="BS25">
        <v>11.972300000000001</v>
      </c>
      <c r="BT25">
        <v>11.5411</v>
      </c>
      <c r="BU25">
        <v>599.99699999999996</v>
      </c>
      <c r="BV25">
        <v>0.90001900000000001</v>
      </c>
      <c r="BW25">
        <v>9.9980600000000003E-2</v>
      </c>
      <c r="BX25">
        <v>0</v>
      </c>
      <c r="BY25">
        <v>1.9666999999999999</v>
      </c>
      <c r="BZ25">
        <v>0</v>
      </c>
      <c r="CA25">
        <v>1448.56</v>
      </c>
      <c r="CB25">
        <v>4631.6499999999996</v>
      </c>
      <c r="CC25">
        <v>35.811999999999998</v>
      </c>
      <c r="CD25">
        <v>39.625</v>
      </c>
      <c r="CE25">
        <v>38.125</v>
      </c>
      <c r="CF25">
        <v>37.686999999999998</v>
      </c>
      <c r="CG25">
        <v>35.875</v>
      </c>
      <c r="CH25">
        <v>540.01</v>
      </c>
      <c r="CI25">
        <v>59.99</v>
      </c>
      <c r="CJ25">
        <v>0</v>
      </c>
      <c r="CK25">
        <v>1689977100.5</v>
      </c>
      <c r="CL25">
        <v>0</v>
      </c>
      <c r="CM25">
        <v>1689976584.0999999</v>
      </c>
      <c r="CN25" t="s">
        <v>354</v>
      </c>
      <c r="CO25">
        <v>1689976584.0999999</v>
      </c>
      <c r="CP25">
        <v>1689976577.0999999</v>
      </c>
      <c r="CQ25">
        <v>21</v>
      </c>
      <c r="CR25">
        <v>3.5000000000000003E-2</v>
      </c>
      <c r="CS25">
        <v>1.2999999999999999E-2</v>
      </c>
      <c r="CT25">
        <v>-4.8479999999999999</v>
      </c>
      <c r="CU25">
        <v>-0.20300000000000001</v>
      </c>
      <c r="CV25">
        <v>405</v>
      </c>
      <c r="CW25">
        <v>13</v>
      </c>
      <c r="CX25">
        <v>0.72</v>
      </c>
      <c r="CY25">
        <v>0.14000000000000001</v>
      </c>
      <c r="CZ25">
        <v>5.8098585232191704</v>
      </c>
      <c r="DA25">
        <v>0.44842606483476399</v>
      </c>
      <c r="DB25">
        <v>8.0813456523233906E-2</v>
      </c>
      <c r="DC25">
        <v>1</v>
      </c>
      <c r="DD25">
        <v>403.70235000000002</v>
      </c>
      <c r="DE25">
        <v>3.3789473684305599E-2</v>
      </c>
      <c r="DF25">
        <v>2.3488880347948701E-2</v>
      </c>
      <c r="DG25">
        <v>-1</v>
      </c>
      <c r="DH25">
        <v>600.00466666666705</v>
      </c>
      <c r="DI25">
        <v>6.7307284702698297E-2</v>
      </c>
      <c r="DJ25">
        <v>8.0198167259253605E-3</v>
      </c>
      <c r="DK25">
        <v>1</v>
      </c>
      <c r="DL25">
        <v>2</v>
      </c>
      <c r="DM25">
        <v>2</v>
      </c>
      <c r="DN25" t="s">
        <v>355</v>
      </c>
      <c r="DO25">
        <v>2.7338399999999998</v>
      </c>
      <c r="DP25">
        <v>2.83819</v>
      </c>
      <c r="DQ25">
        <v>9.8623699999999995E-2</v>
      </c>
      <c r="DR25">
        <v>9.7954399999999997E-2</v>
      </c>
      <c r="DS25">
        <v>8.3764099999999994E-2</v>
      </c>
      <c r="DT25">
        <v>7.9767599999999994E-2</v>
      </c>
      <c r="DU25">
        <v>26387.3</v>
      </c>
      <c r="DV25">
        <v>27700.9</v>
      </c>
      <c r="DW25">
        <v>27388.3</v>
      </c>
      <c r="DX25">
        <v>28812.6</v>
      </c>
      <c r="DY25">
        <v>33077.1</v>
      </c>
      <c r="DZ25">
        <v>35294.6</v>
      </c>
      <c r="EA25">
        <v>36615.599999999999</v>
      </c>
      <c r="EB25">
        <v>39036.699999999997</v>
      </c>
      <c r="EC25">
        <v>1.89188</v>
      </c>
      <c r="ED25">
        <v>2.1133199999999999</v>
      </c>
      <c r="EE25">
        <v>0.103004</v>
      </c>
      <c r="EF25">
        <v>0</v>
      </c>
      <c r="EG25">
        <v>18.2942</v>
      </c>
      <c r="EH25">
        <v>999.9</v>
      </c>
      <c r="EI25">
        <v>51.66</v>
      </c>
      <c r="EJ25">
        <v>23.111000000000001</v>
      </c>
      <c r="EK25">
        <v>14.5534</v>
      </c>
      <c r="EL25">
        <v>62.220700000000001</v>
      </c>
      <c r="EM25">
        <v>26.642600000000002</v>
      </c>
      <c r="EN25">
        <v>1</v>
      </c>
      <c r="EO25">
        <v>-0.451042</v>
      </c>
      <c r="EP25">
        <v>1.8370599999999999</v>
      </c>
      <c r="EQ25">
        <v>19.904399999999999</v>
      </c>
      <c r="ER25">
        <v>5.2172900000000002</v>
      </c>
      <c r="ES25">
        <v>11.9201</v>
      </c>
      <c r="ET25">
        <v>4.9554</v>
      </c>
      <c r="EU25">
        <v>3.29738</v>
      </c>
      <c r="EV25">
        <v>9999</v>
      </c>
      <c r="EW25">
        <v>5624.4</v>
      </c>
      <c r="EX25">
        <v>81.599999999999994</v>
      </c>
      <c r="EY25">
        <v>161.5</v>
      </c>
      <c r="EZ25">
        <v>1.85989</v>
      </c>
      <c r="FA25">
        <v>1.859</v>
      </c>
      <c r="FB25">
        <v>1.8648800000000001</v>
      </c>
      <c r="FC25">
        <v>1.8689</v>
      </c>
      <c r="FD25">
        <v>1.8635699999999999</v>
      </c>
      <c r="FE25">
        <v>1.86371</v>
      </c>
      <c r="FF25">
        <v>1.86371</v>
      </c>
      <c r="FG25">
        <v>1.86344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-4.8479999999999999</v>
      </c>
      <c r="FV25">
        <v>-0.2034</v>
      </c>
      <c r="FW25">
        <v>-4.8479999999999599</v>
      </c>
      <c r="FX25">
        <v>0</v>
      </c>
      <c r="FY25">
        <v>0</v>
      </c>
      <c r="FZ25">
        <v>0</v>
      </c>
      <c r="GA25">
        <v>-0.203320000000003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8.4</v>
      </c>
      <c r="GJ25">
        <v>8.5</v>
      </c>
      <c r="GK25">
        <v>1.0412600000000001</v>
      </c>
      <c r="GL25">
        <v>2.5500500000000001</v>
      </c>
      <c r="GM25">
        <v>1.4489700000000001</v>
      </c>
      <c r="GN25">
        <v>2.3071299999999999</v>
      </c>
      <c r="GO25">
        <v>1.5466299999999999</v>
      </c>
      <c r="GP25">
        <v>2.3901400000000002</v>
      </c>
      <c r="GQ25">
        <v>25.860499999999998</v>
      </c>
      <c r="GR25">
        <v>14.639900000000001</v>
      </c>
      <c r="GS25">
        <v>18</v>
      </c>
      <c r="GT25">
        <v>385.19600000000003</v>
      </c>
      <c r="GU25">
        <v>651.28599999999994</v>
      </c>
      <c r="GV25">
        <v>18.401</v>
      </c>
      <c r="GW25">
        <v>21.408799999999999</v>
      </c>
      <c r="GX25">
        <v>30.001100000000001</v>
      </c>
      <c r="GY25">
        <v>21.393599999999999</v>
      </c>
      <c r="GZ25">
        <v>21.374500000000001</v>
      </c>
      <c r="HA25">
        <v>20.846599999999999</v>
      </c>
      <c r="HB25">
        <v>10</v>
      </c>
      <c r="HC25">
        <v>-30</v>
      </c>
      <c r="HD25">
        <v>18.243600000000001</v>
      </c>
      <c r="HE25">
        <v>403.82499999999999</v>
      </c>
      <c r="HF25">
        <v>0</v>
      </c>
      <c r="HG25">
        <v>100.876</v>
      </c>
      <c r="HH25">
        <v>94.923299999999998</v>
      </c>
    </row>
    <row r="26" spans="1:216" x14ac:dyDescent="0.2">
      <c r="A26">
        <v>8</v>
      </c>
      <c r="B26">
        <v>1689977151</v>
      </c>
      <c r="C26">
        <v>427.90000009536698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1689977151</v>
      </c>
      <c r="M26">
        <f t="shared" si="0"/>
        <v>1.2830660691624835E-3</v>
      </c>
      <c r="N26">
        <f t="shared" si="1"/>
        <v>1.2830660691624836</v>
      </c>
      <c r="O26">
        <f t="shared" si="2"/>
        <v>11.066851585346264</v>
      </c>
      <c r="P26">
        <f t="shared" si="3"/>
        <v>400.036</v>
      </c>
      <c r="Q26">
        <f t="shared" si="4"/>
        <v>263.11706475431328</v>
      </c>
      <c r="R26">
        <f t="shared" si="5"/>
        <v>26.540363098214769</v>
      </c>
      <c r="S26">
        <f t="shared" si="6"/>
        <v>40.351243285080002</v>
      </c>
      <c r="T26">
        <f t="shared" si="7"/>
        <v>0.13614082912160222</v>
      </c>
      <c r="U26">
        <f t="shared" si="8"/>
        <v>4.7090963815340778</v>
      </c>
      <c r="V26">
        <f t="shared" si="9"/>
        <v>0.13399149348085218</v>
      </c>
      <c r="W26">
        <f t="shared" si="10"/>
        <v>8.3934966064030808E-2</v>
      </c>
      <c r="X26">
        <f t="shared" si="11"/>
        <v>82.714648165832187</v>
      </c>
      <c r="Y26">
        <f t="shared" si="12"/>
        <v>20.074715949927118</v>
      </c>
      <c r="Z26">
        <f t="shared" si="13"/>
        <v>20.074715949927118</v>
      </c>
      <c r="AA26">
        <f t="shared" si="14"/>
        <v>2.3574924902944643</v>
      </c>
      <c r="AB26">
        <f t="shared" si="15"/>
        <v>60.160380803191558</v>
      </c>
      <c r="AC26">
        <f t="shared" si="16"/>
        <v>1.4096346073470001</v>
      </c>
      <c r="AD26">
        <f t="shared" si="17"/>
        <v>2.3431278002685412</v>
      </c>
      <c r="AE26">
        <f t="shared" si="18"/>
        <v>0.9478578829474642</v>
      </c>
      <c r="AF26">
        <f t="shared" si="19"/>
        <v>-56.583213650065524</v>
      </c>
      <c r="AG26">
        <f t="shared" si="20"/>
        <v>-25.061689883291724</v>
      </c>
      <c r="AH26">
        <f t="shared" si="21"/>
        <v>-1.0702854169441949</v>
      </c>
      <c r="AI26">
        <f t="shared" si="22"/>
        <v>-5.4078446924776813E-4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54642.875843942245</v>
      </c>
      <c r="AO26">
        <f t="shared" si="26"/>
        <v>500.12299999999999</v>
      </c>
      <c r="AP26">
        <f t="shared" si="27"/>
        <v>421.60332899784049</v>
      </c>
      <c r="AQ26">
        <f t="shared" si="28"/>
        <v>0.84299928017275849</v>
      </c>
      <c r="AR26">
        <f t="shared" si="29"/>
        <v>0.16538861073342395</v>
      </c>
      <c r="AS26">
        <v>1689977151</v>
      </c>
      <c r="AT26">
        <v>400.036</v>
      </c>
      <c r="AU26">
        <v>403.452</v>
      </c>
      <c r="AV26">
        <v>13.9749</v>
      </c>
      <c r="AW26">
        <v>13.601699999999999</v>
      </c>
      <c r="AX26">
        <v>404.88400000000001</v>
      </c>
      <c r="AY26">
        <v>14.1782</v>
      </c>
      <c r="AZ26">
        <v>400.01600000000002</v>
      </c>
      <c r="BA26">
        <v>100.76900000000001</v>
      </c>
      <c r="BB26">
        <v>0.10002999999999999</v>
      </c>
      <c r="BC26">
        <v>19.975999999999999</v>
      </c>
      <c r="BD26">
        <v>19.9495</v>
      </c>
      <c r="BE26">
        <v>999.9</v>
      </c>
      <c r="BF26">
        <v>0</v>
      </c>
      <c r="BG26">
        <v>0</v>
      </c>
      <c r="BH26">
        <v>10015.6</v>
      </c>
      <c r="BI26">
        <v>0</v>
      </c>
      <c r="BJ26">
        <v>76.257099999999994</v>
      </c>
      <c r="BK26">
        <v>-3.4158599999999999</v>
      </c>
      <c r="BL26">
        <v>405.70600000000002</v>
      </c>
      <c r="BM26">
        <v>409.01499999999999</v>
      </c>
      <c r="BN26">
        <v>0.37322</v>
      </c>
      <c r="BO26">
        <v>403.452</v>
      </c>
      <c r="BP26">
        <v>13.601699999999999</v>
      </c>
      <c r="BQ26">
        <v>1.4082300000000001</v>
      </c>
      <c r="BR26">
        <v>1.37063</v>
      </c>
      <c r="BS26">
        <v>12.006600000000001</v>
      </c>
      <c r="BT26">
        <v>11.596500000000001</v>
      </c>
      <c r="BU26">
        <v>500.12299999999999</v>
      </c>
      <c r="BV26">
        <v>0.90002300000000002</v>
      </c>
      <c r="BW26">
        <v>9.9976999999999996E-2</v>
      </c>
      <c r="BX26">
        <v>0</v>
      </c>
      <c r="BY26">
        <v>2.2141000000000002</v>
      </c>
      <c r="BZ26">
        <v>0</v>
      </c>
      <c r="CA26">
        <v>1306.1199999999999</v>
      </c>
      <c r="CB26">
        <v>3860.68</v>
      </c>
      <c r="CC26">
        <v>35.311999999999998</v>
      </c>
      <c r="CD26">
        <v>39.436999999999998</v>
      </c>
      <c r="CE26">
        <v>37.811999999999998</v>
      </c>
      <c r="CF26">
        <v>37.561999999999998</v>
      </c>
      <c r="CG26">
        <v>35.5</v>
      </c>
      <c r="CH26">
        <v>450.12</v>
      </c>
      <c r="CI26">
        <v>50</v>
      </c>
      <c r="CJ26">
        <v>0</v>
      </c>
      <c r="CK26">
        <v>1689977161.0999999</v>
      </c>
      <c r="CL26">
        <v>0</v>
      </c>
      <c r="CM26">
        <v>1689976584.0999999</v>
      </c>
      <c r="CN26" t="s">
        <v>354</v>
      </c>
      <c r="CO26">
        <v>1689976584.0999999</v>
      </c>
      <c r="CP26">
        <v>1689976577.0999999</v>
      </c>
      <c r="CQ26">
        <v>21</v>
      </c>
      <c r="CR26">
        <v>3.5000000000000003E-2</v>
      </c>
      <c r="CS26">
        <v>1.2999999999999999E-2</v>
      </c>
      <c r="CT26">
        <v>-4.8479999999999999</v>
      </c>
      <c r="CU26">
        <v>-0.20300000000000001</v>
      </c>
      <c r="CV26">
        <v>405</v>
      </c>
      <c r="CW26">
        <v>13</v>
      </c>
      <c r="CX26">
        <v>0.72</v>
      </c>
      <c r="CY26">
        <v>0.14000000000000001</v>
      </c>
      <c r="CZ26">
        <v>5.4469370387147897</v>
      </c>
      <c r="DA26">
        <v>0.13719899275608799</v>
      </c>
      <c r="DB26">
        <v>5.6749997164275097E-2</v>
      </c>
      <c r="DC26">
        <v>1</v>
      </c>
      <c r="DD26">
        <v>403.50880000000001</v>
      </c>
      <c r="DE26">
        <v>-5.6210526315450003E-2</v>
      </c>
      <c r="DF26">
        <v>2.3378622713929199E-2</v>
      </c>
      <c r="DG26">
        <v>-1</v>
      </c>
      <c r="DH26">
        <v>499.99785714285701</v>
      </c>
      <c r="DI26">
        <v>-0.38150995698804302</v>
      </c>
      <c r="DJ26">
        <v>0.137807072081398</v>
      </c>
      <c r="DK26">
        <v>1</v>
      </c>
      <c r="DL26">
        <v>2</v>
      </c>
      <c r="DM26">
        <v>2</v>
      </c>
      <c r="DN26" t="s">
        <v>355</v>
      </c>
      <c r="DO26">
        <v>2.7338499999999999</v>
      </c>
      <c r="DP26">
        <v>2.83832</v>
      </c>
      <c r="DQ26">
        <v>9.8629599999999998E-2</v>
      </c>
      <c r="DR26">
        <v>9.7894099999999998E-2</v>
      </c>
      <c r="DS26">
        <v>8.3893200000000001E-2</v>
      </c>
      <c r="DT26">
        <v>7.9973600000000006E-2</v>
      </c>
      <c r="DU26">
        <v>26385.4</v>
      </c>
      <c r="DV26">
        <v>27700</v>
      </c>
      <c r="DW26">
        <v>27386.7</v>
      </c>
      <c r="DX26">
        <v>28809.9</v>
      </c>
      <c r="DY26">
        <v>33070.400000000001</v>
      </c>
      <c r="DZ26">
        <v>35283.4</v>
      </c>
      <c r="EA26">
        <v>36613.300000000003</v>
      </c>
      <c r="EB26">
        <v>39033.1</v>
      </c>
      <c r="EC26">
        <v>1.89185</v>
      </c>
      <c r="ED26">
        <v>2.1121699999999999</v>
      </c>
      <c r="EE26">
        <v>9.6969299999999994E-2</v>
      </c>
      <c r="EF26">
        <v>0</v>
      </c>
      <c r="EG26">
        <v>18.343</v>
      </c>
      <c r="EH26">
        <v>999.9</v>
      </c>
      <c r="EI26">
        <v>51.74</v>
      </c>
      <c r="EJ26">
        <v>23.141999999999999</v>
      </c>
      <c r="EK26">
        <v>14.6029</v>
      </c>
      <c r="EL26">
        <v>61.670699999999997</v>
      </c>
      <c r="EM26">
        <v>26.646599999999999</v>
      </c>
      <c r="EN26">
        <v>1</v>
      </c>
      <c r="EO26">
        <v>-0.447625</v>
      </c>
      <c r="EP26">
        <v>0.820689</v>
      </c>
      <c r="EQ26">
        <v>19.9559</v>
      </c>
      <c r="ER26">
        <v>5.2183400000000004</v>
      </c>
      <c r="ES26">
        <v>11.9201</v>
      </c>
      <c r="ET26">
        <v>4.9555499999999997</v>
      </c>
      <c r="EU26">
        <v>3.2971300000000001</v>
      </c>
      <c r="EV26">
        <v>9999</v>
      </c>
      <c r="EW26">
        <v>5625.6</v>
      </c>
      <c r="EX26">
        <v>81.599999999999994</v>
      </c>
      <c r="EY26">
        <v>161.5</v>
      </c>
      <c r="EZ26">
        <v>1.85989</v>
      </c>
      <c r="FA26">
        <v>1.85903</v>
      </c>
      <c r="FB26">
        <v>1.8649199999999999</v>
      </c>
      <c r="FC26">
        <v>1.8689199999999999</v>
      </c>
      <c r="FD26">
        <v>1.8635999999999999</v>
      </c>
      <c r="FE26">
        <v>1.8636999999999999</v>
      </c>
      <c r="FF26">
        <v>1.86371</v>
      </c>
      <c r="FG26">
        <v>1.86348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-4.8479999999999999</v>
      </c>
      <c r="FV26">
        <v>-0.20330000000000001</v>
      </c>
      <c r="FW26">
        <v>-4.8479999999999599</v>
      </c>
      <c r="FX26">
        <v>0</v>
      </c>
      <c r="FY26">
        <v>0</v>
      </c>
      <c r="FZ26">
        <v>0</v>
      </c>
      <c r="GA26">
        <v>-0.203320000000003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9.4</v>
      </c>
      <c r="GJ26">
        <v>9.6</v>
      </c>
      <c r="GK26">
        <v>1.0412600000000001</v>
      </c>
      <c r="GL26">
        <v>2.5476100000000002</v>
      </c>
      <c r="GM26">
        <v>1.4489700000000001</v>
      </c>
      <c r="GN26">
        <v>2.3071299999999999</v>
      </c>
      <c r="GO26">
        <v>1.5466299999999999</v>
      </c>
      <c r="GP26">
        <v>2.4304199999999998</v>
      </c>
      <c r="GQ26">
        <v>25.901599999999998</v>
      </c>
      <c r="GR26">
        <v>14.639900000000001</v>
      </c>
      <c r="GS26">
        <v>18</v>
      </c>
      <c r="GT26">
        <v>385.44600000000003</v>
      </c>
      <c r="GU26">
        <v>650.71</v>
      </c>
      <c r="GV26">
        <v>18.383099999999999</v>
      </c>
      <c r="GW26">
        <v>21.451799999999999</v>
      </c>
      <c r="GX26">
        <v>30.000399999999999</v>
      </c>
      <c r="GY26">
        <v>21.4313</v>
      </c>
      <c r="GZ26">
        <v>21.409800000000001</v>
      </c>
      <c r="HA26">
        <v>20.834700000000002</v>
      </c>
      <c r="HB26">
        <v>10</v>
      </c>
      <c r="HC26">
        <v>-30</v>
      </c>
      <c r="HD26">
        <v>18.398499999999999</v>
      </c>
      <c r="HE26">
        <v>403.49</v>
      </c>
      <c r="HF26">
        <v>0</v>
      </c>
      <c r="HG26">
        <v>100.87</v>
      </c>
      <c r="HH26">
        <v>94.914500000000004</v>
      </c>
    </row>
    <row r="27" spans="1:216" x14ac:dyDescent="0.2">
      <c r="A27">
        <v>9</v>
      </c>
      <c r="B27">
        <v>1689977212</v>
      </c>
      <c r="C27">
        <v>488.90000009536698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1689977212</v>
      </c>
      <c r="M27">
        <f t="shared" si="0"/>
        <v>1.2438564345365797E-3</v>
      </c>
      <c r="N27">
        <f t="shared" si="1"/>
        <v>1.2438564345365797</v>
      </c>
      <c r="O27">
        <f t="shared" si="2"/>
        <v>9.8407927462930811</v>
      </c>
      <c r="P27">
        <f t="shared" si="3"/>
        <v>400.03899999999999</v>
      </c>
      <c r="Q27">
        <f t="shared" si="4"/>
        <v>276.03261929317046</v>
      </c>
      <c r="R27">
        <f t="shared" si="5"/>
        <v>27.842827796465613</v>
      </c>
      <c r="S27">
        <f t="shared" si="6"/>
        <v>40.351089727698302</v>
      </c>
      <c r="T27">
        <f t="shared" si="7"/>
        <v>0.13418913574819819</v>
      </c>
      <c r="U27">
        <f t="shared" si="8"/>
        <v>4.7095186432490745</v>
      </c>
      <c r="V27">
        <f t="shared" si="9"/>
        <v>0.13210065789665729</v>
      </c>
      <c r="W27">
        <f t="shared" si="10"/>
        <v>8.2747844947470853E-2</v>
      </c>
      <c r="X27">
        <f t="shared" si="11"/>
        <v>62.026948029157666</v>
      </c>
      <c r="Y27">
        <f t="shared" si="12"/>
        <v>19.988994604615744</v>
      </c>
      <c r="Z27">
        <f t="shared" si="13"/>
        <v>19.988994604615744</v>
      </c>
      <c r="AA27">
        <f t="shared" si="14"/>
        <v>2.3450143209136463</v>
      </c>
      <c r="AB27">
        <f t="shared" si="15"/>
        <v>60.354017532465541</v>
      </c>
      <c r="AC27">
        <f t="shared" si="16"/>
        <v>1.4129372253396599</v>
      </c>
      <c r="AD27">
        <f t="shared" si="17"/>
        <v>2.3410823058789996</v>
      </c>
      <c r="AE27">
        <f t="shared" si="18"/>
        <v>0.93207709557398633</v>
      </c>
      <c r="AF27">
        <f t="shared" si="19"/>
        <v>-54.854068763063161</v>
      </c>
      <c r="AG27">
        <f t="shared" si="20"/>
        <v>-6.8793084367325985</v>
      </c>
      <c r="AH27">
        <f t="shared" si="21"/>
        <v>-0.29361155825552576</v>
      </c>
      <c r="AI27">
        <f t="shared" si="22"/>
        <v>-4.0728893621277962E-5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54651.763561540225</v>
      </c>
      <c r="AO27">
        <f t="shared" si="26"/>
        <v>375.02499999999998</v>
      </c>
      <c r="AP27">
        <f t="shared" si="27"/>
        <v>316.14688498920088</v>
      </c>
      <c r="AQ27">
        <f t="shared" si="28"/>
        <v>0.84300215982721394</v>
      </c>
      <c r="AR27">
        <f t="shared" si="29"/>
        <v>0.16539416846652269</v>
      </c>
      <c r="AS27">
        <v>1689977212</v>
      </c>
      <c r="AT27">
        <v>400.03899999999999</v>
      </c>
      <c r="AU27">
        <v>403.08800000000002</v>
      </c>
      <c r="AV27">
        <v>14.0078</v>
      </c>
      <c r="AW27">
        <v>13.646100000000001</v>
      </c>
      <c r="AX27">
        <v>404.887</v>
      </c>
      <c r="AY27">
        <v>14.2111</v>
      </c>
      <c r="AZ27">
        <v>400.108</v>
      </c>
      <c r="BA27">
        <v>100.768</v>
      </c>
      <c r="BB27">
        <v>9.9889699999999998E-2</v>
      </c>
      <c r="BC27">
        <v>19.9619</v>
      </c>
      <c r="BD27">
        <v>19.921099999999999</v>
      </c>
      <c r="BE27">
        <v>999.9</v>
      </c>
      <c r="BF27">
        <v>0</v>
      </c>
      <c r="BG27">
        <v>0</v>
      </c>
      <c r="BH27">
        <v>10016.9</v>
      </c>
      <c r="BI27">
        <v>0</v>
      </c>
      <c r="BJ27">
        <v>75.376599999999996</v>
      </c>
      <c r="BK27">
        <v>-3.0487099999999998</v>
      </c>
      <c r="BL27">
        <v>405.72199999999998</v>
      </c>
      <c r="BM27">
        <v>408.66399999999999</v>
      </c>
      <c r="BN27">
        <v>0.361736</v>
      </c>
      <c r="BO27">
        <v>403.08800000000002</v>
      </c>
      <c r="BP27">
        <v>13.646100000000001</v>
      </c>
      <c r="BQ27">
        <v>1.4115500000000001</v>
      </c>
      <c r="BR27">
        <v>1.3750899999999999</v>
      </c>
      <c r="BS27">
        <v>12.042199999999999</v>
      </c>
      <c r="BT27">
        <v>11.6457</v>
      </c>
      <c r="BU27">
        <v>375.02499999999998</v>
      </c>
      <c r="BV27">
        <v>0.89993999999999996</v>
      </c>
      <c r="BW27">
        <v>0.10006</v>
      </c>
      <c r="BX27">
        <v>0</v>
      </c>
      <c r="BY27">
        <v>2.2745000000000002</v>
      </c>
      <c r="BZ27">
        <v>0</v>
      </c>
      <c r="CA27">
        <v>1101.75</v>
      </c>
      <c r="CB27">
        <v>2894.93</v>
      </c>
      <c r="CC27">
        <v>34.811999999999998</v>
      </c>
      <c r="CD27">
        <v>39.186999999999998</v>
      </c>
      <c r="CE27">
        <v>37.375</v>
      </c>
      <c r="CF27">
        <v>37.311999999999998</v>
      </c>
      <c r="CG27">
        <v>35.125</v>
      </c>
      <c r="CH27">
        <v>337.5</v>
      </c>
      <c r="CI27">
        <v>37.53</v>
      </c>
      <c r="CJ27">
        <v>0</v>
      </c>
      <c r="CK27">
        <v>1689977222.3</v>
      </c>
      <c r="CL27">
        <v>0</v>
      </c>
      <c r="CM27">
        <v>1689976584.0999999</v>
      </c>
      <c r="CN27" t="s">
        <v>354</v>
      </c>
      <c r="CO27">
        <v>1689976584.0999999</v>
      </c>
      <c r="CP27">
        <v>1689976577.0999999</v>
      </c>
      <c r="CQ27">
        <v>21</v>
      </c>
      <c r="CR27">
        <v>3.5000000000000003E-2</v>
      </c>
      <c r="CS27">
        <v>1.2999999999999999E-2</v>
      </c>
      <c r="CT27">
        <v>-4.8479999999999999</v>
      </c>
      <c r="CU27">
        <v>-0.20300000000000001</v>
      </c>
      <c r="CV27">
        <v>405</v>
      </c>
      <c r="CW27">
        <v>13</v>
      </c>
      <c r="CX27">
        <v>0.72</v>
      </c>
      <c r="CY27">
        <v>0.14000000000000001</v>
      </c>
      <c r="CZ27">
        <v>4.8194259993337702</v>
      </c>
      <c r="DA27">
        <v>0.24650116533788999</v>
      </c>
      <c r="DB27">
        <v>4.98187555464032E-2</v>
      </c>
      <c r="DC27">
        <v>1</v>
      </c>
      <c r="DD27">
        <v>403.12557142857099</v>
      </c>
      <c r="DE27">
        <v>5.8129870129968099E-2</v>
      </c>
      <c r="DF27">
        <v>2.3481647197373699E-2</v>
      </c>
      <c r="DG27">
        <v>-1</v>
      </c>
      <c r="DH27">
        <v>375.00060000000002</v>
      </c>
      <c r="DI27">
        <v>1.03982929413795E-2</v>
      </c>
      <c r="DJ27">
        <v>1.26071408336688E-2</v>
      </c>
      <c r="DK27">
        <v>1</v>
      </c>
      <c r="DL27">
        <v>2</v>
      </c>
      <c r="DM27">
        <v>2</v>
      </c>
      <c r="DN27" t="s">
        <v>355</v>
      </c>
      <c r="DO27">
        <v>2.73407</v>
      </c>
      <c r="DP27">
        <v>2.83819</v>
      </c>
      <c r="DQ27">
        <v>9.8620600000000003E-2</v>
      </c>
      <c r="DR27">
        <v>9.7818199999999994E-2</v>
      </c>
      <c r="DS27">
        <v>8.40283E-2</v>
      </c>
      <c r="DT27">
        <v>8.0156599999999995E-2</v>
      </c>
      <c r="DU27">
        <v>26382.9</v>
      </c>
      <c r="DV27">
        <v>27699.8</v>
      </c>
      <c r="DW27">
        <v>27384</v>
      </c>
      <c r="DX27">
        <v>28807.5</v>
      </c>
      <c r="DY27">
        <v>33061.9</v>
      </c>
      <c r="DZ27">
        <v>35273.300000000003</v>
      </c>
      <c r="EA27">
        <v>36609.300000000003</v>
      </c>
      <c r="EB27">
        <v>39029.599999999999</v>
      </c>
      <c r="EC27">
        <v>1.8916299999999999</v>
      </c>
      <c r="ED27">
        <v>2.1114000000000002</v>
      </c>
      <c r="EE27">
        <v>9.7639900000000002E-2</v>
      </c>
      <c r="EF27">
        <v>0</v>
      </c>
      <c r="EG27">
        <v>18.3034</v>
      </c>
      <c r="EH27">
        <v>999.9</v>
      </c>
      <c r="EI27">
        <v>51.813000000000002</v>
      </c>
      <c r="EJ27">
        <v>23.152000000000001</v>
      </c>
      <c r="EK27">
        <v>14.632300000000001</v>
      </c>
      <c r="EL27">
        <v>61.960700000000003</v>
      </c>
      <c r="EM27">
        <v>26.342099999999999</v>
      </c>
      <c r="EN27">
        <v>1</v>
      </c>
      <c r="EO27">
        <v>-0.44479400000000002</v>
      </c>
      <c r="EP27">
        <v>0.55880399999999997</v>
      </c>
      <c r="EQ27">
        <v>19.963699999999999</v>
      </c>
      <c r="ER27">
        <v>5.2195400000000003</v>
      </c>
      <c r="ES27">
        <v>11.9201</v>
      </c>
      <c r="ET27">
        <v>4.9554</v>
      </c>
      <c r="EU27">
        <v>3.2971499999999998</v>
      </c>
      <c r="EV27">
        <v>9999</v>
      </c>
      <c r="EW27">
        <v>5627.2</v>
      </c>
      <c r="EX27">
        <v>81.599999999999994</v>
      </c>
      <c r="EY27">
        <v>161.5</v>
      </c>
      <c r="EZ27">
        <v>1.85989</v>
      </c>
      <c r="FA27">
        <v>1.8590100000000001</v>
      </c>
      <c r="FB27">
        <v>1.8649199999999999</v>
      </c>
      <c r="FC27">
        <v>1.8689100000000001</v>
      </c>
      <c r="FD27">
        <v>1.8635699999999999</v>
      </c>
      <c r="FE27">
        <v>1.86371</v>
      </c>
      <c r="FF27">
        <v>1.8636999999999999</v>
      </c>
      <c r="FG27">
        <v>1.8634999999999999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-4.8479999999999999</v>
      </c>
      <c r="FV27">
        <v>-0.20330000000000001</v>
      </c>
      <c r="FW27">
        <v>-4.8479999999999599</v>
      </c>
      <c r="FX27">
        <v>0</v>
      </c>
      <c r="FY27">
        <v>0</v>
      </c>
      <c r="FZ27">
        <v>0</v>
      </c>
      <c r="GA27">
        <v>-0.203320000000003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10.5</v>
      </c>
      <c r="GJ27">
        <v>10.6</v>
      </c>
      <c r="GK27">
        <v>1.0400400000000001</v>
      </c>
      <c r="GL27">
        <v>2.5500500000000001</v>
      </c>
      <c r="GM27">
        <v>1.4477500000000001</v>
      </c>
      <c r="GN27">
        <v>2.3071299999999999</v>
      </c>
      <c r="GO27">
        <v>1.5466299999999999</v>
      </c>
      <c r="GP27">
        <v>2.3559600000000001</v>
      </c>
      <c r="GQ27">
        <v>25.942699999999999</v>
      </c>
      <c r="GR27">
        <v>14.622400000000001</v>
      </c>
      <c r="GS27">
        <v>18</v>
      </c>
      <c r="GT27">
        <v>385.58800000000002</v>
      </c>
      <c r="GU27">
        <v>650.43700000000001</v>
      </c>
      <c r="GV27">
        <v>18.6767</v>
      </c>
      <c r="GW27">
        <v>21.493099999999998</v>
      </c>
      <c r="GX27">
        <v>30.000299999999999</v>
      </c>
      <c r="GY27">
        <v>21.466699999999999</v>
      </c>
      <c r="GZ27">
        <v>21.442399999999999</v>
      </c>
      <c r="HA27">
        <v>20.815999999999999</v>
      </c>
      <c r="HB27">
        <v>10</v>
      </c>
      <c r="HC27">
        <v>-30</v>
      </c>
      <c r="HD27">
        <v>18.6965</v>
      </c>
      <c r="HE27">
        <v>403.108</v>
      </c>
      <c r="HF27">
        <v>0</v>
      </c>
      <c r="HG27">
        <v>100.85899999999999</v>
      </c>
      <c r="HH27">
        <v>94.906300000000002</v>
      </c>
    </row>
    <row r="28" spans="1:216" x14ac:dyDescent="0.2">
      <c r="A28">
        <v>10</v>
      </c>
      <c r="B28">
        <v>1689977273</v>
      </c>
      <c r="C28">
        <v>549.90000009536698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1689977273</v>
      </c>
      <c r="M28">
        <f t="shared" si="0"/>
        <v>1.2028652992203195E-3</v>
      </c>
      <c r="N28">
        <f t="shared" si="1"/>
        <v>1.2028652992203195</v>
      </c>
      <c r="O28">
        <f t="shared" si="2"/>
        <v>7.9857976964940605</v>
      </c>
      <c r="P28">
        <f t="shared" si="3"/>
        <v>400.005</v>
      </c>
      <c r="Q28">
        <f t="shared" si="4"/>
        <v>296.21810478503113</v>
      </c>
      <c r="R28">
        <f t="shared" si="5"/>
        <v>29.879761943639593</v>
      </c>
      <c r="S28">
        <f t="shared" si="6"/>
        <v>40.348830754079998</v>
      </c>
      <c r="T28">
        <f t="shared" si="7"/>
        <v>0.13128301303525819</v>
      </c>
      <c r="U28">
        <f t="shared" si="8"/>
        <v>4.7074075347410869</v>
      </c>
      <c r="V28">
        <f t="shared" si="9"/>
        <v>0.12928240678866512</v>
      </c>
      <c r="W28">
        <f t="shared" si="10"/>
        <v>8.0978711095623712E-2</v>
      </c>
      <c r="X28">
        <f t="shared" si="11"/>
        <v>41.359498941896263</v>
      </c>
      <c r="Y28">
        <f t="shared" si="12"/>
        <v>19.93223570755023</v>
      </c>
      <c r="Z28">
        <f t="shared" si="13"/>
        <v>19.93223570755023</v>
      </c>
      <c r="AA28">
        <f t="shared" si="14"/>
        <v>2.336783999568262</v>
      </c>
      <c r="AB28">
        <f t="shared" si="15"/>
        <v>60.418677492680636</v>
      </c>
      <c r="AC28">
        <f t="shared" si="16"/>
        <v>1.4157219025600001</v>
      </c>
      <c r="AD28">
        <f t="shared" si="17"/>
        <v>2.3431858513147796</v>
      </c>
      <c r="AE28">
        <f t="shared" si="18"/>
        <v>0.92106209700826192</v>
      </c>
      <c r="AF28">
        <f t="shared" si="19"/>
        <v>-53.04635969561609</v>
      </c>
      <c r="AG28">
        <f t="shared" si="20"/>
        <v>11.208268303978462</v>
      </c>
      <c r="AH28">
        <f t="shared" si="21"/>
        <v>0.47848424355443986</v>
      </c>
      <c r="AI28">
        <f t="shared" si="22"/>
        <v>-1.0820618692441997E-4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54617.729680370045</v>
      </c>
      <c r="AO28">
        <f t="shared" si="26"/>
        <v>250.07499999999999</v>
      </c>
      <c r="AP28">
        <f t="shared" si="27"/>
        <v>210.81301499580115</v>
      </c>
      <c r="AQ28">
        <f t="shared" si="28"/>
        <v>0.8429991602351341</v>
      </c>
      <c r="AR28">
        <f t="shared" si="29"/>
        <v>0.16538837925380892</v>
      </c>
      <c r="AS28">
        <v>1689977273</v>
      </c>
      <c r="AT28">
        <v>400.005</v>
      </c>
      <c r="AU28">
        <v>402.50299999999999</v>
      </c>
      <c r="AV28">
        <v>14.035</v>
      </c>
      <c r="AW28">
        <v>13.6851</v>
      </c>
      <c r="AX28">
        <v>404.85300000000001</v>
      </c>
      <c r="AY28">
        <v>14.238300000000001</v>
      </c>
      <c r="AZ28">
        <v>399.96</v>
      </c>
      <c r="BA28">
        <v>100.771</v>
      </c>
      <c r="BB28">
        <v>9.9816000000000002E-2</v>
      </c>
      <c r="BC28">
        <v>19.976400000000002</v>
      </c>
      <c r="BD28">
        <v>19.892499999999998</v>
      </c>
      <c r="BE28">
        <v>999.9</v>
      </c>
      <c r="BF28">
        <v>0</v>
      </c>
      <c r="BG28">
        <v>0</v>
      </c>
      <c r="BH28">
        <v>10010.6</v>
      </c>
      <c r="BI28">
        <v>0</v>
      </c>
      <c r="BJ28">
        <v>67.729900000000001</v>
      </c>
      <c r="BK28">
        <v>-2.4977100000000001</v>
      </c>
      <c r="BL28">
        <v>405.69900000000001</v>
      </c>
      <c r="BM28">
        <v>408.08800000000002</v>
      </c>
      <c r="BN28">
        <v>0.349939</v>
      </c>
      <c r="BO28">
        <v>402.50299999999999</v>
      </c>
      <c r="BP28">
        <v>13.6851</v>
      </c>
      <c r="BQ28">
        <v>1.41432</v>
      </c>
      <c r="BR28">
        <v>1.3790500000000001</v>
      </c>
      <c r="BS28">
        <v>12.071999999999999</v>
      </c>
      <c r="BT28">
        <v>11.689299999999999</v>
      </c>
      <c r="BU28">
        <v>250.07499999999999</v>
      </c>
      <c r="BV28">
        <v>0.90002300000000002</v>
      </c>
      <c r="BW28">
        <v>9.9976999999999996E-2</v>
      </c>
      <c r="BX28">
        <v>0</v>
      </c>
      <c r="BY28">
        <v>2.1798000000000002</v>
      </c>
      <c r="BZ28">
        <v>0</v>
      </c>
      <c r="CA28">
        <v>856.83299999999997</v>
      </c>
      <c r="CB28">
        <v>1930.45</v>
      </c>
      <c r="CC28">
        <v>34.311999999999998</v>
      </c>
      <c r="CD28">
        <v>38.875</v>
      </c>
      <c r="CE28">
        <v>37</v>
      </c>
      <c r="CF28">
        <v>37.125</v>
      </c>
      <c r="CG28">
        <v>34.686999999999998</v>
      </c>
      <c r="CH28">
        <v>225.07</v>
      </c>
      <c r="CI28">
        <v>25</v>
      </c>
      <c r="CJ28">
        <v>0</v>
      </c>
      <c r="CK28">
        <v>1689977283.5</v>
      </c>
      <c r="CL28">
        <v>0</v>
      </c>
      <c r="CM28">
        <v>1689976584.0999999</v>
      </c>
      <c r="CN28" t="s">
        <v>354</v>
      </c>
      <c r="CO28">
        <v>1689976584.0999999</v>
      </c>
      <c r="CP28">
        <v>1689976577.0999999</v>
      </c>
      <c r="CQ28">
        <v>21</v>
      </c>
      <c r="CR28">
        <v>3.5000000000000003E-2</v>
      </c>
      <c r="CS28">
        <v>1.2999999999999999E-2</v>
      </c>
      <c r="CT28">
        <v>-4.8479999999999999</v>
      </c>
      <c r="CU28">
        <v>-0.20300000000000001</v>
      </c>
      <c r="CV28">
        <v>405</v>
      </c>
      <c r="CW28">
        <v>13</v>
      </c>
      <c r="CX28">
        <v>0.72</v>
      </c>
      <c r="CY28">
        <v>0.14000000000000001</v>
      </c>
      <c r="CZ28">
        <v>3.71077520393745</v>
      </c>
      <c r="DA28">
        <v>0.112131797129121</v>
      </c>
      <c r="DB28">
        <v>8.73145041087309E-2</v>
      </c>
      <c r="DC28">
        <v>1</v>
      </c>
      <c r="DD28">
        <v>402.46429999999998</v>
      </c>
      <c r="DE28">
        <v>-0.17260150375986799</v>
      </c>
      <c r="DF28">
        <v>5.0656786317336E-2</v>
      </c>
      <c r="DG28">
        <v>-1</v>
      </c>
      <c r="DH28">
        <v>250.03133333333301</v>
      </c>
      <c r="DI28">
        <v>-9.9853314052391007E-2</v>
      </c>
      <c r="DJ28">
        <v>0.11019002345876</v>
      </c>
      <c r="DK28">
        <v>1</v>
      </c>
      <c r="DL28">
        <v>2</v>
      </c>
      <c r="DM28">
        <v>2</v>
      </c>
      <c r="DN28" t="s">
        <v>355</v>
      </c>
      <c r="DO28">
        <v>2.7336</v>
      </c>
      <c r="DP28">
        <v>2.83806</v>
      </c>
      <c r="DQ28">
        <v>9.86099E-2</v>
      </c>
      <c r="DR28">
        <v>9.7706299999999996E-2</v>
      </c>
      <c r="DS28">
        <v>8.4142300000000003E-2</v>
      </c>
      <c r="DT28">
        <v>8.03199E-2</v>
      </c>
      <c r="DU28">
        <v>26382</v>
      </c>
      <c r="DV28">
        <v>27702</v>
      </c>
      <c r="DW28">
        <v>27382.9</v>
      </c>
      <c r="DX28">
        <v>28806.3</v>
      </c>
      <c r="DY28">
        <v>33056.5</v>
      </c>
      <c r="DZ28">
        <v>35265.5</v>
      </c>
      <c r="EA28">
        <v>36607.800000000003</v>
      </c>
      <c r="EB28">
        <v>39027.9</v>
      </c>
      <c r="EC28">
        <v>1.89107</v>
      </c>
      <c r="ED28">
        <v>2.1107999999999998</v>
      </c>
      <c r="EE28">
        <v>0.101812</v>
      </c>
      <c r="EF28">
        <v>0</v>
      </c>
      <c r="EG28">
        <v>18.205500000000001</v>
      </c>
      <c r="EH28">
        <v>999.9</v>
      </c>
      <c r="EI28">
        <v>51.892000000000003</v>
      </c>
      <c r="EJ28">
        <v>23.181999999999999</v>
      </c>
      <c r="EK28">
        <v>14.680300000000001</v>
      </c>
      <c r="EL28">
        <v>61.890700000000002</v>
      </c>
      <c r="EM28">
        <v>26.578499999999998</v>
      </c>
      <c r="EN28">
        <v>1</v>
      </c>
      <c r="EO28">
        <v>-0.44283299999999998</v>
      </c>
      <c r="EP28">
        <v>0.35332000000000002</v>
      </c>
      <c r="EQ28">
        <v>19.968699999999998</v>
      </c>
      <c r="ER28">
        <v>5.2193899999999998</v>
      </c>
      <c r="ES28">
        <v>11.9201</v>
      </c>
      <c r="ET28">
        <v>4.9554499999999999</v>
      </c>
      <c r="EU28">
        <v>3.29718</v>
      </c>
      <c r="EV28">
        <v>9999</v>
      </c>
      <c r="EW28">
        <v>5628.4</v>
      </c>
      <c r="EX28">
        <v>81.7</v>
      </c>
      <c r="EY28">
        <v>161.5</v>
      </c>
      <c r="EZ28">
        <v>1.85989</v>
      </c>
      <c r="FA28">
        <v>1.859</v>
      </c>
      <c r="FB28">
        <v>1.8648800000000001</v>
      </c>
      <c r="FC28">
        <v>1.8689100000000001</v>
      </c>
      <c r="FD28">
        <v>1.8635900000000001</v>
      </c>
      <c r="FE28">
        <v>1.86371</v>
      </c>
      <c r="FF28">
        <v>1.86371</v>
      </c>
      <c r="FG28">
        <v>1.86355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-4.8479999999999999</v>
      </c>
      <c r="FV28">
        <v>-0.20330000000000001</v>
      </c>
      <c r="FW28">
        <v>-4.8479999999999599</v>
      </c>
      <c r="FX28">
        <v>0</v>
      </c>
      <c r="FY28">
        <v>0</v>
      </c>
      <c r="FZ28">
        <v>0</v>
      </c>
      <c r="GA28">
        <v>-0.203320000000003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11.5</v>
      </c>
      <c r="GJ28">
        <v>11.6</v>
      </c>
      <c r="GK28">
        <v>1.0388200000000001</v>
      </c>
      <c r="GL28">
        <v>2.5500500000000001</v>
      </c>
      <c r="GM28">
        <v>1.4489700000000001</v>
      </c>
      <c r="GN28">
        <v>2.3083499999999999</v>
      </c>
      <c r="GO28">
        <v>1.5466299999999999</v>
      </c>
      <c r="GP28">
        <v>2.4230999999999998</v>
      </c>
      <c r="GQ28">
        <v>25.983899999999998</v>
      </c>
      <c r="GR28">
        <v>14.6311</v>
      </c>
      <c r="GS28">
        <v>18</v>
      </c>
      <c r="GT28">
        <v>385.529</v>
      </c>
      <c r="GU28">
        <v>650.23500000000001</v>
      </c>
      <c r="GV28">
        <v>19.028400000000001</v>
      </c>
      <c r="GW28">
        <v>21.524999999999999</v>
      </c>
      <c r="GX28">
        <v>30.000399999999999</v>
      </c>
      <c r="GY28">
        <v>21.495000000000001</v>
      </c>
      <c r="GZ28">
        <v>21.468299999999999</v>
      </c>
      <c r="HA28">
        <v>20.790600000000001</v>
      </c>
      <c r="HB28">
        <v>10</v>
      </c>
      <c r="HC28">
        <v>-30</v>
      </c>
      <c r="HD28">
        <v>19.039000000000001</v>
      </c>
      <c r="HE28">
        <v>402.584</v>
      </c>
      <c r="HF28">
        <v>0</v>
      </c>
      <c r="HG28">
        <v>100.855</v>
      </c>
      <c r="HH28">
        <v>94.902199999999993</v>
      </c>
    </row>
    <row r="29" spans="1:216" x14ac:dyDescent="0.2">
      <c r="A29">
        <v>11</v>
      </c>
      <c r="B29">
        <v>1689977334</v>
      </c>
      <c r="C29">
        <v>610.90000009536698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1689977334</v>
      </c>
      <c r="M29">
        <f t="shared" si="0"/>
        <v>1.142821376532211E-3</v>
      </c>
      <c r="N29">
        <f t="shared" si="1"/>
        <v>1.1428213765322111</v>
      </c>
      <c r="O29">
        <f t="shared" si="2"/>
        <v>6.1055074012828143</v>
      </c>
      <c r="P29">
        <f t="shared" si="3"/>
        <v>400.00900000000001</v>
      </c>
      <c r="Q29">
        <f t="shared" si="4"/>
        <v>316.16537890815869</v>
      </c>
      <c r="R29">
        <f t="shared" si="5"/>
        <v>31.891976426439971</v>
      </c>
      <c r="S29">
        <f t="shared" si="6"/>
        <v>40.349381840665004</v>
      </c>
      <c r="T29">
        <f t="shared" si="7"/>
        <v>0.12590484940805366</v>
      </c>
      <c r="U29">
        <f t="shared" si="8"/>
        <v>4.6983979209773929</v>
      </c>
      <c r="V29">
        <f t="shared" si="9"/>
        <v>0.12406008556694112</v>
      </c>
      <c r="W29">
        <f t="shared" si="10"/>
        <v>7.7701046438787572E-2</v>
      </c>
      <c r="X29">
        <f t="shared" si="11"/>
        <v>29.800524000000003</v>
      </c>
      <c r="Y29">
        <f t="shared" si="12"/>
        <v>19.877517341241788</v>
      </c>
      <c r="Z29">
        <f t="shared" si="13"/>
        <v>19.877517341241788</v>
      </c>
      <c r="AA29">
        <f t="shared" si="14"/>
        <v>2.3288735399503424</v>
      </c>
      <c r="AB29">
        <f t="shared" si="15"/>
        <v>60.548029610949996</v>
      </c>
      <c r="AC29">
        <f t="shared" si="16"/>
        <v>1.416917361458</v>
      </c>
      <c r="AD29">
        <f t="shared" si="17"/>
        <v>2.3401543709388575</v>
      </c>
      <c r="AE29">
        <f t="shared" si="18"/>
        <v>0.91195617849234245</v>
      </c>
      <c r="AF29">
        <f t="shared" si="19"/>
        <v>-50.398422705070509</v>
      </c>
      <c r="AG29">
        <f t="shared" si="20"/>
        <v>19.753009702784542</v>
      </c>
      <c r="AH29">
        <f t="shared" si="21"/>
        <v>0.84455170703567728</v>
      </c>
      <c r="AI29">
        <f t="shared" si="22"/>
        <v>-3.3729525028647345E-4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54487.637721001185</v>
      </c>
      <c r="AO29">
        <f t="shared" si="26"/>
        <v>180.19</v>
      </c>
      <c r="AP29">
        <f t="shared" si="27"/>
        <v>151.89959999999996</v>
      </c>
      <c r="AQ29">
        <f t="shared" si="28"/>
        <v>0.84299683667240122</v>
      </c>
      <c r="AR29">
        <f t="shared" si="29"/>
        <v>0.16538389477773463</v>
      </c>
      <c r="AS29">
        <v>1689977334</v>
      </c>
      <c r="AT29">
        <v>400.00900000000001</v>
      </c>
      <c r="AU29">
        <v>401.94499999999999</v>
      </c>
      <c r="AV29">
        <v>14.046799999999999</v>
      </c>
      <c r="AW29">
        <v>13.714399999999999</v>
      </c>
      <c r="AX29">
        <v>404.85700000000003</v>
      </c>
      <c r="AY29">
        <v>14.2501</v>
      </c>
      <c r="AZ29">
        <v>399.99599999999998</v>
      </c>
      <c r="BA29">
        <v>100.771</v>
      </c>
      <c r="BB29">
        <v>0.100185</v>
      </c>
      <c r="BC29">
        <v>19.955500000000001</v>
      </c>
      <c r="BD29">
        <v>19.863099999999999</v>
      </c>
      <c r="BE29">
        <v>999.9</v>
      </c>
      <c r="BF29">
        <v>0</v>
      </c>
      <c r="BG29">
        <v>0</v>
      </c>
      <c r="BH29">
        <v>9985</v>
      </c>
      <c r="BI29">
        <v>0</v>
      </c>
      <c r="BJ29">
        <v>60.567799999999998</v>
      </c>
      <c r="BK29">
        <v>-1.9354199999999999</v>
      </c>
      <c r="BL29">
        <v>405.70800000000003</v>
      </c>
      <c r="BM29">
        <v>407.53399999999999</v>
      </c>
      <c r="BN29">
        <v>0.33240700000000001</v>
      </c>
      <c r="BO29">
        <v>401.94499999999999</v>
      </c>
      <c r="BP29">
        <v>13.714399999999999</v>
      </c>
      <c r="BQ29">
        <v>1.4155</v>
      </c>
      <c r="BR29">
        <v>1.38201</v>
      </c>
      <c r="BS29">
        <v>12.0848</v>
      </c>
      <c r="BT29">
        <v>11.7216</v>
      </c>
      <c r="BU29">
        <v>180.19</v>
      </c>
      <c r="BV29">
        <v>0.90010100000000004</v>
      </c>
      <c r="BW29">
        <v>9.9899500000000002E-2</v>
      </c>
      <c r="BX29">
        <v>0</v>
      </c>
      <c r="BY29">
        <v>2.1394000000000002</v>
      </c>
      <c r="BZ29">
        <v>0</v>
      </c>
      <c r="CA29">
        <v>691.82500000000005</v>
      </c>
      <c r="CB29">
        <v>1391</v>
      </c>
      <c r="CC29">
        <v>33.875</v>
      </c>
      <c r="CD29">
        <v>38.561999999999998</v>
      </c>
      <c r="CE29">
        <v>36.625</v>
      </c>
      <c r="CF29">
        <v>36.875</v>
      </c>
      <c r="CG29">
        <v>34.311999999999998</v>
      </c>
      <c r="CH29">
        <v>162.19</v>
      </c>
      <c r="CI29">
        <v>18</v>
      </c>
      <c r="CJ29">
        <v>0</v>
      </c>
      <c r="CK29">
        <v>1689977344.0999999</v>
      </c>
      <c r="CL29">
        <v>0</v>
      </c>
      <c r="CM29">
        <v>1689976584.0999999</v>
      </c>
      <c r="CN29" t="s">
        <v>354</v>
      </c>
      <c r="CO29">
        <v>1689976584.0999999</v>
      </c>
      <c r="CP29">
        <v>1689976577.0999999</v>
      </c>
      <c r="CQ29">
        <v>21</v>
      </c>
      <c r="CR29">
        <v>3.5000000000000003E-2</v>
      </c>
      <c r="CS29">
        <v>1.2999999999999999E-2</v>
      </c>
      <c r="CT29">
        <v>-4.8479999999999999</v>
      </c>
      <c r="CU29">
        <v>-0.20300000000000001</v>
      </c>
      <c r="CV29">
        <v>405</v>
      </c>
      <c r="CW29">
        <v>13</v>
      </c>
      <c r="CX29">
        <v>0.72</v>
      </c>
      <c r="CY29">
        <v>0.14000000000000001</v>
      </c>
      <c r="CZ29">
        <v>2.8329727519962198</v>
      </c>
      <c r="DA29">
        <v>0.79293770320953205</v>
      </c>
      <c r="DB29">
        <v>9.4396776907202606E-2</v>
      </c>
      <c r="DC29">
        <v>1</v>
      </c>
      <c r="DD29">
        <v>401.91735</v>
      </c>
      <c r="DE29">
        <v>0.16867669172892999</v>
      </c>
      <c r="DF29">
        <v>4.7934616927644703E-2</v>
      </c>
      <c r="DG29">
        <v>-1</v>
      </c>
      <c r="DH29">
        <v>180.02340000000001</v>
      </c>
      <c r="DI29">
        <v>-0.39015565998005097</v>
      </c>
      <c r="DJ29">
        <v>0.15810610361399799</v>
      </c>
      <c r="DK29">
        <v>1</v>
      </c>
      <c r="DL29">
        <v>2</v>
      </c>
      <c r="DM29">
        <v>2</v>
      </c>
      <c r="DN29" t="s">
        <v>355</v>
      </c>
      <c r="DO29">
        <v>2.7336800000000001</v>
      </c>
      <c r="DP29">
        <v>2.8382100000000001</v>
      </c>
      <c r="DQ29">
        <v>9.8605100000000001E-2</v>
      </c>
      <c r="DR29">
        <v>9.7597799999999998E-2</v>
      </c>
      <c r="DS29">
        <v>8.4188799999999994E-2</v>
      </c>
      <c r="DT29">
        <v>8.0440800000000007E-2</v>
      </c>
      <c r="DU29">
        <v>26381.9</v>
      </c>
      <c r="DV29">
        <v>27704.6</v>
      </c>
      <c r="DW29">
        <v>27382.7</v>
      </c>
      <c r="DX29">
        <v>28805.7</v>
      </c>
      <c r="DY29">
        <v>33054.800000000003</v>
      </c>
      <c r="DZ29">
        <v>35260.1</v>
      </c>
      <c r="EA29">
        <v>36607.800000000003</v>
      </c>
      <c r="EB29">
        <v>39027.1</v>
      </c>
      <c r="EC29">
        <v>1.89093</v>
      </c>
      <c r="ED29">
        <v>2.1105</v>
      </c>
      <c r="EE29">
        <v>0.102296</v>
      </c>
      <c r="EF29">
        <v>0</v>
      </c>
      <c r="EG29">
        <v>18.167999999999999</v>
      </c>
      <c r="EH29">
        <v>999.9</v>
      </c>
      <c r="EI29">
        <v>51.923000000000002</v>
      </c>
      <c r="EJ29">
        <v>23.192</v>
      </c>
      <c r="EK29">
        <v>14.6991</v>
      </c>
      <c r="EL29">
        <v>62.180700000000002</v>
      </c>
      <c r="EM29">
        <v>26.494399999999999</v>
      </c>
      <c r="EN29">
        <v>1</v>
      </c>
      <c r="EO29">
        <v>-0.44175300000000001</v>
      </c>
      <c r="EP29">
        <v>0.56228199999999995</v>
      </c>
      <c r="EQ29">
        <v>19.965</v>
      </c>
      <c r="ER29">
        <v>5.2201399999999998</v>
      </c>
      <c r="ES29">
        <v>11.9201</v>
      </c>
      <c r="ET29">
        <v>4.9557500000000001</v>
      </c>
      <c r="EU29">
        <v>3.2974800000000002</v>
      </c>
      <c r="EV29">
        <v>9999</v>
      </c>
      <c r="EW29">
        <v>5630</v>
      </c>
      <c r="EX29">
        <v>81.7</v>
      </c>
      <c r="EY29">
        <v>161.5</v>
      </c>
      <c r="EZ29">
        <v>1.85989</v>
      </c>
      <c r="FA29">
        <v>1.8590500000000001</v>
      </c>
      <c r="FB29">
        <v>1.8649199999999999</v>
      </c>
      <c r="FC29">
        <v>1.8689499999999999</v>
      </c>
      <c r="FD29">
        <v>1.8636699999999999</v>
      </c>
      <c r="FE29">
        <v>1.86371</v>
      </c>
      <c r="FF29">
        <v>1.86371</v>
      </c>
      <c r="FG29">
        <v>1.86355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-4.8479999999999999</v>
      </c>
      <c r="FV29">
        <v>-0.20330000000000001</v>
      </c>
      <c r="FW29">
        <v>-4.8479999999999599</v>
      </c>
      <c r="FX29">
        <v>0</v>
      </c>
      <c r="FY29">
        <v>0</v>
      </c>
      <c r="FZ29">
        <v>0</v>
      </c>
      <c r="GA29">
        <v>-0.203320000000003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12.5</v>
      </c>
      <c r="GJ29">
        <v>12.6</v>
      </c>
      <c r="GK29">
        <v>1.0376000000000001</v>
      </c>
      <c r="GL29">
        <v>2.5451700000000002</v>
      </c>
      <c r="GM29">
        <v>1.4477500000000001</v>
      </c>
      <c r="GN29">
        <v>2.3071299999999999</v>
      </c>
      <c r="GO29">
        <v>1.5466299999999999</v>
      </c>
      <c r="GP29">
        <v>2.4084500000000002</v>
      </c>
      <c r="GQ29">
        <v>26.0044</v>
      </c>
      <c r="GR29">
        <v>14.622400000000001</v>
      </c>
      <c r="GS29">
        <v>18</v>
      </c>
      <c r="GT29">
        <v>385.60599999999999</v>
      </c>
      <c r="GU29">
        <v>650.23</v>
      </c>
      <c r="GV29">
        <v>18.743200000000002</v>
      </c>
      <c r="GW29">
        <v>21.546800000000001</v>
      </c>
      <c r="GX29">
        <v>30.0002</v>
      </c>
      <c r="GY29">
        <v>21.515899999999998</v>
      </c>
      <c r="GZ29">
        <v>21.488600000000002</v>
      </c>
      <c r="HA29">
        <v>20.767299999999999</v>
      </c>
      <c r="HB29">
        <v>10</v>
      </c>
      <c r="HC29">
        <v>-30</v>
      </c>
      <c r="HD29">
        <v>18.761900000000001</v>
      </c>
      <c r="HE29">
        <v>401.84199999999998</v>
      </c>
      <c r="HF29">
        <v>0</v>
      </c>
      <c r="HG29">
        <v>100.855</v>
      </c>
      <c r="HH29">
        <v>94.900199999999998</v>
      </c>
    </row>
    <row r="30" spans="1:216" x14ac:dyDescent="0.2">
      <c r="A30">
        <v>12</v>
      </c>
      <c r="B30">
        <v>1689977395</v>
      </c>
      <c r="C30">
        <v>671.90000009536698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1689977395</v>
      </c>
      <c r="M30">
        <f t="shared" si="0"/>
        <v>1.1313776057904948E-3</v>
      </c>
      <c r="N30">
        <f t="shared" si="1"/>
        <v>1.1313776057904947</v>
      </c>
      <c r="O30">
        <f t="shared" si="2"/>
        <v>4.3977177077485399</v>
      </c>
      <c r="P30">
        <f t="shared" si="3"/>
        <v>399.99700000000001</v>
      </c>
      <c r="Q30">
        <f t="shared" si="4"/>
        <v>337.57094731911371</v>
      </c>
      <c r="R30">
        <f t="shared" si="5"/>
        <v>34.050765117645149</v>
      </c>
      <c r="S30">
        <f t="shared" si="6"/>
        <v>40.347678030145204</v>
      </c>
      <c r="T30">
        <f t="shared" si="7"/>
        <v>0.1249658530246637</v>
      </c>
      <c r="U30">
        <f t="shared" si="8"/>
        <v>4.7067393640504935</v>
      </c>
      <c r="V30">
        <f t="shared" si="9"/>
        <v>0.12315145956279726</v>
      </c>
      <c r="W30">
        <f t="shared" si="10"/>
        <v>7.7130483670572361E-2</v>
      </c>
      <c r="X30">
        <f t="shared" si="11"/>
        <v>20.685062742963378</v>
      </c>
      <c r="Y30">
        <f t="shared" si="12"/>
        <v>19.876206691926434</v>
      </c>
      <c r="Z30">
        <f t="shared" si="13"/>
        <v>19.876206691926434</v>
      </c>
      <c r="AA30">
        <f t="shared" si="14"/>
        <v>2.3286843516851374</v>
      </c>
      <c r="AB30">
        <f t="shared" si="15"/>
        <v>60.529717010383521</v>
      </c>
      <c r="AC30">
        <f t="shared" si="16"/>
        <v>1.4192200450216799</v>
      </c>
      <c r="AD30">
        <f t="shared" si="17"/>
        <v>2.3446665788611254</v>
      </c>
      <c r="AE30">
        <f t="shared" si="18"/>
        <v>0.90946430666345757</v>
      </c>
      <c r="AF30">
        <f t="shared" si="19"/>
        <v>-49.893752415360822</v>
      </c>
      <c r="AG30">
        <f t="shared" si="20"/>
        <v>28.012272403910391</v>
      </c>
      <c r="AH30">
        <f t="shared" si="21"/>
        <v>1.1957412480468328</v>
      </c>
      <c r="AI30">
        <f t="shared" si="22"/>
        <v>-6.760204402205261E-4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54605.869545266447</v>
      </c>
      <c r="AO30">
        <f t="shared" si="26"/>
        <v>125.06699999999999</v>
      </c>
      <c r="AP30">
        <f t="shared" si="27"/>
        <v>105.43160100671678</v>
      </c>
      <c r="AQ30">
        <f t="shared" si="28"/>
        <v>0.84300095953942111</v>
      </c>
      <c r="AR30">
        <f t="shared" si="29"/>
        <v>0.16539185191108269</v>
      </c>
      <c r="AS30">
        <v>1689977395</v>
      </c>
      <c r="AT30">
        <v>399.99700000000001</v>
      </c>
      <c r="AU30">
        <v>401.428</v>
      </c>
      <c r="AV30">
        <v>14.069800000000001</v>
      </c>
      <c r="AW30">
        <v>13.7407</v>
      </c>
      <c r="AX30">
        <v>404.84500000000003</v>
      </c>
      <c r="AY30">
        <v>14.273099999999999</v>
      </c>
      <c r="AZ30">
        <v>399.952</v>
      </c>
      <c r="BA30">
        <v>100.77</v>
      </c>
      <c r="BB30">
        <v>9.9951600000000002E-2</v>
      </c>
      <c r="BC30">
        <v>19.986599999999999</v>
      </c>
      <c r="BD30">
        <v>19.8886</v>
      </c>
      <c r="BE30">
        <v>999.9</v>
      </c>
      <c r="BF30">
        <v>0</v>
      </c>
      <c r="BG30">
        <v>0</v>
      </c>
      <c r="BH30">
        <v>10008.799999999999</v>
      </c>
      <c r="BI30">
        <v>0</v>
      </c>
      <c r="BJ30">
        <v>53.127899999999997</v>
      </c>
      <c r="BK30">
        <v>-1.4309099999999999</v>
      </c>
      <c r="BL30">
        <v>405.70600000000002</v>
      </c>
      <c r="BM30">
        <v>407.02100000000002</v>
      </c>
      <c r="BN30">
        <v>0.329038</v>
      </c>
      <c r="BO30">
        <v>401.428</v>
      </c>
      <c r="BP30">
        <v>13.7407</v>
      </c>
      <c r="BQ30">
        <v>1.4178200000000001</v>
      </c>
      <c r="BR30">
        <v>1.38466</v>
      </c>
      <c r="BS30">
        <v>12.109500000000001</v>
      </c>
      <c r="BT30">
        <v>11.7507</v>
      </c>
      <c r="BU30">
        <v>125.06699999999999</v>
      </c>
      <c r="BV30">
        <v>0.89993900000000004</v>
      </c>
      <c r="BW30">
        <v>0.100061</v>
      </c>
      <c r="BX30">
        <v>0</v>
      </c>
      <c r="BY30">
        <v>2.1480999999999999</v>
      </c>
      <c r="BZ30">
        <v>0</v>
      </c>
      <c r="CA30">
        <v>563.79200000000003</v>
      </c>
      <c r="CB30">
        <v>965.42700000000002</v>
      </c>
      <c r="CC30">
        <v>33.375</v>
      </c>
      <c r="CD30">
        <v>38.25</v>
      </c>
      <c r="CE30">
        <v>36.186999999999998</v>
      </c>
      <c r="CF30">
        <v>36.625</v>
      </c>
      <c r="CG30">
        <v>33.936999999999998</v>
      </c>
      <c r="CH30">
        <v>112.55</v>
      </c>
      <c r="CI30">
        <v>12.51</v>
      </c>
      <c r="CJ30">
        <v>0</v>
      </c>
      <c r="CK30">
        <v>1689977405.3</v>
      </c>
      <c r="CL30">
        <v>0</v>
      </c>
      <c r="CM30">
        <v>1689976584.0999999</v>
      </c>
      <c r="CN30" t="s">
        <v>354</v>
      </c>
      <c r="CO30">
        <v>1689976584.0999999</v>
      </c>
      <c r="CP30">
        <v>1689976577.0999999</v>
      </c>
      <c r="CQ30">
        <v>21</v>
      </c>
      <c r="CR30">
        <v>3.5000000000000003E-2</v>
      </c>
      <c r="CS30">
        <v>1.2999999999999999E-2</v>
      </c>
      <c r="CT30">
        <v>-4.8479999999999999</v>
      </c>
      <c r="CU30">
        <v>-0.20300000000000001</v>
      </c>
      <c r="CV30">
        <v>405</v>
      </c>
      <c r="CW30">
        <v>13</v>
      </c>
      <c r="CX30">
        <v>0.72</v>
      </c>
      <c r="CY30">
        <v>0.14000000000000001</v>
      </c>
      <c r="CZ30">
        <v>1.9560564198869601</v>
      </c>
      <c r="DA30">
        <v>8.9575310369640004E-2</v>
      </c>
      <c r="DB30">
        <v>4.6929086685304197E-2</v>
      </c>
      <c r="DC30">
        <v>1</v>
      </c>
      <c r="DD30">
        <v>401.39729999999997</v>
      </c>
      <c r="DE30">
        <v>-0.184421052631281</v>
      </c>
      <c r="DF30">
        <v>2.8684664892582101E-2</v>
      </c>
      <c r="DG30">
        <v>-1</v>
      </c>
      <c r="DH30">
        <v>125.01224999999999</v>
      </c>
      <c r="DI30">
        <v>0.185006989559521</v>
      </c>
      <c r="DJ30">
        <v>9.6392880961199301E-2</v>
      </c>
      <c r="DK30">
        <v>1</v>
      </c>
      <c r="DL30">
        <v>2</v>
      </c>
      <c r="DM30">
        <v>2</v>
      </c>
      <c r="DN30" t="s">
        <v>355</v>
      </c>
      <c r="DO30">
        <v>2.73353</v>
      </c>
      <c r="DP30">
        <v>2.8381799999999999</v>
      </c>
      <c r="DQ30">
        <v>9.8598599999999995E-2</v>
      </c>
      <c r="DR30">
        <v>9.7498000000000001E-2</v>
      </c>
      <c r="DS30">
        <v>8.4284700000000004E-2</v>
      </c>
      <c r="DT30">
        <v>8.0549700000000002E-2</v>
      </c>
      <c r="DU30">
        <v>26382</v>
      </c>
      <c r="DV30">
        <v>27707.1</v>
      </c>
      <c r="DW30">
        <v>27382.7</v>
      </c>
      <c r="DX30">
        <v>28805.200000000001</v>
      </c>
      <c r="DY30">
        <v>33051</v>
      </c>
      <c r="DZ30">
        <v>35255.199999999997</v>
      </c>
      <c r="EA30">
        <v>36607.5</v>
      </c>
      <c r="EB30">
        <v>39026.199999999997</v>
      </c>
      <c r="EC30">
        <v>1.8905799999999999</v>
      </c>
      <c r="ED30">
        <v>2.11022</v>
      </c>
      <c r="EE30">
        <v>0.106804</v>
      </c>
      <c r="EF30">
        <v>0</v>
      </c>
      <c r="EG30">
        <v>18.1188</v>
      </c>
      <c r="EH30">
        <v>999.9</v>
      </c>
      <c r="EI30">
        <v>51.972000000000001</v>
      </c>
      <c r="EJ30">
        <v>23.222000000000001</v>
      </c>
      <c r="EK30">
        <v>14.739100000000001</v>
      </c>
      <c r="EL30">
        <v>61.930700000000002</v>
      </c>
      <c r="EM30">
        <v>26.470400000000001</v>
      </c>
      <c r="EN30">
        <v>1</v>
      </c>
      <c r="EO30">
        <v>-0.44028699999999998</v>
      </c>
      <c r="EP30">
        <v>0.377361</v>
      </c>
      <c r="EQ30">
        <v>19.9711</v>
      </c>
      <c r="ER30">
        <v>5.2219300000000004</v>
      </c>
      <c r="ES30">
        <v>11.9201</v>
      </c>
      <c r="ET30">
        <v>4.9559499999999996</v>
      </c>
      <c r="EU30">
        <v>3.2973499999999998</v>
      </c>
      <c r="EV30">
        <v>9999</v>
      </c>
      <c r="EW30">
        <v>5631.5</v>
      </c>
      <c r="EX30">
        <v>81.7</v>
      </c>
      <c r="EY30">
        <v>161.5</v>
      </c>
      <c r="EZ30">
        <v>1.85991</v>
      </c>
      <c r="FA30">
        <v>1.8590800000000001</v>
      </c>
      <c r="FB30">
        <v>1.8649199999999999</v>
      </c>
      <c r="FC30">
        <v>1.86894</v>
      </c>
      <c r="FD30">
        <v>1.8635999999999999</v>
      </c>
      <c r="FE30">
        <v>1.86371</v>
      </c>
      <c r="FF30">
        <v>1.86371</v>
      </c>
      <c r="FG30">
        <v>1.8635600000000001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-4.8479999999999999</v>
      </c>
      <c r="FV30">
        <v>-0.20330000000000001</v>
      </c>
      <c r="FW30">
        <v>-4.8479999999999599</v>
      </c>
      <c r="FX30">
        <v>0</v>
      </c>
      <c r="FY30">
        <v>0</v>
      </c>
      <c r="FZ30">
        <v>0</v>
      </c>
      <c r="GA30">
        <v>-0.203320000000003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13.5</v>
      </c>
      <c r="GJ30">
        <v>13.6</v>
      </c>
      <c r="GK30">
        <v>1.0363800000000001</v>
      </c>
      <c r="GL30">
        <v>2.5463900000000002</v>
      </c>
      <c r="GM30">
        <v>1.4477500000000001</v>
      </c>
      <c r="GN30">
        <v>2.3059099999999999</v>
      </c>
      <c r="GO30">
        <v>1.5466299999999999</v>
      </c>
      <c r="GP30">
        <v>2.4230999999999998</v>
      </c>
      <c r="GQ30">
        <v>26.0044</v>
      </c>
      <c r="GR30">
        <v>14.6136</v>
      </c>
      <c r="GS30">
        <v>18</v>
      </c>
      <c r="GT30">
        <v>385.55700000000002</v>
      </c>
      <c r="GU30">
        <v>650.19600000000003</v>
      </c>
      <c r="GV30">
        <v>19.1157</v>
      </c>
      <c r="GW30">
        <v>21.5627</v>
      </c>
      <c r="GX30">
        <v>30.000299999999999</v>
      </c>
      <c r="GY30">
        <v>21.532299999999999</v>
      </c>
      <c r="GZ30">
        <v>21.504999999999999</v>
      </c>
      <c r="HA30">
        <v>20.7454</v>
      </c>
      <c r="HB30">
        <v>10</v>
      </c>
      <c r="HC30">
        <v>-30</v>
      </c>
      <c r="HD30">
        <v>19.113900000000001</v>
      </c>
      <c r="HE30">
        <v>401.46600000000001</v>
      </c>
      <c r="HF30">
        <v>0</v>
      </c>
      <c r="HG30">
        <v>100.855</v>
      </c>
      <c r="HH30">
        <v>94.898300000000006</v>
      </c>
    </row>
    <row r="31" spans="1:216" x14ac:dyDescent="0.2">
      <c r="A31">
        <v>13</v>
      </c>
      <c r="B31">
        <v>1689977456</v>
      </c>
      <c r="C31">
        <v>732.90000009536698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1689977456</v>
      </c>
      <c r="M31">
        <f t="shared" si="0"/>
        <v>1.0696591578998173E-3</v>
      </c>
      <c r="N31">
        <f t="shared" si="1"/>
        <v>1.0696591578998174</v>
      </c>
      <c r="O31">
        <f t="shared" si="2"/>
        <v>3.2400075273782609</v>
      </c>
      <c r="P31">
        <f t="shared" si="3"/>
        <v>400.01600000000002</v>
      </c>
      <c r="Q31">
        <f t="shared" si="4"/>
        <v>350.14729458411881</v>
      </c>
      <c r="R31">
        <f t="shared" si="5"/>
        <v>35.319664158656472</v>
      </c>
      <c r="S31">
        <f t="shared" si="6"/>
        <v>40.349964134007998</v>
      </c>
      <c r="T31">
        <f t="shared" si="7"/>
        <v>0.11821905446571522</v>
      </c>
      <c r="U31">
        <f t="shared" si="8"/>
        <v>4.7107137566978414</v>
      </c>
      <c r="V31">
        <f t="shared" si="9"/>
        <v>0.11659526449944813</v>
      </c>
      <c r="W31">
        <f t="shared" si="10"/>
        <v>7.3016073226652711E-2</v>
      </c>
      <c r="X31">
        <f t="shared" si="11"/>
        <v>16.570754621556887</v>
      </c>
      <c r="Y31">
        <f t="shared" si="12"/>
        <v>19.871937318116522</v>
      </c>
      <c r="Z31">
        <f t="shared" si="13"/>
        <v>19.871937318116522</v>
      </c>
      <c r="AA31">
        <f t="shared" si="14"/>
        <v>2.328068173871638</v>
      </c>
      <c r="AB31">
        <f t="shared" si="15"/>
        <v>60.553569441243496</v>
      </c>
      <c r="AC31">
        <f t="shared" si="16"/>
        <v>1.4198584435380002</v>
      </c>
      <c r="AD31">
        <f t="shared" si="17"/>
        <v>2.3447972706476388</v>
      </c>
      <c r="AE31">
        <f t="shared" si="18"/>
        <v>0.90820973033363783</v>
      </c>
      <c r="AF31">
        <f t="shared" si="19"/>
        <v>-47.171968863381942</v>
      </c>
      <c r="AG31">
        <f t="shared" si="20"/>
        <v>29.348760947760248</v>
      </c>
      <c r="AH31">
        <f t="shared" si="21"/>
        <v>1.2517124835872881</v>
      </c>
      <c r="AI31">
        <f t="shared" si="22"/>
        <v>-7.4081047752017071E-4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54664.828859032888</v>
      </c>
      <c r="AO31">
        <f t="shared" si="26"/>
        <v>100.199</v>
      </c>
      <c r="AP31">
        <f t="shared" si="27"/>
        <v>84.467157005988014</v>
      </c>
      <c r="AQ31">
        <f t="shared" si="28"/>
        <v>0.84299401197604784</v>
      </c>
      <c r="AR31">
        <f t="shared" si="29"/>
        <v>0.16537844311377245</v>
      </c>
      <c r="AS31">
        <v>1689977456</v>
      </c>
      <c r="AT31">
        <v>400.01600000000002</v>
      </c>
      <c r="AU31">
        <v>401.09800000000001</v>
      </c>
      <c r="AV31">
        <v>14.076000000000001</v>
      </c>
      <c r="AW31">
        <v>13.764900000000001</v>
      </c>
      <c r="AX31">
        <v>404.86399999999998</v>
      </c>
      <c r="AY31">
        <v>14.279299999999999</v>
      </c>
      <c r="AZ31">
        <v>400.01</v>
      </c>
      <c r="BA31">
        <v>100.771</v>
      </c>
      <c r="BB31">
        <v>9.9875500000000006E-2</v>
      </c>
      <c r="BC31">
        <v>19.987500000000001</v>
      </c>
      <c r="BD31">
        <v>19.888100000000001</v>
      </c>
      <c r="BE31">
        <v>999.9</v>
      </c>
      <c r="BF31">
        <v>0</v>
      </c>
      <c r="BG31">
        <v>0</v>
      </c>
      <c r="BH31">
        <v>10020</v>
      </c>
      <c r="BI31">
        <v>0</v>
      </c>
      <c r="BJ31">
        <v>53.523899999999998</v>
      </c>
      <c r="BK31">
        <v>-1.08145</v>
      </c>
      <c r="BL31">
        <v>405.72800000000001</v>
      </c>
      <c r="BM31">
        <v>406.69600000000003</v>
      </c>
      <c r="BN31">
        <v>0.31103399999999998</v>
      </c>
      <c r="BO31">
        <v>401.09800000000001</v>
      </c>
      <c r="BP31">
        <v>13.764900000000001</v>
      </c>
      <c r="BQ31">
        <v>1.41845</v>
      </c>
      <c r="BR31">
        <v>1.3871100000000001</v>
      </c>
      <c r="BS31">
        <v>12.116400000000001</v>
      </c>
      <c r="BT31">
        <v>11.7775</v>
      </c>
      <c r="BU31">
        <v>100.199</v>
      </c>
      <c r="BV31">
        <v>0.90020699999999998</v>
      </c>
      <c r="BW31">
        <v>9.9793199999999999E-2</v>
      </c>
      <c r="BX31">
        <v>0</v>
      </c>
      <c r="BY31">
        <v>2.25</v>
      </c>
      <c r="BZ31">
        <v>0</v>
      </c>
      <c r="CA31">
        <v>518.33600000000001</v>
      </c>
      <c r="CB31">
        <v>773.52099999999996</v>
      </c>
      <c r="CC31">
        <v>33</v>
      </c>
      <c r="CD31">
        <v>37.936999999999998</v>
      </c>
      <c r="CE31">
        <v>35.875</v>
      </c>
      <c r="CF31">
        <v>36.436999999999998</v>
      </c>
      <c r="CG31">
        <v>33.625</v>
      </c>
      <c r="CH31">
        <v>90.2</v>
      </c>
      <c r="CI31">
        <v>10</v>
      </c>
      <c r="CJ31">
        <v>0</v>
      </c>
      <c r="CK31">
        <v>1689977466.5</v>
      </c>
      <c r="CL31">
        <v>0</v>
      </c>
      <c r="CM31">
        <v>1689976584.0999999</v>
      </c>
      <c r="CN31" t="s">
        <v>354</v>
      </c>
      <c r="CO31">
        <v>1689976584.0999999</v>
      </c>
      <c r="CP31">
        <v>1689976577.0999999</v>
      </c>
      <c r="CQ31">
        <v>21</v>
      </c>
      <c r="CR31">
        <v>3.5000000000000003E-2</v>
      </c>
      <c r="CS31">
        <v>1.2999999999999999E-2</v>
      </c>
      <c r="CT31">
        <v>-4.8479999999999999</v>
      </c>
      <c r="CU31">
        <v>-0.20300000000000001</v>
      </c>
      <c r="CV31">
        <v>405</v>
      </c>
      <c r="CW31">
        <v>13</v>
      </c>
      <c r="CX31">
        <v>0.72</v>
      </c>
      <c r="CY31">
        <v>0.14000000000000001</v>
      </c>
      <c r="CZ31">
        <v>1.5627850001341701</v>
      </c>
      <c r="DA31">
        <v>-0.28482708464682099</v>
      </c>
      <c r="DB31">
        <v>4.3566438382920798E-2</v>
      </c>
      <c r="DC31">
        <v>1</v>
      </c>
      <c r="DD31">
        <v>401.12369999999999</v>
      </c>
      <c r="DE31">
        <v>-0.162857142856805</v>
      </c>
      <c r="DF31">
        <v>3.0679146011582299E-2</v>
      </c>
      <c r="DG31">
        <v>-1</v>
      </c>
      <c r="DH31">
        <v>99.999971428571399</v>
      </c>
      <c r="DI31">
        <v>0.42566800613196099</v>
      </c>
      <c r="DJ31">
        <v>0.158538867527828</v>
      </c>
      <c r="DK31">
        <v>1</v>
      </c>
      <c r="DL31">
        <v>2</v>
      </c>
      <c r="DM31">
        <v>2</v>
      </c>
      <c r="DN31" t="s">
        <v>355</v>
      </c>
      <c r="DO31">
        <v>2.7336900000000002</v>
      </c>
      <c r="DP31">
        <v>2.8382000000000001</v>
      </c>
      <c r="DQ31">
        <v>9.8599599999999996E-2</v>
      </c>
      <c r="DR31">
        <v>9.7434199999999999E-2</v>
      </c>
      <c r="DS31">
        <v>8.4309300000000004E-2</v>
      </c>
      <c r="DT31">
        <v>8.0650600000000003E-2</v>
      </c>
      <c r="DU31">
        <v>26382.1</v>
      </c>
      <c r="DV31">
        <v>27709.599999999999</v>
      </c>
      <c r="DW31">
        <v>27382.9</v>
      </c>
      <c r="DX31">
        <v>28805.8</v>
      </c>
      <c r="DY31">
        <v>33050.6</v>
      </c>
      <c r="DZ31">
        <v>35252.300000000003</v>
      </c>
      <c r="EA31">
        <v>36608.1</v>
      </c>
      <c r="EB31">
        <v>39027.199999999997</v>
      </c>
      <c r="EC31">
        <v>1.8908799999999999</v>
      </c>
      <c r="ED31">
        <v>2.10982</v>
      </c>
      <c r="EE31">
        <v>0.106879</v>
      </c>
      <c r="EF31">
        <v>0</v>
      </c>
      <c r="EG31">
        <v>18.117000000000001</v>
      </c>
      <c r="EH31">
        <v>999.9</v>
      </c>
      <c r="EI31">
        <v>52.014000000000003</v>
      </c>
      <c r="EJ31">
        <v>23.231999999999999</v>
      </c>
      <c r="EK31">
        <v>14.759</v>
      </c>
      <c r="EL31">
        <v>62.130699999999997</v>
      </c>
      <c r="EM31">
        <v>26.710699999999999</v>
      </c>
      <c r="EN31">
        <v>1</v>
      </c>
      <c r="EO31">
        <v>-0.44019599999999998</v>
      </c>
      <c r="EP31">
        <v>0.57482800000000001</v>
      </c>
      <c r="EQ31">
        <v>19.966799999999999</v>
      </c>
      <c r="ER31">
        <v>5.2172900000000002</v>
      </c>
      <c r="ES31">
        <v>11.9201</v>
      </c>
      <c r="ET31">
        <v>4.9557000000000002</v>
      </c>
      <c r="EU31">
        <v>3.2974299999999999</v>
      </c>
      <c r="EV31">
        <v>9999</v>
      </c>
      <c r="EW31">
        <v>5632.8</v>
      </c>
      <c r="EX31">
        <v>81.7</v>
      </c>
      <c r="EY31">
        <v>161.5</v>
      </c>
      <c r="EZ31">
        <v>1.85991</v>
      </c>
      <c r="FA31">
        <v>1.8590500000000001</v>
      </c>
      <c r="FB31">
        <v>1.8649199999999999</v>
      </c>
      <c r="FC31">
        <v>1.86893</v>
      </c>
      <c r="FD31">
        <v>1.8636200000000001</v>
      </c>
      <c r="FE31">
        <v>1.86371</v>
      </c>
      <c r="FF31">
        <v>1.86371</v>
      </c>
      <c r="FG31">
        <v>1.8635299999999999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-4.8479999999999999</v>
      </c>
      <c r="FV31">
        <v>-0.20330000000000001</v>
      </c>
      <c r="FW31">
        <v>-4.8479999999999599</v>
      </c>
      <c r="FX31">
        <v>0</v>
      </c>
      <c r="FY31">
        <v>0</v>
      </c>
      <c r="FZ31">
        <v>0</v>
      </c>
      <c r="GA31">
        <v>-0.203320000000003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14.5</v>
      </c>
      <c r="GJ31">
        <v>14.6</v>
      </c>
      <c r="GK31">
        <v>1.0351600000000001</v>
      </c>
      <c r="GL31">
        <v>2.5476100000000002</v>
      </c>
      <c r="GM31">
        <v>1.4477500000000001</v>
      </c>
      <c r="GN31">
        <v>2.3071299999999999</v>
      </c>
      <c r="GO31">
        <v>1.5466299999999999</v>
      </c>
      <c r="GP31">
        <v>2.4072300000000002</v>
      </c>
      <c r="GQ31">
        <v>26.024999999999999</v>
      </c>
      <c r="GR31">
        <v>14.604900000000001</v>
      </c>
      <c r="GS31">
        <v>18</v>
      </c>
      <c r="GT31">
        <v>385.78500000000003</v>
      </c>
      <c r="GU31">
        <v>650.01300000000003</v>
      </c>
      <c r="GV31">
        <v>18.886900000000001</v>
      </c>
      <c r="GW31">
        <v>21.568200000000001</v>
      </c>
      <c r="GX31">
        <v>30</v>
      </c>
      <c r="GY31">
        <v>21.545100000000001</v>
      </c>
      <c r="GZ31">
        <v>21.518599999999999</v>
      </c>
      <c r="HA31">
        <v>20.7317</v>
      </c>
      <c r="HB31">
        <v>10</v>
      </c>
      <c r="HC31">
        <v>-30</v>
      </c>
      <c r="HD31">
        <v>18.898199999999999</v>
      </c>
      <c r="HE31">
        <v>401.13400000000001</v>
      </c>
      <c r="HF31">
        <v>0</v>
      </c>
      <c r="HG31">
        <v>100.85599999999999</v>
      </c>
      <c r="HH31">
        <v>94.900599999999997</v>
      </c>
    </row>
    <row r="32" spans="1:216" x14ac:dyDescent="0.2">
      <c r="A32">
        <v>14</v>
      </c>
      <c r="B32">
        <v>1689977517</v>
      </c>
      <c r="C32">
        <v>793.90000009536698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1689977517</v>
      </c>
      <c r="M32">
        <f t="shared" si="0"/>
        <v>1.0241902877162388E-3</v>
      </c>
      <c r="N32">
        <f t="shared" si="1"/>
        <v>1.0241902877162388</v>
      </c>
      <c r="O32">
        <f t="shared" si="2"/>
        <v>2.0985223712717844</v>
      </c>
      <c r="P32">
        <f t="shared" si="3"/>
        <v>400.09199999999998</v>
      </c>
      <c r="Q32">
        <f t="shared" si="4"/>
        <v>364.54523019967019</v>
      </c>
      <c r="R32">
        <f t="shared" si="5"/>
        <v>36.771690858414253</v>
      </c>
      <c r="S32">
        <f t="shared" si="6"/>
        <v>40.357294843403992</v>
      </c>
      <c r="T32">
        <f t="shared" si="7"/>
        <v>0.11336405702821757</v>
      </c>
      <c r="U32">
        <f t="shared" si="8"/>
        <v>4.7091313392697929</v>
      </c>
      <c r="V32">
        <f t="shared" si="9"/>
        <v>0.11186949561381834</v>
      </c>
      <c r="W32">
        <f t="shared" si="10"/>
        <v>7.0051073491551361E-2</v>
      </c>
      <c r="X32">
        <f t="shared" si="11"/>
        <v>12.381393157237509</v>
      </c>
      <c r="Y32">
        <f t="shared" si="12"/>
        <v>19.870049377463737</v>
      </c>
      <c r="Z32">
        <f t="shared" si="13"/>
        <v>19.870049377463737</v>
      </c>
      <c r="AA32">
        <f t="shared" si="14"/>
        <v>2.3277957422055686</v>
      </c>
      <c r="AB32">
        <f t="shared" si="15"/>
        <v>60.598303142385845</v>
      </c>
      <c r="AC32">
        <f t="shared" si="16"/>
        <v>1.4214706484077</v>
      </c>
      <c r="AD32">
        <f t="shared" si="17"/>
        <v>2.345726818567373</v>
      </c>
      <c r="AE32">
        <f t="shared" si="18"/>
        <v>0.90632509379786863</v>
      </c>
      <c r="AF32">
        <f t="shared" si="19"/>
        <v>-45.166791688286132</v>
      </c>
      <c r="AG32">
        <f t="shared" si="20"/>
        <v>31.443033651952287</v>
      </c>
      <c r="AH32">
        <f t="shared" si="21"/>
        <v>1.3415139780364249</v>
      </c>
      <c r="AI32">
        <f t="shared" si="22"/>
        <v>-8.5090105990914822E-4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54640.079749324475</v>
      </c>
      <c r="AO32">
        <f t="shared" si="26"/>
        <v>74.860399999999998</v>
      </c>
      <c r="AP32">
        <f t="shared" si="27"/>
        <v>63.107437200641201</v>
      </c>
      <c r="AQ32">
        <f t="shared" si="28"/>
        <v>0.84300160299225224</v>
      </c>
      <c r="AR32">
        <f t="shared" si="29"/>
        <v>0.16539309377504674</v>
      </c>
      <c r="AS32">
        <v>1689977517</v>
      </c>
      <c r="AT32">
        <v>400.09199999999998</v>
      </c>
      <c r="AU32">
        <v>400.83199999999999</v>
      </c>
      <c r="AV32">
        <v>14.0921</v>
      </c>
      <c r="AW32">
        <v>13.7942</v>
      </c>
      <c r="AX32">
        <v>404.94</v>
      </c>
      <c r="AY32">
        <v>14.295400000000001</v>
      </c>
      <c r="AZ32">
        <v>399.971</v>
      </c>
      <c r="BA32">
        <v>100.77</v>
      </c>
      <c r="BB32">
        <v>0.100037</v>
      </c>
      <c r="BC32">
        <v>19.9939</v>
      </c>
      <c r="BD32">
        <v>19.9038</v>
      </c>
      <c r="BE32">
        <v>999.9</v>
      </c>
      <c r="BF32">
        <v>0</v>
      </c>
      <c r="BG32">
        <v>0</v>
      </c>
      <c r="BH32">
        <v>10015.6</v>
      </c>
      <c r="BI32">
        <v>0</v>
      </c>
      <c r="BJ32">
        <v>64.391099999999994</v>
      </c>
      <c r="BK32">
        <v>-0.740448</v>
      </c>
      <c r="BL32">
        <v>405.81</v>
      </c>
      <c r="BM32">
        <v>406.43900000000002</v>
      </c>
      <c r="BN32">
        <v>0.29790800000000001</v>
      </c>
      <c r="BO32">
        <v>400.83199999999999</v>
      </c>
      <c r="BP32">
        <v>13.7942</v>
      </c>
      <c r="BQ32">
        <v>1.42005</v>
      </c>
      <c r="BR32">
        <v>1.3900300000000001</v>
      </c>
      <c r="BS32">
        <v>12.1335</v>
      </c>
      <c r="BT32">
        <v>11.8094</v>
      </c>
      <c r="BU32">
        <v>74.860399999999998</v>
      </c>
      <c r="BV32">
        <v>0.89990199999999998</v>
      </c>
      <c r="BW32">
        <v>0.10009800000000001</v>
      </c>
      <c r="BX32">
        <v>0</v>
      </c>
      <c r="BY32">
        <v>1.9028</v>
      </c>
      <c r="BZ32">
        <v>0</v>
      </c>
      <c r="CA32">
        <v>493.846</v>
      </c>
      <c r="CB32">
        <v>577.86300000000006</v>
      </c>
      <c r="CC32">
        <v>32.936999999999998</v>
      </c>
      <c r="CD32">
        <v>38.125</v>
      </c>
      <c r="CE32">
        <v>35.875</v>
      </c>
      <c r="CF32">
        <v>36.811999999999998</v>
      </c>
      <c r="CG32">
        <v>33.561999999999998</v>
      </c>
      <c r="CH32">
        <v>67.37</v>
      </c>
      <c r="CI32">
        <v>7.49</v>
      </c>
      <c r="CJ32">
        <v>0</v>
      </c>
      <c r="CK32">
        <v>1689977527.0999999</v>
      </c>
      <c r="CL32">
        <v>0</v>
      </c>
      <c r="CM32">
        <v>1689976584.0999999</v>
      </c>
      <c r="CN32" t="s">
        <v>354</v>
      </c>
      <c r="CO32">
        <v>1689976584.0999999</v>
      </c>
      <c r="CP32">
        <v>1689976577.0999999</v>
      </c>
      <c r="CQ32">
        <v>21</v>
      </c>
      <c r="CR32">
        <v>3.5000000000000003E-2</v>
      </c>
      <c r="CS32">
        <v>1.2999999999999999E-2</v>
      </c>
      <c r="CT32">
        <v>-4.8479999999999999</v>
      </c>
      <c r="CU32">
        <v>-0.20300000000000001</v>
      </c>
      <c r="CV32">
        <v>405</v>
      </c>
      <c r="CW32">
        <v>13</v>
      </c>
      <c r="CX32">
        <v>0.72</v>
      </c>
      <c r="CY32">
        <v>0.14000000000000001</v>
      </c>
      <c r="CZ32">
        <v>1.0678863119628199</v>
      </c>
      <c r="DA32">
        <v>-2.90837917573404E-2</v>
      </c>
      <c r="DB32">
        <v>6.9713861317211495E-2</v>
      </c>
      <c r="DC32">
        <v>1</v>
      </c>
      <c r="DD32">
        <v>400.81914999999998</v>
      </c>
      <c r="DE32">
        <v>-0.215052631578353</v>
      </c>
      <c r="DF32">
        <v>4.08635228535131E-2</v>
      </c>
      <c r="DG32">
        <v>-1</v>
      </c>
      <c r="DH32">
        <v>75.045715000000001</v>
      </c>
      <c r="DI32">
        <v>-0.50881648446095595</v>
      </c>
      <c r="DJ32">
        <v>0.15846001159598699</v>
      </c>
      <c r="DK32">
        <v>1</v>
      </c>
      <c r="DL32">
        <v>2</v>
      </c>
      <c r="DM32">
        <v>2</v>
      </c>
      <c r="DN32" t="s">
        <v>355</v>
      </c>
      <c r="DO32">
        <v>2.7335699999999998</v>
      </c>
      <c r="DP32">
        <v>2.83832</v>
      </c>
      <c r="DQ32">
        <v>9.8608799999999996E-2</v>
      </c>
      <c r="DR32">
        <v>9.7379499999999994E-2</v>
      </c>
      <c r="DS32">
        <v>8.4374900000000003E-2</v>
      </c>
      <c r="DT32">
        <v>8.0770400000000006E-2</v>
      </c>
      <c r="DU32">
        <v>26382</v>
      </c>
      <c r="DV32">
        <v>27710.2</v>
      </c>
      <c r="DW32">
        <v>27383.1</v>
      </c>
      <c r="DX32">
        <v>28804.7</v>
      </c>
      <c r="DY32">
        <v>33048.300000000003</v>
      </c>
      <c r="DZ32">
        <v>35246.199999999997</v>
      </c>
      <c r="EA32">
        <v>36608.1</v>
      </c>
      <c r="EB32">
        <v>39025.599999999999</v>
      </c>
      <c r="EC32">
        <v>1.8904000000000001</v>
      </c>
      <c r="ED32">
        <v>2.1095700000000002</v>
      </c>
      <c r="EE32">
        <v>0.105612</v>
      </c>
      <c r="EF32">
        <v>0</v>
      </c>
      <c r="EG32">
        <v>18.1538</v>
      </c>
      <c r="EH32">
        <v>999.9</v>
      </c>
      <c r="EI32">
        <v>52.051000000000002</v>
      </c>
      <c r="EJ32">
        <v>23.262</v>
      </c>
      <c r="EK32">
        <v>14.7982</v>
      </c>
      <c r="EL32">
        <v>62.3307</v>
      </c>
      <c r="EM32">
        <v>26.538499999999999</v>
      </c>
      <c r="EN32">
        <v>1</v>
      </c>
      <c r="EO32">
        <v>-0.43934400000000001</v>
      </c>
      <c r="EP32">
        <v>0.58157400000000004</v>
      </c>
      <c r="EQ32">
        <v>19.966799999999999</v>
      </c>
      <c r="ER32">
        <v>5.2196899999999999</v>
      </c>
      <c r="ES32">
        <v>11.9201</v>
      </c>
      <c r="ET32">
        <v>4.9558</v>
      </c>
      <c r="EU32">
        <v>3.2972800000000002</v>
      </c>
      <c r="EV32">
        <v>9999</v>
      </c>
      <c r="EW32">
        <v>5634.3</v>
      </c>
      <c r="EX32">
        <v>81.7</v>
      </c>
      <c r="EY32">
        <v>161.5</v>
      </c>
      <c r="EZ32">
        <v>1.85992</v>
      </c>
      <c r="FA32">
        <v>1.8590899999999999</v>
      </c>
      <c r="FB32">
        <v>1.8649100000000001</v>
      </c>
      <c r="FC32">
        <v>1.86896</v>
      </c>
      <c r="FD32">
        <v>1.86364</v>
      </c>
      <c r="FE32">
        <v>1.86371</v>
      </c>
      <c r="FF32">
        <v>1.86371</v>
      </c>
      <c r="FG32">
        <v>1.8634900000000001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-4.8479999999999999</v>
      </c>
      <c r="FV32">
        <v>-0.20330000000000001</v>
      </c>
      <c r="FW32">
        <v>-4.8479999999999599</v>
      </c>
      <c r="FX32">
        <v>0</v>
      </c>
      <c r="FY32">
        <v>0</v>
      </c>
      <c r="FZ32">
        <v>0</v>
      </c>
      <c r="GA32">
        <v>-0.203320000000003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15.5</v>
      </c>
      <c r="GJ32">
        <v>15.7</v>
      </c>
      <c r="GK32">
        <v>1.0339400000000001</v>
      </c>
      <c r="GL32">
        <v>2.5439500000000002</v>
      </c>
      <c r="GM32">
        <v>1.4477500000000001</v>
      </c>
      <c r="GN32">
        <v>2.3071299999999999</v>
      </c>
      <c r="GO32">
        <v>1.5466299999999999</v>
      </c>
      <c r="GP32">
        <v>2.3754900000000001</v>
      </c>
      <c r="GQ32">
        <v>26.066199999999998</v>
      </c>
      <c r="GR32">
        <v>14.587300000000001</v>
      </c>
      <c r="GS32">
        <v>18</v>
      </c>
      <c r="GT32">
        <v>385.65300000000002</v>
      </c>
      <c r="GU32">
        <v>650.00099999999998</v>
      </c>
      <c r="GV32">
        <v>18.9223</v>
      </c>
      <c r="GW32">
        <v>21.574999999999999</v>
      </c>
      <c r="GX32">
        <v>30.0001</v>
      </c>
      <c r="GY32">
        <v>21.5578</v>
      </c>
      <c r="GZ32">
        <v>21.5349</v>
      </c>
      <c r="HA32">
        <v>20.715499999999999</v>
      </c>
      <c r="HB32">
        <v>10</v>
      </c>
      <c r="HC32">
        <v>-30</v>
      </c>
      <c r="HD32">
        <v>18.928899999999999</v>
      </c>
      <c r="HE32">
        <v>400.69600000000003</v>
      </c>
      <c r="HF32">
        <v>0</v>
      </c>
      <c r="HG32">
        <v>100.85599999999999</v>
      </c>
      <c r="HH32">
        <v>94.896799999999999</v>
      </c>
    </row>
    <row r="33" spans="1:216" x14ac:dyDescent="0.2">
      <c r="A33">
        <v>15</v>
      </c>
      <c r="B33">
        <v>1689977578</v>
      </c>
      <c r="C33">
        <v>854.90000009536698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1689977578</v>
      </c>
      <c r="M33">
        <f t="shared" si="0"/>
        <v>9.6991386158503496E-4</v>
      </c>
      <c r="N33">
        <f t="shared" si="1"/>
        <v>0.96991386158503501</v>
      </c>
      <c r="O33">
        <f t="shared" si="2"/>
        <v>1.483135379533896</v>
      </c>
      <c r="P33">
        <f t="shared" si="3"/>
        <v>400.01100000000002</v>
      </c>
      <c r="Q33">
        <f t="shared" si="4"/>
        <v>372.06243030038485</v>
      </c>
      <c r="R33">
        <f t="shared" si="5"/>
        <v>37.530849008972787</v>
      </c>
      <c r="S33">
        <f t="shared" si="6"/>
        <v>40.350089716953299</v>
      </c>
      <c r="T33">
        <f t="shared" si="7"/>
        <v>0.10748999752951525</v>
      </c>
      <c r="U33">
        <f t="shared" si="8"/>
        <v>4.7303179747592967</v>
      </c>
      <c r="V33">
        <f t="shared" si="9"/>
        <v>0.10615125852377216</v>
      </c>
      <c r="W33">
        <f t="shared" si="10"/>
        <v>6.6463427667441552E-2</v>
      </c>
      <c r="X33">
        <f t="shared" si="11"/>
        <v>9.9384834840598995</v>
      </c>
      <c r="Y33">
        <f t="shared" si="12"/>
        <v>19.867195803931647</v>
      </c>
      <c r="Z33">
        <f t="shared" si="13"/>
        <v>19.867195803931647</v>
      </c>
      <c r="AA33">
        <f t="shared" si="14"/>
        <v>2.3273840218032511</v>
      </c>
      <c r="AB33">
        <f t="shared" si="15"/>
        <v>60.668538126494276</v>
      </c>
      <c r="AC33">
        <f t="shared" si="16"/>
        <v>1.42283617321659</v>
      </c>
      <c r="AD33">
        <f t="shared" si="17"/>
        <v>2.3452620042532883</v>
      </c>
      <c r="AE33">
        <f t="shared" si="18"/>
        <v>0.90454784858666115</v>
      </c>
      <c r="AF33">
        <f t="shared" si="19"/>
        <v>-42.773201295900044</v>
      </c>
      <c r="AG33">
        <f t="shared" si="20"/>
        <v>31.496151563059097</v>
      </c>
      <c r="AH33">
        <f t="shared" si="21"/>
        <v>1.3377201190467121</v>
      </c>
      <c r="AI33">
        <f t="shared" si="22"/>
        <v>-8.4612973433451089E-4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54955.869596174714</v>
      </c>
      <c r="AO33">
        <f t="shared" si="26"/>
        <v>60.094700000000003</v>
      </c>
      <c r="AP33">
        <f t="shared" si="27"/>
        <v>50.659532126455908</v>
      </c>
      <c r="AQ33">
        <f t="shared" si="28"/>
        <v>0.8429950083194675</v>
      </c>
      <c r="AR33">
        <f t="shared" si="29"/>
        <v>0.16538036605657236</v>
      </c>
      <c r="AS33">
        <v>1689977578</v>
      </c>
      <c r="AT33">
        <v>400.01100000000002</v>
      </c>
      <c r="AU33">
        <v>400.56299999999999</v>
      </c>
      <c r="AV33">
        <v>14.1053</v>
      </c>
      <c r="AW33">
        <v>13.8232</v>
      </c>
      <c r="AX33">
        <v>404.85899999999998</v>
      </c>
      <c r="AY33">
        <v>14.3086</v>
      </c>
      <c r="AZ33">
        <v>399.98399999999998</v>
      </c>
      <c r="BA33">
        <v>100.773</v>
      </c>
      <c r="BB33">
        <v>9.9450300000000005E-2</v>
      </c>
      <c r="BC33">
        <v>19.9907</v>
      </c>
      <c r="BD33">
        <v>19.8856</v>
      </c>
      <c r="BE33">
        <v>999.9</v>
      </c>
      <c r="BF33">
        <v>0</v>
      </c>
      <c r="BG33">
        <v>0</v>
      </c>
      <c r="BH33">
        <v>10075.6</v>
      </c>
      <c r="BI33">
        <v>0</v>
      </c>
      <c r="BJ33">
        <v>65.533100000000005</v>
      </c>
      <c r="BK33">
        <v>-0.55172699999999997</v>
      </c>
      <c r="BL33">
        <v>405.73399999999998</v>
      </c>
      <c r="BM33">
        <v>406.178</v>
      </c>
      <c r="BN33">
        <v>0.28207599999999999</v>
      </c>
      <c r="BO33">
        <v>400.56299999999999</v>
      </c>
      <c r="BP33">
        <v>13.8232</v>
      </c>
      <c r="BQ33">
        <v>1.42143</v>
      </c>
      <c r="BR33">
        <v>1.393</v>
      </c>
      <c r="BS33">
        <v>12.148199999999999</v>
      </c>
      <c r="BT33">
        <v>11.841699999999999</v>
      </c>
      <c r="BU33">
        <v>60.094700000000003</v>
      </c>
      <c r="BV33">
        <v>0.90023299999999995</v>
      </c>
      <c r="BW33">
        <v>9.97672E-2</v>
      </c>
      <c r="BX33">
        <v>0</v>
      </c>
      <c r="BY33">
        <v>2.1880000000000002</v>
      </c>
      <c r="BZ33">
        <v>0</v>
      </c>
      <c r="CA33">
        <v>480.142</v>
      </c>
      <c r="CB33">
        <v>463.92599999999999</v>
      </c>
      <c r="CC33">
        <v>32.811999999999998</v>
      </c>
      <c r="CD33">
        <v>38.25</v>
      </c>
      <c r="CE33">
        <v>35.875</v>
      </c>
      <c r="CF33">
        <v>37.061999999999998</v>
      </c>
      <c r="CG33">
        <v>33.5</v>
      </c>
      <c r="CH33">
        <v>54.1</v>
      </c>
      <c r="CI33">
        <v>6</v>
      </c>
      <c r="CJ33">
        <v>0</v>
      </c>
      <c r="CK33">
        <v>1689977588.3</v>
      </c>
      <c r="CL33">
        <v>0</v>
      </c>
      <c r="CM33">
        <v>1689976584.0999999</v>
      </c>
      <c r="CN33" t="s">
        <v>354</v>
      </c>
      <c r="CO33">
        <v>1689976584.0999999</v>
      </c>
      <c r="CP33">
        <v>1689976577.0999999</v>
      </c>
      <c r="CQ33">
        <v>21</v>
      </c>
      <c r="CR33">
        <v>3.5000000000000003E-2</v>
      </c>
      <c r="CS33">
        <v>1.2999999999999999E-2</v>
      </c>
      <c r="CT33">
        <v>-4.8479999999999999</v>
      </c>
      <c r="CU33">
        <v>-0.20300000000000001</v>
      </c>
      <c r="CV33">
        <v>405</v>
      </c>
      <c r="CW33">
        <v>13</v>
      </c>
      <c r="CX33">
        <v>0.72</v>
      </c>
      <c r="CY33">
        <v>0.14000000000000001</v>
      </c>
      <c r="CZ33">
        <v>0.70117742871750399</v>
      </c>
      <c r="DA33">
        <v>-0.27911707254014301</v>
      </c>
      <c r="DB33">
        <v>5.5424206218925E-2</v>
      </c>
      <c r="DC33">
        <v>1</v>
      </c>
      <c r="DD33">
        <v>400.60435000000001</v>
      </c>
      <c r="DE33">
        <v>-0.234180451126446</v>
      </c>
      <c r="DF33">
        <v>4.1040559206710597E-2</v>
      </c>
      <c r="DG33">
        <v>-1</v>
      </c>
      <c r="DH33">
        <v>60.021299999999997</v>
      </c>
      <c r="DI33">
        <v>0.23508167191472501</v>
      </c>
      <c r="DJ33">
        <v>0.129524845934228</v>
      </c>
      <c r="DK33">
        <v>1</v>
      </c>
      <c r="DL33">
        <v>2</v>
      </c>
      <c r="DM33">
        <v>2</v>
      </c>
      <c r="DN33" t="s">
        <v>355</v>
      </c>
      <c r="DO33">
        <v>2.73359</v>
      </c>
      <c r="DP33">
        <v>2.83826</v>
      </c>
      <c r="DQ33">
        <v>9.8593100000000003E-2</v>
      </c>
      <c r="DR33">
        <v>9.7328799999999993E-2</v>
      </c>
      <c r="DS33">
        <v>8.4431400000000004E-2</v>
      </c>
      <c r="DT33">
        <v>8.0893199999999998E-2</v>
      </c>
      <c r="DU33">
        <v>26380.9</v>
      </c>
      <c r="DV33">
        <v>27710.1</v>
      </c>
      <c r="DW33">
        <v>27381.5</v>
      </c>
      <c r="DX33">
        <v>28803.1</v>
      </c>
      <c r="DY33">
        <v>33044.6</v>
      </c>
      <c r="DZ33">
        <v>35239.1</v>
      </c>
      <c r="EA33">
        <v>36606.300000000003</v>
      </c>
      <c r="EB33">
        <v>39023</v>
      </c>
      <c r="EC33">
        <v>1.89042</v>
      </c>
      <c r="ED33">
        <v>2.1095000000000002</v>
      </c>
      <c r="EE33">
        <v>0.105195</v>
      </c>
      <c r="EF33">
        <v>0</v>
      </c>
      <c r="EG33">
        <v>18.142499999999998</v>
      </c>
      <c r="EH33">
        <v>999.9</v>
      </c>
      <c r="EI33">
        <v>52.1</v>
      </c>
      <c r="EJ33">
        <v>23.283000000000001</v>
      </c>
      <c r="EK33">
        <v>14.8299</v>
      </c>
      <c r="EL33">
        <v>61.300699999999999</v>
      </c>
      <c r="EM33">
        <v>26.4343</v>
      </c>
      <c r="EN33">
        <v>1</v>
      </c>
      <c r="EO33">
        <v>-0.437668</v>
      </c>
      <c r="EP33">
        <v>0.410553</v>
      </c>
      <c r="EQ33">
        <v>19.9725</v>
      </c>
      <c r="ER33">
        <v>5.2192400000000001</v>
      </c>
      <c r="ES33">
        <v>11.9201</v>
      </c>
      <c r="ET33">
        <v>4.9555499999999997</v>
      </c>
      <c r="EU33">
        <v>3.2972800000000002</v>
      </c>
      <c r="EV33">
        <v>9999</v>
      </c>
      <c r="EW33">
        <v>5635.6</v>
      </c>
      <c r="EX33">
        <v>81.7</v>
      </c>
      <c r="EY33">
        <v>161.5</v>
      </c>
      <c r="EZ33">
        <v>1.8599000000000001</v>
      </c>
      <c r="FA33">
        <v>1.85907</v>
      </c>
      <c r="FB33">
        <v>1.8649199999999999</v>
      </c>
      <c r="FC33">
        <v>1.86896</v>
      </c>
      <c r="FD33">
        <v>1.86364</v>
      </c>
      <c r="FE33">
        <v>1.86371</v>
      </c>
      <c r="FF33">
        <v>1.86371</v>
      </c>
      <c r="FG33">
        <v>1.8635299999999999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-4.8479999999999999</v>
      </c>
      <c r="FV33">
        <v>-0.20330000000000001</v>
      </c>
      <c r="FW33">
        <v>-4.8479999999999599</v>
      </c>
      <c r="FX33">
        <v>0</v>
      </c>
      <c r="FY33">
        <v>0</v>
      </c>
      <c r="FZ33">
        <v>0</v>
      </c>
      <c r="GA33">
        <v>-0.203320000000003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16.600000000000001</v>
      </c>
      <c r="GJ33">
        <v>16.7</v>
      </c>
      <c r="GK33">
        <v>1.0351600000000001</v>
      </c>
      <c r="GL33">
        <v>2.5463900000000002</v>
      </c>
      <c r="GM33">
        <v>1.4489700000000001</v>
      </c>
      <c r="GN33">
        <v>2.3071299999999999</v>
      </c>
      <c r="GO33">
        <v>1.5466299999999999</v>
      </c>
      <c r="GP33">
        <v>2.34619</v>
      </c>
      <c r="GQ33">
        <v>26.0868</v>
      </c>
      <c r="GR33">
        <v>14.5786</v>
      </c>
      <c r="GS33">
        <v>18</v>
      </c>
      <c r="GT33">
        <v>385.78500000000003</v>
      </c>
      <c r="GU33">
        <v>650.16499999999996</v>
      </c>
      <c r="GV33">
        <v>19.077400000000001</v>
      </c>
      <c r="GW33">
        <v>21.591899999999999</v>
      </c>
      <c r="GX33">
        <v>30.0002</v>
      </c>
      <c r="GY33">
        <v>21.575199999999999</v>
      </c>
      <c r="GZ33">
        <v>21.552600000000002</v>
      </c>
      <c r="HA33">
        <v>20.711099999999998</v>
      </c>
      <c r="HB33">
        <v>10</v>
      </c>
      <c r="HC33">
        <v>-30</v>
      </c>
      <c r="HD33">
        <v>19.081399999999999</v>
      </c>
      <c r="HE33">
        <v>400.55599999999998</v>
      </c>
      <c r="HF33">
        <v>0</v>
      </c>
      <c r="HG33">
        <v>100.851</v>
      </c>
      <c r="HH33">
        <v>94.890799999999999</v>
      </c>
    </row>
    <row r="34" spans="1:216" x14ac:dyDescent="0.2">
      <c r="A34">
        <v>16</v>
      </c>
      <c r="B34">
        <v>1689977639</v>
      </c>
      <c r="C34">
        <v>915.90000009536698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1689977639</v>
      </c>
      <c r="M34">
        <f t="shared" si="0"/>
        <v>9.0251162102225819E-4</v>
      </c>
      <c r="N34">
        <f t="shared" si="1"/>
        <v>0.90251162102225824</v>
      </c>
      <c r="O34">
        <f t="shared" si="2"/>
        <v>1.171072072852765</v>
      </c>
      <c r="P34">
        <f t="shared" si="3"/>
        <v>400.03</v>
      </c>
      <c r="Q34">
        <f t="shared" si="4"/>
        <v>375.41883905006745</v>
      </c>
      <c r="R34">
        <f t="shared" si="5"/>
        <v>37.870376140013235</v>
      </c>
      <c r="S34">
        <f t="shared" si="6"/>
        <v>40.35302705006</v>
      </c>
      <c r="T34">
        <f t="shared" si="7"/>
        <v>9.9883407408642891E-2</v>
      </c>
      <c r="U34">
        <f t="shared" si="8"/>
        <v>4.6870877320309168</v>
      </c>
      <c r="V34">
        <f t="shared" si="9"/>
        <v>9.8715800197941517E-2</v>
      </c>
      <c r="W34">
        <f t="shared" si="10"/>
        <v>6.1801142592275239E-2</v>
      </c>
      <c r="X34">
        <f t="shared" si="11"/>
        <v>8.2646875445356294</v>
      </c>
      <c r="Y34">
        <f t="shared" si="12"/>
        <v>19.87803179660791</v>
      </c>
      <c r="Z34">
        <f t="shared" si="13"/>
        <v>19.87803179660791</v>
      </c>
      <c r="AA34">
        <f t="shared" si="14"/>
        <v>2.3289478037076035</v>
      </c>
      <c r="AB34">
        <f t="shared" si="15"/>
        <v>60.685481979608582</v>
      </c>
      <c r="AC34">
        <f t="shared" si="16"/>
        <v>1.4238506532300002</v>
      </c>
      <c r="AD34">
        <f t="shared" si="17"/>
        <v>2.3462788904081537</v>
      </c>
      <c r="AE34">
        <f t="shared" si="18"/>
        <v>0.90509715047760331</v>
      </c>
      <c r="AF34">
        <f t="shared" si="19"/>
        <v>-39.800762487081585</v>
      </c>
      <c r="AG34">
        <f t="shared" si="20"/>
        <v>30.238991081407818</v>
      </c>
      <c r="AH34">
        <f t="shared" si="21"/>
        <v>1.2962894311707234</v>
      </c>
      <c r="AI34">
        <f t="shared" si="22"/>
        <v>-7.9442996741363459E-4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54311.723308885579</v>
      </c>
      <c r="AO34">
        <f t="shared" si="26"/>
        <v>49.962499999999999</v>
      </c>
      <c r="AP34">
        <f t="shared" si="27"/>
        <v>42.119107536028821</v>
      </c>
      <c r="AQ34">
        <f t="shared" si="28"/>
        <v>0.84301441152922341</v>
      </c>
      <c r="AR34">
        <f t="shared" si="29"/>
        <v>0.16541781425140115</v>
      </c>
      <c r="AS34">
        <v>1689977639</v>
      </c>
      <c r="AT34">
        <v>400.03</v>
      </c>
      <c r="AU34">
        <v>400.48200000000003</v>
      </c>
      <c r="AV34">
        <v>14.115</v>
      </c>
      <c r="AW34">
        <v>13.852499999999999</v>
      </c>
      <c r="AX34">
        <v>404.87799999999999</v>
      </c>
      <c r="AY34">
        <v>14.318300000000001</v>
      </c>
      <c r="AZ34">
        <v>399.97399999999999</v>
      </c>
      <c r="BA34">
        <v>100.77500000000001</v>
      </c>
      <c r="BB34">
        <v>0.10000199999999999</v>
      </c>
      <c r="BC34">
        <v>19.997699999999998</v>
      </c>
      <c r="BD34">
        <v>19.889900000000001</v>
      </c>
      <c r="BE34">
        <v>999.9</v>
      </c>
      <c r="BF34">
        <v>0</v>
      </c>
      <c r="BG34">
        <v>0</v>
      </c>
      <c r="BH34">
        <v>9952.5</v>
      </c>
      <c r="BI34">
        <v>0</v>
      </c>
      <c r="BJ34">
        <v>63.636200000000002</v>
      </c>
      <c r="BK34">
        <v>-0.452515</v>
      </c>
      <c r="BL34">
        <v>405.75700000000001</v>
      </c>
      <c r="BM34">
        <v>406.108</v>
      </c>
      <c r="BN34">
        <v>0.262544</v>
      </c>
      <c r="BO34">
        <v>400.48200000000003</v>
      </c>
      <c r="BP34">
        <v>13.852499999999999</v>
      </c>
      <c r="BQ34">
        <v>1.4224399999999999</v>
      </c>
      <c r="BR34">
        <v>1.3959900000000001</v>
      </c>
      <c r="BS34">
        <v>12.159000000000001</v>
      </c>
      <c r="BT34">
        <v>11.8741</v>
      </c>
      <c r="BU34">
        <v>49.962499999999999</v>
      </c>
      <c r="BV34">
        <v>0.89949999999999997</v>
      </c>
      <c r="BW34">
        <v>0.10050000000000001</v>
      </c>
      <c r="BX34">
        <v>0</v>
      </c>
      <c r="BY34">
        <v>2.0327000000000002</v>
      </c>
      <c r="BZ34">
        <v>0</v>
      </c>
      <c r="CA34">
        <v>463.82600000000002</v>
      </c>
      <c r="CB34">
        <v>385.62900000000002</v>
      </c>
      <c r="CC34">
        <v>32.686999999999998</v>
      </c>
      <c r="CD34">
        <v>38.186999999999998</v>
      </c>
      <c r="CE34">
        <v>35.75</v>
      </c>
      <c r="CF34">
        <v>37.061999999999998</v>
      </c>
      <c r="CG34">
        <v>33.436999999999998</v>
      </c>
      <c r="CH34">
        <v>44.94</v>
      </c>
      <c r="CI34">
        <v>5.0199999999999996</v>
      </c>
      <c r="CJ34">
        <v>0</v>
      </c>
      <c r="CK34">
        <v>1689977649.5</v>
      </c>
      <c r="CL34">
        <v>0</v>
      </c>
      <c r="CM34">
        <v>1689976584.0999999</v>
      </c>
      <c r="CN34" t="s">
        <v>354</v>
      </c>
      <c r="CO34">
        <v>1689976584.0999999</v>
      </c>
      <c r="CP34">
        <v>1689976577.0999999</v>
      </c>
      <c r="CQ34">
        <v>21</v>
      </c>
      <c r="CR34">
        <v>3.5000000000000003E-2</v>
      </c>
      <c r="CS34">
        <v>1.2999999999999999E-2</v>
      </c>
      <c r="CT34">
        <v>-4.8479999999999999</v>
      </c>
      <c r="CU34">
        <v>-0.20300000000000001</v>
      </c>
      <c r="CV34">
        <v>405</v>
      </c>
      <c r="CW34">
        <v>13</v>
      </c>
      <c r="CX34">
        <v>0.72</v>
      </c>
      <c r="CY34">
        <v>0.14000000000000001</v>
      </c>
      <c r="CZ34">
        <v>0.65855307370106897</v>
      </c>
      <c r="DA34">
        <v>-0.17967034202339999</v>
      </c>
      <c r="DB34">
        <v>7.0969675548985603E-2</v>
      </c>
      <c r="DC34">
        <v>1</v>
      </c>
      <c r="DD34">
        <v>400.51352380952397</v>
      </c>
      <c r="DE34">
        <v>-6.5220779221016101E-2</v>
      </c>
      <c r="DF34">
        <v>2.6825039914972301E-2</v>
      </c>
      <c r="DG34">
        <v>-1</v>
      </c>
      <c r="DH34">
        <v>49.992789999999999</v>
      </c>
      <c r="DI34">
        <v>-0.106577740221918</v>
      </c>
      <c r="DJ34">
        <v>0.125975318614402</v>
      </c>
      <c r="DK34">
        <v>1</v>
      </c>
      <c r="DL34">
        <v>2</v>
      </c>
      <c r="DM34">
        <v>2</v>
      </c>
      <c r="DN34" t="s">
        <v>355</v>
      </c>
      <c r="DO34">
        <v>2.7335500000000001</v>
      </c>
      <c r="DP34">
        <v>2.8377400000000002</v>
      </c>
      <c r="DQ34">
        <v>9.85954E-2</v>
      </c>
      <c r="DR34">
        <v>9.7312999999999997E-2</v>
      </c>
      <c r="DS34">
        <v>8.4472699999999998E-2</v>
      </c>
      <c r="DT34">
        <v>8.10168E-2</v>
      </c>
      <c r="DU34">
        <v>26380.400000000001</v>
      </c>
      <c r="DV34">
        <v>27711</v>
      </c>
      <c r="DW34">
        <v>27381.1</v>
      </c>
      <c r="DX34">
        <v>28803.5</v>
      </c>
      <c r="DY34">
        <v>33042.300000000003</v>
      </c>
      <c r="DZ34">
        <v>35235.199999999997</v>
      </c>
      <c r="EA34">
        <v>36605.5</v>
      </c>
      <c r="EB34">
        <v>39023.9</v>
      </c>
      <c r="EC34">
        <v>1.8903700000000001</v>
      </c>
      <c r="ED34">
        <v>2.1087699999999998</v>
      </c>
      <c r="EE34">
        <v>0.106506</v>
      </c>
      <c r="EF34">
        <v>0</v>
      </c>
      <c r="EG34">
        <v>18.125</v>
      </c>
      <c r="EH34">
        <v>999.9</v>
      </c>
      <c r="EI34">
        <v>52.143000000000001</v>
      </c>
      <c r="EJ34">
        <v>23.292999999999999</v>
      </c>
      <c r="EK34">
        <v>14.8513</v>
      </c>
      <c r="EL34">
        <v>62.370699999999999</v>
      </c>
      <c r="EM34">
        <v>26.4984</v>
      </c>
      <c r="EN34">
        <v>1</v>
      </c>
      <c r="EO34">
        <v>-0.43718000000000001</v>
      </c>
      <c r="EP34">
        <v>0.56901400000000002</v>
      </c>
      <c r="EQ34">
        <v>19.9666</v>
      </c>
      <c r="ER34">
        <v>5.2174399999999999</v>
      </c>
      <c r="ES34">
        <v>11.9201</v>
      </c>
      <c r="ET34">
        <v>4.9557500000000001</v>
      </c>
      <c r="EU34">
        <v>3.29745</v>
      </c>
      <c r="EV34">
        <v>9999</v>
      </c>
      <c r="EW34">
        <v>5637.1</v>
      </c>
      <c r="EX34">
        <v>81.8</v>
      </c>
      <c r="EY34">
        <v>161.5</v>
      </c>
      <c r="EZ34">
        <v>1.85991</v>
      </c>
      <c r="FA34">
        <v>1.85907</v>
      </c>
      <c r="FB34">
        <v>1.86493</v>
      </c>
      <c r="FC34">
        <v>1.86897</v>
      </c>
      <c r="FD34">
        <v>1.8636299999999999</v>
      </c>
      <c r="FE34">
        <v>1.86371</v>
      </c>
      <c r="FF34">
        <v>1.86371</v>
      </c>
      <c r="FG34">
        <v>1.86351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-4.8479999999999999</v>
      </c>
      <c r="FV34">
        <v>-0.20330000000000001</v>
      </c>
      <c r="FW34">
        <v>-4.8479999999999599</v>
      </c>
      <c r="FX34">
        <v>0</v>
      </c>
      <c r="FY34">
        <v>0</v>
      </c>
      <c r="FZ34">
        <v>0</v>
      </c>
      <c r="GA34">
        <v>-0.203320000000003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17.600000000000001</v>
      </c>
      <c r="GJ34">
        <v>17.7</v>
      </c>
      <c r="GK34">
        <v>1.0339400000000001</v>
      </c>
      <c r="GL34">
        <v>2.5537100000000001</v>
      </c>
      <c r="GM34">
        <v>1.4489700000000001</v>
      </c>
      <c r="GN34">
        <v>2.3059099999999999</v>
      </c>
      <c r="GO34">
        <v>1.5466299999999999</v>
      </c>
      <c r="GP34">
        <v>2.34619</v>
      </c>
      <c r="GQ34">
        <v>26.107399999999998</v>
      </c>
      <c r="GR34">
        <v>14.5611</v>
      </c>
      <c r="GS34">
        <v>18</v>
      </c>
      <c r="GT34">
        <v>385.85700000000003</v>
      </c>
      <c r="GU34">
        <v>649.69100000000003</v>
      </c>
      <c r="GV34">
        <v>19.013999999999999</v>
      </c>
      <c r="GW34">
        <v>21.602900000000002</v>
      </c>
      <c r="GX34">
        <v>29.9999</v>
      </c>
      <c r="GY34">
        <v>21.588899999999999</v>
      </c>
      <c r="GZ34">
        <v>21.566400000000002</v>
      </c>
      <c r="HA34">
        <v>20.7042</v>
      </c>
      <c r="HB34">
        <v>10</v>
      </c>
      <c r="HC34">
        <v>-30</v>
      </c>
      <c r="HD34">
        <v>19.023800000000001</v>
      </c>
      <c r="HE34">
        <v>400.49799999999999</v>
      </c>
      <c r="HF34">
        <v>0</v>
      </c>
      <c r="HG34">
        <v>100.849</v>
      </c>
      <c r="HH34">
        <v>94.892700000000005</v>
      </c>
    </row>
    <row r="35" spans="1:216" x14ac:dyDescent="0.2">
      <c r="A35">
        <v>17</v>
      </c>
      <c r="B35">
        <v>1689977700</v>
      </c>
      <c r="C35">
        <v>976.90000009536698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1689977700</v>
      </c>
      <c r="M35">
        <f t="shared" si="0"/>
        <v>8.6066739666449559E-4</v>
      </c>
      <c r="N35">
        <f t="shared" si="1"/>
        <v>0.86066739666449554</v>
      </c>
      <c r="O35">
        <f t="shared" si="2"/>
        <v>0.14043208076026878</v>
      </c>
      <c r="P35">
        <f t="shared" si="3"/>
        <v>400.07400000000001</v>
      </c>
      <c r="Q35">
        <f t="shared" si="4"/>
        <v>391.92571847518661</v>
      </c>
      <c r="R35">
        <f t="shared" si="5"/>
        <v>39.53516744351225</v>
      </c>
      <c r="S35">
        <f t="shared" si="6"/>
        <v>40.357118285916002</v>
      </c>
      <c r="T35">
        <f t="shared" si="7"/>
        <v>9.5412956177048716E-2</v>
      </c>
      <c r="U35">
        <f t="shared" si="8"/>
        <v>4.6927793530906516</v>
      </c>
      <c r="V35">
        <f t="shared" si="9"/>
        <v>9.4348202284594396E-2</v>
      </c>
      <c r="W35">
        <f t="shared" si="10"/>
        <v>5.9062300096561729E-2</v>
      </c>
      <c r="X35">
        <f t="shared" si="11"/>
        <v>4.938512218894842</v>
      </c>
      <c r="Y35">
        <f t="shared" si="12"/>
        <v>19.875958406502932</v>
      </c>
      <c r="Z35">
        <f t="shared" si="13"/>
        <v>19.875958406502932</v>
      </c>
      <c r="AA35">
        <f t="shared" si="14"/>
        <v>2.3286485139524253</v>
      </c>
      <c r="AB35">
        <f t="shared" si="15"/>
        <v>60.746116874649189</v>
      </c>
      <c r="AC35">
        <f t="shared" si="16"/>
        <v>1.4255734365147998</v>
      </c>
      <c r="AD35">
        <f t="shared" si="17"/>
        <v>2.3467729459259079</v>
      </c>
      <c r="AE35">
        <f t="shared" si="18"/>
        <v>0.9030750774376255</v>
      </c>
      <c r="AF35">
        <f t="shared" si="19"/>
        <v>-37.955432192904254</v>
      </c>
      <c r="AG35">
        <f t="shared" si="20"/>
        <v>31.660462807515707</v>
      </c>
      <c r="AH35">
        <f t="shared" si="21"/>
        <v>1.3555883939040845</v>
      </c>
      <c r="AI35">
        <f t="shared" si="22"/>
        <v>-8.6877258961948201E-4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54395.687083280362</v>
      </c>
      <c r="AO35">
        <f t="shared" si="26"/>
        <v>29.861899999999999</v>
      </c>
      <c r="AP35">
        <f t="shared" si="27"/>
        <v>25.173401688546548</v>
      </c>
      <c r="AQ35">
        <f t="shared" si="28"/>
        <v>0.8429939718687206</v>
      </c>
      <c r="AR35">
        <f t="shared" si="29"/>
        <v>0.16537836570663092</v>
      </c>
      <c r="AS35">
        <v>1689977700</v>
      </c>
      <c r="AT35">
        <v>400.07400000000001</v>
      </c>
      <c r="AU35">
        <v>400.21699999999998</v>
      </c>
      <c r="AV35">
        <v>14.132199999999999</v>
      </c>
      <c r="AW35">
        <v>13.8819</v>
      </c>
      <c r="AX35">
        <v>404.92200000000003</v>
      </c>
      <c r="AY35">
        <v>14.3355</v>
      </c>
      <c r="AZ35">
        <v>400.01400000000001</v>
      </c>
      <c r="BA35">
        <v>100.774</v>
      </c>
      <c r="BB35">
        <v>0.100134</v>
      </c>
      <c r="BC35">
        <v>20.001100000000001</v>
      </c>
      <c r="BD35">
        <v>19.892299999999999</v>
      </c>
      <c r="BE35">
        <v>999.9</v>
      </c>
      <c r="BF35">
        <v>0</v>
      </c>
      <c r="BG35">
        <v>0</v>
      </c>
      <c r="BH35">
        <v>9968.75</v>
      </c>
      <c r="BI35">
        <v>0</v>
      </c>
      <c r="BJ35">
        <v>67.009</v>
      </c>
      <c r="BK35">
        <v>-0.142731</v>
      </c>
      <c r="BL35">
        <v>405.80900000000003</v>
      </c>
      <c r="BM35">
        <v>405.851</v>
      </c>
      <c r="BN35">
        <v>0.25030599999999997</v>
      </c>
      <c r="BO35">
        <v>400.21699999999998</v>
      </c>
      <c r="BP35">
        <v>13.8819</v>
      </c>
      <c r="BQ35">
        <v>1.4241600000000001</v>
      </c>
      <c r="BR35">
        <v>1.3989400000000001</v>
      </c>
      <c r="BS35">
        <v>12.1774</v>
      </c>
      <c r="BT35">
        <v>11.9061</v>
      </c>
      <c r="BU35">
        <v>29.861899999999999</v>
      </c>
      <c r="BV35">
        <v>0.90005400000000002</v>
      </c>
      <c r="BW35">
        <v>9.9946400000000005E-2</v>
      </c>
      <c r="BX35">
        <v>0</v>
      </c>
      <c r="BY35">
        <v>2.2347999999999999</v>
      </c>
      <c r="BZ35">
        <v>0</v>
      </c>
      <c r="CA35">
        <v>433.93299999999999</v>
      </c>
      <c r="CB35">
        <v>230.52</v>
      </c>
      <c r="CC35">
        <v>32.561999999999998</v>
      </c>
      <c r="CD35">
        <v>38.125</v>
      </c>
      <c r="CE35">
        <v>35.686999999999998</v>
      </c>
      <c r="CF35">
        <v>37.061999999999998</v>
      </c>
      <c r="CG35">
        <v>33.375</v>
      </c>
      <c r="CH35">
        <v>26.88</v>
      </c>
      <c r="CI35">
        <v>2.98</v>
      </c>
      <c r="CJ35">
        <v>0</v>
      </c>
      <c r="CK35">
        <v>1689977710.0999999</v>
      </c>
      <c r="CL35">
        <v>0</v>
      </c>
      <c r="CM35">
        <v>1689976584.0999999</v>
      </c>
      <c r="CN35" t="s">
        <v>354</v>
      </c>
      <c r="CO35">
        <v>1689976584.0999999</v>
      </c>
      <c r="CP35">
        <v>1689976577.0999999</v>
      </c>
      <c r="CQ35">
        <v>21</v>
      </c>
      <c r="CR35">
        <v>3.5000000000000003E-2</v>
      </c>
      <c r="CS35">
        <v>1.2999999999999999E-2</v>
      </c>
      <c r="CT35">
        <v>-4.8479999999999999</v>
      </c>
      <c r="CU35">
        <v>-0.20300000000000001</v>
      </c>
      <c r="CV35">
        <v>405</v>
      </c>
      <c r="CW35">
        <v>13</v>
      </c>
      <c r="CX35">
        <v>0.72</v>
      </c>
      <c r="CY35">
        <v>0.14000000000000001</v>
      </c>
      <c r="CZ35">
        <v>0.218639362503604</v>
      </c>
      <c r="DA35">
        <v>0.18526485804613099</v>
      </c>
      <c r="DB35">
        <v>5.0401877943709497E-2</v>
      </c>
      <c r="DC35">
        <v>1</v>
      </c>
      <c r="DD35">
        <v>400.27564999999998</v>
      </c>
      <c r="DE35">
        <v>9.7037593985209294E-2</v>
      </c>
      <c r="DF35">
        <v>2.36226056987788E-2</v>
      </c>
      <c r="DG35">
        <v>-1</v>
      </c>
      <c r="DH35">
        <v>30.013770000000001</v>
      </c>
      <c r="DI35">
        <v>-0.60620056851999204</v>
      </c>
      <c r="DJ35">
        <v>0.172872088840275</v>
      </c>
      <c r="DK35">
        <v>1</v>
      </c>
      <c r="DL35">
        <v>2</v>
      </c>
      <c r="DM35">
        <v>2</v>
      </c>
      <c r="DN35" t="s">
        <v>355</v>
      </c>
      <c r="DO35">
        <v>2.7336499999999999</v>
      </c>
      <c r="DP35">
        <v>2.8380100000000001</v>
      </c>
      <c r="DQ35">
        <v>9.8600599999999997E-2</v>
      </c>
      <c r="DR35">
        <v>9.7260399999999997E-2</v>
      </c>
      <c r="DS35">
        <v>8.4544300000000003E-2</v>
      </c>
      <c r="DT35">
        <v>8.1138799999999997E-2</v>
      </c>
      <c r="DU35">
        <v>26380.6</v>
      </c>
      <c r="DV35">
        <v>27711.9</v>
      </c>
      <c r="DW35">
        <v>27381.5</v>
      </c>
      <c r="DX35">
        <v>28802.799999999999</v>
      </c>
      <c r="DY35">
        <v>33040.699999999997</v>
      </c>
      <c r="DZ35">
        <v>35229.9</v>
      </c>
      <c r="EA35">
        <v>36606.5</v>
      </c>
      <c r="EB35">
        <v>39023.300000000003</v>
      </c>
      <c r="EC35">
        <v>1.8905799999999999</v>
      </c>
      <c r="ED35">
        <v>2.1084499999999999</v>
      </c>
      <c r="EE35">
        <v>0.106823</v>
      </c>
      <c r="EF35">
        <v>0</v>
      </c>
      <c r="EG35">
        <v>18.1221</v>
      </c>
      <c r="EH35">
        <v>999.9</v>
      </c>
      <c r="EI35">
        <v>52.167000000000002</v>
      </c>
      <c r="EJ35">
        <v>23.303000000000001</v>
      </c>
      <c r="EK35">
        <v>14.8657</v>
      </c>
      <c r="EL35">
        <v>61.910699999999999</v>
      </c>
      <c r="EM35">
        <v>26.650600000000001</v>
      </c>
      <c r="EN35">
        <v>1</v>
      </c>
      <c r="EO35">
        <v>-0.436778</v>
      </c>
      <c r="EP35">
        <v>0.44103199999999998</v>
      </c>
      <c r="EQ35">
        <v>19.970600000000001</v>
      </c>
      <c r="ER35">
        <v>5.2180400000000002</v>
      </c>
      <c r="ES35">
        <v>11.9201</v>
      </c>
      <c r="ET35">
        <v>4.9549500000000002</v>
      </c>
      <c r="EU35">
        <v>3.29718</v>
      </c>
      <c r="EV35">
        <v>9999</v>
      </c>
      <c r="EW35">
        <v>5638.4</v>
      </c>
      <c r="EX35">
        <v>81.8</v>
      </c>
      <c r="EY35">
        <v>161.5</v>
      </c>
      <c r="EZ35">
        <v>1.8599300000000001</v>
      </c>
      <c r="FA35">
        <v>1.8590899999999999</v>
      </c>
      <c r="FB35">
        <v>1.86493</v>
      </c>
      <c r="FC35">
        <v>1.86896</v>
      </c>
      <c r="FD35">
        <v>1.8636200000000001</v>
      </c>
      <c r="FE35">
        <v>1.86371</v>
      </c>
      <c r="FF35">
        <v>1.86371</v>
      </c>
      <c r="FG35">
        <v>1.86348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-4.8479999999999999</v>
      </c>
      <c r="FV35">
        <v>-0.20330000000000001</v>
      </c>
      <c r="FW35">
        <v>-4.8479999999999599</v>
      </c>
      <c r="FX35">
        <v>0</v>
      </c>
      <c r="FY35">
        <v>0</v>
      </c>
      <c r="FZ35">
        <v>0</v>
      </c>
      <c r="GA35">
        <v>-0.203320000000003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18.600000000000001</v>
      </c>
      <c r="GJ35">
        <v>18.7</v>
      </c>
      <c r="GK35">
        <v>1.0339400000000001</v>
      </c>
      <c r="GL35">
        <v>2.5439500000000002</v>
      </c>
      <c r="GM35">
        <v>1.4489700000000001</v>
      </c>
      <c r="GN35">
        <v>2.3059099999999999</v>
      </c>
      <c r="GO35">
        <v>1.5466299999999999</v>
      </c>
      <c r="GP35">
        <v>2.4072300000000002</v>
      </c>
      <c r="GQ35">
        <v>26.1279</v>
      </c>
      <c r="GR35">
        <v>14.569800000000001</v>
      </c>
      <c r="GS35">
        <v>18</v>
      </c>
      <c r="GT35">
        <v>386.01400000000001</v>
      </c>
      <c r="GU35">
        <v>649.53899999999999</v>
      </c>
      <c r="GV35">
        <v>19.0749</v>
      </c>
      <c r="GW35">
        <v>21.610199999999999</v>
      </c>
      <c r="GX35">
        <v>30</v>
      </c>
      <c r="GY35">
        <v>21.598099999999999</v>
      </c>
      <c r="GZ35">
        <v>21.577300000000001</v>
      </c>
      <c r="HA35">
        <v>20.693100000000001</v>
      </c>
      <c r="HB35">
        <v>10</v>
      </c>
      <c r="HC35">
        <v>-30</v>
      </c>
      <c r="HD35">
        <v>19.075900000000001</v>
      </c>
      <c r="HE35">
        <v>400.19299999999998</v>
      </c>
      <c r="HF35">
        <v>0</v>
      </c>
      <c r="HG35">
        <v>100.851</v>
      </c>
      <c r="HH35">
        <v>94.890900000000002</v>
      </c>
    </row>
    <row r="36" spans="1:216" x14ac:dyDescent="0.2">
      <c r="A36">
        <v>18</v>
      </c>
      <c r="B36">
        <v>1689977761</v>
      </c>
      <c r="C36">
        <v>1037.9000000953699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1689977761</v>
      </c>
      <c r="M36">
        <f t="shared" si="0"/>
        <v>8.0466185288369967E-4</v>
      </c>
      <c r="N36">
        <f t="shared" si="1"/>
        <v>0.80466185288369962</v>
      </c>
      <c r="O36">
        <f t="shared" si="2"/>
        <v>-0.2642437610796492</v>
      </c>
      <c r="P36">
        <f t="shared" si="3"/>
        <v>400.01299999999998</v>
      </c>
      <c r="Q36">
        <f t="shared" si="4"/>
        <v>398.9783836395664</v>
      </c>
      <c r="R36">
        <f t="shared" si="5"/>
        <v>40.246924500722081</v>
      </c>
      <c r="S36">
        <f t="shared" si="6"/>
        <v>40.351291374350005</v>
      </c>
      <c r="T36">
        <f t="shared" si="7"/>
        <v>8.9280979005283978E-2</v>
      </c>
      <c r="U36">
        <f t="shared" si="8"/>
        <v>4.6963365926701277</v>
      </c>
      <c r="V36">
        <f t="shared" si="9"/>
        <v>8.8348662912734979E-2</v>
      </c>
      <c r="W36">
        <f t="shared" si="10"/>
        <v>5.5300867748834893E-2</v>
      </c>
      <c r="X36">
        <f t="shared" si="11"/>
        <v>3.342722080702623</v>
      </c>
      <c r="Y36">
        <f t="shared" si="12"/>
        <v>19.875159545946858</v>
      </c>
      <c r="Z36">
        <f t="shared" si="13"/>
        <v>19.875159545946858</v>
      </c>
      <c r="AA36">
        <f t="shared" si="14"/>
        <v>2.328533209008206</v>
      </c>
      <c r="AB36">
        <f t="shared" si="15"/>
        <v>60.817874328680496</v>
      </c>
      <c r="AC36">
        <f t="shared" si="16"/>
        <v>1.4268862552450001</v>
      </c>
      <c r="AD36">
        <f t="shared" si="17"/>
        <v>2.3461626552970611</v>
      </c>
      <c r="AE36">
        <f t="shared" si="18"/>
        <v>0.90164695376320592</v>
      </c>
      <c r="AF36">
        <f t="shared" si="19"/>
        <v>-35.485587712171153</v>
      </c>
      <c r="AG36">
        <f t="shared" si="20"/>
        <v>30.823331450487029</v>
      </c>
      <c r="AH36">
        <f t="shared" si="21"/>
        <v>1.3187120074490293</v>
      </c>
      <c r="AI36">
        <f t="shared" si="22"/>
        <v>-8.2217353247315828E-4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54449.377307953131</v>
      </c>
      <c r="AO36">
        <f t="shared" si="26"/>
        <v>20.211500000000001</v>
      </c>
      <c r="AP36">
        <f t="shared" si="27"/>
        <v>17.03826449777338</v>
      </c>
      <c r="AQ36">
        <f t="shared" si="28"/>
        <v>0.84299851558634342</v>
      </c>
      <c r="AR36">
        <f t="shared" si="29"/>
        <v>0.16538713508164277</v>
      </c>
      <c r="AS36">
        <v>1689977761</v>
      </c>
      <c r="AT36">
        <v>400.01299999999998</v>
      </c>
      <c r="AU36">
        <v>400.03</v>
      </c>
      <c r="AV36">
        <v>14.145099999999999</v>
      </c>
      <c r="AW36">
        <v>13.911099999999999</v>
      </c>
      <c r="AX36">
        <v>404.86099999999999</v>
      </c>
      <c r="AY36">
        <v>14.3485</v>
      </c>
      <c r="AZ36">
        <v>400.03</v>
      </c>
      <c r="BA36">
        <v>100.77500000000001</v>
      </c>
      <c r="BB36">
        <v>9.9949999999999997E-2</v>
      </c>
      <c r="BC36">
        <v>19.9969</v>
      </c>
      <c r="BD36">
        <v>19.8947</v>
      </c>
      <c r="BE36">
        <v>999.9</v>
      </c>
      <c r="BF36">
        <v>0</v>
      </c>
      <c r="BG36">
        <v>0</v>
      </c>
      <c r="BH36">
        <v>9978.75</v>
      </c>
      <c r="BI36">
        <v>0</v>
      </c>
      <c r="BJ36">
        <v>71.031800000000004</v>
      </c>
      <c r="BK36">
        <v>-1.6967800000000002E-2</v>
      </c>
      <c r="BL36">
        <v>405.75299999999999</v>
      </c>
      <c r="BM36">
        <v>405.67399999999998</v>
      </c>
      <c r="BN36">
        <v>0.234037</v>
      </c>
      <c r="BO36">
        <v>400.03</v>
      </c>
      <c r="BP36">
        <v>13.911099999999999</v>
      </c>
      <c r="BQ36">
        <v>1.4254800000000001</v>
      </c>
      <c r="BR36">
        <v>1.4018999999999999</v>
      </c>
      <c r="BS36">
        <v>12.1915</v>
      </c>
      <c r="BT36">
        <v>11.9382</v>
      </c>
      <c r="BU36">
        <v>20.211500000000001</v>
      </c>
      <c r="BV36">
        <v>0.89989699999999995</v>
      </c>
      <c r="BW36">
        <v>0.100103</v>
      </c>
      <c r="BX36">
        <v>0</v>
      </c>
      <c r="BY36">
        <v>2.0893999999999999</v>
      </c>
      <c r="BZ36">
        <v>0</v>
      </c>
      <c r="CA36">
        <v>432.67899999999997</v>
      </c>
      <c r="CB36">
        <v>156.01599999999999</v>
      </c>
      <c r="CC36">
        <v>32.5</v>
      </c>
      <c r="CD36">
        <v>38.061999999999998</v>
      </c>
      <c r="CE36">
        <v>35.561999999999998</v>
      </c>
      <c r="CF36">
        <v>37.061999999999998</v>
      </c>
      <c r="CG36">
        <v>33.25</v>
      </c>
      <c r="CH36">
        <v>18.190000000000001</v>
      </c>
      <c r="CI36">
        <v>2.02</v>
      </c>
      <c r="CJ36">
        <v>0</v>
      </c>
      <c r="CK36">
        <v>1689977771.3</v>
      </c>
      <c r="CL36">
        <v>0</v>
      </c>
      <c r="CM36">
        <v>1689976584.0999999</v>
      </c>
      <c r="CN36" t="s">
        <v>354</v>
      </c>
      <c r="CO36">
        <v>1689976584.0999999</v>
      </c>
      <c r="CP36">
        <v>1689976577.0999999</v>
      </c>
      <c r="CQ36">
        <v>21</v>
      </c>
      <c r="CR36">
        <v>3.5000000000000003E-2</v>
      </c>
      <c r="CS36">
        <v>1.2999999999999999E-2</v>
      </c>
      <c r="CT36">
        <v>-4.8479999999999999</v>
      </c>
      <c r="CU36">
        <v>-0.20300000000000001</v>
      </c>
      <c r="CV36">
        <v>405</v>
      </c>
      <c r="CW36">
        <v>13</v>
      </c>
      <c r="CX36">
        <v>0.72</v>
      </c>
      <c r="CY36">
        <v>0.14000000000000001</v>
      </c>
      <c r="CZ36">
        <v>-9.72406894908142E-2</v>
      </c>
      <c r="DA36">
        <v>-0.109566028587854</v>
      </c>
      <c r="DB36">
        <v>5.6629673367988E-2</v>
      </c>
      <c r="DC36">
        <v>1</v>
      </c>
      <c r="DD36">
        <v>400.06166666666701</v>
      </c>
      <c r="DE36">
        <v>-8.7974025973779596E-2</v>
      </c>
      <c r="DF36">
        <v>2.7173750172053202E-2</v>
      </c>
      <c r="DG36">
        <v>-1</v>
      </c>
      <c r="DH36">
        <v>19.970800000000001</v>
      </c>
      <c r="DI36">
        <v>0.170670035377708</v>
      </c>
      <c r="DJ36">
        <v>0.170780995931716</v>
      </c>
      <c r="DK36">
        <v>1</v>
      </c>
      <c r="DL36">
        <v>2</v>
      </c>
      <c r="DM36">
        <v>2</v>
      </c>
      <c r="DN36" t="s">
        <v>355</v>
      </c>
      <c r="DO36">
        <v>2.7336999999999998</v>
      </c>
      <c r="DP36">
        <v>2.8379099999999999</v>
      </c>
      <c r="DQ36">
        <v>9.8587400000000006E-2</v>
      </c>
      <c r="DR36">
        <v>9.7223900000000002E-2</v>
      </c>
      <c r="DS36">
        <v>8.4598499999999993E-2</v>
      </c>
      <c r="DT36">
        <v>8.1261100000000003E-2</v>
      </c>
      <c r="DU36">
        <v>26379.8</v>
      </c>
      <c r="DV36">
        <v>27711.9</v>
      </c>
      <c r="DW36">
        <v>27380.3</v>
      </c>
      <c r="DX36">
        <v>28801.599999999999</v>
      </c>
      <c r="DY36">
        <v>33037.4</v>
      </c>
      <c r="DZ36">
        <v>35223.5</v>
      </c>
      <c r="EA36">
        <v>36605.1</v>
      </c>
      <c r="EB36">
        <v>39021.300000000003</v>
      </c>
      <c r="EC36">
        <v>1.89035</v>
      </c>
      <c r="ED36">
        <v>2.1080299999999998</v>
      </c>
      <c r="EE36">
        <v>0.104196</v>
      </c>
      <c r="EF36">
        <v>0</v>
      </c>
      <c r="EG36">
        <v>18.168099999999999</v>
      </c>
      <c r="EH36">
        <v>999.9</v>
      </c>
      <c r="EI36">
        <v>52.21</v>
      </c>
      <c r="EJ36">
        <v>23.332999999999998</v>
      </c>
      <c r="EK36">
        <v>14.9046</v>
      </c>
      <c r="EL36">
        <v>62.350700000000003</v>
      </c>
      <c r="EM36">
        <v>26.490400000000001</v>
      </c>
      <c r="EN36">
        <v>1</v>
      </c>
      <c r="EO36">
        <v>-0.43581799999999998</v>
      </c>
      <c r="EP36">
        <v>0.50688699999999998</v>
      </c>
      <c r="EQ36">
        <v>19.9695</v>
      </c>
      <c r="ER36">
        <v>5.2192400000000001</v>
      </c>
      <c r="ES36">
        <v>11.9201</v>
      </c>
      <c r="ET36">
        <v>4.9554</v>
      </c>
      <c r="EU36">
        <v>3.2972000000000001</v>
      </c>
      <c r="EV36">
        <v>9999</v>
      </c>
      <c r="EW36">
        <v>5639.9</v>
      </c>
      <c r="EX36">
        <v>81.8</v>
      </c>
      <c r="EY36">
        <v>161.5</v>
      </c>
      <c r="EZ36">
        <v>1.85991</v>
      </c>
      <c r="FA36">
        <v>1.8591200000000001</v>
      </c>
      <c r="FB36">
        <v>1.86493</v>
      </c>
      <c r="FC36">
        <v>1.8689800000000001</v>
      </c>
      <c r="FD36">
        <v>1.8635999999999999</v>
      </c>
      <c r="FE36">
        <v>1.86371</v>
      </c>
      <c r="FF36">
        <v>1.86371</v>
      </c>
      <c r="FG36">
        <v>1.8634999999999999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-4.8479999999999999</v>
      </c>
      <c r="FV36">
        <v>-0.2034</v>
      </c>
      <c r="FW36">
        <v>-4.8479999999999599</v>
      </c>
      <c r="FX36">
        <v>0</v>
      </c>
      <c r="FY36">
        <v>0</v>
      </c>
      <c r="FZ36">
        <v>0</v>
      </c>
      <c r="GA36">
        <v>-0.203320000000003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19.600000000000001</v>
      </c>
      <c r="GJ36">
        <v>19.7</v>
      </c>
      <c r="GK36">
        <v>1.0339400000000001</v>
      </c>
      <c r="GL36">
        <v>2.5427200000000001</v>
      </c>
      <c r="GM36">
        <v>1.4477500000000001</v>
      </c>
      <c r="GN36">
        <v>2.3059099999999999</v>
      </c>
      <c r="GO36">
        <v>1.5466299999999999</v>
      </c>
      <c r="GP36">
        <v>2.4072300000000002</v>
      </c>
      <c r="GQ36">
        <v>26.148499999999999</v>
      </c>
      <c r="GR36">
        <v>14.5611</v>
      </c>
      <c r="GS36">
        <v>18</v>
      </c>
      <c r="GT36">
        <v>385.99799999999999</v>
      </c>
      <c r="GU36">
        <v>649.32600000000002</v>
      </c>
      <c r="GV36">
        <v>18.9983</v>
      </c>
      <c r="GW36">
        <v>21.6175</v>
      </c>
      <c r="GX36">
        <v>30.0001</v>
      </c>
      <c r="GY36">
        <v>21.610900000000001</v>
      </c>
      <c r="GZ36">
        <v>21.590399999999999</v>
      </c>
      <c r="HA36">
        <v>20.687799999999999</v>
      </c>
      <c r="HB36">
        <v>10</v>
      </c>
      <c r="HC36">
        <v>-30</v>
      </c>
      <c r="HD36">
        <v>19.023499999999999</v>
      </c>
      <c r="HE36">
        <v>399.995</v>
      </c>
      <c r="HF36">
        <v>0</v>
      </c>
      <c r="HG36">
        <v>100.84699999999999</v>
      </c>
      <c r="HH36">
        <v>94.886499999999998</v>
      </c>
    </row>
    <row r="37" spans="1:216" x14ac:dyDescent="0.2">
      <c r="A37">
        <v>19</v>
      </c>
      <c r="B37">
        <v>1689977822</v>
      </c>
      <c r="C37">
        <v>1098.9000000953699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1689977822</v>
      </c>
      <c r="M37">
        <f t="shared" si="0"/>
        <v>7.5891009682162874E-4</v>
      </c>
      <c r="N37">
        <f t="shared" si="1"/>
        <v>0.75891009682162869</v>
      </c>
      <c r="O37">
        <f t="shared" si="2"/>
        <v>-1.2832705550424923</v>
      </c>
      <c r="P37">
        <f t="shared" si="3"/>
        <v>400.01799999999997</v>
      </c>
      <c r="Q37">
        <f t="shared" si="4"/>
        <v>418.60489156514438</v>
      </c>
      <c r="R37">
        <f t="shared" si="5"/>
        <v>42.227954553594195</v>
      </c>
      <c r="S37">
        <f t="shared" si="6"/>
        <v>40.352949201003</v>
      </c>
      <c r="T37">
        <f t="shared" si="7"/>
        <v>8.4440205901836443E-2</v>
      </c>
      <c r="U37">
        <f t="shared" si="8"/>
        <v>4.7120486912930213</v>
      </c>
      <c r="V37">
        <f t="shared" si="9"/>
        <v>8.3608491727789849E-2</v>
      </c>
      <c r="W37">
        <f t="shared" si="10"/>
        <v>5.232935064394556E-2</v>
      </c>
      <c r="X37">
        <f t="shared" si="11"/>
        <v>0</v>
      </c>
      <c r="Y37">
        <f t="shared" si="12"/>
        <v>19.868546141657042</v>
      </c>
      <c r="Z37">
        <f t="shared" si="13"/>
        <v>19.868546141657042</v>
      </c>
      <c r="AA37">
        <f t="shared" si="14"/>
        <v>2.3275788437997655</v>
      </c>
      <c r="AB37">
        <f t="shared" si="15"/>
        <v>60.914010666493631</v>
      </c>
      <c r="AC37">
        <f t="shared" si="16"/>
        <v>1.42896477487755</v>
      </c>
      <c r="AD37">
        <f t="shared" si="17"/>
        <v>2.3458720895939407</v>
      </c>
      <c r="AE37">
        <f t="shared" si="18"/>
        <v>0.89861406892221551</v>
      </c>
      <c r="AF37">
        <f t="shared" si="19"/>
        <v>-33.467935269833831</v>
      </c>
      <c r="AG37">
        <f t="shared" si="20"/>
        <v>32.098424846726985</v>
      </c>
      <c r="AH37">
        <f t="shared" si="21"/>
        <v>1.3686247770691766</v>
      </c>
      <c r="AI37">
        <f t="shared" si="22"/>
        <v>-8.856460376662767E-4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54683.458257668848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1689977822</v>
      </c>
      <c r="AT37">
        <v>400.01799999999997</v>
      </c>
      <c r="AU37">
        <v>399.72899999999998</v>
      </c>
      <c r="AV37">
        <v>14.1653</v>
      </c>
      <c r="AW37">
        <v>13.944599999999999</v>
      </c>
      <c r="AX37">
        <v>404.86599999999999</v>
      </c>
      <c r="AY37">
        <v>14.368600000000001</v>
      </c>
      <c r="AZ37">
        <v>400.01299999999998</v>
      </c>
      <c r="BA37">
        <v>100.77800000000001</v>
      </c>
      <c r="BB37">
        <v>9.9833500000000006E-2</v>
      </c>
      <c r="BC37">
        <v>19.994900000000001</v>
      </c>
      <c r="BD37">
        <v>19.894600000000001</v>
      </c>
      <c r="BE37">
        <v>999.9</v>
      </c>
      <c r="BF37">
        <v>0</v>
      </c>
      <c r="BG37">
        <v>0</v>
      </c>
      <c r="BH37">
        <v>10023.1</v>
      </c>
      <c r="BI37">
        <v>0</v>
      </c>
      <c r="BJ37">
        <v>74.146000000000001</v>
      </c>
      <c r="BK37">
        <v>0.28836099999999998</v>
      </c>
      <c r="BL37">
        <v>405.76499999999999</v>
      </c>
      <c r="BM37">
        <v>405.38200000000001</v>
      </c>
      <c r="BN37">
        <v>0.22064800000000001</v>
      </c>
      <c r="BO37">
        <v>399.72899999999998</v>
      </c>
      <c r="BP37">
        <v>13.944599999999999</v>
      </c>
      <c r="BQ37">
        <v>1.42754</v>
      </c>
      <c r="BR37">
        <v>1.4053100000000001</v>
      </c>
      <c r="BS37">
        <v>12.2134</v>
      </c>
      <c r="BT37">
        <v>11.975</v>
      </c>
      <c r="BU37">
        <v>0</v>
      </c>
      <c r="BV37">
        <v>0</v>
      </c>
      <c r="BW37">
        <v>0</v>
      </c>
      <c r="BX37">
        <v>0</v>
      </c>
      <c r="BY37">
        <v>4.55</v>
      </c>
      <c r="BZ37">
        <v>0</v>
      </c>
      <c r="CA37">
        <v>396.73</v>
      </c>
      <c r="CB37">
        <v>3.21</v>
      </c>
      <c r="CC37">
        <v>32.375</v>
      </c>
      <c r="CD37">
        <v>38</v>
      </c>
      <c r="CE37">
        <v>35.5</v>
      </c>
      <c r="CF37">
        <v>37</v>
      </c>
      <c r="CG37">
        <v>33.186999999999998</v>
      </c>
      <c r="CH37">
        <v>0</v>
      </c>
      <c r="CI37">
        <v>0</v>
      </c>
      <c r="CJ37">
        <v>0</v>
      </c>
      <c r="CK37">
        <v>1689977832</v>
      </c>
      <c r="CL37">
        <v>0</v>
      </c>
      <c r="CM37">
        <v>1689976584.0999999</v>
      </c>
      <c r="CN37" t="s">
        <v>354</v>
      </c>
      <c r="CO37">
        <v>1689976584.0999999</v>
      </c>
      <c r="CP37">
        <v>1689976577.0999999</v>
      </c>
      <c r="CQ37">
        <v>21</v>
      </c>
      <c r="CR37">
        <v>3.5000000000000003E-2</v>
      </c>
      <c r="CS37">
        <v>1.2999999999999999E-2</v>
      </c>
      <c r="CT37">
        <v>-4.8479999999999999</v>
      </c>
      <c r="CU37">
        <v>-0.20300000000000001</v>
      </c>
      <c r="CV37">
        <v>405</v>
      </c>
      <c r="CW37">
        <v>13</v>
      </c>
      <c r="CX37">
        <v>0.72</v>
      </c>
      <c r="CY37">
        <v>0.14000000000000001</v>
      </c>
      <c r="CZ37">
        <v>-0.61170460183639797</v>
      </c>
      <c r="DA37">
        <v>2.2957008641261802E-2</v>
      </c>
      <c r="DB37">
        <v>5.4141491572273298E-2</v>
      </c>
      <c r="DC37">
        <v>1</v>
      </c>
      <c r="DD37">
        <v>399.76384999999999</v>
      </c>
      <c r="DE37">
        <v>-0.28930827067658099</v>
      </c>
      <c r="DF37">
        <v>3.9723135576129498E-2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2.7336299999999998</v>
      </c>
      <c r="DP37">
        <v>2.8381799999999999</v>
      </c>
      <c r="DQ37">
        <v>9.8586400000000005E-2</v>
      </c>
      <c r="DR37">
        <v>9.7166000000000002E-2</v>
      </c>
      <c r="DS37">
        <v>8.4683999999999995E-2</v>
      </c>
      <c r="DT37">
        <v>8.1401399999999999E-2</v>
      </c>
      <c r="DU37">
        <v>26380.3</v>
      </c>
      <c r="DV37">
        <v>27713.1</v>
      </c>
      <c r="DW37">
        <v>27380.799999999999</v>
      </c>
      <c r="DX37">
        <v>28801.1</v>
      </c>
      <c r="DY37">
        <v>33034.699999999997</v>
      </c>
      <c r="DZ37">
        <v>35217.599999999999</v>
      </c>
      <c r="EA37">
        <v>36605.5</v>
      </c>
      <c r="EB37">
        <v>39020.800000000003</v>
      </c>
      <c r="EC37">
        <v>1.89042</v>
      </c>
      <c r="ED37">
        <v>2.1075699999999999</v>
      </c>
      <c r="EE37">
        <v>0.102352</v>
      </c>
      <c r="EF37">
        <v>0</v>
      </c>
      <c r="EG37">
        <v>18.198699999999999</v>
      </c>
      <c r="EH37">
        <v>999.9</v>
      </c>
      <c r="EI37">
        <v>52.259</v>
      </c>
      <c r="EJ37">
        <v>23.363</v>
      </c>
      <c r="EK37">
        <v>14.9468</v>
      </c>
      <c r="EL37">
        <v>62.100700000000003</v>
      </c>
      <c r="EM37">
        <v>26.494399999999999</v>
      </c>
      <c r="EN37">
        <v>1</v>
      </c>
      <c r="EO37">
        <v>-0.43459300000000001</v>
      </c>
      <c r="EP37">
        <v>0.47948499999999999</v>
      </c>
      <c r="EQ37">
        <v>19.97</v>
      </c>
      <c r="ER37">
        <v>5.2190899999999996</v>
      </c>
      <c r="ES37">
        <v>11.9201</v>
      </c>
      <c r="ET37">
        <v>4.9555499999999997</v>
      </c>
      <c r="EU37">
        <v>3.2970299999999999</v>
      </c>
      <c r="EV37">
        <v>9999</v>
      </c>
      <c r="EW37">
        <v>5641.1</v>
      </c>
      <c r="EX37">
        <v>81.8</v>
      </c>
      <c r="EY37">
        <v>161.5</v>
      </c>
      <c r="EZ37">
        <v>1.8599300000000001</v>
      </c>
      <c r="FA37">
        <v>1.85911</v>
      </c>
      <c r="FB37">
        <v>1.8649199999999999</v>
      </c>
      <c r="FC37">
        <v>1.8689199999999999</v>
      </c>
      <c r="FD37">
        <v>1.86365</v>
      </c>
      <c r="FE37">
        <v>1.86371</v>
      </c>
      <c r="FF37">
        <v>1.86371</v>
      </c>
      <c r="FG37">
        <v>1.86347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-4.8479999999999999</v>
      </c>
      <c r="FV37">
        <v>-0.20330000000000001</v>
      </c>
      <c r="FW37">
        <v>-4.8479999999999599</v>
      </c>
      <c r="FX37">
        <v>0</v>
      </c>
      <c r="FY37">
        <v>0</v>
      </c>
      <c r="FZ37">
        <v>0</v>
      </c>
      <c r="GA37">
        <v>-0.203320000000003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20.6</v>
      </c>
      <c r="GJ37">
        <v>20.7</v>
      </c>
      <c r="GK37">
        <v>1.03271</v>
      </c>
      <c r="GL37">
        <v>2.5463900000000002</v>
      </c>
      <c r="GM37">
        <v>1.4489700000000001</v>
      </c>
      <c r="GN37">
        <v>2.3071299999999999</v>
      </c>
      <c r="GO37">
        <v>1.5466299999999999</v>
      </c>
      <c r="GP37">
        <v>2.4182100000000002</v>
      </c>
      <c r="GQ37">
        <v>26.1691</v>
      </c>
      <c r="GR37">
        <v>14.552300000000001</v>
      </c>
      <c r="GS37">
        <v>18</v>
      </c>
      <c r="GT37">
        <v>386.14299999999997</v>
      </c>
      <c r="GU37">
        <v>649.15200000000004</v>
      </c>
      <c r="GV37">
        <v>19.023</v>
      </c>
      <c r="GW37">
        <v>21.6311</v>
      </c>
      <c r="GX37">
        <v>30.0001</v>
      </c>
      <c r="GY37">
        <v>21.626899999999999</v>
      </c>
      <c r="GZ37">
        <v>21.6081</v>
      </c>
      <c r="HA37">
        <v>20.677099999999999</v>
      </c>
      <c r="HB37">
        <v>10</v>
      </c>
      <c r="HC37">
        <v>-30</v>
      </c>
      <c r="HD37">
        <v>19.025700000000001</v>
      </c>
      <c r="HE37">
        <v>399.78</v>
      </c>
      <c r="HF37">
        <v>0</v>
      </c>
      <c r="HG37">
        <v>100.848</v>
      </c>
      <c r="HH37">
        <v>94.884900000000002</v>
      </c>
    </row>
    <row r="38" spans="1:216" x14ac:dyDescent="0.2">
      <c r="A38">
        <v>20</v>
      </c>
      <c r="B38">
        <v>1689977904</v>
      </c>
      <c r="C38">
        <v>1180.9000000953699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1689977904</v>
      </c>
      <c r="M38">
        <f t="shared" si="0"/>
        <v>6.8671042858171806E-4</v>
      </c>
      <c r="N38">
        <f t="shared" si="1"/>
        <v>0.68671042858171805</v>
      </c>
      <c r="O38">
        <f t="shared" si="2"/>
        <v>8.9867421611446616</v>
      </c>
      <c r="P38">
        <f t="shared" si="3"/>
        <v>399.74099999999999</v>
      </c>
      <c r="Q38">
        <f t="shared" si="4"/>
        <v>169.80966581970267</v>
      </c>
      <c r="R38">
        <f t="shared" si="5"/>
        <v>17.129838121660569</v>
      </c>
      <c r="S38">
        <f t="shared" si="6"/>
        <v>40.324551535606496</v>
      </c>
      <c r="T38">
        <f t="shared" si="7"/>
        <v>6.4310529891278362E-2</v>
      </c>
      <c r="U38">
        <f t="shared" si="8"/>
        <v>4.7124708453933382</v>
      </c>
      <c r="V38">
        <f t="shared" si="9"/>
        <v>6.3826911471545414E-2</v>
      </c>
      <c r="W38">
        <f t="shared" si="10"/>
        <v>3.9934967475361668E-2</v>
      </c>
      <c r="X38">
        <f t="shared" si="11"/>
        <v>297.68226899999996</v>
      </c>
      <c r="Y38">
        <f t="shared" si="12"/>
        <v>20.998043752505666</v>
      </c>
      <c r="Z38">
        <f t="shared" si="13"/>
        <v>20.998043752505666</v>
      </c>
      <c r="AA38">
        <f t="shared" si="14"/>
        <v>2.4956318502719692</v>
      </c>
      <c r="AB38">
        <f t="shared" si="15"/>
        <v>61.04292007440025</v>
      </c>
      <c r="AC38">
        <f t="shared" si="16"/>
        <v>1.4314302356653499</v>
      </c>
      <c r="AD38">
        <f t="shared" si="17"/>
        <v>2.3449570137219777</v>
      </c>
      <c r="AE38">
        <f t="shared" si="18"/>
        <v>1.0642016146066193</v>
      </c>
      <c r="AF38">
        <f t="shared" si="19"/>
        <v>-30.283929900453767</v>
      </c>
      <c r="AG38">
        <f t="shared" si="20"/>
        <v>-256.45799596802937</v>
      </c>
      <c r="AH38">
        <f t="shared" si="21"/>
        <v>-10.997012822475911</v>
      </c>
      <c r="AI38">
        <f t="shared" si="22"/>
        <v>-5.6669690959097352E-2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54690.890054457435</v>
      </c>
      <c r="AO38">
        <f t="shared" si="26"/>
        <v>1799.88</v>
      </c>
      <c r="AP38">
        <f t="shared" si="27"/>
        <v>1517.2989</v>
      </c>
      <c r="AQ38">
        <f t="shared" si="28"/>
        <v>0.84300003333555562</v>
      </c>
      <c r="AR38">
        <f t="shared" si="29"/>
        <v>0.16539006433762249</v>
      </c>
      <c r="AS38">
        <v>1689977904</v>
      </c>
      <c r="AT38">
        <v>399.74099999999999</v>
      </c>
      <c r="AU38">
        <v>402.47300000000001</v>
      </c>
      <c r="AV38">
        <v>14.1899</v>
      </c>
      <c r="AW38">
        <v>13.9902</v>
      </c>
      <c r="AX38">
        <v>404.589</v>
      </c>
      <c r="AY38">
        <v>14.3933</v>
      </c>
      <c r="AZ38">
        <v>400.01</v>
      </c>
      <c r="BA38">
        <v>100.777</v>
      </c>
      <c r="BB38">
        <v>9.9696499999999993E-2</v>
      </c>
      <c r="BC38">
        <v>19.988600000000002</v>
      </c>
      <c r="BD38">
        <v>20.2346</v>
      </c>
      <c r="BE38">
        <v>999.9</v>
      </c>
      <c r="BF38">
        <v>0</v>
      </c>
      <c r="BG38">
        <v>0</v>
      </c>
      <c r="BH38">
        <v>10024.4</v>
      </c>
      <c r="BI38">
        <v>0</v>
      </c>
      <c r="BJ38">
        <v>72.835599999999999</v>
      </c>
      <c r="BK38">
        <v>-2.7318699999999998</v>
      </c>
      <c r="BL38">
        <v>405.495</v>
      </c>
      <c r="BM38">
        <v>408.18299999999999</v>
      </c>
      <c r="BN38">
        <v>0.19973199999999999</v>
      </c>
      <c r="BO38">
        <v>402.47300000000001</v>
      </c>
      <c r="BP38">
        <v>13.9902</v>
      </c>
      <c r="BQ38">
        <v>1.4300200000000001</v>
      </c>
      <c r="BR38">
        <v>1.4098900000000001</v>
      </c>
      <c r="BS38">
        <v>12.239699999999999</v>
      </c>
      <c r="BT38">
        <v>12.0244</v>
      </c>
      <c r="BU38">
        <v>1799.88</v>
      </c>
      <c r="BV38">
        <v>0.89999899999999999</v>
      </c>
      <c r="BW38">
        <v>0.10000100000000001</v>
      </c>
      <c r="BX38">
        <v>0</v>
      </c>
      <c r="BY38">
        <v>2.2355</v>
      </c>
      <c r="BZ38">
        <v>0</v>
      </c>
      <c r="CA38">
        <v>3453.47</v>
      </c>
      <c r="CB38">
        <v>13894</v>
      </c>
      <c r="CC38">
        <v>34.061999999999998</v>
      </c>
      <c r="CD38">
        <v>37.936999999999998</v>
      </c>
      <c r="CE38">
        <v>35.811999999999998</v>
      </c>
      <c r="CF38">
        <v>37.061999999999998</v>
      </c>
      <c r="CG38">
        <v>34</v>
      </c>
      <c r="CH38">
        <v>1619.89</v>
      </c>
      <c r="CI38">
        <v>179.99</v>
      </c>
      <c r="CJ38">
        <v>0</v>
      </c>
      <c r="CK38">
        <v>1689977914.2</v>
      </c>
      <c r="CL38">
        <v>0</v>
      </c>
      <c r="CM38">
        <v>1689976584.0999999</v>
      </c>
      <c r="CN38" t="s">
        <v>354</v>
      </c>
      <c r="CO38">
        <v>1689976584.0999999</v>
      </c>
      <c r="CP38">
        <v>1689976577.0999999</v>
      </c>
      <c r="CQ38">
        <v>21</v>
      </c>
      <c r="CR38">
        <v>3.5000000000000003E-2</v>
      </c>
      <c r="CS38">
        <v>1.2999999999999999E-2</v>
      </c>
      <c r="CT38">
        <v>-4.8479999999999999</v>
      </c>
      <c r="CU38">
        <v>-0.20300000000000001</v>
      </c>
      <c r="CV38">
        <v>405</v>
      </c>
      <c r="CW38">
        <v>13</v>
      </c>
      <c r="CX38">
        <v>0.72</v>
      </c>
      <c r="CY38">
        <v>0.14000000000000001</v>
      </c>
      <c r="CZ38">
        <v>4.18359258023525</v>
      </c>
      <c r="DA38">
        <v>1.6047672813998499</v>
      </c>
      <c r="DB38">
        <v>0.17362222836010699</v>
      </c>
      <c r="DC38">
        <v>1</v>
      </c>
      <c r="DD38">
        <v>402.24799999999999</v>
      </c>
      <c r="DE38">
        <v>1.48192207792159</v>
      </c>
      <c r="DF38">
        <v>0.151892192344559</v>
      </c>
      <c r="DG38">
        <v>-1</v>
      </c>
      <c r="DH38">
        <v>1799.9804999999999</v>
      </c>
      <c r="DI38">
        <v>7.36327494806506E-2</v>
      </c>
      <c r="DJ38">
        <v>8.7890556944401496E-2</v>
      </c>
      <c r="DK38">
        <v>1</v>
      </c>
      <c r="DL38">
        <v>2</v>
      </c>
      <c r="DM38">
        <v>2</v>
      </c>
      <c r="DN38" t="s">
        <v>355</v>
      </c>
      <c r="DO38">
        <v>2.7335799999999999</v>
      </c>
      <c r="DP38">
        <v>2.83805</v>
      </c>
      <c r="DQ38">
        <v>9.8527100000000006E-2</v>
      </c>
      <c r="DR38">
        <v>9.7666699999999995E-2</v>
      </c>
      <c r="DS38">
        <v>8.4783800000000006E-2</v>
      </c>
      <c r="DT38">
        <v>8.1587999999999994E-2</v>
      </c>
      <c r="DU38">
        <v>26380.1</v>
      </c>
      <c r="DV38">
        <v>27695.8</v>
      </c>
      <c r="DW38">
        <v>27379</v>
      </c>
      <c r="DX38">
        <v>28799.3</v>
      </c>
      <c r="DY38">
        <v>33028.699999999997</v>
      </c>
      <c r="DZ38">
        <v>35208.199999999997</v>
      </c>
      <c r="EA38">
        <v>36602.800000000003</v>
      </c>
      <c r="EB38">
        <v>39018.199999999997</v>
      </c>
      <c r="EC38">
        <v>1.89018</v>
      </c>
      <c r="ED38">
        <v>2.1067999999999998</v>
      </c>
      <c r="EE38">
        <v>0.10974</v>
      </c>
      <c r="EF38">
        <v>0</v>
      </c>
      <c r="EG38">
        <v>18.417100000000001</v>
      </c>
      <c r="EH38">
        <v>999.9</v>
      </c>
      <c r="EI38">
        <v>52.314</v>
      </c>
      <c r="EJ38">
        <v>23.393000000000001</v>
      </c>
      <c r="EK38">
        <v>14.9895</v>
      </c>
      <c r="EL38">
        <v>62.120699999999999</v>
      </c>
      <c r="EM38">
        <v>26.822900000000001</v>
      </c>
      <c r="EN38">
        <v>1</v>
      </c>
      <c r="EO38">
        <v>-0.43078499999999997</v>
      </c>
      <c r="EP38">
        <v>2.1817000000000002</v>
      </c>
      <c r="EQ38">
        <v>19.873799999999999</v>
      </c>
      <c r="ER38">
        <v>5.2180400000000002</v>
      </c>
      <c r="ES38">
        <v>11.9201</v>
      </c>
      <c r="ET38">
        <v>4.9554</v>
      </c>
      <c r="EU38">
        <v>3.29705</v>
      </c>
      <c r="EV38">
        <v>9999</v>
      </c>
      <c r="EW38">
        <v>5643.2</v>
      </c>
      <c r="EX38">
        <v>81.8</v>
      </c>
      <c r="EY38">
        <v>161.5</v>
      </c>
      <c r="EZ38">
        <v>1.85989</v>
      </c>
      <c r="FA38">
        <v>1.859</v>
      </c>
      <c r="FB38">
        <v>1.8648400000000001</v>
      </c>
      <c r="FC38">
        <v>1.8689</v>
      </c>
      <c r="FD38">
        <v>1.8635699999999999</v>
      </c>
      <c r="FE38">
        <v>1.86368</v>
      </c>
      <c r="FF38">
        <v>1.86368</v>
      </c>
      <c r="FG38">
        <v>1.86341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-4.8479999999999999</v>
      </c>
      <c r="FV38">
        <v>-0.2034</v>
      </c>
      <c r="FW38">
        <v>-4.8479999999999599</v>
      </c>
      <c r="FX38">
        <v>0</v>
      </c>
      <c r="FY38">
        <v>0</v>
      </c>
      <c r="FZ38">
        <v>0</v>
      </c>
      <c r="GA38">
        <v>-0.203320000000003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22</v>
      </c>
      <c r="GJ38">
        <v>22.1</v>
      </c>
      <c r="GK38">
        <v>1.0388200000000001</v>
      </c>
      <c r="GL38">
        <v>2.5439500000000002</v>
      </c>
      <c r="GM38">
        <v>1.4489700000000001</v>
      </c>
      <c r="GN38">
        <v>2.3059099999999999</v>
      </c>
      <c r="GO38">
        <v>1.5466299999999999</v>
      </c>
      <c r="GP38">
        <v>2.4279799999999998</v>
      </c>
      <c r="GQ38">
        <v>26.231000000000002</v>
      </c>
      <c r="GR38">
        <v>14.4735</v>
      </c>
      <c r="GS38">
        <v>18</v>
      </c>
      <c r="GT38">
        <v>386.22399999999999</v>
      </c>
      <c r="GU38">
        <v>648.82100000000003</v>
      </c>
      <c r="GV38">
        <v>17.071899999999999</v>
      </c>
      <c r="GW38">
        <v>21.664000000000001</v>
      </c>
      <c r="GX38">
        <v>30.0002</v>
      </c>
      <c r="GY38">
        <v>21.6553</v>
      </c>
      <c r="GZ38">
        <v>21.636399999999998</v>
      </c>
      <c r="HA38">
        <v>20.786999999999999</v>
      </c>
      <c r="HB38">
        <v>10</v>
      </c>
      <c r="HC38">
        <v>-30</v>
      </c>
      <c r="HD38">
        <v>17.092500000000001</v>
      </c>
      <c r="HE38">
        <v>402.65300000000002</v>
      </c>
      <c r="HF38">
        <v>0</v>
      </c>
      <c r="HG38">
        <v>100.84099999999999</v>
      </c>
      <c r="HH38">
        <v>94.878900000000002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2023-07-21T14:22:25Z</dcterms:created>
  <dcterms:modified xsi:type="dcterms:W3CDTF">2023-07-24T07:33:22Z</dcterms:modified>
</cp:coreProperties>
</file>