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FC7FE4D2-BD50-F542-AF8D-D0E8A40868BD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M38" i="1"/>
  <c r="AL38" i="1"/>
  <c r="AD38" i="1"/>
  <c r="AC38" i="1"/>
  <c r="AB38" i="1" s="1"/>
  <c r="U38" i="1"/>
  <c r="AR37" i="1"/>
  <c r="X37" i="1" s="1"/>
  <c r="AQ37" i="1"/>
  <c r="AP37" i="1" s="1"/>
  <c r="AO37" i="1"/>
  <c r="AN37" i="1"/>
  <c r="AM37" i="1"/>
  <c r="AL37" i="1"/>
  <c r="P37" i="1" s="1"/>
  <c r="AD37" i="1"/>
  <c r="AC37" i="1"/>
  <c r="AB37" i="1" s="1"/>
  <c r="U37" i="1"/>
  <c r="S37" i="1"/>
  <c r="AR36" i="1"/>
  <c r="AQ36" i="1"/>
  <c r="AP36" i="1" s="1"/>
  <c r="AO36" i="1"/>
  <c r="AN36" i="1"/>
  <c r="AL36" i="1" s="1"/>
  <c r="AD36" i="1"/>
  <c r="AC36" i="1"/>
  <c r="AB36" i="1" s="1"/>
  <c r="X36" i="1"/>
  <c r="U36" i="1"/>
  <c r="AR35" i="1"/>
  <c r="AQ35" i="1"/>
  <c r="AO35" i="1"/>
  <c r="AN35" i="1"/>
  <c r="AL35" i="1" s="1"/>
  <c r="AD35" i="1"/>
  <c r="AC35" i="1"/>
  <c r="AB35" i="1" s="1"/>
  <c r="U35" i="1"/>
  <c r="N35" i="1"/>
  <c r="M35" i="1" s="1"/>
  <c r="AF35" i="1" s="1"/>
  <c r="AR34" i="1"/>
  <c r="AQ34" i="1"/>
  <c r="AO34" i="1"/>
  <c r="AP34" i="1" s="1"/>
  <c r="AN34" i="1"/>
  <c r="AL34" i="1"/>
  <c r="AD34" i="1"/>
  <c r="AC34" i="1"/>
  <c r="AB34" i="1" s="1"/>
  <c r="U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AR32" i="1"/>
  <c r="AQ32" i="1"/>
  <c r="AP32" i="1" s="1"/>
  <c r="AO32" i="1"/>
  <c r="AN32" i="1"/>
  <c r="AL32" i="1" s="1"/>
  <c r="P32" i="1" s="1"/>
  <c r="AD32" i="1"/>
  <c r="AC32" i="1"/>
  <c r="AB32" i="1" s="1"/>
  <c r="X32" i="1"/>
  <c r="U32" i="1"/>
  <c r="AR31" i="1"/>
  <c r="AQ31" i="1"/>
  <c r="AO31" i="1"/>
  <c r="AN31" i="1"/>
  <c r="AL31" i="1" s="1"/>
  <c r="AD31" i="1"/>
  <c r="AC31" i="1"/>
  <c r="AB31" i="1" s="1"/>
  <c r="U31" i="1"/>
  <c r="N31" i="1"/>
  <c r="M31" i="1" s="1"/>
  <c r="AF31" i="1" s="1"/>
  <c r="AR30" i="1"/>
  <c r="AQ30" i="1"/>
  <c r="AO30" i="1"/>
  <c r="AP30" i="1" s="1"/>
  <c r="AN30" i="1"/>
  <c r="AL30" i="1"/>
  <c r="AD30" i="1"/>
  <c r="AC30" i="1"/>
  <c r="AB30" i="1" s="1"/>
  <c r="U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S29" i="1"/>
  <c r="AR28" i="1"/>
  <c r="AQ28" i="1"/>
  <c r="AP28" i="1"/>
  <c r="AO28" i="1"/>
  <c r="AN28" i="1"/>
  <c r="AL28" i="1" s="1"/>
  <c r="P28" i="1" s="1"/>
  <c r="AD28" i="1"/>
  <c r="AC28" i="1"/>
  <c r="AB28" i="1" s="1"/>
  <c r="X28" i="1"/>
  <c r="U28" i="1"/>
  <c r="AR27" i="1"/>
  <c r="AQ27" i="1"/>
  <c r="AO27" i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AD26" i="1"/>
  <c r="AC26" i="1"/>
  <c r="AB26" i="1"/>
  <c r="U26" i="1"/>
  <c r="AR25" i="1"/>
  <c r="AQ25" i="1"/>
  <c r="AO25" i="1"/>
  <c r="AP25" i="1" s="1"/>
  <c r="AN25" i="1"/>
  <c r="AL25" i="1"/>
  <c r="P25" i="1" s="1"/>
  <c r="AD25" i="1"/>
  <c r="AC25" i="1"/>
  <c r="AB25" i="1"/>
  <c r="U25" i="1"/>
  <c r="S25" i="1"/>
  <c r="AR24" i="1"/>
  <c r="AQ24" i="1"/>
  <c r="AP24" i="1"/>
  <c r="AO24" i="1"/>
  <c r="AN24" i="1"/>
  <c r="AL24" i="1" s="1"/>
  <c r="AD24" i="1"/>
  <c r="AC24" i="1"/>
  <c r="AB24" i="1" s="1"/>
  <c r="X24" i="1"/>
  <c r="U24" i="1"/>
  <c r="P24" i="1"/>
  <c r="AR23" i="1"/>
  <c r="AQ23" i="1"/>
  <c r="AO23" i="1"/>
  <c r="AN23" i="1"/>
  <c r="AL23" i="1" s="1"/>
  <c r="O23" i="1" s="1"/>
  <c r="AD23" i="1"/>
  <c r="AC23" i="1"/>
  <c r="AB23" i="1" s="1"/>
  <c r="U23" i="1"/>
  <c r="AR22" i="1"/>
  <c r="AQ22" i="1"/>
  <c r="AO22" i="1"/>
  <c r="AP22" i="1" s="1"/>
  <c r="AN22" i="1"/>
  <c r="AL22" i="1"/>
  <c r="AD22" i="1"/>
  <c r="AC22" i="1"/>
  <c r="AB22" i="1"/>
  <c r="U22" i="1"/>
  <c r="AR21" i="1"/>
  <c r="AQ21" i="1"/>
  <c r="AO21" i="1"/>
  <c r="AP21" i="1" s="1"/>
  <c r="AN21" i="1"/>
  <c r="AL21" i="1"/>
  <c r="AD21" i="1"/>
  <c r="AC21" i="1"/>
  <c r="AB21" i="1"/>
  <c r="U21" i="1"/>
  <c r="S21" i="1"/>
  <c r="AR20" i="1"/>
  <c r="AQ20" i="1"/>
  <c r="AP20" i="1"/>
  <c r="AO20" i="1"/>
  <c r="AN20" i="1"/>
  <c r="AL20" i="1" s="1"/>
  <c r="AD20" i="1"/>
  <c r="AC20" i="1"/>
  <c r="AB20" i="1" s="1"/>
  <c r="X20" i="1"/>
  <c r="U20" i="1"/>
  <c r="P20" i="1"/>
  <c r="AR19" i="1"/>
  <c r="AQ19" i="1"/>
  <c r="AO19" i="1"/>
  <c r="AN19" i="1"/>
  <c r="AL19" i="1" s="1"/>
  <c r="AD19" i="1"/>
  <c r="AC19" i="1"/>
  <c r="AB19" i="1" s="1"/>
  <c r="U19" i="1"/>
  <c r="P19" i="1"/>
  <c r="O19" i="1"/>
  <c r="N19" i="1"/>
  <c r="M19" i="1" s="1"/>
  <c r="AF19" i="1" s="1"/>
  <c r="N36" i="1" l="1"/>
  <c r="M36" i="1" s="1"/>
  <c r="AM36" i="1"/>
  <c r="O36" i="1"/>
  <c r="S36" i="1"/>
  <c r="S27" i="1"/>
  <c r="P27" i="1"/>
  <c r="AM27" i="1"/>
  <c r="O27" i="1"/>
  <c r="AP27" i="1"/>
  <c r="X27" i="1"/>
  <c r="P38" i="1"/>
  <c r="O38" i="1"/>
  <c r="N38" i="1"/>
  <c r="M38" i="1" s="1"/>
  <c r="S38" i="1"/>
  <c r="S35" i="1"/>
  <c r="P35" i="1"/>
  <c r="AM35" i="1"/>
  <c r="Y37" i="1"/>
  <c r="Z37" i="1" s="1"/>
  <c r="P21" i="1"/>
  <c r="O21" i="1"/>
  <c r="N21" i="1"/>
  <c r="M21" i="1" s="1"/>
  <c r="AM21" i="1"/>
  <c r="O26" i="1"/>
  <c r="P26" i="1"/>
  <c r="N26" i="1"/>
  <c r="M26" i="1" s="1"/>
  <c r="S26" i="1"/>
  <c r="N32" i="1"/>
  <c r="M32" i="1" s="1"/>
  <c r="AM32" i="1"/>
  <c r="S32" i="1"/>
  <c r="O32" i="1"/>
  <c r="N23" i="1"/>
  <c r="M23" i="1" s="1"/>
  <c r="AM26" i="1"/>
  <c r="O35" i="1"/>
  <c r="AP35" i="1"/>
  <c r="X35" i="1"/>
  <c r="X23" i="1"/>
  <c r="AP23" i="1"/>
  <c r="O34" i="1"/>
  <c r="P34" i="1"/>
  <c r="N34" i="1"/>
  <c r="M34" i="1" s="1"/>
  <c r="S34" i="1"/>
  <c r="O30" i="1"/>
  <c r="P30" i="1"/>
  <c r="N30" i="1"/>
  <c r="M30" i="1" s="1"/>
  <c r="S30" i="1"/>
  <c r="N24" i="1"/>
  <c r="M24" i="1" s="1"/>
  <c r="AM24" i="1"/>
  <c r="O24" i="1"/>
  <c r="S24" i="1"/>
  <c r="N27" i="1"/>
  <c r="M27" i="1" s="1"/>
  <c r="AM30" i="1"/>
  <c r="S23" i="1"/>
  <c r="P23" i="1"/>
  <c r="AM23" i="1"/>
  <c r="P22" i="1"/>
  <c r="N22" i="1"/>
  <c r="M22" i="1" s="1"/>
  <c r="S22" i="1"/>
  <c r="O22" i="1"/>
  <c r="N28" i="1"/>
  <c r="M28" i="1" s="1"/>
  <c r="Y28" i="1" s="1"/>
  <c r="Z28" i="1" s="1"/>
  <c r="AM28" i="1"/>
  <c r="S28" i="1"/>
  <c r="O28" i="1"/>
  <c r="S31" i="1"/>
  <c r="P31" i="1"/>
  <c r="AM31" i="1"/>
  <c r="AM34" i="1"/>
  <c r="AP19" i="1"/>
  <c r="X19" i="1"/>
  <c r="N20" i="1"/>
  <c r="M20" i="1" s="1"/>
  <c r="AM20" i="1"/>
  <c r="S20" i="1"/>
  <c r="O20" i="1"/>
  <c r="S19" i="1"/>
  <c r="AM19" i="1"/>
  <c r="AM22" i="1"/>
  <c r="O31" i="1"/>
  <c r="AP31" i="1"/>
  <c r="X31" i="1"/>
  <c r="P36" i="1"/>
  <c r="AM25" i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O25" i="1"/>
  <c r="O29" i="1"/>
  <c r="O33" i="1"/>
  <c r="O37" i="1"/>
  <c r="X21" i="1"/>
  <c r="X25" i="1"/>
  <c r="X29" i="1"/>
  <c r="X33" i="1"/>
  <c r="Y26" i="1" l="1"/>
  <c r="Z26" i="1" s="1"/>
  <c r="AF24" i="1"/>
  <c r="AF34" i="1"/>
  <c r="AF32" i="1"/>
  <c r="Y32" i="1"/>
  <c r="Z32" i="1" s="1"/>
  <c r="V32" i="1" s="1"/>
  <c r="T32" i="1" s="1"/>
  <c r="W32" i="1" s="1"/>
  <c r="Q32" i="1" s="1"/>
  <c r="R32" i="1" s="1"/>
  <c r="AF29" i="1"/>
  <c r="V29" i="1"/>
  <c r="T29" i="1" s="1"/>
  <c r="W29" i="1" s="1"/>
  <c r="Q29" i="1" s="1"/>
  <c r="R29" i="1" s="1"/>
  <c r="AF20" i="1"/>
  <c r="AH37" i="1"/>
  <c r="AA37" i="1"/>
  <c r="AE37" i="1" s="1"/>
  <c r="AF25" i="1"/>
  <c r="AF22" i="1"/>
  <c r="V22" i="1"/>
  <c r="T22" i="1" s="1"/>
  <c r="W22" i="1" s="1"/>
  <c r="Q22" i="1" s="1"/>
  <c r="R22" i="1" s="1"/>
  <c r="Y38" i="1"/>
  <c r="Z38" i="1" s="1"/>
  <c r="V38" i="1" s="1"/>
  <c r="T38" i="1" s="1"/>
  <c r="W38" i="1" s="1"/>
  <c r="Q38" i="1" s="1"/>
  <c r="R38" i="1" s="1"/>
  <c r="AF30" i="1"/>
  <c r="AF26" i="1"/>
  <c r="V26" i="1"/>
  <c r="T26" i="1" s="1"/>
  <c r="W26" i="1" s="1"/>
  <c r="Q26" i="1" s="1"/>
  <c r="R26" i="1" s="1"/>
  <c r="Y29" i="1"/>
  <c r="Z29" i="1" s="1"/>
  <c r="AF37" i="1"/>
  <c r="V37" i="1"/>
  <c r="T37" i="1" s="1"/>
  <c r="W37" i="1" s="1"/>
  <c r="Q37" i="1" s="1"/>
  <c r="R37" i="1" s="1"/>
  <c r="Y20" i="1"/>
  <c r="Z20" i="1" s="1"/>
  <c r="V20" i="1" s="1"/>
  <c r="T20" i="1" s="1"/>
  <c r="W20" i="1" s="1"/>
  <c r="Q20" i="1" s="1"/>
  <c r="R20" i="1" s="1"/>
  <c r="Y19" i="1"/>
  <c r="Z19" i="1" s="1"/>
  <c r="Y27" i="1"/>
  <c r="Z27" i="1" s="1"/>
  <c r="Y25" i="1"/>
  <c r="Z25" i="1" s="1"/>
  <c r="AF27" i="1"/>
  <c r="V27" i="1"/>
  <c r="T27" i="1" s="1"/>
  <c r="W27" i="1" s="1"/>
  <c r="Q27" i="1" s="1"/>
  <c r="R27" i="1" s="1"/>
  <c r="AF23" i="1"/>
  <c r="Y21" i="1"/>
  <c r="Z21" i="1" s="1"/>
  <c r="AF33" i="1"/>
  <c r="Y35" i="1"/>
  <c r="Z35" i="1" s="1"/>
  <c r="Y33" i="1"/>
  <c r="Z33" i="1" s="1"/>
  <c r="V33" i="1" s="1"/>
  <c r="T33" i="1" s="1"/>
  <c r="W33" i="1" s="1"/>
  <c r="Q33" i="1" s="1"/>
  <c r="R33" i="1" s="1"/>
  <c r="Y22" i="1"/>
  <c r="Z22" i="1" s="1"/>
  <c r="AH28" i="1"/>
  <c r="AA28" i="1"/>
  <c r="AE28" i="1" s="1"/>
  <c r="AG28" i="1"/>
  <c r="Y34" i="1"/>
  <c r="Z34" i="1" s="1"/>
  <c r="AG37" i="1"/>
  <c r="Y24" i="1"/>
  <c r="Z24" i="1" s="1"/>
  <c r="V24" i="1" s="1"/>
  <c r="T24" i="1" s="1"/>
  <c r="W24" i="1" s="1"/>
  <c r="Q24" i="1" s="1"/>
  <c r="R24" i="1" s="1"/>
  <c r="Y30" i="1"/>
  <c r="Z30" i="1" s="1"/>
  <c r="V30" i="1" s="1"/>
  <c r="T30" i="1" s="1"/>
  <c r="W30" i="1" s="1"/>
  <c r="Q30" i="1" s="1"/>
  <c r="R30" i="1" s="1"/>
  <c r="Y31" i="1"/>
  <c r="Z31" i="1" s="1"/>
  <c r="V28" i="1"/>
  <c r="T28" i="1" s="1"/>
  <c r="W28" i="1" s="1"/>
  <c r="Q28" i="1" s="1"/>
  <c r="R28" i="1" s="1"/>
  <c r="AF28" i="1"/>
  <c r="Y23" i="1"/>
  <c r="Z23" i="1" s="1"/>
  <c r="V23" i="1" s="1"/>
  <c r="T23" i="1" s="1"/>
  <c r="W23" i="1" s="1"/>
  <c r="Q23" i="1" s="1"/>
  <c r="R23" i="1" s="1"/>
  <c r="AF21" i="1"/>
  <c r="V21" i="1"/>
  <c r="T21" i="1" s="1"/>
  <c r="W21" i="1" s="1"/>
  <c r="Q21" i="1" s="1"/>
  <c r="R21" i="1" s="1"/>
  <c r="AF38" i="1"/>
  <c r="AF36" i="1"/>
  <c r="Y36" i="1"/>
  <c r="Z36" i="1" s="1"/>
  <c r="V36" i="1" s="1"/>
  <c r="T36" i="1" s="1"/>
  <c r="W36" i="1" s="1"/>
  <c r="Q36" i="1" s="1"/>
  <c r="R36" i="1" s="1"/>
  <c r="AA19" i="1" l="1"/>
  <c r="AE19" i="1" s="1"/>
  <c r="AH19" i="1"/>
  <c r="AG19" i="1"/>
  <c r="V19" i="1"/>
  <c r="T19" i="1" s="1"/>
  <c r="W19" i="1" s="1"/>
  <c r="Q19" i="1" s="1"/>
  <c r="R19" i="1" s="1"/>
  <c r="AA31" i="1"/>
  <c r="AE31" i="1" s="1"/>
  <c r="AH31" i="1"/>
  <c r="AG31" i="1"/>
  <c r="V31" i="1"/>
  <c r="T31" i="1" s="1"/>
  <c r="W31" i="1" s="1"/>
  <c r="Q31" i="1" s="1"/>
  <c r="R31" i="1" s="1"/>
  <c r="AA35" i="1"/>
  <c r="AE35" i="1" s="1"/>
  <c r="AH35" i="1"/>
  <c r="AG35" i="1"/>
  <c r="V35" i="1"/>
  <c r="T35" i="1" s="1"/>
  <c r="W35" i="1" s="1"/>
  <c r="Q35" i="1" s="1"/>
  <c r="R35" i="1" s="1"/>
  <c r="AH38" i="1"/>
  <c r="AA38" i="1"/>
  <c r="AE38" i="1" s="1"/>
  <c r="AG38" i="1"/>
  <c r="AH34" i="1"/>
  <c r="AI34" i="1" s="1"/>
  <c r="AA34" i="1"/>
  <c r="AE34" i="1" s="1"/>
  <c r="AG34" i="1"/>
  <c r="AI37" i="1"/>
  <c r="AH25" i="1"/>
  <c r="AA25" i="1"/>
  <c r="AE25" i="1" s="1"/>
  <c r="AG25" i="1"/>
  <c r="AH30" i="1"/>
  <c r="AI30" i="1" s="1"/>
  <c r="AA30" i="1"/>
  <c r="AE30" i="1" s="1"/>
  <c r="AG30" i="1"/>
  <c r="AA27" i="1"/>
  <c r="AE27" i="1" s="1"/>
  <c r="AH27" i="1"/>
  <c r="AG27" i="1"/>
  <c r="AA29" i="1"/>
  <c r="AE29" i="1" s="1"/>
  <c r="AH29" i="1"/>
  <c r="AG29" i="1"/>
  <c r="AA36" i="1"/>
  <c r="AE36" i="1" s="1"/>
  <c r="AH36" i="1"/>
  <c r="AG36" i="1"/>
  <c r="AH33" i="1"/>
  <c r="AA33" i="1"/>
  <c r="AE33" i="1" s="1"/>
  <c r="AG33" i="1"/>
  <c r="AA20" i="1"/>
  <c r="AE20" i="1" s="1"/>
  <c r="AH20" i="1"/>
  <c r="AG20" i="1"/>
  <c r="V34" i="1"/>
  <c r="T34" i="1" s="1"/>
  <c r="W34" i="1" s="1"/>
  <c r="Q34" i="1" s="1"/>
  <c r="R34" i="1" s="1"/>
  <c r="AI28" i="1"/>
  <c r="AA23" i="1"/>
  <c r="AE23" i="1" s="1"/>
  <c r="AH23" i="1"/>
  <c r="AG23" i="1"/>
  <c r="AA24" i="1"/>
  <c r="AE24" i="1" s="1"/>
  <c r="AH24" i="1"/>
  <c r="AG24" i="1"/>
  <c r="AH22" i="1"/>
  <c r="AA22" i="1"/>
  <c r="AE22" i="1" s="1"/>
  <c r="AG22" i="1"/>
  <c r="AA21" i="1"/>
  <c r="AE21" i="1" s="1"/>
  <c r="AH21" i="1"/>
  <c r="AG21" i="1"/>
  <c r="V25" i="1"/>
  <c r="T25" i="1" s="1"/>
  <c r="W25" i="1" s="1"/>
  <c r="Q25" i="1" s="1"/>
  <c r="R25" i="1" s="1"/>
  <c r="AA32" i="1"/>
  <c r="AE32" i="1" s="1"/>
  <c r="AH32" i="1"/>
  <c r="AG32" i="1"/>
  <c r="AH26" i="1"/>
  <c r="AA26" i="1"/>
  <c r="AE26" i="1" s="1"/>
  <c r="AG26" i="1"/>
  <c r="AI32" i="1" l="1"/>
  <c r="AI22" i="1"/>
  <c r="AI36" i="1"/>
  <c r="AI25" i="1"/>
  <c r="AI20" i="1"/>
  <c r="AI29" i="1"/>
  <c r="AI21" i="1"/>
  <c r="AI23" i="1"/>
  <c r="AI26" i="1"/>
  <c r="AI33" i="1"/>
  <c r="AI27" i="1"/>
  <c r="AI24" i="1"/>
  <c r="AI31" i="1"/>
  <c r="AI38" i="1"/>
  <c r="AI35" i="1"/>
  <c r="AI19" i="1"/>
</calcChain>
</file>

<file path=xl/sharedStrings.xml><?xml version="1.0" encoding="utf-8"?>
<sst xmlns="http://schemas.openxmlformats.org/spreadsheetml/2006/main" count="1012" uniqueCount="394">
  <si>
    <t>File opened</t>
  </si>
  <si>
    <t>2023-07-22 14:28:45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</si>
  <si>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</si>
  <si>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</si>
  <si>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</si>
  <si>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</si>
  <si>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</si>
  <si>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</si>
  <si>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</si>
  <si>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</si>
  <si>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</si>
  <si>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</si>
  <si>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</si>
  <si>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{"co2aspan2b": "0.289966", "tbzero": "-0.243059", "h2oaspanconc2": "0", "co2aspanconc1": "2473", "h2obzero": "1.0566", "h2obspan1": "1.00489", "co2aspan2": "-0.0349502", "oxygen": "21", "h2obspanconc1": "11.65", "h2oaspan2": "0", "co2aspan1": "1.00226", "h2oaspan2b": "0.0685964", "co2bspan1": "1.0021", "co2aspan2a": "0.292292", "co2bspanconc1": "2473", "h2oaspanconc1": "11.65", "h2obspanconc2": "0", "ssa_ref": "34842.2", "flowbzero": "0.38674", "ssb_ref": "37125.5", "co2bzero": "0.928369", "flowmeterzero": "0.996167", "chamberpressurezero": "2.68235", "h2obspan2b": "0.0690967", "co2bspanconc2": "301.4", "tazero": "-0.14134", "h2oazero": "1.04545", "h2oaspan1": "1.00591", "co2bspan2": "-0.0342144", "h2oaspan2a": "0.0681933", "co2bspan2a": "0.293064", "h2obspan2": "0", "flowazero": "0.29744", "co2azero": "0.925242", "co2aspanconc2": "301.4", "h2obspan2a": "0.0687607", "co2bspan2b": "0.29074"}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</si>
  <si>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</si>
  <si>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</si>
  <si>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</si>
  <si>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</si>
  <si>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</si>
  <si>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</si>
  <si>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</si>
  <si>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</si>
  <si>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</si>
  <si>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</si>
  <si>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</si>
  <si>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</si>
  <si>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</si>
  <si>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14:28:45</t>
  </si>
  <si>
    <t>Stability Definition:	Qin (LeafQ): Std&lt;1 Per=20	A (GasEx): Std&lt;0.2 Per=20	CO2_r (Meas):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</si>
  <si>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</si>
  <si>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</si>
  <si>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</si>
  <si>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</si>
  <si>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</si>
  <si>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</si>
  <si>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</si>
  <si>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</si>
  <si>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</si>
  <si>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</si>
  <si>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</si>
  <si>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</si>
  <si>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</si>
  <si>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</si>
  <si>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</si>
  <si>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</si>
  <si>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</si>
  <si>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</si>
  <si>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</si>
  <si>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</si>
  <si>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</si>
  <si>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</si>
  <si>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</si>
  <si>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</si>
  <si>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</si>
  <si>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</si>
  <si>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</si>
  <si>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</si>
  <si>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</si>
  <si>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</si>
  <si>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</si>
  <si>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</si>
  <si>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</si>
  <si>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</si>
  <si>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</si>
  <si>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</si>
  <si>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</si>
  <si>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</si>
  <si>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</si>
  <si>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</si>
  <si>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</si>
  <si>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</si>
  <si>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</si>
  <si>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</si>
  <si>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</si>
  <si>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</si>
  <si>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</si>
  <si>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</si>
  <si>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</si>
  <si>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</si>
  <si>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</si>
  <si>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</si>
  <si>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</si>
  <si>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</si>
  <si>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</si>
  <si>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</si>
  <si>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</si>
  <si>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</si>
  <si>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11.4116 93.1025 383.952 624.467 854.337 1076.03 1262.74 1363.28</t>
  </si>
  <si>
    <t>Fs_true</t>
  </si>
  <si>
    <t>-0.0298392 101.154 402.619 601.684 802.019 1001.11 1202.09 1401.06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</si>
  <si>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</si>
  <si>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</si>
  <si>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</si>
  <si>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</si>
  <si>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</si>
  <si>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</si>
  <si>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</si>
  <si>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</si>
  <si>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</si>
  <si>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</si>
  <si>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</si>
  <si>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</si>
  <si>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</si>
  <si>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</si>
  <si>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</si>
  <si>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</si>
  <si>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</si>
  <si>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</si>
  <si>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</si>
  <si>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</si>
  <si>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</si>
  <si>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</si>
  <si>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</si>
  <si>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</si>
  <si>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</si>
  <si>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</si>
  <si>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</si>
  <si>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</si>
  <si>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</si>
  <si>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</si>
  <si>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</si>
  <si>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</si>
  <si>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</si>
  <si>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</si>
  <si>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</si>
  <si>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</si>
  <si>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</si>
  <si>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</si>
  <si>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</si>
  <si>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</si>
  <si>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</si>
  <si>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</si>
  <si>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</si>
  <si>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</si>
  <si>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</si>
  <si>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</si>
  <si>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</si>
  <si>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</si>
  <si>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</si>
  <si>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</si>
  <si>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</si>
  <si>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</si>
  <si>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</si>
  <si>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</si>
  <si>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</si>
  <si>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</si>
  <si>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</si>
  <si>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</si>
  <si>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</si>
  <si>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</si>
  <si>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</si>
  <si>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</si>
  <si>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</si>
  <si>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</si>
  <si>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</si>
  <si>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</si>
  <si>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</si>
  <si>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</si>
  <si>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</si>
  <si>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</si>
  <si>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</si>
  <si>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</si>
  <si>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</si>
  <si>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</si>
  <si>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</si>
  <si>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</si>
  <si>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</si>
  <si>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</si>
  <si>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</si>
  <si>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</si>
  <si>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</si>
  <si>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</si>
  <si>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</si>
  <si>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</si>
  <si>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</si>
  <si>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</si>
  <si>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</si>
  <si>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</si>
  <si>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</si>
  <si>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</si>
  <si>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</si>
  <si>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</si>
  <si>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</si>
  <si>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</si>
  <si>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</si>
  <si>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</si>
  <si>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</si>
  <si>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</si>
  <si>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</si>
  <si>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</si>
  <si>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</si>
  <si>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</si>
  <si>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</si>
  <si>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</si>
  <si>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</si>
  <si>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</si>
  <si>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</si>
  <si>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</si>
  <si>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</si>
  <si>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</si>
  <si>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</si>
  <si>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</si>
  <si>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</si>
  <si>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</si>
  <si>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</si>
  <si>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</si>
  <si>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</si>
  <si>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</si>
  <si>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</si>
  <si>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</si>
  <si>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</si>
  <si>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</si>
  <si>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</si>
  <si>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</si>
  <si>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</si>
  <si>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</si>
  <si>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</si>
  <si>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</si>
  <si>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</si>
  <si>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</si>
  <si>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</si>
  <si>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</si>
  <si>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</si>
  <si>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</si>
  <si>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</si>
  <si>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</si>
  <si>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</si>
  <si>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</si>
  <si>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</si>
  <si>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</si>
  <si>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</si>
  <si>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</si>
  <si>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</si>
  <si>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</si>
  <si>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</si>
  <si>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</si>
  <si>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</si>
  <si>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</si>
  <si>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</si>
  <si>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</si>
  <si>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</si>
  <si>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</si>
  <si>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</si>
  <si>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</si>
  <si>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</si>
  <si>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</si>
  <si>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</si>
  <si>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</si>
  <si>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</si>
  <si>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</si>
  <si>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</si>
  <si>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</si>
  <si>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</si>
  <si>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</si>
  <si>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</si>
  <si>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</si>
  <si>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</si>
  <si>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</si>
  <si>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</si>
  <si>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</si>
  <si>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</si>
  <si>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</si>
  <si>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</si>
  <si>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</si>
  <si>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</si>
  <si>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</si>
  <si>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</si>
  <si>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</si>
  <si>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</si>
  <si>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</si>
  <si>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</si>
  <si>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</si>
  <si>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</si>
  <si>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</si>
  <si>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</si>
  <si>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</si>
  <si>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</si>
  <si>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</si>
  <si>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</si>
  <si>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</si>
  <si>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</si>
  <si>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</si>
  <si>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</si>
  <si>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</si>
  <si>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</si>
  <si>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</si>
  <si>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</si>
  <si>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</si>
  <si>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</si>
  <si>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</si>
  <si>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</si>
  <si>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</si>
  <si>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</si>
  <si>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</si>
  <si>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</si>
  <si>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</si>
  <si>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</si>
  <si>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</si>
  <si>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</si>
  <si>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</si>
  <si>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</si>
  <si>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</si>
  <si>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</si>
  <si>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</si>
  <si>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</si>
  <si>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</si>
  <si>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</si>
  <si>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</si>
  <si>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</si>
  <si>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</si>
  <si>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</si>
  <si>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</si>
  <si>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</si>
  <si>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</si>
  <si>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</si>
  <si>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</si>
  <si>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</si>
  <si>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</si>
  <si>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</si>
  <si>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</si>
  <si>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</si>
  <si>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</si>
  <si>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</si>
  <si>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</si>
  <si>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</si>
  <si>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</si>
  <si>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</si>
  <si>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</si>
  <si>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</si>
  <si>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</si>
  <si>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</si>
  <si>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</si>
  <si>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</si>
  <si>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</si>
  <si>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</si>
  <si>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</si>
  <si>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</si>
  <si>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</si>
  <si>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</si>
  <si>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</si>
  <si>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</si>
  <si>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</si>
  <si>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20230722 15:31:35</t>
  </si>
  <si>
    <t>15:31:35</t>
  </si>
  <si>
    <t>none</t>
  </si>
  <si>
    <t>Lindsey</t>
  </si>
  <si>
    <t>20230722</t>
  </si>
  <si>
    <t>kse</t>
  </si>
  <si>
    <t>SAPU15</t>
  </si>
  <si>
    <t>BNL21874</t>
  </si>
  <si>
    <t>15:27:50</t>
  </si>
  <si>
    <t>2/2</t>
  </si>
  <si>
    <t>00000000</t>
  </si>
  <si>
    <t>iiiiiiii</t>
  </si>
  <si>
    <t>off</t>
  </si>
  <si>
    <t>20230722 15:32:36</t>
  </si>
  <si>
    <t>15:32:36</t>
  </si>
  <si>
    <t>20230722 15:33:37</t>
  </si>
  <si>
    <t>15:33:37</t>
  </si>
  <si>
    <t>20230722 15:34:38</t>
  </si>
  <si>
    <t>15:34:38</t>
  </si>
  <si>
    <t>20230722 15:35:39</t>
  </si>
  <si>
    <t>15:35:39</t>
  </si>
  <si>
    <t>20230722 15:36:40</t>
  </si>
  <si>
    <t>15:36:40</t>
  </si>
  <si>
    <t>20230722 15:37:41</t>
  </si>
  <si>
    <t>15:37:41</t>
  </si>
  <si>
    <t>20230722 15:38:42</t>
  </si>
  <si>
    <t>15:38:42</t>
  </si>
  <si>
    <t>20230722 15:39:43</t>
  </si>
  <si>
    <t>15:39:43</t>
  </si>
  <si>
    <t>20230722 15:40:44</t>
  </si>
  <si>
    <t>15:40:44</t>
  </si>
  <si>
    <t>20230722 15:41:45</t>
  </si>
  <si>
    <t>15:41:45</t>
  </si>
  <si>
    <t>20230722 15:42:46</t>
  </si>
  <si>
    <t>15:42:46</t>
  </si>
  <si>
    <t>20230722 15:43:47</t>
  </si>
  <si>
    <t>15:43:47</t>
  </si>
  <si>
    <t>20230722 15:44:48</t>
  </si>
  <si>
    <t>15:44:48</t>
  </si>
  <si>
    <t>20230722 15:45:49</t>
  </si>
  <si>
    <t>15:45:49</t>
  </si>
  <si>
    <t>20230722 15:46:50</t>
  </si>
  <si>
    <t>15:46:50</t>
  </si>
  <si>
    <t>20230722 15:47:51</t>
  </si>
  <si>
    <t>15:47:51</t>
  </si>
  <si>
    <t>20230722 15:48:52</t>
  </si>
  <si>
    <t>15:48:52</t>
  </si>
  <si>
    <t>20230722 15:49:53</t>
  </si>
  <si>
    <t>15:49:53</t>
  </si>
  <si>
    <t>20230722 15:51:54</t>
  </si>
  <si>
    <t>15:51:54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</si>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</sst>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5.2850000000000001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340</v>
      </c>
      <c r="EY18" t="s">
        <v>339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1690068695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1690068695</v>
      </c>
      <c r="M19">
        <f t="shared" ref="M19:M38" si="0">(N19)/1000</f>
        <v>2.6527509973822963E-3</v>
      </c>
      <c r="N19">
        <f t="shared" ref="N19:N38" si="1">1000*AZ19*AL19*(AV19-AW19)/(100*$B$7*(1000-AL19*AV19))</f>
        <v>2.6527509973822965</v>
      </c>
      <c r="O19">
        <f t="shared" ref="O19:O38" si="2">AZ19*AL19*(AU19-AT19*(1000-AL19*AW19)/(1000-AL19*AV19))/(100*$B$7)</f>
        <v>24.279339065353888</v>
      </c>
      <c r="P19">
        <f t="shared" ref="P19:P38" si="3">AT19 - IF(AL19&gt;1, O19*$B$7*100/(AN19*BH19), 0)</f>
        <v>400.04199999999997</v>
      </c>
      <c r="Q19">
        <f t="shared" ref="Q19:Q38" si="4">((W19-M19/2)*P19-O19)/(W19+M19/2)</f>
        <v>300.53717498192731</v>
      </c>
      <c r="R19">
        <f t="shared" ref="R19:R38" si="5">Q19*(BA19+BB19)/1000</f>
        <v>30.009881115796148</v>
      </c>
      <c r="S19">
        <f t="shared" ref="S19:S38" si="6">(AT19 - IF(AL19&gt;1, O19*$B$7*100/(AN19*BH19), 0))*(BA19+BB19)/1000</f>
        <v>39.945849833875791</v>
      </c>
      <c r="T19">
        <f t="shared" ref="T19:T38" si="7">2/((1/V19-1/U19)+SIGN(V19)*SQRT((1/V19-1/U19)*(1/V19-1/U19) + 4*$C$7/(($C$7+1)*($C$7+1))*(2*1/V19*1/U19-1/U19*1/U19)))</f>
        <v>0.43238360045058766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3.0676732962952564</v>
      </c>
      <c r="V19">
        <f t="shared" ref="V19:V38" si="9">M19*(1000-(1000*0.61365*EXP(17.502*Z19/(240.97+Z19))/(BA19+BB19)+AV19)/2)/(1000*0.61365*EXP(17.502*Z19/(240.97+Z19))/(BA19+BB19)-AV19)</f>
        <v>0.40115636672377253</v>
      </c>
      <c r="W19">
        <f t="shared" ref="W19:W38" si="10">1/(($C$7+1)/(T19/1.6)+1/(U19/1.37)) + $C$7/(($C$7+1)/(T19/1.6) + $C$7/(U19/1.37))</f>
        <v>0.25334017836184963</v>
      </c>
      <c r="X19">
        <f t="shared" ref="X19:X38" si="11">(AO19*AR19)</f>
        <v>330.78841799999998</v>
      </c>
      <c r="Y19">
        <f t="shared" ref="Y19:Y38" si="12">(BC19+(X19+2*0.95*0.0000000567*(((BC19+$B$9)+273)^4-(BC19+273)^4)-44100*M19)/(1.84*29.3*U19+8*0.95*0.0000000567*(BC19+273)^3))</f>
        <v>22.472476605917191</v>
      </c>
      <c r="Z19">
        <f t="shared" ref="Z19:Z38" si="13">($C$9*BD19+$D$9*BE19+$E$9*Y19)</f>
        <v>21.0124</v>
      </c>
      <c r="AA19">
        <f t="shared" ref="AA19:AA38" si="14">0.61365*EXP(17.502*Z19/(240.97+Z19))</f>
        <v>2.497834488961419</v>
      </c>
      <c r="AB19">
        <f t="shared" ref="AB19:AB38" si="15">(AC19/AD19*100)</f>
        <v>73.02109853971865</v>
      </c>
      <c r="AC19">
        <f t="shared" ref="AC19:AC38" si="16">AV19*(BA19+BB19)/1000</f>
        <v>1.8519048639993898</v>
      </c>
      <c r="AD19">
        <f t="shared" ref="AD19:AD38" si="17">0.61365*EXP(17.502*BC19/(240.97+BC19))</f>
        <v>2.5361229850466791</v>
      </c>
      <c r="AE19">
        <f t="shared" ref="AE19:AE38" si="18">(AA19-AV19*(BA19+BB19)/1000)</f>
        <v>0.64592962496202921</v>
      </c>
      <c r="AF19">
        <f t="shared" ref="AF19:AF38" si="19">(-M19*44100)</f>
        <v>-116.98631898455926</v>
      </c>
      <c r="AG19">
        <f t="shared" ref="AG19:AG38" si="20">2*29.3*U19*0.92*(BC19-Z19)</f>
        <v>40.982255001418018</v>
      </c>
      <c r="AH19">
        <f t="shared" ref="AH19:AH38" si="21">2*0.95*0.0000000567*(((BC19+$B$9)+273)^4-(Z19+273)^4)</f>
        <v>2.7173395221341479</v>
      </c>
      <c r="AI19">
        <f t="shared" ref="AI19:AI38" si="22">X19+AH19+AF19+AG19</f>
        <v>257.50169353899287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53692.244812022174</v>
      </c>
      <c r="AO19">
        <f t="shared" ref="AO19:AO38" si="26">$B$13*BI19+$C$13*BJ19+$F$13*BU19*(1-BX19)</f>
        <v>2000.06</v>
      </c>
      <c r="AP19">
        <f t="shared" ref="AP19:AP38" si="27">AO19*AQ19</f>
        <v>1686.0497999999998</v>
      </c>
      <c r="AQ19">
        <f t="shared" ref="AQ19:AQ38" si="28">($B$13*$D$11+$C$13*$D$11+$F$13*((CH19+BZ19)/MAX(CH19+BZ19+CI19, 0.1)*$I$11+CI19/MAX(CH19+BZ19+CI19, 0.1)*$J$11))/($B$13+$C$13+$F$13)</f>
        <v>0.84299961001169954</v>
      </c>
      <c r="AR19">
        <f t="shared" ref="AR19:AR38" si="29">($B$13*$K$11+$C$13*$K$11+$F$13*((CH19+BZ19)/MAX(CH19+BZ19+CI19, 0.1)*$P$11+CI19/MAX(CH19+BZ19+CI19, 0.1)*$Q$11))/($B$13+$C$13+$F$13)</f>
        <v>0.16538924732258031</v>
      </c>
      <c r="AS19">
        <v>1690068695</v>
      </c>
      <c r="AT19">
        <v>400.04199999999997</v>
      </c>
      <c r="AU19">
        <v>422.35700000000003</v>
      </c>
      <c r="AV19">
        <v>18.546099999999999</v>
      </c>
      <c r="AW19">
        <v>16.253399999999999</v>
      </c>
      <c r="AX19">
        <v>406.25299999999999</v>
      </c>
      <c r="AY19">
        <v>18.6875</v>
      </c>
      <c r="AZ19">
        <v>600.15599999999995</v>
      </c>
      <c r="BA19">
        <v>99.754199999999997</v>
      </c>
      <c r="BB19">
        <v>9.9939899999999998E-2</v>
      </c>
      <c r="BC19">
        <v>21.260200000000001</v>
      </c>
      <c r="BD19">
        <v>21.0124</v>
      </c>
      <c r="BE19">
        <v>999.9</v>
      </c>
      <c r="BF19">
        <v>0</v>
      </c>
      <c r="BG19">
        <v>0</v>
      </c>
      <c r="BH19">
        <v>9983.75</v>
      </c>
      <c r="BI19">
        <v>0</v>
      </c>
      <c r="BJ19">
        <v>18.889800000000001</v>
      </c>
      <c r="BK19">
        <v>-22.314499999999999</v>
      </c>
      <c r="BL19">
        <v>407.601</v>
      </c>
      <c r="BM19">
        <v>429.33499999999998</v>
      </c>
      <c r="BN19">
        <v>2.2926799999999998</v>
      </c>
      <c r="BO19">
        <v>422.35700000000003</v>
      </c>
      <c r="BP19">
        <v>16.253399999999999</v>
      </c>
      <c r="BQ19">
        <v>1.85005</v>
      </c>
      <c r="BR19">
        <v>1.62134</v>
      </c>
      <c r="BS19">
        <v>16.216200000000001</v>
      </c>
      <c r="BT19">
        <v>14.1632</v>
      </c>
      <c r="BU19">
        <v>2000.06</v>
      </c>
      <c r="BV19">
        <v>0.90001100000000001</v>
      </c>
      <c r="BW19">
        <v>9.9988800000000003E-2</v>
      </c>
      <c r="BX19">
        <v>0</v>
      </c>
      <c r="BY19">
        <v>2.0950000000000002</v>
      </c>
      <c r="BZ19">
        <v>0</v>
      </c>
      <c r="CA19">
        <v>13433.6</v>
      </c>
      <c r="CB19">
        <v>19111.3</v>
      </c>
      <c r="CC19">
        <v>37.686999999999998</v>
      </c>
      <c r="CD19">
        <v>39.625</v>
      </c>
      <c r="CE19">
        <v>38.811999999999998</v>
      </c>
      <c r="CF19">
        <v>37.625</v>
      </c>
      <c r="CG19">
        <v>37</v>
      </c>
      <c r="CH19">
        <v>1800.08</v>
      </c>
      <c r="CI19">
        <v>199.98</v>
      </c>
      <c r="CJ19">
        <v>0</v>
      </c>
      <c r="CK19">
        <v>1690068700.2</v>
      </c>
      <c r="CL19">
        <v>0</v>
      </c>
      <c r="CM19">
        <v>1690068470</v>
      </c>
      <c r="CN19" t="s">
        <v>350</v>
      </c>
      <c r="CO19">
        <v>1690068470</v>
      </c>
      <c r="CP19">
        <v>1690068463</v>
      </c>
      <c r="CQ19">
        <v>29</v>
      </c>
      <c r="CR19">
        <v>8.6999999999999994E-2</v>
      </c>
      <c r="CS19">
        <v>-3.0000000000000001E-3</v>
      </c>
      <c r="CT19">
        <v>-6.2140000000000004</v>
      </c>
      <c r="CU19">
        <v>-0.14099999999999999</v>
      </c>
      <c r="CV19">
        <v>422</v>
      </c>
      <c r="CW19">
        <v>16</v>
      </c>
      <c r="CX19">
        <v>0.09</v>
      </c>
      <c r="CY19">
        <v>0.02</v>
      </c>
      <c r="CZ19">
        <v>25.704728181037101</v>
      </c>
      <c r="DA19">
        <v>-0.10056277014748501</v>
      </c>
      <c r="DB19">
        <v>4.8501294545632699E-2</v>
      </c>
      <c r="DC19">
        <v>1</v>
      </c>
      <c r="DD19">
        <v>422.34035</v>
      </c>
      <c r="DE19">
        <v>-8.8736842105493693E-2</v>
      </c>
      <c r="DF19">
        <v>3.1072938386956E-2</v>
      </c>
      <c r="DG19">
        <v>-1</v>
      </c>
      <c r="DH19">
        <v>2000.0139999999999</v>
      </c>
      <c r="DI19">
        <v>-0.24447753646322401</v>
      </c>
      <c r="DJ19">
        <v>0.14171802990444299</v>
      </c>
      <c r="DK19">
        <v>1</v>
      </c>
      <c r="DL19">
        <v>2</v>
      </c>
      <c r="DM19">
        <v>2</v>
      </c>
      <c r="DN19" t="s">
        <v>351</v>
      </c>
      <c r="DO19">
        <v>3.1609799999999999</v>
      </c>
      <c r="DP19">
        <v>2.83161</v>
      </c>
      <c r="DQ19">
        <v>9.5927999999999999E-2</v>
      </c>
      <c r="DR19">
        <v>9.9105299999999993E-2</v>
      </c>
      <c r="DS19">
        <v>0.101201</v>
      </c>
      <c r="DT19">
        <v>9.1697100000000004E-2</v>
      </c>
      <c r="DU19">
        <v>28926.799999999999</v>
      </c>
      <c r="DV19">
        <v>29909.7</v>
      </c>
      <c r="DW19">
        <v>29705.9</v>
      </c>
      <c r="DX19">
        <v>30931</v>
      </c>
      <c r="DY19">
        <v>34949.4</v>
      </c>
      <c r="DZ19">
        <v>36735.599999999999</v>
      </c>
      <c r="EA19">
        <v>40763.5</v>
      </c>
      <c r="EB19">
        <v>42816.800000000003</v>
      </c>
      <c r="EC19">
        <v>2.3249200000000001</v>
      </c>
      <c r="ED19">
        <v>1.99282</v>
      </c>
      <c r="EE19">
        <v>0.147816</v>
      </c>
      <c r="EF19">
        <v>0</v>
      </c>
      <c r="EG19">
        <v>18.566199999999998</v>
      </c>
      <c r="EH19">
        <v>999.9</v>
      </c>
      <c r="EI19">
        <v>60.689</v>
      </c>
      <c r="EJ19">
        <v>22.9</v>
      </c>
      <c r="EK19">
        <v>17.049600000000002</v>
      </c>
      <c r="EL19">
        <v>61.418799999999997</v>
      </c>
      <c r="EM19">
        <v>26.6587</v>
      </c>
      <c r="EN19">
        <v>1</v>
      </c>
      <c r="EO19">
        <v>-0.54378099999999996</v>
      </c>
      <c r="EP19">
        <v>0.76614099999999996</v>
      </c>
      <c r="EQ19">
        <v>20.285399999999999</v>
      </c>
      <c r="ER19">
        <v>5.2426000000000004</v>
      </c>
      <c r="ES19">
        <v>11.824299999999999</v>
      </c>
      <c r="ET19">
        <v>4.9828999999999999</v>
      </c>
      <c r="EU19">
        <v>3.2989999999999999</v>
      </c>
      <c r="EV19">
        <v>9999</v>
      </c>
      <c r="EW19">
        <v>213.4</v>
      </c>
      <c r="EX19">
        <v>89</v>
      </c>
      <c r="EY19">
        <v>6136.9</v>
      </c>
      <c r="EZ19">
        <v>1.8733200000000001</v>
      </c>
      <c r="FA19">
        <v>1.87897</v>
      </c>
      <c r="FB19">
        <v>1.8792800000000001</v>
      </c>
      <c r="FC19">
        <v>1.87988</v>
      </c>
      <c r="FD19">
        <v>1.87757</v>
      </c>
      <c r="FE19">
        <v>1.8767199999999999</v>
      </c>
      <c r="FF19">
        <v>1.8772800000000001</v>
      </c>
      <c r="FG19">
        <v>1.8749800000000001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-6.2110000000000003</v>
      </c>
      <c r="FV19">
        <v>-0.1414</v>
      </c>
      <c r="FW19">
        <v>-6.2122251103705297</v>
      </c>
      <c r="FX19">
        <v>1.4527828764109799E-4</v>
      </c>
      <c r="FY19">
        <v>-4.3579519040863002E-7</v>
      </c>
      <c r="FZ19">
        <v>2.0799061152897499E-10</v>
      </c>
      <c r="GA19">
        <v>-0.141459999999999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3.8</v>
      </c>
      <c r="GJ19">
        <v>3.9</v>
      </c>
      <c r="GK19">
        <v>1.0827599999999999</v>
      </c>
      <c r="GL19">
        <v>2.5158700000000001</v>
      </c>
      <c r="GM19">
        <v>1.54541</v>
      </c>
      <c r="GN19">
        <v>2.2973599999999998</v>
      </c>
      <c r="GO19">
        <v>1.5979000000000001</v>
      </c>
      <c r="GP19">
        <v>2.4365199999999998</v>
      </c>
      <c r="GQ19">
        <v>26.0456</v>
      </c>
      <c r="GR19">
        <v>16.145900000000001</v>
      </c>
      <c r="GS19">
        <v>18</v>
      </c>
      <c r="GT19">
        <v>636.649</v>
      </c>
      <c r="GU19">
        <v>400.541</v>
      </c>
      <c r="GV19">
        <v>18.974299999999999</v>
      </c>
      <c r="GW19">
        <v>19.557500000000001</v>
      </c>
      <c r="GX19">
        <v>30.0001</v>
      </c>
      <c r="GY19">
        <v>19.643699999999999</v>
      </c>
      <c r="GZ19">
        <v>19.6205</v>
      </c>
      <c r="HA19">
        <v>21.741800000000001</v>
      </c>
      <c r="HB19">
        <v>0</v>
      </c>
      <c r="HC19">
        <v>-30</v>
      </c>
      <c r="HD19">
        <v>18.9679</v>
      </c>
      <c r="HE19">
        <v>422.34199999999998</v>
      </c>
      <c r="HF19">
        <v>0</v>
      </c>
      <c r="HG19">
        <v>101.127</v>
      </c>
      <c r="HH19">
        <v>99.322299999999998</v>
      </c>
    </row>
    <row r="20" spans="1:216" x14ac:dyDescent="0.2">
      <c r="A20">
        <v>2</v>
      </c>
      <c r="B20">
        <v>1690068756</v>
      </c>
      <c r="C20">
        <v>61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1690068756</v>
      </c>
      <c r="M20">
        <f t="shared" si="0"/>
        <v>2.6504993199423003E-3</v>
      </c>
      <c r="N20">
        <f t="shared" si="1"/>
        <v>2.6504993199423001</v>
      </c>
      <c r="O20">
        <f t="shared" si="2"/>
        <v>24.159763607816132</v>
      </c>
      <c r="P20">
        <f t="shared" si="3"/>
        <v>400.03300000000002</v>
      </c>
      <c r="Q20">
        <f t="shared" si="4"/>
        <v>303.85683064742494</v>
      </c>
      <c r="R20">
        <f t="shared" si="5"/>
        <v>30.342066239844041</v>
      </c>
      <c r="S20">
        <f t="shared" si="6"/>
        <v>39.945877663048002</v>
      </c>
      <c r="T20">
        <f t="shared" si="7"/>
        <v>0.4461629218341393</v>
      </c>
      <c r="U20">
        <f t="shared" si="8"/>
        <v>3.0687829280905943</v>
      </c>
      <c r="V20">
        <f t="shared" si="9"/>
        <v>0.41300649592381106</v>
      </c>
      <c r="W20">
        <f t="shared" si="10"/>
        <v>0.26090239958041067</v>
      </c>
      <c r="X20">
        <f t="shared" si="11"/>
        <v>297.69459899999998</v>
      </c>
      <c r="Y20">
        <f t="shared" si="12"/>
        <v>22.289844042830939</v>
      </c>
      <c r="Z20">
        <f t="shared" si="13"/>
        <v>20.960699999999999</v>
      </c>
      <c r="AA20">
        <f t="shared" si="14"/>
        <v>2.489910268674187</v>
      </c>
      <c r="AB20">
        <f t="shared" si="15"/>
        <v>73.438611116209145</v>
      </c>
      <c r="AC20">
        <f t="shared" si="16"/>
        <v>1.8630418708831999</v>
      </c>
      <c r="AD20">
        <f t="shared" si="17"/>
        <v>2.5368696964259376</v>
      </c>
      <c r="AE20">
        <f t="shared" si="18"/>
        <v>0.62686839779098702</v>
      </c>
      <c r="AF20">
        <f t="shared" si="19"/>
        <v>-116.88702000945544</v>
      </c>
      <c r="AG20">
        <f t="shared" si="20"/>
        <v>50.344677734208908</v>
      </c>
      <c r="AH20">
        <f t="shared" si="21"/>
        <v>3.3361127380328881</v>
      </c>
      <c r="AI20">
        <f t="shared" si="22"/>
        <v>234.48836946278635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53721.549292772004</v>
      </c>
      <c r="AO20">
        <f t="shared" si="26"/>
        <v>1799.95</v>
      </c>
      <c r="AP20">
        <f t="shared" si="27"/>
        <v>1517.3582999999999</v>
      </c>
      <c r="AQ20">
        <f t="shared" si="28"/>
        <v>0.84300025000694456</v>
      </c>
      <c r="AR20">
        <f t="shared" si="29"/>
        <v>0.16539048251340313</v>
      </c>
      <c r="AS20">
        <v>1690068756</v>
      </c>
      <c r="AT20">
        <v>400.03300000000002</v>
      </c>
      <c r="AU20">
        <v>422.24</v>
      </c>
      <c r="AV20">
        <v>18.6572</v>
      </c>
      <c r="AW20">
        <v>16.366900000000001</v>
      </c>
      <c r="AX20">
        <v>406.24400000000003</v>
      </c>
      <c r="AY20">
        <v>18.7987</v>
      </c>
      <c r="AZ20">
        <v>600.20699999999999</v>
      </c>
      <c r="BA20">
        <v>99.756299999999996</v>
      </c>
      <c r="BB20">
        <v>0.100156</v>
      </c>
      <c r="BC20">
        <v>21.265000000000001</v>
      </c>
      <c r="BD20">
        <v>20.960699999999999</v>
      </c>
      <c r="BE20">
        <v>999.9</v>
      </c>
      <c r="BF20">
        <v>0</v>
      </c>
      <c r="BG20">
        <v>0</v>
      </c>
      <c r="BH20">
        <v>9989.3799999999992</v>
      </c>
      <c r="BI20">
        <v>0</v>
      </c>
      <c r="BJ20">
        <v>18.638500000000001</v>
      </c>
      <c r="BK20">
        <v>-22.207100000000001</v>
      </c>
      <c r="BL20">
        <v>407.63799999999998</v>
      </c>
      <c r="BM20">
        <v>429.26600000000002</v>
      </c>
      <c r="BN20">
        <v>2.2902999999999998</v>
      </c>
      <c r="BO20">
        <v>422.24</v>
      </c>
      <c r="BP20">
        <v>16.366900000000001</v>
      </c>
      <c r="BQ20">
        <v>1.8611800000000001</v>
      </c>
      <c r="BR20">
        <v>1.6327100000000001</v>
      </c>
      <c r="BS20">
        <v>16.310300000000002</v>
      </c>
      <c r="BT20">
        <v>14.271000000000001</v>
      </c>
      <c r="BU20">
        <v>1799.95</v>
      </c>
      <c r="BV20">
        <v>0.89999200000000001</v>
      </c>
      <c r="BW20">
        <v>0.100008</v>
      </c>
      <c r="BX20">
        <v>0</v>
      </c>
      <c r="BY20">
        <v>2.512</v>
      </c>
      <c r="BZ20">
        <v>0</v>
      </c>
      <c r="CA20">
        <v>12046.8</v>
      </c>
      <c r="CB20">
        <v>17199.099999999999</v>
      </c>
      <c r="CC20">
        <v>37.75</v>
      </c>
      <c r="CD20">
        <v>39.686999999999998</v>
      </c>
      <c r="CE20">
        <v>38.936999999999998</v>
      </c>
      <c r="CF20">
        <v>37.75</v>
      </c>
      <c r="CG20">
        <v>37.061999999999998</v>
      </c>
      <c r="CH20">
        <v>1619.94</v>
      </c>
      <c r="CI20">
        <v>180.01</v>
      </c>
      <c r="CJ20">
        <v>0</v>
      </c>
      <c r="CK20">
        <v>1690068761.4000001</v>
      </c>
      <c r="CL20">
        <v>0</v>
      </c>
      <c r="CM20">
        <v>1690068470</v>
      </c>
      <c r="CN20" t="s">
        <v>350</v>
      </c>
      <c r="CO20">
        <v>1690068470</v>
      </c>
      <c r="CP20">
        <v>1690068463</v>
      </c>
      <c r="CQ20">
        <v>29</v>
      </c>
      <c r="CR20">
        <v>8.6999999999999994E-2</v>
      </c>
      <c r="CS20">
        <v>-3.0000000000000001E-3</v>
      </c>
      <c r="CT20">
        <v>-6.2140000000000004</v>
      </c>
      <c r="CU20">
        <v>-0.14099999999999999</v>
      </c>
      <c r="CV20">
        <v>422</v>
      </c>
      <c r="CW20">
        <v>16</v>
      </c>
      <c r="CX20">
        <v>0.09</v>
      </c>
      <c r="CY20">
        <v>0.02</v>
      </c>
      <c r="CZ20">
        <v>25.572063213580599</v>
      </c>
      <c r="DA20">
        <v>0.65935630049479399</v>
      </c>
      <c r="DB20">
        <v>7.8748499009217002E-2</v>
      </c>
      <c r="DC20">
        <v>1</v>
      </c>
      <c r="DD20">
        <v>422.23694999999998</v>
      </c>
      <c r="DE20">
        <v>0.35012030075178802</v>
      </c>
      <c r="DF20">
        <v>4.9370512454296203E-2</v>
      </c>
      <c r="DG20">
        <v>-1</v>
      </c>
      <c r="DH20">
        <v>1799.9925000000001</v>
      </c>
      <c r="DI20">
        <v>-0.142186145044119</v>
      </c>
      <c r="DJ20">
        <v>9.1261985514217506E-2</v>
      </c>
      <c r="DK20">
        <v>1</v>
      </c>
      <c r="DL20">
        <v>2</v>
      </c>
      <c r="DM20">
        <v>2</v>
      </c>
      <c r="DN20" t="s">
        <v>351</v>
      </c>
      <c r="DO20">
        <v>3.16107</v>
      </c>
      <c r="DP20">
        <v>2.83188</v>
      </c>
      <c r="DQ20">
        <v>9.5925399999999994E-2</v>
      </c>
      <c r="DR20">
        <v>9.9084000000000005E-2</v>
      </c>
      <c r="DS20">
        <v>0.10163800000000001</v>
      </c>
      <c r="DT20">
        <v>9.2162499999999994E-2</v>
      </c>
      <c r="DU20">
        <v>28925.1</v>
      </c>
      <c r="DV20">
        <v>29907.7</v>
      </c>
      <c r="DW20">
        <v>29704.1</v>
      </c>
      <c r="DX20">
        <v>30928.3</v>
      </c>
      <c r="DY20">
        <v>34930</v>
      </c>
      <c r="DZ20">
        <v>36713</v>
      </c>
      <c r="EA20">
        <v>40761.199999999997</v>
      </c>
      <c r="EB20">
        <v>42812.800000000003</v>
      </c>
      <c r="EC20">
        <v>2.3249499999999999</v>
      </c>
      <c r="ED20">
        <v>1.9927999999999999</v>
      </c>
      <c r="EE20">
        <v>0.140876</v>
      </c>
      <c r="EF20">
        <v>0</v>
      </c>
      <c r="EG20">
        <v>18.629300000000001</v>
      </c>
      <c r="EH20">
        <v>999.9</v>
      </c>
      <c r="EI20">
        <v>60.676000000000002</v>
      </c>
      <c r="EJ20">
        <v>22.92</v>
      </c>
      <c r="EK20">
        <v>17.068200000000001</v>
      </c>
      <c r="EL20">
        <v>61.1387</v>
      </c>
      <c r="EM20">
        <v>25.7212</v>
      </c>
      <c r="EN20">
        <v>1</v>
      </c>
      <c r="EO20">
        <v>-0.54310999999999998</v>
      </c>
      <c r="EP20">
        <v>-0.44895200000000002</v>
      </c>
      <c r="EQ20">
        <v>20.289100000000001</v>
      </c>
      <c r="ER20">
        <v>5.24125</v>
      </c>
      <c r="ES20">
        <v>11.824400000000001</v>
      </c>
      <c r="ET20">
        <v>4.9817999999999998</v>
      </c>
      <c r="EU20">
        <v>3.2989999999999999</v>
      </c>
      <c r="EV20">
        <v>9999</v>
      </c>
      <c r="EW20">
        <v>213.4</v>
      </c>
      <c r="EX20">
        <v>89</v>
      </c>
      <c r="EY20">
        <v>6138.1</v>
      </c>
      <c r="EZ20">
        <v>1.8733200000000001</v>
      </c>
      <c r="FA20">
        <v>1.87897</v>
      </c>
      <c r="FB20">
        <v>1.87927</v>
      </c>
      <c r="FC20">
        <v>1.87988</v>
      </c>
      <c r="FD20">
        <v>1.87757</v>
      </c>
      <c r="FE20">
        <v>1.8767199999999999</v>
      </c>
      <c r="FF20">
        <v>1.8772800000000001</v>
      </c>
      <c r="FG20">
        <v>1.8749499999999999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-6.2110000000000003</v>
      </c>
      <c r="FV20">
        <v>-0.14149999999999999</v>
      </c>
      <c r="FW20">
        <v>-6.2122251103705297</v>
      </c>
      <c r="FX20">
        <v>1.4527828764109799E-4</v>
      </c>
      <c r="FY20">
        <v>-4.3579519040863002E-7</v>
      </c>
      <c r="FZ20">
        <v>2.0799061152897499E-10</v>
      </c>
      <c r="GA20">
        <v>-0.141459999999999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4.8</v>
      </c>
      <c r="GJ20">
        <v>4.9000000000000004</v>
      </c>
      <c r="GK20">
        <v>1.0827599999999999</v>
      </c>
      <c r="GL20">
        <v>2.5293000000000001</v>
      </c>
      <c r="GM20">
        <v>1.54541</v>
      </c>
      <c r="GN20">
        <v>2.2973599999999998</v>
      </c>
      <c r="GO20">
        <v>1.5979000000000001</v>
      </c>
      <c r="GP20">
        <v>2.2607400000000002</v>
      </c>
      <c r="GQ20">
        <v>26.066199999999998</v>
      </c>
      <c r="GR20">
        <v>16.1371</v>
      </c>
      <c r="GS20">
        <v>18</v>
      </c>
      <c r="GT20">
        <v>636.87099999999998</v>
      </c>
      <c r="GU20">
        <v>400.65699999999998</v>
      </c>
      <c r="GV20">
        <v>19.946200000000001</v>
      </c>
      <c r="GW20">
        <v>19.579699999999999</v>
      </c>
      <c r="GX20">
        <v>30.0001</v>
      </c>
      <c r="GY20">
        <v>19.659300000000002</v>
      </c>
      <c r="GZ20">
        <v>19.6358</v>
      </c>
      <c r="HA20">
        <v>21.737200000000001</v>
      </c>
      <c r="HB20">
        <v>0</v>
      </c>
      <c r="HC20">
        <v>-30</v>
      </c>
      <c r="HD20">
        <v>19.955100000000002</v>
      </c>
      <c r="HE20">
        <v>422.29899999999998</v>
      </c>
      <c r="HF20">
        <v>0</v>
      </c>
      <c r="HG20">
        <v>101.121</v>
      </c>
      <c r="HH20">
        <v>99.313299999999998</v>
      </c>
    </row>
    <row r="21" spans="1:216" x14ac:dyDescent="0.2">
      <c r="A21">
        <v>3</v>
      </c>
      <c r="B21">
        <v>1690068817</v>
      </c>
      <c r="C21">
        <v>122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1690068817</v>
      </c>
      <c r="M21">
        <f t="shared" si="0"/>
        <v>2.6321001702296477E-3</v>
      </c>
      <c r="N21">
        <f t="shared" si="1"/>
        <v>2.6321001702296476</v>
      </c>
      <c r="O21">
        <f t="shared" si="2"/>
        <v>24.02521856174754</v>
      </c>
      <c r="P21">
        <f t="shared" si="3"/>
        <v>400.00200000000001</v>
      </c>
      <c r="Q21">
        <f t="shared" si="4"/>
        <v>301.49164592016496</v>
      </c>
      <c r="R21">
        <f t="shared" si="5"/>
        <v>30.10493118488699</v>
      </c>
      <c r="S21">
        <f t="shared" si="6"/>
        <v>39.941513626569602</v>
      </c>
      <c r="T21">
        <f t="shared" si="7"/>
        <v>0.4321634336673425</v>
      </c>
      <c r="U21">
        <f t="shared" si="8"/>
        <v>3.0750166289680303</v>
      </c>
      <c r="V21">
        <f t="shared" si="9"/>
        <v>0.40103551252746839</v>
      </c>
      <c r="W21">
        <f t="shared" si="10"/>
        <v>0.25325682327717036</v>
      </c>
      <c r="X21">
        <f t="shared" si="11"/>
        <v>248.09559299999998</v>
      </c>
      <c r="Y21">
        <f t="shared" si="12"/>
        <v>22.202595664816524</v>
      </c>
      <c r="Z21">
        <f t="shared" si="13"/>
        <v>20.999600000000001</v>
      </c>
      <c r="AA21">
        <f t="shared" si="14"/>
        <v>2.4958705387172611</v>
      </c>
      <c r="AB21">
        <f t="shared" si="15"/>
        <v>72.263182072353118</v>
      </c>
      <c r="AC21">
        <f t="shared" si="16"/>
        <v>1.85478475048848</v>
      </c>
      <c r="AD21">
        <f t="shared" si="17"/>
        <v>2.5667078272741808</v>
      </c>
      <c r="AE21">
        <f t="shared" si="18"/>
        <v>0.64108578822878104</v>
      </c>
      <c r="AF21">
        <f t="shared" si="19"/>
        <v>-116.07561750712746</v>
      </c>
      <c r="AG21">
        <f t="shared" si="20"/>
        <v>75.628971263721581</v>
      </c>
      <c r="AH21">
        <f t="shared" si="21"/>
        <v>5.0072913744631657</v>
      </c>
      <c r="AI21">
        <f t="shared" si="22"/>
        <v>212.65623813105728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53855.968580653382</v>
      </c>
      <c r="AO21">
        <f t="shared" si="26"/>
        <v>1500.07</v>
      </c>
      <c r="AP21">
        <f t="shared" si="27"/>
        <v>1264.5584999999999</v>
      </c>
      <c r="AQ21">
        <f t="shared" si="28"/>
        <v>0.8429996600158659</v>
      </c>
      <c r="AR21">
        <f t="shared" si="29"/>
        <v>0.16538934383062123</v>
      </c>
      <c r="AS21">
        <v>1690068817</v>
      </c>
      <c r="AT21">
        <v>400.00200000000001</v>
      </c>
      <c r="AU21">
        <v>422.08600000000001</v>
      </c>
      <c r="AV21">
        <v>18.575099999999999</v>
      </c>
      <c r="AW21">
        <v>16.3003</v>
      </c>
      <c r="AX21">
        <v>406.214</v>
      </c>
      <c r="AY21">
        <v>18.7166</v>
      </c>
      <c r="AZ21">
        <v>600.15200000000004</v>
      </c>
      <c r="BA21">
        <v>99.753600000000006</v>
      </c>
      <c r="BB21">
        <v>9.9684800000000004E-2</v>
      </c>
      <c r="BC21">
        <v>21.4558</v>
      </c>
      <c r="BD21">
        <v>20.999600000000001</v>
      </c>
      <c r="BE21">
        <v>999.9</v>
      </c>
      <c r="BF21">
        <v>0</v>
      </c>
      <c r="BG21">
        <v>0</v>
      </c>
      <c r="BH21">
        <v>10022.5</v>
      </c>
      <c r="BI21">
        <v>0</v>
      </c>
      <c r="BJ21">
        <v>17.163499999999999</v>
      </c>
      <c r="BK21">
        <v>-22.0838</v>
      </c>
      <c r="BL21">
        <v>407.57299999999998</v>
      </c>
      <c r="BM21">
        <v>429.08</v>
      </c>
      <c r="BN21">
        <v>2.2748499999999998</v>
      </c>
      <c r="BO21">
        <v>422.08600000000001</v>
      </c>
      <c r="BP21">
        <v>16.3003</v>
      </c>
      <c r="BQ21">
        <v>1.85293</v>
      </c>
      <c r="BR21">
        <v>1.62601</v>
      </c>
      <c r="BS21">
        <v>16.240600000000001</v>
      </c>
      <c r="BT21">
        <v>14.2075</v>
      </c>
      <c r="BU21">
        <v>1500.07</v>
      </c>
      <c r="BV21">
        <v>0.90000999999999998</v>
      </c>
      <c r="BW21">
        <v>9.9989800000000004E-2</v>
      </c>
      <c r="BX21">
        <v>0</v>
      </c>
      <c r="BY21">
        <v>2.6657000000000002</v>
      </c>
      <c r="BZ21">
        <v>0</v>
      </c>
      <c r="CA21">
        <v>10136.9</v>
      </c>
      <c r="CB21">
        <v>14333.8</v>
      </c>
      <c r="CC21">
        <v>37.5</v>
      </c>
      <c r="CD21">
        <v>39.811999999999998</v>
      </c>
      <c r="CE21">
        <v>38.936999999999998</v>
      </c>
      <c r="CF21">
        <v>37.686999999999998</v>
      </c>
      <c r="CG21">
        <v>37</v>
      </c>
      <c r="CH21">
        <v>1350.08</v>
      </c>
      <c r="CI21">
        <v>149.99</v>
      </c>
      <c r="CJ21">
        <v>0</v>
      </c>
      <c r="CK21">
        <v>1690068822</v>
      </c>
      <c r="CL21">
        <v>0</v>
      </c>
      <c r="CM21">
        <v>1690068470</v>
      </c>
      <c r="CN21" t="s">
        <v>350</v>
      </c>
      <c r="CO21">
        <v>1690068470</v>
      </c>
      <c r="CP21">
        <v>1690068463</v>
      </c>
      <c r="CQ21">
        <v>29</v>
      </c>
      <c r="CR21">
        <v>8.6999999999999994E-2</v>
      </c>
      <c r="CS21">
        <v>-3.0000000000000001E-3</v>
      </c>
      <c r="CT21">
        <v>-6.2140000000000004</v>
      </c>
      <c r="CU21">
        <v>-0.14099999999999999</v>
      </c>
      <c r="CV21">
        <v>422</v>
      </c>
      <c r="CW21">
        <v>16</v>
      </c>
      <c r="CX21">
        <v>0.09</v>
      </c>
      <c r="CY21">
        <v>0.02</v>
      </c>
      <c r="CZ21">
        <v>25.326636431887199</v>
      </c>
      <c r="DA21">
        <v>0.13767230402949701</v>
      </c>
      <c r="DB21">
        <v>9.0353296015399598E-2</v>
      </c>
      <c r="DC21">
        <v>1</v>
      </c>
      <c r="DD21">
        <v>422.04270000000002</v>
      </c>
      <c r="DE21">
        <v>0.26309774436086703</v>
      </c>
      <c r="DF21">
        <v>6.4249591438392206E-2</v>
      </c>
      <c r="DG21">
        <v>-1</v>
      </c>
      <c r="DH21">
        <v>1500.0284999999999</v>
      </c>
      <c r="DI21">
        <v>0.125874379470651</v>
      </c>
      <c r="DJ21">
        <v>1.4585952145801599E-2</v>
      </c>
      <c r="DK21">
        <v>1</v>
      </c>
      <c r="DL21">
        <v>2</v>
      </c>
      <c r="DM21">
        <v>2</v>
      </c>
      <c r="DN21" t="s">
        <v>351</v>
      </c>
      <c r="DO21">
        <v>3.1609400000000001</v>
      </c>
      <c r="DP21">
        <v>2.8317000000000001</v>
      </c>
      <c r="DQ21">
        <v>9.5912899999999995E-2</v>
      </c>
      <c r="DR21">
        <v>9.9049899999999996E-2</v>
      </c>
      <c r="DS21">
        <v>0.101308</v>
      </c>
      <c r="DT21">
        <v>9.1882500000000006E-2</v>
      </c>
      <c r="DU21">
        <v>28925.5</v>
      </c>
      <c r="DV21">
        <v>29909</v>
      </c>
      <c r="DW21">
        <v>29704.2</v>
      </c>
      <c r="DX21">
        <v>30928.6</v>
      </c>
      <c r="DY21">
        <v>34943.9</v>
      </c>
      <c r="DZ21">
        <v>36725.199999999997</v>
      </c>
      <c r="EA21">
        <v>40761.9</v>
      </c>
      <c r="EB21">
        <v>42813.5</v>
      </c>
      <c r="EC21">
        <v>2.3243999999999998</v>
      </c>
      <c r="ED21">
        <v>1.9923500000000001</v>
      </c>
      <c r="EE21">
        <v>0.14638200000000001</v>
      </c>
      <c r="EF21">
        <v>0</v>
      </c>
      <c r="EG21">
        <v>18.577000000000002</v>
      </c>
      <c r="EH21">
        <v>999.9</v>
      </c>
      <c r="EI21">
        <v>60.652000000000001</v>
      </c>
      <c r="EJ21">
        <v>22.92</v>
      </c>
      <c r="EK21">
        <v>17.061</v>
      </c>
      <c r="EL21">
        <v>60.858800000000002</v>
      </c>
      <c r="EM21">
        <v>26.662700000000001</v>
      </c>
      <c r="EN21">
        <v>1</v>
      </c>
      <c r="EO21">
        <v>-0.54149599999999998</v>
      </c>
      <c r="EP21">
        <v>-0.97815600000000003</v>
      </c>
      <c r="EQ21">
        <v>20.287700000000001</v>
      </c>
      <c r="ER21">
        <v>5.2442500000000001</v>
      </c>
      <c r="ES21">
        <v>11.824299999999999</v>
      </c>
      <c r="ET21">
        <v>4.9834500000000004</v>
      </c>
      <c r="EU21">
        <v>3.2989999999999999</v>
      </c>
      <c r="EV21">
        <v>9999</v>
      </c>
      <c r="EW21">
        <v>213.4</v>
      </c>
      <c r="EX21">
        <v>89.1</v>
      </c>
      <c r="EY21">
        <v>6139.6</v>
      </c>
      <c r="EZ21">
        <v>1.8733200000000001</v>
      </c>
      <c r="FA21">
        <v>1.87897</v>
      </c>
      <c r="FB21">
        <v>1.87927</v>
      </c>
      <c r="FC21">
        <v>1.87988</v>
      </c>
      <c r="FD21">
        <v>1.8775599999999999</v>
      </c>
      <c r="FE21">
        <v>1.8767100000000001</v>
      </c>
      <c r="FF21">
        <v>1.8772800000000001</v>
      </c>
      <c r="FG21">
        <v>1.87496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-6.2119999999999997</v>
      </c>
      <c r="FV21">
        <v>-0.14149999999999999</v>
      </c>
      <c r="FW21">
        <v>-6.2122251103705297</v>
      </c>
      <c r="FX21">
        <v>1.4527828764109799E-4</v>
      </c>
      <c r="FY21">
        <v>-4.3579519040863002E-7</v>
      </c>
      <c r="FZ21">
        <v>2.0799061152897499E-10</v>
      </c>
      <c r="GA21">
        <v>-0.141459999999999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5.8</v>
      </c>
      <c r="GJ21">
        <v>5.9</v>
      </c>
      <c r="GK21">
        <v>1.0827599999999999</v>
      </c>
      <c r="GL21">
        <v>2.5146500000000001</v>
      </c>
      <c r="GM21">
        <v>1.54541</v>
      </c>
      <c r="GN21">
        <v>2.2973599999999998</v>
      </c>
      <c r="GO21">
        <v>1.5979000000000001</v>
      </c>
      <c r="GP21">
        <v>2.4072300000000002</v>
      </c>
      <c r="GQ21">
        <v>26.0868</v>
      </c>
      <c r="GR21">
        <v>16.145900000000001</v>
      </c>
      <c r="GS21">
        <v>18</v>
      </c>
      <c r="GT21">
        <v>636.67600000000004</v>
      </c>
      <c r="GU21">
        <v>400.53399999999999</v>
      </c>
      <c r="GV21">
        <v>20.725100000000001</v>
      </c>
      <c r="GW21">
        <v>19.5931</v>
      </c>
      <c r="GX21">
        <v>30.0002</v>
      </c>
      <c r="GY21">
        <v>19.674600000000002</v>
      </c>
      <c r="GZ21">
        <v>19.6509</v>
      </c>
      <c r="HA21">
        <v>21.727699999999999</v>
      </c>
      <c r="HB21">
        <v>0</v>
      </c>
      <c r="HC21">
        <v>-30</v>
      </c>
      <c r="HD21">
        <v>20.718299999999999</v>
      </c>
      <c r="HE21">
        <v>422.14400000000001</v>
      </c>
      <c r="HF21">
        <v>0</v>
      </c>
      <c r="HG21">
        <v>101.122</v>
      </c>
      <c r="HH21">
        <v>99.314599999999999</v>
      </c>
    </row>
    <row r="22" spans="1:216" x14ac:dyDescent="0.2">
      <c r="A22">
        <v>4</v>
      </c>
      <c r="B22">
        <v>1690068878</v>
      </c>
      <c r="C22">
        <v>183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1690068878</v>
      </c>
      <c r="M22">
        <f t="shared" si="0"/>
        <v>2.5477172373553443E-3</v>
      </c>
      <c r="N22">
        <f t="shared" si="1"/>
        <v>2.5477172373553443</v>
      </c>
      <c r="O22">
        <f t="shared" si="2"/>
        <v>23.761722257441008</v>
      </c>
      <c r="P22">
        <f t="shared" si="3"/>
        <v>400.017</v>
      </c>
      <c r="Q22">
        <f t="shared" si="4"/>
        <v>300.02313808607289</v>
      </c>
      <c r="R22">
        <f t="shared" si="5"/>
        <v>29.958451865930165</v>
      </c>
      <c r="S22">
        <f t="shared" si="6"/>
        <v>39.943219434681595</v>
      </c>
      <c r="T22">
        <f t="shared" si="7"/>
        <v>0.41996673903766091</v>
      </c>
      <c r="U22">
        <f t="shared" si="8"/>
        <v>3.0768075838751607</v>
      </c>
      <c r="V22">
        <f t="shared" si="9"/>
        <v>0.39052270652297338</v>
      </c>
      <c r="W22">
        <f t="shared" si="10"/>
        <v>0.24654987765132555</v>
      </c>
      <c r="X22">
        <f t="shared" si="11"/>
        <v>206.764194</v>
      </c>
      <c r="Y22">
        <f t="shared" si="12"/>
        <v>22.056832747180326</v>
      </c>
      <c r="Z22">
        <f t="shared" si="13"/>
        <v>20.929400000000001</v>
      </c>
      <c r="AA22">
        <f t="shared" si="14"/>
        <v>2.485123526970439</v>
      </c>
      <c r="AB22">
        <f t="shared" si="15"/>
        <v>71.695985367282972</v>
      </c>
      <c r="AC22">
        <f t="shared" si="16"/>
        <v>1.8478246139654397</v>
      </c>
      <c r="AD22">
        <f t="shared" si="17"/>
        <v>2.5773055555334592</v>
      </c>
      <c r="AE22">
        <f t="shared" si="18"/>
        <v>0.6372989130049993</v>
      </c>
      <c r="AF22">
        <f t="shared" si="19"/>
        <v>-112.35433016737068</v>
      </c>
      <c r="AG22">
        <f t="shared" si="20"/>
        <v>98.481086119216499</v>
      </c>
      <c r="AH22">
        <f t="shared" si="21"/>
        <v>6.5164098573017739</v>
      </c>
      <c r="AI22">
        <f t="shared" si="22"/>
        <v>199.40735980914758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53892.333759667214</v>
      </c>
      <c r="AO22">
        <f t="shared" si="26"/>
        <v>1250.1600000000001</v>
      </c>
      <c r="AP22">
        <f t="shared" si="27"/>
        <v>1053.885</v>
      </c>
      <c r="AQ22">
        <f t="shared" si="28"/>
        <v>0.84300009598771353</v>
      </c>
      <c r="AR22">
        <f t="shared" si="29"/>
        <v>0.16539018525628718</v>
      </c>
      <c r="AS22">
        <v>1690068878</v>
      </c>
      <c r="AT22">
        <v>400.017</v>
      </c>
      <c r="AU22">
        <v>421.83800000000002</v>
      </c>
      <c r="AV22">
        <v>18.505299999999998</v>
      </c>
      <c r="AW22">
        <v>16.3034</v>
      </c>
      <c r="AX22">
        <v>406.22800000000001</v>
      </c>
      <c r="AY22">
        <v>18.646799999999999</v>
      </c>
      <c r="AZ22">
        <v>600.18700000000001</v>
      </c>
      <c r="BA22">
        <v>99.754099999999994</v>
      </c>
      <c r="BB22">
        <v>9.9704799999999996E-2</v>
      </c>
      <c r="BC22">
        <v>21.523099999999999</v>
      </c>
      <c r="BD22">
        <v>20.929400000000001</v>
      </c>
      <c r="BE22">
        <v>999.9</v>
      </c>
      <c r="BF22">
        <v>0</v>
      </c>
      <c r="BG22">
        <v>0</v>
      </c>
      <c r="BH22">
        <v>10031.9</v>
      </c>
      <c r="BI22">
        <v>0</v>
      </c>
      <c r="BJ22">
        <v>17.143699999999999</v>
      </c>
      <c r="BK22">
        <v>-21.821300000000001</v>
      </c>
      <c r="BL22">
        <v>407.55900000000003</v>
      </c>
      <c r="BM22">
        <v>428.83</v>
      </c>
      <c r="BN22">
        <v>2.20194</v>
      </c>
      <c r="BO22">
        <v>421.83800000000002</v>
      </c>
      <c r="BP22">
        <v>16.3034</v>
      </c>
      <c r="BQ22">
        <v>1.84598</v>
      </c>
      <c r="BR22">
        <v>1.6263300000000001</v>
      </c>
      <c r="BS22">
        <v>16.181699999999999</v>
      </c>
      <c r="BT22">
        <v>14.210599999999999</v>
      </c>
      <c r="BU22">
        <v>1250.1600000000001</v>
      </c>
      <c r="BV22">
        <v>0.89999899999999999</v>
      </c>
      <c r="BW22">
        <v>0.10000100000000001</v>
      </c>
      <c r="BX22">
        <v>0</v>
      </c>
      <c r="BY22">
        <v>2.5762</v>
      </c>
      <c r="BZ22">
        <v>0</v>
      </c>
      <c r="CA22">
        <v>8698.36</v>
      </c>
      <c r="CB22">
        <v>11945.7</v>
      </c>
      <c r="CC22">
        <v>37.186999999999998</v>
      </c>
      <c r="CD22">
        <v>39.811999999999998</v>
      </c>
      <c r="CE22">
        <v>38.875</v>
      </c>
      <c r="CF22">
        <v>37.686999999999998</v>
      </c>
      <c r="CG22">
        <v>36.875</v>
      </c>
      <c r="CH22">
        <v>1125.1400000000001</v>
      </c>
      <c r="CI22">
        <v>125.02</v>
      </c>
      <c r="CJ22">
        <v>0</v>
      </c>
      <c r="CK22">
        <v>1690068883.2</v>
      </c>
      <c r="CL22">
        <v>0</v>
      </c>
      <c r="CM22">
        <v>1690068470</v>
      </c>
      <c r="CN22" t="s">
        <v>350</v>
      </c>
      <c r="CO22">
        <v>1690068470</v>
      </c>
      <c r="CP22">
        <v>1690068463</v>
      </c>
      <c r="CQ22">
        <v>29</v>
      </c>
      <c r="CR22">
        <v>8.6999999999999994E-2</v>
      </c>
      <c r="CS22">
        <v>-3.0000000000000001E-3</v>
      </c>
      <c r="CT22">
        <v>-6.2140000000000004</v>
      </c>
      <c r="CU22">
        <v>-0.14099999999999999</v>
      </c>
      <c r="CV22">
        <v>422</v>
      </c>
      <c r="CW22">
        <v>16</v>
      </c>
      <c r="CX22">
        <v>0.09</v>
      </c>
      <c r="CY22">
        <v>0.02</v>
      </c>
      <c r="CZ22">
        <v>25.024096192417399</v>
      </c>
      <c r="DA22">
        <v>-0.29578491028689202</v>
      </c>
      <c r="DB22">
        <v>7.0145720498855604E-2</v>
      </c>
      <c r="DC22">
        <v>1</v>
      </c>
      <c r="DD22">
        <v>421.75704999999999</v>
      </c>
      <c r="DE22">
        <v>-0.27360902255639902</v>
      </c>
      <c r="DF22">
        <v>5.2267078548549097E-2</v>
      </c>
      <c r="DG22">
        <v>-1</v>
      </c>
      <c r="DH22">
        <v>1249.992</v>
      </c>
      <c r="DI22">
        <v>-0.40310994334094202</v>
      </c>
      <c r="DJ22">
        <v>0.15825928092849201</v>
      </c>
      <c r="DK22">
        <v>1</v>
      </c>
      <c r="DL22">
        <v>2</v>
      </c>
      <c r="DM22">
        <v>2</v>
      </c>
      <c r="DN22" t="s">
        <v>351</v>
      </c>
      <c r="DO22">
        <v>3.1610200000000002</v>
      </c>
      <c r="DP22">
        <v>2.8317999999999999</v>
      </c>
      <c r="DQ22">
        <v>9.5912999999999998E-2</v>
      </c>
      <c r="DR22">
        <v>9.9004400000000006E-2</v>
      </c>
      <c r="DS22">
        <v>0.10102999999999999</v>
      </c>
      <c r="DT22">
        <v>9.1893699999999995E-2</v>
      </c>
      <c r="DU22">
        <v>28923.9</v>
      </c>
      <c r="DV22">
        <v>29908.6</v>
      </c>
      <c r="DW22">
        <v>29702.6</v>
      </c>
      <c r="DX22">
        <v>30926.6</v>
      </c>
      <c r="DY22">
        <v>34953.1</v>
      </c>
      <c r="DZ22">
        <v>36722.800000000003</v>
      </c>
      <c r="EA22">
        <v>40759.5</v>
      </c>
      <c r="EB22">
        <v>42811.3</v>
      </c>
      <c r="EC22">
        <v>2.3242500000000001</v>
      </c>
      <c r="ED22">
        <v>1.9921199999999999</v>
      </c>
      <c r="EE22">
        <v>0.144042</v>
      </c>
      <c r="EF22">
        <v>0</v>
      </c>
      <c r="EG22">
        <v>18.545400000000001</v>
      </c>
      <c r="EH22">
        <v>999.9</v>
      </c>
      <c r="EI22">
        <v>60.628</v>
      </c>
      <c r="EJ22">
        <v>22.92</v>
      </c>
      <c r="EK22">
        <v>17.052900000000001</v>
      </c>
      <c r="EL22">
        <v>60.848799999999997</v>
      </c>
      <c r="EM22">
        <v>25.913499999999999</v>
      </c>
      <c r="EN22">
        <v>1</v>
      </c>
      <c r="EO22">
        <v>-0.54105899999999996</v>
      </c>
      <c r="EP22">
        <v>-1.0308900000000001</v>
      </c>
      <c r="EQ22">
        <v>20.290600000000001</v>
      </c>
      <c r="ER22">
        <v>5.2438000000000002</v>
      </c>
      <c r="ES22">
        <v>11.8246</v>
      </c>
      <c r="ET22">
        <v>4.9833499999999997</v>
      </c>
      <c r="EU22">
        <v>3.2989999999999999</v>
      </c>
      <c r="EV22">
        <v>9999</v>
      </c>
      <c r="EW22">
        <v>213.4</v>
      </c>
      <c r="EX22">
        <v>89.1</v>
      </c>
      <c r="EY22">
        <v>6140.8</v>
      </c>
      <c r="EZ22">
        <v>1.8733200000000001</v>
      </c>
      <c r="FA22">
        <v>1.87897</v>
      </c>
      <c r="FB22">
        <v>1.87927</v>
      </c>
      <c r="FC22">
        <v>1.87988</v>
      </c>
      <c r="FD22">
        <v>1.87757</v>
      </c>
      <c r="FE22">
        <v>1.8767</v>
      </c>
      <c r="FF22">
        <v>1.8772800000000001</v>
      </c>
      <c r="FG22">
        <v>1.8749800000000001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-6.2110000000000003</v>
      </c>
      <c r="FV22">
        <v>-0.14149999999999999</v>
      </c>
      <c r="FW22">
        <v>-6.2122251103705297</v>
      </c>
      <c r="FX22">
        <v>1.4527828764109799E-4</v>
      </c>
      <c r="FY22">
        <v>-4.3579519040863002E-7</v>
      </c>
      <c r="FZ22">
        <v>2.0799061152897499E-10</v>
      </c>
      <c r="GA22">
        <v>-0.141459999999999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6.8</v>
      </c>
      <c r="GJ22">
        <v>6.9</v>
      </c>
      <c r="GK22">
        <v>1.0815399999999999</v>
      </c>
      <c r="GL22">
        <v>2.52075</v>
      </c>
      <c r="GM22">
        <v>1.54541</v>
      </c>
      <c r="GN22">
        <v>2.2973599999999998</v>
      </c>
      <c r="GO22">
        <v>1.5979000000000001</v>
      </c>
      <c r="GP22">
        <v>2.3938000000000001</v>
      </c>
      <c r="GQ22">
        <v>26.107399999999998</v>
      </c>
      <c r="GR22">
        <v>16.154599999999999</v>
      </c>
      <c r="GS22">
        <v>18</v>
      </c>
      <c r="GT22">
        <v>636.69100000000003</v>
      </c>
      <c r="GU22">
        <v>400.48899999999998</v>
      </c>
      <c r="GV22">
        <v>20.794799999999999</v>
      </c>
      <c r="GW22">
        <v>19.596599999999999</v>
      </c>
      <c r="GX22">
        <v>30.0002</v>
      </c>
      <c r="GY22">
        <v>19.683900000000001</v>
      </c>
      <c r="GZ22">
        <v>19.660299999999999</v>
      </c>
      <c r="HA22">
        <v>21.7164</v>
      </c>
      <c r="HB22">
        <v>0</v>
      </c>
      <c r="HC22">
        <v>-30</v>
      </c>
      <c r="HD22">
        <v>20.852699999999999</v>
      </c>
      <c r="HE22">
        <v>421.75299999999999</v>
      </c>
      <c r="HF22">
        <v>0</v>
      </c>
      <c r="HG22">
        <v>101.116</v>
      </c>
      <c r="HH22">
        <v>99.308899999999994</v>
      </c>
    </row>
    <row r="23" spans="1:216" x14ac:dyDescent="0.2">
      <c r="A23">
        <v>5</v>
      </c>
      <c r="B23">
        <v>1690068939</v>
      </c>
      <c r="C23">
        <v>244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1690068939</v>
      </c>
      <c r="M23">
        <f t="shared" si="0"/>
        <v>2.4468462359755853E-3</v>
      </c>
      <c r="N23">
        <f t="shared" si="1"/>
        <v>2.4468462359755851</v>
      </c>
      <c r="O23">
        <f t="shared" si="2"/>
        <v>22.89062331820136</v>
      </c>
      <c r="P23">
        <f t="shared" si="3"/>
        <v>400.13299999999998</v>
      </c>
      <c r="Q23">
        <f t="shared" si="4"/>
        <v>296.91289889958227</v>
      </c>
      <c r="R23">
        <f t="shared" si="5"/>
        <v>29.648137756883756</v>
      </c>
      <c r="S23">
        <f t="shared" si="6"/>
        <v>39.955146270312</v>
      </c>
      <c r="T23">
        <f t="shared" si="7"/>
        <v>0.39020824022314993</v>
      </c>
      <c r="U23">
        <f t="shared" si="8"/>
        <v>3.067916531195801</v>
      </c>
      <c r="V23">
        <f t="shared" si="9"/>
        <v>0.36458416000640897</v>
      </c>
      <c r="W23">
        <f t="shared" si="10"/>
        <v>0.23002695339461945</v>
      </c>
      <c r="X23">
        <f t="shared" si="11"/>
        <v>165.41394</v>
      </c>
      <c r="Y23">
        <f t="shared" si="12"/>
        <v>22.066651704994023</v>
      </c>
      <c r="Z23">
        <f t="shared" si="13"/>
        <v>21.034800000000001</v>
      </c>
      <c r="AA23">
        <f t="shared" si="14"/>
        <v>2.5012746586592161</v>
      </c>
      <c r="AB23">
        <f t="shared" si="15"/>
        <v>70.666966581702198</v>
      </c>
      <c r="AC23">
        <f t="shared" si="16"/>
        <v>1.8457036239095999</v>
      </c>
      <c r="AD23">
        <f t="shared" si="17"/>
        <v>2.6118336659826404</v>
      </c>
      <c r="AE23">
        <f t="shared" si="18"/>
        <v>0.6555710347496162</v>
      </c>
      <c r="AF23">
        <f t="shared" si="19"/>
        <v>-107.90591900652332</v>
      </c>
      <c r="AG23">
        <f t="shared" si="20"/>
        <v>116.75410656545557</v>
      </c>
      <c r="AH23">
        <f t="shared" si="21"/>
        <v>7.7606779240997303</v>
      </c>
      <c r="AI23">
        <f t="shared" si="22"/>
        <v>182.02280548303196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53611.314135948065</v>
      </c>
      <c r="AO23">
        <f t="shared" si="26"/>
        <v>1000.15</v>
      </c>
      <c r="AP23">
        <f t="shared" si="27"/>
        <v>843.12599999999998</v>
      </c>
      <c r="AQ23">
        <f t="shared" si="28"/>
        <v>0.84299955006748983</v>
      </c>
      <c r="AR23">
        <f t="shared" si="29"/>
        <v>0.16538913163025545</v>
      </c>
      <c r="AS23">
        <v>1690068939</v>
      </c>
      <c r="AT23">
        <v>400.13299999999998</v>
      </c>
      <c r="AU23">
        <v>421.15100000000001</v>
      </c>
      <c r="AV23">
        <v>18.483899999999998</v>
      </c>
      <c r="AW23">
        <v>16.369199999999999</v>
      </c>
      <c r="AX23">
        <v>406.34399999999999</v>
      </c>
      <c r="AY23">
        <v>18.625299999999999</v>
      </c>
      <c r="AZ23">
        <v>600.20600000000002</v>
      </c>
      <c r="BA23">
        <v>99.754499999999993</v>
      </c>
      <c r="BB23">
        <v>0.100164</v>
      </c>
      <c r="BC23">
        <v>21.7407</v>
      </c>
      <c r="BD23">
        <v>21.034800000000001</v>
      </c>
      <c r="BE23">
        <v>999.9</v>
      </c>
      <c r="BF23">
        <v>0</v>
      </c>
      <c r="BG23">
        <v>0</v>
      </c>
      <c r="BH23">
        <v>9985</v>
      </c>
      <c r="BI23">
        <v>0</v>
      </c>
      <c r="BJ23">
        <v>17.533899999999999</v>
      </c>
      <c r="BK23">
        <v>-21.018699999999999</v>
      </c>
      <c r="BL23">
        <v>407.66800000000001</v>
      </c>
      <c r="BM23">
        <v>428.16</v>
      </c>
      <c r="BN23">
        <v>2.11469</v>
      </c>
      <c r="BO23">
        <v>421.15100000000001</v>
      </c>
      <c r="BP23">
        <v>16.369199999999999</v>
      </c>
      <c r="BQ23">
        <v>1.84385</v>
      </c>
      <c r="BR23">
        <v>1.6329</v>
      </c>
      <c r="BS23">
        <v>16.163599999999999</v>
      </c>
      <c r="BT23">
        <v>14.2728</v>
      </c>
      <c r="BU23">
        <v>1000.15</v>
      </c>
      <c r="BV23">
        <v>0.90001500000000001</v>
      </c>
      <c r="BW23">
        <v>9.9985199999999996E-2</v>
      </c>
      <c r="BX23">
        <v>0</v>
      </c>
      <c r="BY23">
        <v>2.7044000000000001</v>
      </c>
      <c r="BZ23">
        <v>0</v>
      </c>
      <c r="CA23">
        <v>7380.22</v>
      </c>
      <c r="CB23">
        <v>9556.7999999999993</v>
      </c>
      <c r="CC23">
        <v>36.875</v>
      </c>
      <c r="CD23">
        <v>39.75</v>
      </c>
      <c r="CE23">
        <v>38.625</v>
      </c>
      <c r="CF23">
        <v>37.686999999999998</v>
      </c>
      <c r="CG23">
        <v>36.625</v>
      </c>
      <c r="CH23">
        <v>900.15</v>
      </c>
      <c r="CI23">
        <v>100</v>
      </c>
      <c r="CJ23">
        <v>0</v>
      </c>
      <c r="CK23">
        <v>1690068944.4000001</v>
      </c>
      <c r="CL23">
        <v>0</v>
      </c>
      <c r="CM23">
        <v>1690068470</v>
      </c>
      <c r="CN23" t="s">
        <v>350</v>
      </c>
      <c r="CO23">
        <v>1690068470</v>
      </c>
      <c r="CP23">
        <v>1690068463</v>
      </c>
      <c r="CQ23">
        <v>29</v>
      </c>
      <c r="CR23">
        <v>8.6999999999999994E-2</v>
      </c>
      <c r="CS23">
        <v>-3.0000000000000001E-3</v>
      </c>
      <c r="CT23">
        <v>-6.2140000000000004</v>
      </c>
      <c r="CU23">
        <v>-0.14099999999999999</v>
      </c>
      <c r="CV23">
        <v>422</v>
      </c>
      <c r="CW23">
        <v>16</v>
      </c>
      <c r="CX23">
        <v>0.09</v>
      </c>
      <c r="CY23">
        <v>0.02</v>
      </c>
      <c r="CZ23">
        <v>24.382320665116499</v>
      </c>
      <c r="DA23">
        <v>6.72516762678355E-2</v>
      </c>
      <c r="DB23">
        <v>2.72858487393253E-2</v>
      </c>
      <c r="DC23">
        <v>1</v>
      </c>
      <c r="DD23">
        <v>421.23795238095198</v>
      </c>
      <c r="DE23">
        <v>3.21818181827132E-2</v>
      </c>
      <c r="DF23">
        <v>3.00182106482333E-2</v>
      </c>
      <c r="DG23">
        <v>-1</v>
      </c>
      <c r="DH23">
        <v>1000.01025</v>
      </c>
      <c r="DI23">
        <v>-0.15517643358042599</v>
      </c>
      <c r="DJ23">
        <v>0.146636924067581</v>
      </c>
      <c r="DK23">
        <v>1</v>
      </c>
      <c r="DL23">
        <v>2</v>
      </c>
      <c r="DM23">
        <v>2</v>
      </c>
      <c r="DN23" t="s">
        <v>351</v>
      </c>
      <c r="DO23">
        <v>3.16106</v>
      </c>
      <c r="DP23">
        <v>2.8318400000000001</v>
      </c>
      <c r="DQ23">
        <v>9.5932199999999995E-2</v>
      </c>
      <c r="DR23">
        <v>9.8882499999999998E-2</v>
      </c>
      <c r="DS23">
        <v>0.10094400000000001</v>
      </c>
      <c r="DT23">
        <v>9.2162800000000003E-2</v>
      </c>
      <c r="DU23">
        <v>28922.7</v>
      </c>
      <c r="DV23">
        <v>29911.3</v>
      </c>
      <c r="DW23">
        <v>29701.9</v>
      </c>
      <c r="DX23">
        <v>30925.200000000001</v>
      </c>
      <c r="DY23">
        <v>34956.199999999997</v>
      </c>
      <c r="DZ23">
        <v>36711</v>
      </c>
      <c r="EA23">
        <v>40759.1</v>
      </c>
      <c r="EB23">
        <v>42810.400000000001</v>
      </c>
      <c r="EC23">
        <v>2.3241200000000002</v>
      </c>
      <c r="ED23">
        <v>1.9921</v>
      </c>
      <c r="EE23">
        <v>0.14796899999999999</v>
      </c>
      <c r="EF23">
        <v>0</v>
      </c>
      <c r="EG23">
        <v>18.586099999999998</v>
      </c>
      <c r="EH23">
        <v>999.9</v>
      </c>
      <c r="EI23">
        <v>60.603000000000002</v>
      </c>
      <c r="EJ23">
        <v>22.92</v>
      </c>
      <c r="EK23">
        <v>17.0503</v>
      </c>
      <c r="EL23">
        <v>61.168799999999997</v>
      </c>
      <c r="EM23">
        <v>25.7011</v>
      </c>
      <c r="EN23">
        <v>1</v>
      </c>
      <c r="EO23">
        <v>-0.54036300000000004</v>
      </c>
      <c r="EP23">
        <v>1.4553399999999999E-2</v>
      </c>
      <c r="EQ23">
        <v>20.2959</v>
      </c>
      <c r="ER23">
        <v>5.24125</v>
      </c>
      <c r="ES23">
        <v>11.824299999999999</v>
      </c>
      <c r="ET23">
        <v>4.9816500000000001</v>
      </c>
      <c r="EU23">
        <v>3.2989999999999999</v>
      </c>
      <c r="EV23">
        <v>9999</v>
      </c>
      <c r="EW23">
        <v>213.4</v>
      </c>
      <c r="EX23">
        <v>89.1</v>
      </c>
      <c r="EY23">
        <v>6142.2</v>
      </c>
      <c r="EZ23">
        <v>1.8733200000000001</v>
      </c>
      <c r="FA23">
        <v>1.87897</v>
      </c>
      <c r="FB23">
        <v>1.8792800000000001</v>
      </c>
      <c r="FC23">
        <v>1.87988</v>
      </c>
      <c r="FD23">
        <v>1.8775900000000001</v>
      </c>
      <c r="FE23">
        <v>1.8767400000000001</v>
      </c>
      <c r="FF23">
        <v>1.8772899999999999</v>
      </c>
      <c r="FG23">
        <v>1.875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-6.2110000000000003</v>
      </c>
      <c r="FV23">
        <v>-0.1414</v>
      </c>
      <c r="FW23">
        <v>-6.2122251103705297</v>
      </c>
      <c r="FX23">
        <v>1.4527828764109799E-4</v>
      </c>
      <c r="FY23">
        <v>-4.3579519040863002E-7</v>
      </c>
      <c r="FZ23">
        <v>2.0799061152897499E-10</v>
      </c>
      <c r="GA23">
        <v>-0.141459999999999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7.8</v>
      </c>
      <c r="GJ23">
        <v>7.9</v>
      </c>
      <c r="GK23">
        <v>1.0815399999999999</v>
      </c>
      <c r="GL23">
        <v>2.51953</v>
      </c>
      <c r="GM23">
        <v>1.54541</v>
      </c>
      <c r="GN23">
        <v>2.2973599999999998</v>
      </c>
      <c r="GO23">
        <v>1.5979000000000001</v>
      </c>
      <c r="GP23">
        <v>2.3962400000000001</v>
      </c>
      <c r="GQ23">
        <v>26.1279</v>
      </c>
      <c r="GR23">
        <v>16.154599999999999</v>
      </c>
      <c r="GS23">
        <v>18</v>
      </c>
      <c r="GT23">
        <v>636.69500000000005</v>
      </c>
      <c r="GU23">
        <v>400.54199999999997</v>
      </c>
      <c r="GV23">
        <v>20.684000000000001</v>
      </c>
      <c r="GW23">
        <v>19.596599999999999</v>
      </c>
      <c r="GX23">
        <v>29.999700000000001</v>
      </c>
      <c r="GY23">
        <v>19.691099999999999</v>
      </c>
      <c r="GZ23">
        <v>19.668199999999999</v>
      </c>
      <c r="HA23">
        <v>21.6996</v>
      </c>
      <c r="HB23">
        <v>0</v>
      </c>
      <c r="HC23">
        <v>-30</v>
      </c>
      <c r="HD23">
        <v>20.6754</v>
      </c>
      <c r="HE23">
        <v>421.13600000000002</v>
      </c>
      <c r="HF23">
        <v>0</v>
      </c>
      <c r="HG23">
        <v>101.11499999999999</v>
      </c>
      <c r="HH23">
        <v>99.305899999999994</v>
      </c>
    </row>
    <row r="24" spans="1:216" x14ac:dyDescent="0.2">
      <c r="A24">
        <v>6</v>
      </c>
      <c r="B24">
        <v>1690069000</v>
      </c>
      <c r="C24">
        <v>305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1690069000</v>
      </c>
      <c r="M24">
        <f t="shared" si="0"/>
        <v>2.3567341274483818E-3</v>
      </c>
      <c r="N24">
        <f t="shared" si="1"/>
        <v>2.356734127448382</v>
      </c>
      <c r="O24">
        <f t="shared" si="2"/>
        <v>22.124659083009426</v>
      </c>
      <c r="P24">
        <f t="shared" si="3"/>
        <v>399.92899999999997</v>
      </c>
      <c r="Q24">
        <f t="shared" si="4"/>
        <v>298.36498126499941</v>
      </c>
      <c r="R24">
        <f t="shared" si="5"/>
        <v>29.793833127638973</v>
      </c>
      <c r="S24">
        <f t="shared" si="6"/>
        <v>39.935711752716003</v>
      </c>
      <c r="T24">
        <f t="shared" si="7"/>
        <v>0.38285640978115537</v>
      </c>
      <c r="U24">
        <f t="shared" si="8"/>
        <v>3.069745923688302</v>
      </c>
      <c r="V24">
        <f t="shared" si="9"/>
        <v>0.35816971537872017</v>
      </c>
      <c r="W24">
        <f t="shared" si="10"/>
        <v>0.22594129296127249</v>
      </c>
      <c r="X24">
        <f t="shared" si="11"/>
        <v>124.06206561015438</v>
      </c>
      <c r="Y24">
        <f t="shared" si="12"/>
        <v>21.856932133574986</v>
      </c>
      <c r="Z24">
        <f t="shared" si="13"/>
        <v>20.977599999999999</v>
      </c>
      <c r="AA24">
        <f t="shared" si="14"/>
        <v>2.4924981587504713</v>
      </c>
      <c r="AB24">
        <f t="shared" si="15"/>
        <v>70.811650138446893</v>
      </c>
      <c r="AC24">
        <f t="shared" si="16"/>
        <v>1.8497311706952002</v>
      </c>
      <c r="AD24">
        <f t="shared" si="17"/>
        <v>2.6121848129209129</v>
      </c>
      <c r="AE24">
        <f t="shared" si="18"/>
        <v>0.6427669880552711</v>
      </c>
      <c r="AF24">
        <f t="shared" si="19"/>
        <v>-103.93197502047364</v>
      </c>
      <c r="AG24">
        <f t="shared" si="20"/>
        <v>126.65419765465242</v>
      </c>
      <c r="AH24">
        <f t="shared" si="21"/>
        <v>8.4113671047974741</v>
      </c>
      <c r="AI24">
        <f t="shared" si="22"/>
        <v>155.19565534913062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53660.574471553562</v>
      </c>
      <c r="AO24">
        <f t="shared" si="26"/>
        <v>750.11900000000003</v>
      </c>
      <c r="AP24">
        <f t="shared" si="27"/>
        <v>632.35025700008009</v>
      </c>
      <c r="AQ24">
        <f t="shared" si="28"/>
        <v>0.842999920012798</v>
      </c>
      <c r="AR24">
        <f t="shared" si="29"/>
        <v>0.16538984562470005</v>
      </c>
      <c r="AS24">
        <v>1690069000</v>
      </c>
      <c r="AT24">
        <v>399.92899999999997</v>
      </c>
      <c r="AU24">
        <v>420.24</v>
      </c>
      <c r="AV24">
        <v>18.523800000000001</v>
      </c>
      <c r="AW24">
        <v>16.487100000000002</v>
      </c>
      <c r="AX24">
        <v>406.14</v>
      </c>
      <c r="AY24">
        <v>18.665299999999998</v>
      </c>
      <c r="AZ24">
        <v>600.21699999999998</v>
      </c>
      <c r="BA24">
        <v>99.757000000000005</v>
      </c>
      <c r="BB24">
        <v>0.100004</v>
      </c>
      <c r="BC24">
        <v>21.742899999999999</v>
      </c>
      <c r="BD24">
        <v>20.977599999999999</v>
      </c>
      <c r="BE24">
        <v>999.9</v>
      </c>
      <c r="BF24">
        <v>0</v>
      </c>
      <c r="BG24">
        <v>0</v>
      </c>
      <c r="BH24">
        <v>9994.3799999999992</v>
      </c>
      <c r="BI24">
        <v>0</v>
      </c>
      <c r="BJ24">
        <v>19.352799999999998</v>
      </c>
      <c r="BK24">
        <v>-20.3108</v>
      </c>
      <c r="BL24">
        <v>407.47699999999998</v>
      </c>
      <c r="BM24">
        <v>427.28399999999999</v>
      </c>
      <c r="BN24">
        <v>2.0367099999999998</v>
      </c>
      <c r="BO24">
        <v>420.24</v>
      </c>
      <c r="BP24">
        <v>16.487100000000002</v>
      </c>
      <c r="BQ24">
        <v>1.84788</v>
      </c>
      <c r="BR24">
        <v>1.6447000000000001</v>
      </c>
      <c r="BS24">
        <v>16.197800000000001</v>
      </c>
      <c r="BT24">
        <v>14.3841</v>
      </c>
      <c r="BU24">
        <v>750.11900000000003</v>
      </c>
      <c r="BV24">
        <v>0.90000199999999997</v>
      </c>
      <c r="BW24">
        <v>9.9998400000000001E-2</v>
      </c>
      <c r="BX24">
        <v>0</v>
      </c>
      <c r="BY24">
        <v>2.242</v>
      </c>
      <c r="BZ24">
        <v>0</v>
      </c>
      <c r="CA24">
        <v>6062.74</v>
      </c>
      <c r="CB24">
        <v>7167.65</v>
      </c>
      <c r="CC24">
        <v>36.436999999999998</v>
      </c>
      <c r="CD24">
        <v>39.686999999999998</v>
      </c>
      <c r="CE24">
        <v>38.5</v>
      </c>
      <c r="CF24">
        <v>37.686999999999998</v>
      </c>
      <c r="CG24">
        <v>36.375</v>
      </c>
      <c r="CH24">
        <v>675.11</v>
      </c>
      <c r="CI24">
        <v>75.010000000000005</v>
      </c>
      <c r="CJ24">
        <v>0</v>
      </c>
      <c r="CK24">
        <v>1690069005</v>
      </c>
      <c r="CL24">
        <v>0</v>
      </c>
      <c r="CM24">
        <v>1690068470</v>
      </c>
      <c r="CN24" t="s">
        <v>350</v>
      </c>
      <c r="CO24">
        <v>1690068470</v>
      </c>
      <c r="CP24">
        <v>1690068463</v>
      </c>
      <c r="CQ24">
        <v>29</v>
      </c>
      <c r="CR24">
        <v>8.6999999999999994E-2</v>
      </c>
      <c r="CS24">
        <v>-3.0000000000000001E-3</v>
      </c>
      <c r="CT24">
        <v>-6.2140000000000004</v>
      </c>
      <c r="CU24">
        <v>-0.14099999999999999</v>
      </c>
      <c r="CV24">
        <v>422</v>
      </c>
      <c r="CW24">
        <v>16</v>
      </c>
      <c r="CX24">
        <v>0.09</v>
      </c>
      <c r="CY24">
        <v>0.02</v>
      </c>
      <c r="CZ24">
        <v>23.2449136013573</v>
      </c>
      <c r="DA24">
        <v>0.55775792282325998</v>
      </c>
      <c r="DB24">
        <v>7.4802870780362796E-2</v>
      </c>
      <c r="DC24">
        <v>1</v>
      </c>
      <c r="DD24">
        <v>420.20519999999999</v>
      </c>
      <c r="DE24">
        <v>0.29657142857122998</v>
      </c>
      <c r="DF24">
        <v>4.9800200802801203E-2</v>
      </c>
      <c r="DG24">
        <v>-1</v>
      </c>
      <c r="DH24">
        <v>750.02504999999996</v>
      </c>
      <c r="DI24">
        <v>7.9782938303482903E-2</v>
      </c>
      <c r="DJ24">
        <v>0.135978849458296</v>
      </c>
      <c r="DK24">
        <v>1</v>
      </c>
      <c r="DL24">
        <v>2</v>
      </c>
      <c r="DM24">
        <v>2</v>
      </c>
      <c r="DN24" t="s">
        <v>351</v>
      </c>
      <c r="DO24">
        <v>3.1610800000000001</v>
      </c>
      <c r="DP24">
        <v>2.8317700000000001</v>
      </c>
      <c r="DQ24">
        <v>9.5895599999999998E-2</v>
      </c>
      <c r="DR24">
        <v>9.8722400000000002E-2</v>
      </c>
      <c r="DS24">
        <v>0.101101</v>
      </c>
      <c r="DT24">
        <v>9.26458E-2</v>
      </c>
      <c r="DU24">
        <v>28923.4</v>
      </c>
      <c r="DV24">
        <v>29915.8</v>
      </c>
      <c r="DW24">
        <v>29701.5</v>
      </c>
      <c r="DX24">
        <v>30924.400000000001</v>
      </c>
      <c r="DY24">
        <v>34949.4</v>
      </c>
      <c r="DZ24">
        <v>36689.1</v>
      </c>
      <c r="EA24">
        <v>40758.5</v>
      </c>
      <c r="EB24">
        <v>42808.2</v>
      </c>
      <c r="EC24">
        <v>2.32395</v>
      </c>
      <c r="ED24">
        <v>1.9923299999999999</v>
      </c>
      <c r="EE24">
        <v>0.13763500000000001</v>
      </c>
      <c r="EF24">
        <v>0</v>
      </c>
      <c r="EG24">
        <v>18.7</v>
      </c>
      <c r="EH24">
        <v>999.9</v>
      </c>
      <c r="EI24">
        <v>60.579000000000001</v>
      </c>
      <c r="EJ24">
        <v>22.93</v>
      </c>
      <c r="EK24">
        <v>17.050899999999999</v>
      </c>
      <c r="EL24">
        <v>61.338799999999999</v>
      </c>
      <c r="EM24">
        <v>25.713100000000001</v>
      </c>
      <c r="EN24">
        <v>1</v>
      </c>
      <c r="EO24">
        <v>-0.54043699999999995</v>
      </c>
      <c r="EP24">
        <v>-1.0763199999999999</v>
      </c>
      <c r="EQ24">
        <v>20.294499999999999</v>
      </c>
      <c r="ER24">
        <v>5.2446900000000003</v>
      </c>
      <c r="ES24">
        <v>11.824400000000001</v>
      </c>
      <c r="ET24">
        <v>4.9832000000000001</v>
      </c>
      <c r="EU24">
        <v>3.2989999999999999</v>
      </c>
      <c r="EV24">
        <v>9999</v>
      </c>
      <c r="EW24">
        <v>213.4</v>
      </c>
      <c r="EX24">
        <v>89.1</v>
      </c>
      <c r="EY24">
        <v>6143.5</v>
      </c>
      <c r="EZ24">
        <v>1.8733299999999999</v>
      </c>
      <c r="FA24">
        <v>1.87897</v>
      </c>
      <c r="FB24">
        <v>1.8792899999999999</v>
      </c>
      <c r="FC24">
        <v>1.8798999999999999</v>
      </c>
      <c r="FD24">
        <v>1.8775900000000001</v>
      </c>
      <c r="FE24">
        <v>1.8767100000000001</v>
      </c>
      <c r="FF24">
        <v>1.8772899999999999</v>
      </c>
      <c r="FG24">
        <v>1.875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-6.2110000000000003</v>
      </c>
      <c r="FV24">
        <v>-0.14149999999999999</v>
      </c>
      <c r="FW24">
        <v>-6.2122251103705297</v>
      </c>
      <c r="FX24">
        <v>1.4527828764109799E-4</v>
      </c>
      <c r="FY24">
        <v>-4.3579519040863002E-7</v>
      </c>
      <c r="FZ24">
        <v>2.0799061152897499E-10</v>
      </c>
      <c r="GA24">
        <v>-0.141459999999999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8.8000000000000007</v>
      </c>
      <c r="GJ24">
        <v>8.9</v>
      </c>
      <c r="GK24">
        <v>1.0790999999999999</v>
      </c>
      <c r="GL24">
        <v>2.52075</v>
      </c>
      <c r="GM24">
        <v>1.54541</v>
      </c>
      <c r="GN24">
        <v>2.2973599999999998</v>
      </c>
      <c r="GO24">
        <v>1.5979000000000001</v>
      </c>
      <c r="GP24">
        <v>2.3999000000000001</v>
      </c>
      <c r="GQ24">
        <v>26.148499999999999</v>
      </c>
      <c r="GR24">
        <v>16.163399999999999</v>
      </c>
      <c r="GS24">
        <v>18</v>
      </c>
      <c r="GT24">
        <v>636.68799999999999</v>
      </c>
      <c r="GU24">
        <v>400.745</v>
      </c>
      <c r="GV24">
        <v>21.2376</v>
      </c>
      <c r="GW24">
        <v>19.603300000000001</v>
      </c>
      <c r="GX24">
        <v>30.0001</v>
      </c>
      <c r="GY24">
        <v>19.700199999999999</v>
      </c>
      <c r="GZ24">
        <v>19.677299999999999</v>
      </c>
      <c r="HA24">
        <v>21.661300000000001</v>
      </c>
      <c r="HB24">
        <v>0</v>
      </c>
      <c r="HC24">
        <v>-30</v>
      </c>
      <c r="HD24">
        <v>21.2438</v>
      </c>
      <c r="HE24">
        <v>420.30500000000001</v>
      </c>
      <c r="HF24">
        <v>0</v>
      </c>
      <c r="HG24">
        <v>101.113</v>
      </c>
      <c r="HH24">
        <v>99.3018</v>
      </c>
    </row>
    <row r="25" spans="1:216" x14ac:dyDescent="0.2">
      <c r="A25">
        <v>7</v>
      </c>
      <c r="B25">
        <v>1690069061.0999999</v>
      </c>
      <c r="C25">
        <v>366.09999990463302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1690069061.0999999</v>
      </c>
      <c r="M25">
        <f t="shared" si="0"/>
        <v>2.323309116288288E-3</v>
      </c>
      <c r="N25">
        <f t="shared" si="1"/>
        <v>2.323309116288288</v>
      </c>
      <c r="O25">
        <f t="shared" si="2"/>
        <v>20.966168934714883</v>
      </c>
      <c r="P25">
        <f t="shared" si="3"/>
        <v>400.00900000000001</v>
      </c>
      <c r="Q25">
        <f t="shared" si="4"/>
        <v>300.78365413630837</v>
      </c>
      <c r="R25">
        <f t="shared" si="5"/>
        <v>30.034373698727819</v>
      </c>
      <c r="S25">
        <f t="shared" si="6"/>
        <v>39.942395883686999</v>
      </c>
      <c r="T25">
        <f t="shared" si="7"/>
        <v>0.37131910828932319</v>
      </c>
      <c r="U25">
        <f t="shared" si="8"/>
        <v>3.0705129030565246</v>
      </c>
      <c r="V25">
        <f t="shared" si="9"/>
        <v>0.3480547729709122</v>
      </c>
      <c r="W25">
        <f t="shared" si="10"/>
        <v>0.21950286719712059</v>
      </c>
      <c r="X25">
        <f t="shared" si="11"/>
        <v>99.229791000000006</v>
      </c>
      <c r="Y25">
        <f t="shared" si="12"/>
        <v>21.819818745234631</v>
      </c>
      <c r="Z25">
        <f t="shared" si="13"/>
        <v>21.000900000000001</v>
      </c>
      <c r="AA25">
        <f t="shared" si="14"/>
        <v>2.4960699406956719</v>
      </c>
      <c r="AB25">
        <f t="shared" si="15"/>
        <v>70.183654085437283</v>
      </c>
      <c r="AC25">
        <f t="shared" si="16"/>
        <v>1.8440190427295997</v>
      </c>
      <c r="AD25">
        <f t="shared" si="17"/>
        <v>2.6274195419987731</v>
      </c>
      <c r="AE25">
        <f t="shared" si="18"/>
        <v>0.65205089796607218</v>
      </c>
      <c r="AF25">
        <f t="shared" si="19"/>
        <v>-102.45793202831349</v>
      </c>
      <c r="AG25">
        <f t="shared" si="20"/>
        <v>138.58798799228705</v>
      </c>
      <c r="AH25">
        <f t="shared" si="21"/>
        <v>9.2071763437734013</v>
      </c>
      <c r="AI25">
        <f t="shared" si="22"/>
        <v>144.56702330774698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53663.971115014705</v>
      </c>
      <c r="AO25">
        <f t="shared" si="26"/>
        <v>599.97</v>
      </c>
      <c r="AP25">
        <f t="shared" si="27"/>
        <v>505.77510000000001</v>
      </c>
      <c r="AQ25">
        <f t="shared" si="28"/>
        <v>0.84300065003250158</v>
      </c>
      <c r="AR25">
        <f t="shared" si="29"/>
        <v>0.16539125456272813</v>
      </c>
      <c r="AS25">
        <v>1690069061.0999999</v>
      </c>
      <c r="AT25">
        <v>400.00900000000001</v>
      </c>
      <c r="AU25">
        <v>419.28899999999999</v>
      </c>
      <c r="AV25">
        <v>18.467199999999998</v>
      </c>
      <c r="AW25">
        <v>16.459199999999999</v>
      </c>
      <c r="AX25">
        <v>406.22</v>
      </c>
      <c r="AY25">
        <v>18.608599999999999</v>
      </c>
      <c r="AZ25">
        <v>600.19600000000003</v>
      </c>
      <c r="BA25">
        <v>99.753699999999995</v>
      </c>
      <c r="BB25">
        <v>0.10004300000000001</v>
      </c>
      <c r="BC25">
        <v>21.838100000000001</v>
      </c>
      <c r="BD25">
        <v>21.000900000000001</v>
      </c>
      <c r="BE25">
        <v>999.9</v>
      </c>
      <c r="BF25">
        <v>0</v>
      </c>
      <c r="BG25">
        <v>0</v>
      </c>
      <c r="BH25">
        <v>9998.75</v>
      </c>
      <c r="BI25">
        <v>0</v>
      </c>
      <c r="BJ25">
        <v>17.4268</v>
      </c>
      <c r="BK25">
        <v>-19.2803</v>
      </c>
      <c r="BL25">
        <v>407.53500000000003</v>
      </c>
      <c r="BM25">
        <v>426.30599999999998</v>
      </c>
      <c r="BN25">
        <v>2.008</v>
      </c>
      <c r="BO25">
        <v>419.28899999999999</v>
      </c>
      <c r="BP25">
        <v>16.459199999999999</v>
      </c>
      <c r="BQ25">
        <v>1.8421700000000001</v>
      </c>
      <c r="BR25">
        <v>1.6418600000000001</v>
      </c>
      <c r="BS25">
        <v>16.1493</v>
      </c>
      <c r="BT25">
        <v>14.3574</v>
      </c>
      <c r="BU25">
        <v>599.97</v>
      </c>
      <c r="BV25">
        <v>0.89998100000000003</v>
      </c>
      <c r="BW25">
        <v>0.100019</v>
      </c>
      <c r="BX25">
        <v>0</v>
      </c>
      <c r="BY25">
        <v>2.403</v>
      </c>
      <c r="BZ25">
        <v>0</v>
      </c>
      <c r="CA25">
        <v>5106.84</v>
      </c>
      <c r="CB25">
        <v>5732.9</v>
      </c>
      <c r="CC25">
        <v>35.936999999999998</v>
      </c>
      <c r="CD25">
        <v>39.5</v>
      </c>
      <c r="CE25">
        <v>38.186999999999998</v>
      </c>
      <c r="CF25">
        <v>37.561999999999998</v>
      </c>
      <c r="CG25">
        <v>36.061999999999998</v>
      </c>
      <c r="CH25">
        <v>539.96</v>
      </c>
      <c r="CI25">
        <v>60.01</v>
      </c>
      <c r="CJ25">
        <v>0</v>
      </c>
      <c r="CK25">
        <v>1690069066.2</v>
      </c>
      <c r="CL25">
        <v>0</v>
      </c>
      <c r="CM25">
        <v>1690068470</v>
      </c>
      <c r="CN25" t="s">
        <v>350</v>
      </c>
      <c r="CO25">
        <v>1690068470</v>
      </c>
      <c r="CP25">
        <v>1690068463</v>
      </c>
      <c r="CQ25">
        <v>29</v>
      </c>
      <c r="CR25">
        <v>8.6999999999999994E-2</v>
      </c>
      <c r="CS25">
        <v>-3.0000000000000001E-3</v>
      </c>
      <c r="CT25">
        <v>-6.2140000000000004</v>
      </c>
      <c r="CU25">
        <v>-0.14099999999999999</v>
      </c>
      <c r="CV25">
        <v>422</v>
      </c>
      <c r="CW25">
        <v>16</v>
      </c>
      <c r="CX25">
        <v>0.09</v>
      </c>
      <c r="CY25">
        <v>0.02</v>
      </c>
      <c r="CZ25">
        <v>22.071782754524399</v>
      </c>
      <c r="DA25">
        <v>0.29454038474737998</v>
      </c>
      <c r="DB25">
        <v>7.1528007757681797E-2</v>
      </c>
      <c r="DC25">
        <v>1</v>
      </c>
      <c r="DD25">
        <v>419.26560000000001</v>
      </c>
      <c r="DE25">
        <v>6.0721804511556302E-2</v>
      </c>
      <c r="DF25">
        <v>2.9905517885498799E-2</v>
      </c>
      <c r="DG25">
        <v>-1</v>
      </c>
      <c r="DH25">
        <v>599.98095000000001</v>
      </c>
      <c r="DI25">
        <v>0.20384364905755301</v>
      </c>
      <c r="DJ25">
        <v>9.2012757267679393E-2</v>
      </c>
      <c r="DK25">
        <v>1</v>
      </c>
      <c r="DL25">
        <v>2</v>
      </c>
      <c r="DM25">
        <v>2</v>
      </c>
      <c r="DN25" t="s">
        <v>351</v>
      </c>
      <c r="DO25">
        <v>3.1610299999999998</v>
      </c>
      <c r="DP25">
        <v>2.8318500000000002</v>
      </c>
      <c r="DQ25">
        <v>9.5904799999999998E-2</v>
      </c>
      <c r="DR25">
        <v>9.8549600000000001E-2</v>
      </c>
      <c r="DS25">
        <v>0.100873</v>
      </c>
      <c r="DT25">
        <v>9.2526899999999995E-2</v>
      </c>
      <c r="DU25">
        <v>28923.1</v>
      </c>
      <c r="DV25">
        <v>29921.3</v>
      </c>
      <c r="DW25">
        <v>29701.5</v>
      </c>
      <c r="DX25">
        <v>30924.2</v>
      </c>
      <c r="DY25">
        <v>34958.400000000001</v>
      </c>
      <c r="DZ25">
        <v>36693.300000000003</v>
      </c>
      <c r="EA25">
        <v>40758.300000000003</v>
      </c>
      <c r="EB25">
        <v>42807.4</v>
      </c>
      <c r="EC25">
        <v>2.3235800000000002</v>
      </c>
      <c r="ED25">
        <v>1.9921500000000001</v>
      </c>
      <c r="EE25">
        <v>0.13494500000000001</v>
      </c>
      <c r="EF25">
        <v>0</v>
      </c>
      <c r="EG25">
        <v>18.768000000000001</v>
      </c>
      <c r="EH25">
        <v>999.9</v>
      </c>
      <c r="EI25">
        <v>60.554000000000002</v>
      </c>
      <c r="EJ25">
        <v>22.94</v>
      </c>
      <c r="EK25">
        <v>17.052900000000001</v>
      </c>
      <c r="EL25">
        <v>60.881500000000003</v>
      </c>
      <c r="EM25">
        <v>25.7332</v>
      </c>
      <c r="EN25">
        <v>1</v>
      </c>
      <c r="EO25">
        <v>-0.53962699999999997</v>
      </c>
      <c r="EP25">
        <v>-0.46044400000000002</v>
      </c>
      <c r="EQ25">
        <v>20.2988</v>
      </c>
      <c r="ER25">
        <v>5.2448399999999999</v>
      </c>
      <c r="ES25">
        <v>11.8246</v>
      </c>
      <c r="ET25">
        <v>4.9832999999999998</v>
      </c>
      <c r="EU25">
        <v>3.2989999999999999</v>
      </c>
      <c r="EV25">
        <v>9999</v>
      </c>
      <c r="EW25">
        <v>213.4</v>
      </c>
      <c r="EX25">
        <v>89.1</v>
      </c>
      <c r="EY25">
        <v>6144.9</v>
      </c>
      <c r="EZ25">
        <v>1.8733200000000001</v>
      </c>
      <c r="FA25">
        <v>1.87897</v>
      </c>
      <c r="FB25">
        <v>1.87927</v>
      </c>
      <c r="FC25">
        <v>1.87988</v>
      </c>
      <c r="FD25">
        <v>1.8775599999999999</v>
      </c>
      <c r="FE25">
        <v>1.87669</v>
      </c>
      <c r="FF25">
        <v>1.8772800000000001</v>
      </c>
      <c r="FG25">
        <v>1.8749800000000001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-6.2110000000000003</v>
      </c>
      <c r="FV25">
        <v>-0.1414</v>
      </c>
      <c r="FW25">
        <v>-6.2122251103705297</v>
      </c>
      <c r="FX25">
        <v>1.4527828764109799E-4</v>
      </c>
      <c r="FY25">
        <v>-4.3579519040863002E-7</v>
      </c>
      <c r="FZ25">
        <v>2.0799061152897499E-10</v>
      </c>
      <c r="GA25">
        <v>-0.141459999999999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9.9</v>
      </c>
      <c r="GJ25">
        <v>10</v>
      </c>
      <c r="GK25">
        <v>1.07666</v>
      </c>
      <c r="GL25">
        <v>2.5280800000000001</v>
      </c>
      <c r="GM25">
        <v>1.54541</v>
      </c>
      <c r="GN25">
        <v>2.2973599999999998</v>
      </c>
      <c r="GO25">
        <v>1.5979000000000001</v>
      </c>
      <c r="GP25">
        <v>2.2473100000000001</v>
      </c>
      <c r="GQ25">
        <v>26.148499999999999</v>
      </c>
      <c r="GR25">
        <v>16.145900000000001</v>
      </c>
      <c r="GS25">
        <v>18</v>
      </c>
      <c r="GT25">
        <v>636.524</v>
      </c>
      <c r="GU25">
        <v>400.72</v>
      </c>
      <c r="GV25">
        <v>21.034600000000001</v>
      </c>
      <c r="GW25">
        <v>19.6084</v>
      </c>
      <c r="GX25">
        <v>29.9999</v>
      </c>
      <c r="GY25">
        <v>19.708100000000002</v>
      </c>
      <c r="GZ25">
        <v>19.6858</v>
      </c>
      <c r="HA25">
        <v>21.612300000000001</v>
      </c>
      <c r="HB25">
        <v>0</v>
      </c>
      <c r="HC25">
        <v>-30</v>
      </c>
      <c r="HD25">
        <v>21.061800000000002</v>
      </c>
      <c r="HE25">
        <v>419.21899999999999</v>
      </c>
      <c r="HF25">
        <v>0</v>
      </c>
      <c r="HG25">
        <v>101.113</v>
      </c>
      <c r="HH25">
        <v>99.300399999999996</v>
      </c>
    </row>
    <row r="26" spans="1:216" x14ac:dyDescent="0.2">
      <c r="A26">
        <v>8</v>
      </c>
      <c r="B26">
        <v>1690069122.0999999</v>
      </c>
      <c r="C26">
        <v>427.09999990463302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1690069122.0999999</v>
      </c>
      <c r="M26">
        <f t="shared" si="0"/>
        <v>2.3111710235751673E-3</v>
      </c>
      <c r="N26">
        <f t="shared" si="1"/>
        <v>2.3111710235751675</v>
      </c>
      <c r="O26">
        <f t="shared" si="2"/>
        <v>19.851324189843421</v>
      </c>
      <c r="P26">
        <f t="shared" si="3"/>
        <v>399.983</v>
      </c>
      <c r="Q26">
        <f t="shared" si="4"/>
        <v>305.67865905677735</v>
      </c>
      <c r="R26">
        <f t="shared" si="5"/>
        <v>30.523567443493086</v>
      </c>
      <c r="S26">
        <f t="shared" si="6"/>
        <v>39.940335103612803</v>
      </c>
      <c r="T26">
        <f t="shared" si="7"/>
        <v>0.37067702641695649</v>
      </c>
      <c r="U26">
        <f t="shared" si="8"/>
        <v>3.0720864510067818</v>
      </c>
      <c r="V26">
        <f t="shared" si="9"/>
        <v>0.34750146342688748</v>
      </c>
      <c r="W26">
        <f t="shared" si="10"/>
        <v>0.21914979069432405</v>
      </c>
      <c r="X26">
        <f t="shared" si="11"/>
        <v>82.699597954631813</v>
      </c>
      <c r="Y26">
        <f t="shared" si="12"/>
        <v>21.700788462815559</v>
      </c>
      <c r="Z26">
        <f t="shared" si="13"/>
        <v>20.956800000000001</v>
      </c>
      <c r="AA26">
        <f t="shared" si="14"/>
        <v>2.489313397560867</v>
      </c>
      <c r="AB26">
        <f t="shared" si="15"/>
        <v>70.137057513923963</v>
      </c>
      <c r="AC26">
        <f t="shared" si="16"/>
        <v>1.8395902262841601</v>
      </c>
      <c r="AD26">
        <f t="shared" si="17"/>
        <v>2.6228505892465699</v>
      </c>
      <c r="AE26">
        <f t="shared" si="18"/>
        <v>0.64972317127670687</v>
      </c>
      <c r="AF26">
        <f t="shared" si="19"/>
        <v>-101.92264213966487</v>
      </c>
      <c r="AG26">
        <f t="shared" si="20"/>
        <v>141.24271854396642</v>
      </c>
      <c r="AH26">
        <f t="shared" si="21"/>
        <v>9.3752707697663009</v>
      </c>
      <c r="AI26">
        <f t="shared" si="22"/>
        <v>131.39494512869965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53711.866908613723</v>
      </c>
      <c r="AO26">
        <f t="shared" si="26"/>
        <v>500.02499999999998</v>
      </c>
      <c r="AP26">
        <f t="shared" si="27"/>
        <v>421.52131500239989</v>
      </c>
      <c r="AQ26">
        <f t="shared" si="28"/>
        <v>0.84300047998080074</v>
      </c>
      <c r="AR26">
        <f t="shared" si="29"/>
        <v>0.16539092636294547</v>
      </c>
      <c r="AS26">
        <v>1690069122.0999999</v>
      </c>
      <c r="AT26">
        <v>399.983</v>
      </c>
      <c r="AU26">
        <v>418.27699999999999</v>
      </c>
      <c r="AV26">
        <v>18.422599999999999</v>
      </c>
      <c r="AW26">
        <v>16.425000000000001</v>
      </c>
      <c r="AX26">
        <v>406.19400000000002</v>
      </c>
      <c r="AY26">
        <v>18.564</v>
      </c>
      <c r="AZ26">
        <v>600.19600000000003</v>
      </c>
      <c r="BA26">
        <v>99.755099999999999</v>
      </c>
      <c r="BB26">
        <v>9.9981600000000004E-2</v>
      </c>
      <c r="BC26">
        <v>21.8096</v>
      </c>
      <c r="BD26">
        <v>20.956800000000001</v>
      </c>
      <c r="BE26">
        <v>999.9</v>
      </c>
      <c r="BF26">
        <v>0</v>
      </c>
      <c r="BG26">
        <v>0</v>
      </c>
      <c r="BH26">
        <v>10006.9</v>
      </c>
      <c r="BI26">
        <v>0</v>
      </c>
      <c r="BJ26">
        <v>18.202000000000002</v>
      </c>
      <c r="BK26">
        <v>-18.293500000000002</v>
      </c>
      <c r="BL26">
        <v>407.49</v>
      </c>
      <c r="BM26">
        <v>425.26100000000002</v>
      </c>
      <c r="BN26">
        <v>1.9976</v>
      </c>
      <c r="BO26">
        <v>418.27699999999999</v>
      </c>
      <c r="BP26">
        <v>16.425000000000001</v>
      </c>
      <c r="BQ26">
        <v>1.8377399999999999</v>
      </c>
      <c r="BR26">
        <v>1.6384700000000001</v>
      </c>
      <c r="BS26">
        <v>16.111599999999999</v>
      </c>
      <c r="BT26">
        <v>14.3255</v>
      </c>
      <c r="BU26">
        <v>500.02499999999998</v>
      </c>
      <c r="BV26">
        <v>0.89998100000000003</v>
      </c>
      <c r="BW26">
        <v>0.100018</v>
      </c>
      <c r="BX26">
        <v>0</v>
      </c>
      <c r="BY26">
        <v>2.5207999999999999</v>
      </c>
      <c r="BZ26">
        <v>0</v>
      </c>
      <c r="CA26">
        <v>4347.04</v>
      </c>
      <c r="CB26">
        <v>4777.8900000000003</v>
      </c>
      <c r="CC26">
        <v>35.5</v>
      </c>
      <c r="CD26">
        <v>39.311999999999998</v>
      </c>
      <c r="CE26">
        <v>37.811999999999998</v>
      </c>
      <c r="CF26">
        <v>37.311999999999998</v>
      </c>
      <c r="CG26">
        <v>35.686999999999998</v>
      </c>
      <c r="CH26">
        <v>450.01</v>
      </c>
      <c r="CI26">
        <v>50.01</v>
      </c>
      <c r="CJ26">
        <v>0</v>
      </c>
      <c r="CK26">
        <v>1690069127.4000001</v>
      </c>
      <c r="CL26">
        <v>0</v>
      </c>
      <c r="CM26">
        <v>1690068470</v>
      </c>
      <c r="CN26" t="s">
        <v>350</v>
      </c>
      <c r="CO26">
        <v>1690068470</v>
      </c>
      <c r="CP26">
        <v>1690068463</v>
      </c>
      <c r="CQ26">
        <v>29</v>
      </c>
      <c r="CR26">
        <v>8.6999999999999994E-2</v>
      </c>
      <c r="CS26">
        <v>-3.0000000000000001E-3</v>
      </c>
      <c r="CT26">
        <v>-6.2140000000000004</v>
      </c>
      <c r="CU26">
        <v>-0.14099999999999999</v>
      </c>
      <c r="CV26">
        <v>422</v>
      </c>
      <c r="CW26">
        <v>16</v>
      </c>
      <c r="CX26">
        <v>0.09</v>
      </c>
      <c r="CY26">
        <v>0.02</v>
      </c>
      <c r="CZ26">
        <v>20.8832488395885</v>
      </c>
      <c r="DA26">
        <v>0.213420503573337</v>
      </c>
      <c r="DB26">
        <v>5.6571953919455201E-2</v>
      </c>
      <c r="DC26">
        <v>1</v>
      </c>
      <c r="DD26">
        <v>418.25094999999999</v>
      </c>
      <c r="DE26">
        <v>-0.111654135338156</v>
      </c>
      <c r="DF26">
        <v>2.98319878653758E-2</v>
      </c>
      <c r="DG26">
        <v>-1</v>
      </c>
      <c r="DH26">
        <v>500.00844999999998</v>
      </c>
      <c r="DI26">
        <v>8.6023265613900196E-2</v>
      </c>
      <c r="DJ26">
        <v>8.9803953142334903E-3</v>
      </c>
      <c r="DK26">
        <v>1</v>
      </c>
      <c r="DL26">
        <v>2</v>
      </c>
      <c r="DM26">
        <v>2</v>
      </c>
      <c r="DN26" t="s">
        <v>351</v>
      </c>
      <c r="DO26">
        <v>3.1610200000000002</v>
      </c>
      <c r="DP26">
        <v>2.8318500000000002</v>
      </c>
      <c r="DQ26">
        <v>9.5900399999999997E-2</v>
      </c>
      <c r="DR26">
        <v>9.8370899999999997E-2</v>
      </c>
      <c r="DS26">
        <v>0.10069699999999999</v>
      </c>
      <c r="DT26">
        <v>9.2387399999999995E-2</v>
      </c>
      <c r="DU26">
        <v>28922.400000000001</v>
      </c>
      <c r="DV26">
        <v>29926.6</v>
      </c>
      <c r="DW26">
        <v>29700.7</v>
      </c>
      <c r="DX26">
        <v>30923.5</v>
      </c>
      <c r="DY26">
        <v>34964.199999999997</v>
      </c>
      <c r="DZ26">
        <v>36698.5</v>
      </c>
      <c r="EA26">
        <v>40756.800000000003</v>
      </c>
      <c r="EB26">
        <v>42806.6</v>
      </c>
      <c r="EC26">
        <v>2.3236699999999999</v>
      </c>
      <c r="ED26">
        <v>1.9918800000000001</v>
      </c>
      <c r="EE26">
        <v>0.131637</v>
      </c>
      <c r="EF26">
        <v>0</v>
      </c>
      <c r="EG26">
        <v>18.778600000000001</v>
      </c>
      <c r="EH26">
        <v>999.9</v>
      </c>
      <c r="EI26">
        <v>60.554000000000002</v>
      </c>
      <c r="EJ26">
        <v>22.94</v>
      </c>
      <c r="EK26">
        <v>17.0535</v>
      </c>
      <c r="EL26">
        <v>61.261499999999998</v>
      </c>
      <c r="EM26">
        <v>25.8734</v>
      </c>
      <c r="EN26">
        <v>1</v>
      </c>
      <c r="EO26">
        <v>-0.53920699999999999</v>
      </c>
      <c r="EP26">
        <v>-1.2095499999999999</v>
      </c>
      <c r="EQ26">
        <v>20.295200000000001</v>
      </c>
      <c r="ER26">
        <v>5.2467899999999998</v>
      </c>
      <c r="ES26">
        <v>11.826499999999999</v>
      </c>
      <c r="ET26">
        <v>4.9836499999999999</v>
      </c>
      <c r="EU26">
        <v>3.2989999999999999</v>
      </c>
      <c r="EV26">
        <v>9999</v>
      </c>
      <c r="EW26">
        <v>213.4</v>
      </c>
      <c r="EX26">
        <v>89.1</v>
      </c>
      <c r="EY26">
        <v>6146.3</v>
      </c>
      <c r="EZ26">
        <v>1.8733200000000001</v>
      </c>
      <c r="FA26">
        <v>1.87897</v>
      </c>
      <c r="FB26">
        <v>1.87927</v>
      </c>
      <c r="FC26">
        <v>1.87988</v>
      </c>
      <c r="FD26">
        <v>1.87757</v>
      </c>
      <c r="FE26">
        <v>1.8766799999999999</v>
      </c>
      <c r="FF26">
        <v>1.8772899999999999</v>
      </c>
      <c r="FG26">
        <v>1.8749800000000001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-6.2110000000000003</v>
      </c>
      <c r="FV26">
        <v>-0.1414</v>
      </c>
      <c r="FW26">
        <v>-6.2122251103705297</v>
      </c>
      <c r="FX26">
        <v>1.4527828764109799E-4</v>
      </c>
      <c r="FY26">
        <v>-4.3579519040863002E-7</v>
      </c>
      <c r="FZ26">
        <v>2.0799061152897499E-10</v>
      </c>
      <c r="GA26">
        <v>-0.141459999999999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10.9</v>
      </c>
      <c r="GJ26">
        <v>11</v>
      </c>
      <c r="GK26">
        <v>1.07422</v>
      </c>
      <c r="GL26">
        <v>2.5280800000000001</v>
      </c>
      <c r="GM26">
        <v>1.54541</v>
      </c>
      <c r="GN26">
        <v>2.2973599999999998</v>
      </c>
      <c r="GO26">
        <v>1.5979000000000001</v>
      </c>
      <c r="GP26">
        <v>2.3095699999999999</v>
      </c>
      <c r="GQ26">
        <v>26.189800000000002</v>
      </c>
      <c r="GR26">
        <v>16.145900000000001</v>
      </c>
      <c r="GS26">
        <v>18</v>
      </c>
      <c r="GT26">
        <v>636.67200000000003</v>
      </c>
      <c r="GU26">
        <v>400.61799999999999</v>
      </c>
      <c r="GV26">
        <v>21.453800000000001</v>
      </c>
      <c r="GW26">
        <v>19.615100000000002</v>
      </c>
      <c r="GX26">
        <v>30.0002</v>
      </c>
      <c r="GY26">
        <v>19.714099999999998</v>
      </c>
      <c r="GZ26">
        <v>19.6919</v>
      </c>
      <c r="HA26">
        <v>21.5671</v>
      </c>
      <c r="HB26">
        <v>0</v>
      </c>
      <c r="HC26">
        <v>-30</v>
      </c>
      <c r="HD26">
        <v>21.464099999999998</v>
      </c>
      <c r="HE26">
        <v>418.19</v>
      </c>
      <c r="HF26">
        <v>0</v>
      </c>
      <c r="HG26">
        <v>101.10899999999999</v>
      </c>
      <c r="HH26">
        <v>99.298599999999993</v>
      </c>
    </row>
    <row r="27" spans="1:216" x14ac:dyDescent="0.2">
      <c r="A27">
        <v>9</v>
      </c>
      <c r="B27">
        <v>1690069183.0999999</v>
      </c>
      <c r="C27">
        <v>488.09999990463302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1690069183.0999999</v>
      </c>
      <c r="M27">
        <f t="shared" si="0"/>
        <v>2.2621052378952677E-3</v>
      </c>
      <c r="N27">
        <f t="shared" si="1"/>
        <v>2.2621052378952675</v>
      </c>
      <c r="O27">
        <f t="shared" si="2"/>
        <v>17.124654421017574</v>
      </c>
      <c r="P27">
        <f t="shared" si="3"/>
        <v>400.03100000000001</v>
      </c>
      <c r="Q27">
        <f t="shared" si="4"/>
        <v>315.12316029026027</v>
      </c>
      <c r="R27">
        <f t="shared" si="5"/>
        <v>31.467030435956296</v>
      </c>
      <c r="S27">
        <f t="shared" si="6"/>
        <v>39.945612505064403</v>
      </c>
      <c r="T27">
        <f t="shared" si="7"/>
        <v>0.35646729335798244</v>
      </c>
      <c r="U27">
        <f t="shared" si="8"/>
        <v>3.079701496210324</v>
      </c>
      <c r="V27">
        <f t="shared" si="9"/>
        <v>0.33502896788675507</v>
      </c>
      <c r="W27">
        <f t="shared" si="10"/>
        <v>0.21121172636439156</v>
      </c>
      <c r="X27">
        <f t="shared" si="11"/>
        <v>62.025872610463168</v>
      </c>
      <c r="Y27">
        <f t="shared" si="12"/>
        <v>21.669118536053112</v>
      </c>
      <c r="Z27">
        <f t="shared" si="13"/>
        <v>21.006699999999999</v>
      </c>
      <c r="AA27">
        <f t="shared" si="14"/>
        <v>2.4969597502807974</v>
      </c>
      <c r="AB27">
        <f t="shared" si="15"/>
        <v>69.742402171250703</v>
      </c>
      <c r="AC27">
        <f t="shared" si="16"/>
        <v>1.8373657657892399</v>
      </c>
      <c r="AD27">
        <f t="shared" si="17"/>
        <v>2.6345031266311056</v>
      </c>
      <c r="AE27">
        <f t="shared" si="18"/>
        <v>0.65959398449155748</v>
      </c>
      <c r="AF27">
        <f t="shared" si="19"/>
        <v>-99.758840991181302</v>
      </c>
      <c r="AG27">
        <f t="shared" si="20"/>
        <v>145.36177511426186</v>
      </c>
      <c r="AH27">
        <f t="shared" si="21"/>
        <v>9.6308336071252594</v>
      </c>
      <c r="AI27">
        <f t="shared" si="22"/>
        <v>117.25964034066898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53905.333251939017</v>
      </c>
      <c r="AO27">
        <f t="shared" si="26"/>
        <v>375.029</v>
      </c>
      <c r="AP27">
        <f t="shared" si="27"/>
        <v>316.14935700023995</v>
      </c>
      <c r="AQ27">
        <f t="shared" si="28"/>
        <v>0.84299976001919841</v>
      </c>
      <c r="AR27">
        <f t="shared" si="29"/>
        <v>0.16538953683705304</v>
      </c>
      <c r="AS27">
        <v>1690069183.0999999</v>
      </c>
      <c r="AT27">
        <v>400.03100000000001</v>
      </c>
      <c r="AU27">
        <v>415.90899999999999</v>
      </c>
      <c r="AV27">
        <v>18.400099999999998</v>
      </c>
      <c r="AW27">
        <v>16.444600000000001</v>
      </c>
      <c r="AX27">
        <v>406.24299999999999</v>
      </c>
      <c r="AY27">
        <v>18.541499999999999</v>
      </c>
      <c r="AZ27">
        <v>600.11500000000001</v>
      </c>
      <c r="BA27">
        <v>99.756900000000002</v>
      </c>
      <c r="BB27">
        <v>9.9392400000000006E-2</v>
      </c>
      <c r="BC27">
        <v>21.882200000000001</v>
      </c>
      <c r="BD27">
        <v>21.006699999999999</v>
      </c>
      <c r="BE27">
        <v>999.9</v>
      </c>
      <c r="BF27">
        <v>0</v>
      </c>
      <c r="BG27">
        <v>0</v>
      </c>
      <c r="BH27">
        <v>10046.9</v>
      </c>
      <c r="BI27">
        <v>0</v>
      </c>
      <c r="BJ27">
        <v>19.683499999999999</v>
      </c>
      <c r="BK27">
        <v>-15.8773</v>
      </c>
      <c r="BL27">
        <v>407.53</v>
      </c>
      <c r="BM27">
        <v>422.863</v>
      </c>
      <c r="BN27">
        <v>1.95547</v>
      </c>
      <c r="BO27">
        <v>415.90899999999999</v>
      </c>
      <c r="BP27">
        <v>16.444600000000001</v>
      </c>
      <c r="BQ27">
        <v>1.8355399999999999</v>
      </c>
      <c r="BR27">
        <v>1.64046</v>
      </c>
      <c r="BS27">
        <v>16.092700000000001</v>
      </c>
      <c r="BT27">
        <v>14.344200000000001</v>
      </c>
      <c r="BU27">
        <v>375.029</v>
      </c>
      <c r="BV27">
        <v>0.90000599999999997</v>
      </c>
      <c r="BW27">
        <v>9.9994100000000002E-2</v>
      </c>
      <c r="BX27">
        <v>0</v>
      </c>
      <c r="BY27">
        <v>2.5756000000000001</v>
      </c>
      <c r="BZ27">
        <v>0</v>
      </c>
      <c r="CA27">
        <v>3308.16</v>
      </c>
      <c r="CB27">
        <v>3583.54</v>
      </c>
      <c r="CC27">
        <v>35.061999999999998</v>
      </c>
      <c r="CD27">
        <v>39.061999999999998</v>
      </c>
      <c r="CE27">
        <v>37.625</v>
      </c>
      <c r="CF27">
        <v>37.186999999999998</v>
      </c>
      <c r="CG27">
        <v>35.375</v>
      </c>
      <c r="CH27">
        <v>337.53</v>
      </c>
      <c r="CI27">
        <v>37.5</v>
      </c>
      <c r="CJ27">
        <v>0</v>
      </c>
      <c r="CK27">
        <v>1690069188</v>
      </c>
      <c r="CL27">
        <v>0</v>
      </c>
      <c r="CM27">
        <v>1690068470</v>
      </c>
      <c r="CN27" t="s">
        <v>350</v>
      </c>
      <c r="CO27">
        <v>1690068470</v>
      </c>
      <c r="CP27">
        <v>1690068463</v>
      </c>
      <c r="CQ27">
        <v>29</v>
      </c>
      <c r="CR27">
        <v>8.6999999999999994E-2</v>
      </c>
      <c r="CS27">
        <v>-3.0000000000000001E-3</v>
      </c>
      <c r="CT27">
        <v>-6.2140000000000004</v>
      </c>
      <c r="CU27">
        <v>-0.14099999999999999</v>
      </c>
      <c r="CV27">
        <v>422</v>
      </c>
      <c r="CW27">
        <v>16</v>
      </c>
      <c r="CX27">
        <v>0.09</v>
      </c>
      <c r="CY27">
        <v>0.02</v>
      </c>
      <c r="CZ27">
        <v>18.025157429844</v>
      </c>
      <c r="DA27">
        <v>0.60536206148635696</v>
      </c>
      <c r="DB27">
        <v>8.0282565480725293E-2</v>
      </c>
      <c r="DC27">
        <v>1</v>
      </c>
      <c r="DD27">
        <v>415.92980952380998</v>
      </c>
      <c r="DE27">
        <v>-0.30771428571454001</v>
      </c>
      <c r="DF27">
        <v>6.0505504706374801E-2</v>
      </c>
      <c r="DG27">
        <v>-1</v>
      </c>
      <c r="DH27">
        <v>375.00630000000001</v>
      </c>
      <c r="DI27">
        <v>-0.13799500668727299</v>
      </c>
      <c r="DJ27">
        <v>6.3576803946086904E-2</v>
      </c>
      <c r="DK27">
        <v>1</v>
      </c>
      <c r="DL27">
        <v>2</v>
      </c>
      <c r="DM27">
        <v>2</v>
      </c>
      <c r="DN27" t="s">
        <v>351</v>
      </c>
      <c r="DO27">
        <v>3.1608499999999999</v>
      </c>
      <c r="DP27">
        <v>2.83162</v>
      </c>
      <c r="DQ27">
        <v>9.5910200000000001E-2</v>
      </c>
      <c r="DR27">
        <v>9.7953799999999994E-2</v>
      </c>
      <c r="DS27">
        <v>0.100609</v>
      </c>
      <c r="DT27">
        <v>9.2469700000000002E-2</v>
      </c>
      <c r="DU27">
        <v>28922.5</v>
      </c>
      <c r="DV27">
        <v>29939.7</v>
      </c>
      <c r="DW27">
        <v>29701.1</v>
      </c>
      <c r="DX27">
        <v>30922.799999999999</v>
      </c>
      <c r="DY27">
        <v>34968.800000000003</v>
      </c>
      <c r="DZ27">
        <v>36693.9</v>
      </c>
      <c r="EA27">
        <v>40758</v>
      </c>
      <c r="EB27">
        <v>42805.4</v>
      </c>
      <c r="EC27">
        <v>2.3234499999999998</v>
      </c>
      <c r="ED27">
        <v>1.99207</v>
      </c>
      <c r="EE27">
        <v>0.12797900000000001</v>
      </c>
      <c r="EF27">
        <v>0</v>
      </c>
      <c r="EG27">
        <v>18.889299999999999</v>
      </c>
      <c r="EH27">
        <v>999.9</v>
      </c>
      <c r="EI27">
        <v>60.53</v>
      </c>
      <c r="EJ27">
        <v>22.94</v>
      </c>
      <c r="EK27">
        <v>17.046700000000001</v>
      </c>
      <c r="EL27">
        <v>61.101500000000001</v>
      </c>
      <c r="EM27">
        <v>26.5825</v>
      </c>
      <c r="EN27">
        <v>1</v>
      </c>
      <c r="EO27">
        <v>-0.53935200000000005</v>
      </c>
      <c r="EP27">
        <v>-0.71218700000000001</v>
      </c>
      <c r="EQ27">
        <v>20.299800000000001</v>
      </c>
      <c r="ER27">
        <v>5.2460399999999998</v>
      </c>
      <c r="ES27">
        <v>11.8249</v>
      </c>
      <c r="ET27">
        <v>4.9832999999999998</v>
      </c>
      <c r="EU27">
        <v>3.2989999999999999</v>
      </c>
      <c r="EV27">
        <v>9999</v>
      </c>
      <c r="EW27">
        <v>213.4</v>
      </c>
      <c r="EX27">
        <v>89.2</v>
      </c>
      <c r="EY27">
        <v>6147.5</v>
      </c>
      <c r="EZ27">
        <v>1.8733200000000001</v>
      </c>
      <c r="FA27">
        <v>1.8789899999999999</v>
      </c>
      <c r="FB27">
        <v>1.8793</v>
      </c>
      <c r="FC27">
        <v>1.8799300000000001</v>
      </c>
      <c r="FD27">
        <v>1.8775900000000001</v>
      </c>
      <c r="FE27">
        <v>1.8767400000000001</v>
      </c>
      <c r="FF27">
        <v>1.8772899999999999</v>
      </c>
      <c r="FG27">
        <v>1.875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-6.2119999999999997</v>
      </c>
      <c r="FV27">
        <v>-0.1414</v>
      </c>
      <c r="FW27">
        <v>-6.2122251103705297</v>
      </c>
      <c r="FX27">
        <v>1.4527828764109799E-4</v>
      </c>
      <c r="FY27">
        <v>-4.3579519040863002E-7</v>
      </c>
      <c r="FZ27">
        <v>2.0799061152897499E-10</v>
      </c>
      <c r="GA27">
        <v>-0.141459999999999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11.9</v>
      </c>
      <c r="GJ27">
        <v>12</v>
      </c>
      <c r="GK27">
        <v>1.06934</v>
      </c>
      <c r="GL27">
        <v>2.5158700000000001</v>
      </c>
      <c r="GM27">
        <v>1.54541</v>
      </c>
      <c r="GN27">
        <v>2.2973599999999998</v>
      </c>
      <c r="GO27">
        <v>1.5979000000000001</v>
      </c>
      <c r="GP27">
        <v>2.4304199999999998</v>
      </c>
      <c r="GQ27">
        <v>26.2104</v>
      </c>
      <c r="GR27">
        <v>16.154599999999999</v>
      </c>
      <c r="GS27">
        <v>18</v>
      </c>
      <c r="GT27">
        <v>636.57399999999996</v>
      </c>
      <c r="GU27">
        <v>400.75900000000001</v>
      </c>
      <c r="GV27">
        <v>21.301500000000001</v>
      </c>
      <c r="GW27">
        <v>19.616800000000001</v>
      </c>
      <c r="GX27">
        <v>30.0001</v>
      </c>
      <c r="GY27">
        <v>19.718800000000002</v>
      </c>
      <c r="GZ27">
        <v>19.695399999999999</v>
      </c>
      <c r="HA27">
        <v>21.4724</v>
      </c>
      <c r="HB27">
        <v>0</v>
      </c>
      <c r="HC27">
        <v>-30</v>
      </c>
      <c r="HD27">
        <v>21.310099999999998</v>
      </c>
      <c r="HE27">
        <v>415.892</v>
      </c>
      <c r="HF27">
        <v>0</v>
      </c>
      <c r="HG27">
        <v>101.11199999999999</v>
      </c>
      <c r="HH27">
        <v>99.295900000000003</v>
      </c>
    </row>
    <row r="28" spans="1:216" x14ac:dyDescent="0.2">
      <c r="A28">
        <v>10</v>
      </c>
      <c r="B28">
        <v>1690069244.0999999</v>
      </c>
      <c r="C28">
        <v>549.09999990463302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1690069244.0999999</v>
      </c>
      <c r="M28">
        <f t="shared" si="0"/>
        <v>2.2429723862180621E-3</v>
      </c>
      <c r="N28">
        <f t="shared" si="1"/>
        <v>2.2429723862180619</v>
      </c>
      <c r="O28">
        <f t="shared" si="2"/>
        <v>12.922295153661711</v>
      </c>
      <c r="P28">
        <f t="shared" si="3"/>
        <v>400.11399999999998</v>
      </c>
      <c r="Q28">
        <f t="shared" si="4"/>
        <v>334.92393750040856</v>
      </c>
      <c r="R28">
        <f t="shared" si="5"/>
        <v>33.445145695253736</v>
      </c>
      <c r="S28">
        <f t="shared" si="6"/>
        <v>39.954955517905994</v>
      </c>
      <c r="T28">
        <f t="shared" si="7"/>
        <v>0.35590834862006909</v>
      </c>
      <c r="U28">
        <f t="shared" si="8"/>
        <v>3.0719120879392174</v>
      </c>
      <c r="V28">
        <f t="shared" si="9"/>
        <v>0.33448434339296518</v>
      </c>
      <c r="W28">
        <f t="shared" si="10"/>
        <v>0.21087002412470313</v>
      </c>
      <c r="X28">
        <f t="shared" si="11"/>
        <v>41.365221387453509</v>
      </c>
      <c r="Y28">
        <f t="shared" si="12"/>
        <v>21.556338213529937</v>
      </c>
      <c r="Z28">
        <f t="shared" si="13"/>
        <v>20.962499999999999</v>
      </c>
      <c r="AA28">
        <f t="shared" si="14"/>
        <v>2.4901857899204707</v>
      </c>
      <c r="AB28">
        <f t="shared" si="15"/>
        <v>69.655214745480805</v>
      </c>
      <c r="AC28">
        <f t="shared" si="16"/>
        <v>1.8350576087685002</v>
      </c>
      <c r="AD28">
        <f t="shared" si="17"/>
        <v>2.634487045189331</v>
      </c>
      <c r="AE28">
        <f t="shared" si="18"/>
        <v>0.65512818115197047</v>
      </c>
      <c r="AF28">
        <f t="shared" si="19"/>
        <v>-98.915082232216534</v>
      </c>
      <c r="AG28">
        <f t="shared" si="20"/>
        <v>152.29764535638722</v>
      </c>
      <c r="AH28">
        <f t="shared" si="21"/>
        <v>10.113669935460317</v>
      </c>
      <c r="AI28">
        <f t="shared" si="22"/>
        <v>104.86145444708451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53694.016708270545</v>
      </c>
      <c r="AO28">
        <f t="shared" si="26"/>
        <v>250.11099999999999</v>
      </c>
      <c r="AP28">
        <f t="shared" si="27"/>
        <v>210.84324299868055</v>
      </c>
      <c r="AQ28">
        <f t="shared" si="28"/>
        <v>0.8429986805805445</v>
      </c>
      <c r="AR28">
        <f t="shared" si="29"/>
        <v>0.16538745352045098</v>
      </c>
      <c r="AS28">
        <v>1690069244.0999999</v>
      </c>
      <c r="AT28">
        <v>400.11399999999998</v>
      </c>
      <c r="AU28">
        <v>412.28199999999998</v>
      </c>
      <c r="AV28">
        <v>18.3765</v>
      </c>
      <c r="AW28">
        <v>16.437899999999999</v>
      </c>
      <c r="AX28">
        <v>406.32600000000002</v>
      </c>
      <c r="AY28">
        <v>18.517900000000001</v>
      </c>
      <c r="AZ28">
        <v>600.24099999999999</v>
      </c>
      <c r="BA28">
        <v>99.758899999999997</v>
      </c>
      <c r="BB28">
        <v>0.10002900000000001</v>
      </c>
      <c r="BC28">
        <v>21.882100000000001</v>
      </c>
      <c r="BD28">
        <v>20.962499999999999</v>
      </c>
      <c r="BE28">
        <v>999.9</v>
      </c>
      <c r="BF28">
        <v>0</v>
      </c>
      <c r="BG28">
        <v>0</v>
      </c>
      <c r="BH28">
        <v>10005.6</v>
      </c>
      <c r="BI28">
        <v>0</v>
      </c>
      <c r="BJ28">
        <v>19.199400000000001</v>
      </c>
      <c r="BK28">
        <v>-12.167400000000001</v>
      </c>
      <c r="BL28">
        <v>407.60500000000002</v>
      </c>
      <c r="BM28">
        <v>419.17200000000003</v>
      </c>
      <c r="BN28">
        <v>1.9385300000000001</v>
      </c>
      <c r="BO28">
        <v>412.28199999999998</v>
      </c>
      <c r="BP28">
        <v>16.437899999999999</v>
      </c>
      <c r="BQ28">
        <v>1.8332200000000001</v>
      </c>
      <c r="BR28">
        <v>1.6398299999999999</v>
      </c>
      <c r="BS28">
        <v>16.072900000000001</v>
      </c>
      <c r="BT28">
        <v>14.3383</v>
      </c>
      <c r="BU28">
        <v>250.11099999999999</v>
      </c>
      <c r="BV28">
        <v>0.90005500000000005</v>
      </c>
      <c r="BW28">
        <v>9.9945300000000001E-2</v>
      </c>
      <c r="BX28">
        <v>0</v>
      </c>
      <c r="BY28">
        <v>2.8489</v>
      </c>
      <c r="BZ28">
        <v>0</v>
      </c>
      <c r="CA28">
        <v>2213.3000000000002</v>
      </c>
      <c r="CB28">
        <v>2389.9299999999998</v>
      </c>
      <c r="CC28">
        <v>34.561999999999998</v>
      </c>
      <c r="CD28">
        <v>38.811999999999998</v>
      </c>
      <c r="CE28">
        <v>37.125</v>
      </c>
      <c r="CF28">
        <v>36.936999999999998</v>
      </c>
      <c r="CG28">
        <v>35</v>
      </c>
      <c r="CH28">
        <v>225.11</v>
      </c>
      <c r="CI28">
        <v>25</v>
      </c>
      <c r="CJ28">
        <v>0</v>
      </c>
      <c r="CK28">
        <v>1690069249.2</v>
      </c>
      <c r="CL28">
        <v>0</v>
      </c>
      <c r="CM28">
        <v>1690068470</v>
      </c>
      <c r="CN28" t="s">
        <v>350</v>
      </c>
      <c r="CO28">
        <v>1690068470</v>
      </c>
      <c r="CP28">
        <v>1690068463</v>
      </c>
      <c r="CQ28">
        <v>29</v>
      </c>
      <c r="CR28">
        <v>8.6999999999999994E-2</v>
      </c>
      <c r="CS28">
        <v>-3.0000000000000001E-3</v>
      </c>
      <c r="CT28">
        <v>-6.2140000000000004</v>
      </c>
      <c r="CU28">
        <v>-0.14099999999999999</v>
      </c>
      <c r="CV28">
        <v>422</v>
      </c>
      <c r="CW28">
        <v>16</v>
      </c>
      <c r="CX28">
        <v>0.09</v>
      </c>
      <c r="CY28">
        <v>0.02</v>
      </c>
      <c r="CZ28">
        <v>13.571947563332399</v>
      </c>
      <c r="DA28">
        <v>-0.24479178634875501</v>
      </c>
      <c r="DB28">
        <v>6.6688209137727605E-2</v>
      </c>
      <c r="DC28">
        <v>1</v>
      </c>
      <c r="DD28">
        <v>412.3236</v>
      </c>
      <c r="DE28">
        <v>-1.02523308270675</v>
      </c>
      <c r="DF28">
        <v>0.11621419878827199</v>
      </c>
      <c r="DG28">
        <v>-1</v>
      </c>
      <c r="DH28">
        <v>250.01633333333299</v>
      </c>
      <c r="DI28">
        <v>-0.21531578296555101</v>
      </c>
      <c r="DJ28">
        <v>0.13537086038461199</v>
      </c>
      <c r="DK28">
        <v>1</v>
      </c>
      <c r="DL28">
        <v>2</v>
      </c>
      <c r="DM28">
        <v>2</v>
      </c>
      <c r="DN28" t="s">
        <v>351</v>
      </c>
      <c r="DO28">
        <v>3.1611199999999999</v>
      </c>
      <c r="DP28">
        <v>2.83189</v>
      </c>
      <c r="DQ28">
        <v>9.5922800000000003E-2</v>
      </c>
      <c r="DR28">
        <v>9.7307400000000002E-2</v>
      </c>
      <c r="DS28">
        <v>0.10051400000000001</v>
      </c>
      <c r="DT28">
        <v>9.2440300000000003E-2</v>
      </c>
      <c r="DU28">
        <v>28922.7</v>
      </c>
      <c r="DV28">
        <v>29961.9</v>
      </c>
      <c r="DW28">
        <v>29701.8</v>
      </c>
      <c r="DX28">
        <v>30923.599999999999</v>
      </c>
      <c r="DY28">
        <v>34973.1</v>
      </c>
      <c r="DZ28">
        <v>36696.1</v>
      </c>
      <c r="EA28">
        <v>40758.400000000001</v>
      </c>
      <c r="EB28">
        <v>42806.6</v>
      </c>
      <c r="EC28">
        <v>2.3236500000000002</v>
      </c>
      <c r="ED28">
        <v>1.9916</v>
      </c>
      <c r="EE28">
        <v>0.124514</v>
      </c>
      <c r="EF28">
        <v>0</v>
      </c>
      <c r="EG28">
        <v>18.9024</v>
      </c>
      <c r="EH28">
        <v>999.9</v>
      </c>
      <c r="EI28">
        <v>60.505000000000003</v>
      </c>
      <c r="EJ28">
        <v>22.96</v>
      </c>
      <c r="EK28">
        <v>17.058700000000002</v>
      </c>
      <c r="EL28">
        <v>60.941499999999998</v>
      </c>
      <c r="EM28">
        <v>26.029599999999999</v>
      </c>
      <c r="EN28">
        <v>1</v>
      </c>
      <c r="EO28">
        <v>-0.53894299999999995</v>
      </c>
      <c r="EP28">
        <v>-1.2477499999999999</v>
      </c>
      <c r="EQ28">
        <v>20.293800000000001</v>
      </c>
      <c r="ER28">
        <v>5.24634</v>
      </c>
      <c r="ES28">
        <v>11.8277</v>
      </c>
      <c r="ET28">
        <v>4.98325</v>
      </c>
      <c r="EU28">
        <v>3.2989999999999999</v>
      </c>
      <c r="EV28">
        <v>9999</v>
      </c>
      <c r="EW28">
        <v>213.4</v>
      </c>
      <c r="EX28">
        <v>89.2</v>
      </c>
      <c r="EY28">
        <v>6149</v>
      </c>
      <c r="EZ28">
        <v>1.8733200000000001</v>
      </c>
      <c r="FA28">
        <v>1.8789899999999999</v>
      </c>
      <c r="FB28">
        <v>1.8793200000000001</v>
      </c>
      <c r="FC28">
        <v>1.8799300000000001</v>
      </c>
      <c r="FD28">
        <v>1.8775900000000001</v>
      </c>
      <c r="FE28">
        <v>1.87676</v>
      </c>
      <c r="FF28">
        <v>1.8772899999999999</v>
      </c>
      <c r="FG28">
        <v>1.875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-6.2119999999999997</v>
      </c>
      <c r="FV28">
        <v>-0.1414</v>
      </c>
      <c r="FW28">
        <v>-6.2122251103705297</v>
      </c>
      <c r="FX28">
        <v>1.4527828764109799E-4</v>
      </c>
      <c r="FY28">
        <v>-4.3579519040863002E-7</v>
      </c>
      <c r="FZ28">
        <v>2.0799061152897499E-10</v>
      </c>
      <c r="GA28">
        <v>-0.141459999999999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12.9</v>
      </c>
      <c r="GJ28">
        <v>13</v>
      </c>
      <c r="GK28">
        <v>1.0620099999999999</v>
      </c>
      <c r="GL28">
        <v>2.52075</v>
      </c>
      <c r="GM28">
        <v>1.54541</v>
      </c>
      <c r="GN28">
        <v>2.2985799999999998</v>
      </c>
      <c r="GO28">
        <v>1.5979000000000001</v>
      </c>
      <c r="GP28">
        <v>2.4328599999999998</v>
      </c>
      <c r="GQ28">
        <v>26.231000000000002</v>
      </c>
      <c r="GR28">
        <v>16.154599999999999</v>
      </c>
      <c r="GS28">
        <v>18</v>
      </c>
      <c r="GT28">
        <v>636.755</v>
      </c>
      <c r="GU28">
        <v>400.52300000000002</v>
      </c>
      <c r="GV28">
        <v>21.747800000000002</v>
      </c>
      <c r="GW28">
        <v>19.620200000000001</v>
      </c>
      <c r="GX28">
        <v>30</v>
      </c>
      <c r="GY28">
        <v>19.721699999999998</v>
      </c>
      <c r="GZ28">
        <v>19.698799999999999</v>
      </c>
      <c r="HA28">
        <v>21.319600000000001</v>
      </c>
      <c r="HB28">
        <v>0</v>
      </c>
      <c r="HC28">
        <v>-30</v>
      </c>
      <c r="HD28">
        <v>21.761900000000001</v>
      </c>
      <c r="HE28">
        <v>412.197</v>
      </c>
      <c r="HF28">
        <v>0</v>
      </c>
      <c r="HG28">
        <v>101.113</v>
      </c>
      <c r="HH28">
        <v>99.298500000000004</v>
      </c>
    </row>
    <row r="29" spans="1:216" x14ac:dyDescent="0.2">
      <c r="A29">
        <v>11</v>
      </c>
      <c r="B29">
        <v>1690069305.0999999</v>
      </c>
      <c r="C29">
        <v>610.09999990463302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1690069305.0999999</v>
      </c>
      <c r="M29">
        <f t="shared" si="0"/>
        <v>2.2397549957532065E-3</v>
      </c>
      <c r="N29">
        <f t="shared" si="1"/>
        <v>2.2397549957532066</v>
      </c>
      <c r="O29">
        <f t="shared" si="2"/>
        <v>9.4549674341567371</v>
      </c>
      <c r="P29">
        <f t="shared" si="3"/>
        <v>400.12799999999999</v>
      </c>
      <c r="Q29">
        <f t="shared" si="4"/>
        <v>350.50337583870964</v>
      </c>
      <c r="R29">
        <f t="shared" si="5"/>
        <v>35.001090457552124</v>
      </c>
      <c r="S29">
        <f t="shared" si="6"/>
        <v>39.956580415488006</v>
      </c>
      <c r="T29">
        <f t="shared" si="7"/>
        <v>0.34991764982669721</v>
      </c>
      <c r="U29">
        <f t="shared" si="8"/>
        <v>3.062537954198076</v>
      </c>
      <c r="V29">
        <f t="shared" si="9"/>
        <v>0.329126846462301</v>
      </c>
      <c r="W29">
        <f t="shared" si="10"/>
        <v>0.20746923115620761</v>
      </c>
      <c r="X29">
        <f t="shared" si="11"/>
        <v>29.783108736752379</v>
      </c>
      <c r="Y29">
        <f t="shared" si="12"/>
        <v>21.538672340617627</v>
      </c>
      <c r="Z29">
        <f t="shared" si="13"/>
        <v>20.971699999999998</v>
      </c>
      <c r="AA29">
        <f t="shared" si="14"/>
        <v>2.491594426659371</v>
      </c>
      <c r="AB29">
        <f t="shared" si="15"/>
        <v>69.135432211187492</v>
      </c>
      <c r="AC29">
        <f t="shared" si="16"/>
        <v>1.8267297603280002</v>
      </c>
      <c r="AD29">
        <f t="shared" si="17"/>
        <v>2.6422482682221506</v>
      </c>
      <c r="AE29">
        <f t="shared" si="18"/>
        <v>0.66486466633137087</v>
      </c>
      <c r="AF29">
        <f t="shared" si="19"/>
        <v>-98.77319531271641</v>
      </c>
      <c r="AG29">
        <f t="shared" si="20"/>
        <v>158.2720937745963</v>
      </c>
      <c r="AH29">
        <f t="shared" si="21"/>
        <v>10.545673648579415</v>
      </c>
      <c r="AI29">
        <f t="shared" si="22"/>
        <v>99.827680847211681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53431.289164801492</v>
      </c>
      <c r="AO29">
        <f t="shared" si="26"/>
        <v>180.077</v>
      </c>
      <c r="AP29">
        <f t="shared" si="27"/>
        <v>151.80500100349863</v>
      </c>
      <c r="AQ29">
        <f t="shared" si="28"/>
        <v>0.84300049980563108</v>
      </c>
      <c r="AR29">
        <f t="shared" si="29"/>
        <v>0.16539096462486813</v>
      </c>
      <c r="AS29">
        <v>1690069305.0999999</v>
      </c>
      <c r="AT29">
        <v>400.12799999999999</v>
      </c>
      <c r="AU29">
        <v>409.24299999999999</v>
      </c>
      <c r="AV29">
        <v>18.292999999999999</v>
      </c>
      <c r="AW29">
        <v>16.3568</v>
      </c>
      <c r="AX29">
        <v>406.339</v>
      </c>
      <c r="AY29">
        <v>18.4344</v>
      </c>
      <c r="AZ29">
        <v>600.17399999999998</v>
      </c>
      <c r="BA29">
        <v>99.759200000000007</v>
      </c>
      <c r="BB29">
        <v>0.100296</v>
      </c>
      <c r="BC29">
        <v>21.930299999999999</v>
      </c>
      <c r="BD29">
        <v>20.971699999999998</v>
      </c>
      <c r="BE29">
        <v>999.9</v>
      </c>
      <c r="BF29">
        <v>0</v>
      </c>
      <c r="BG29">
        <v>0</v>
      </c>
      <c r="BH29">
        <v>9956.25</v>
      </c>
      <c r="BI29">
        <v>0</v>
      </c>
      <c r="BJ29">
        <v>20.424299999999999</v>
      </c>
      <c r="BK29">
        <v>-9.1159400000000002</v>
      </c>
      <c r="BL29">
        <v>407.58300000000003</v>
      </c>
      <c r="BM29">
        <v>416.04899999999998</v>
      </c>
      <c r="BN29">
        <v>1.93618</v>
      </c>
      <c r="BO29">
        <v>409.24299999999999</v>
      </c>
      <c r="BP29">
        <v>16.3568</v>
      </c>
      <c r="BQ29">
        <v>1.8248899999999999</v>
      </c>
      <c r="BR29">
        <v>1.63174</v>
      </c>
      <c r="BS29">
        <v>16.0017</v>
      </c>
      <c r="BT29">
        <v>14.261900000000001</v>
      </c>
      <c r="BU29">
        <v>180.077</v>
      </c>
      <c r="BV29">
        <v>0.89996600000000004</v>
      </c>
      <c r="BW29">
        <v>0.100034</v>
      </c>
      <c r="BX29">
        <v>0</v>
      </c>
      <c r="BY29">
        <v>2.6265999999999998</v>
      </c>
      <c r="BZ29">
        <v>0</v>
      </c>
      <c r="CA29">
        <v>1626.88</v>
      </c>
      <c r="CB29">
        <v>1720.68</v>
      </c>
      <c r="CC29">
        <v>34.186999999999998</v>
      </c>
      <c r="CD29">
        <v>38.561999999999998</v>
      </c>
      <c r="CE29">
        <v>36.811999999999998</v>
      </c>
      <c r="CF29">
        <v>36.686999999999998</v>
      </c>
      <c r="CG29">
        <v>34.686999999999998</v>
      </c>
      <c r="CH29">
        <v>162.06</v>
      </c>
      <c r="CI29">
        <v>18.010000000000002</v>
      </c>
      <c r="CJ29">
        <v>0</v>
      </c>
      <c r="CK29">
        <v>1690069310.4000001</v>
      </c>
      <c r="CL29">
        <v>0</v>
      </c>
      <c r="CM29">
        <v>1690068470</v>
      </c>
      <c r="CN29" t="s">
        <v>350</v>
      </c>
      <c r="CO29">
        <v>1690068470</v>
      </c>
      <c r="CP29">
        <v>1690068463</v>
      </c>
      <c r="CQ29">
        <v>29</v>
      </c>
      <c r="CR29">
        <v>8.6999999999999994E-2</v>
      </c>
      <c r="CS29">
        <v>-3.0000000000000001E-3</v>
      </c>
      <c r="CT29">
        <v>-6.2140000000000004</v>
      </c>
      <c r="CU29">
        <v>-0.14099999999999999</v>
      </c>
      <c r="CV29">
        <v>422</v>
      </c>
      <c r="CW29">
        <v>16</v>
      </c>
      <c r="CX29">
        <v>0.09</v>
      </c>
      <c r="CY29">
        <v>0.02</v>
      </c>
      <c r="CZ29">
        <v>9.9774086997250606</v>
      </c>
      <c r="DA29">
        <v>5.4471693535905703E-2</v>
      </c>
      <c r="DB29">
        <v>4.2032192563403702E-2</v>
      </c>
      <c r="DC29">
        <v>1</v>
      </c>
      <c r="DD29">
        <v>409.38195238095199</v>
      </c>
      <c r="DE29">
        <v>-0.70714285714296399</v>
      </c>
      <c r="DF29">
        <v>7.9047590361435299E-2</v>
      </c>
      <c r="DG29">
        <v>-1</v>
      </c>
      <c r="DH29">
        <v>180.028428571429</v>
      </c>
      <c r="DI29">
        <v>0.48816039905581199</v>
      </c>
      <c r="DJ29">
        <v>0.11410253176465</v>
      </c>
      <c r="DK29">
        <v>1</v>
      </c>
      <c r="DL29">
        <v>2</v>
      </c>
      <c r="DM29">
        <v>2</v>
      </c>
      <c r="DN29" t="s">
        <v>351</v>
      </c>
      <c r="DO29">
        <v>3.1609699999999998</v>
      </c>
      <c r="DP29">
        <v>2.8317299999999999</v>
      </c>
      <c r="DQ29">
        <v>9.5925999999999997E-2</v>
      </c>
      <c r="DR29">
        <v>9.6766400000000002E-2</v>
      </c>
      <c r="DS29">
        <v>0.100184</v>
      </c>
      <c r="DT29">
        <v>9.2108599999999999E-2</v>
      </c>
      <c r="DU29">
        <v>28922.5</v>
      </c>
      <c r="DV29">
        <v>29980.9</v>
      </c>
      <c r="DW29">
        <v>29701.7</v>
      </c>
      <c r="DX29">
        <v>30924.7</v>
      </c>
      <c r="DY29">
        <v>34986.6</v>
      </c>
      <c r="DZ29">
        <v>36711.5</v>
      </c>
      <c r="EA29">
        <v>40758.800000000003</v>
      </c>
      <c r="EB29">
        <v>42808.6</v>
      </c>
      <c r="EC29">
        <v>2.32335</v>
      </c>
      <c r="ED29">
        <v>1.9915</v>
      </c>
      <c r="EE29">
        <v>0.12784100000000001</v>
      </c>
      <c r="EF29">
        <v>0</v>
      </c>
      <c r="EG29">
        <v>18.856400000000001</v>
      </c>
      <c r="EH29">
        <v>999.9</v>
      </c>
      <c r="EI29">
        <v>60.469000000000001</v>
      </c>
      <c r="EJ29">
        <v>22.97</v>
      </c>
      <c r="EK29">
        <v>17.0594</v>
      </c>
      <c r="EL29">
        <v>61.411499999999997</v>
      </c>
      <c r="EM29">
        <v>25.821300000000001</v>
      </c>
      <c r="EN29">
        <v>1</v>
      </c>
      <c r="EO29">
        <v>-0.53928100000000001</v>
      </c>
      <c r="EP29">
        <v>-0.98521000000000003</v>
      </c>
      <c r="EQ29">
        <v>20.299900000000001</v>
      </c>
      <c r="ER29">
        <v>5.2457399999999996</v>
      </c>
      <c r="ES29">
        <v>11.8271</v>
      </c>
      <c r="ET29">
        <v>4.9833999999999996</v>
      </c>
      <c r="EU29">
        <v>3.2989999999999999</v>
      </c>
      <c r="EV29">
        <v>9999</v>
      </c>
      <c r="EW29">
        <v>213.4</v>
      </c>
      <c r="EX29">
        <v>89.2</v>
      </c>
      <c r="EY29">
        <v>6150.2</v>
      </c>
      <c r="EZ29">
        <v>1.8733200000000001</v>
      </c>
      <c r="FA29">
        <v>1.87897</v>
      </c>
      <c r="FB29">
        <v>1.87927</v>
      </c>
      <c r="FC29">
        <v>1.87988</v>
      </c>
      <c r="FD29">
        <v>1.8775900000000001</v>
      </c>
      <c r="FE29">
        <v>1.8767400000000001</v>
      </c>
      <c r="FF29">
        <v>1.8772899999999999</v>
      </c>
      <c r="FG29">
        <v>1.875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-6.2110000000000003</v>
      </c>
      <c r="FV29">
        <v>-0.1414</v>
      </c>
      <c r="FW29">
        <v>-6.2122251103705297</v>
      </c>
      <c r="FX29">
        <v>1.4527828764109799E-4</v>
      </c>
      <c r="FY29">
        <v>-4.3579519040863002E-7</v>
      </c>
      <c r="FZ29">
        <v>2.0799061152897499E-10</v>
      </c>
      <c r="GA29">
        <v>-0.141459999999999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13.9</v>
      </c>
      <c r="GJ29">
        <v>14</v>
      </c>
      <c r="GK29">
        <v>1.0571299999999999</v>
      </c>
      <c r="GL29">
        <v>2.5280800000000001</v>
      </c>
      <c r="GM29">
        <v>1.54541</v>
      </c>
      <c r="GN29">
        <v>2.2973599999999998</v>
      </c>
      <c r="GO29">
        <v>1.5979000000000001</v>
      </c>
      <c r="GP29">
        <v>2.3571800000000001</v>
      </c>
      <c r="GQ29">
        <v>26.231000000000002</v>
      </c>
      <c r="GR29">
        <v>16.154599999999999</v>
      </c>
      <c r="GS29">
        <v>18</v>
      </c>
      <c r="GT29">
        <v>636.54600000000005</v>
      </c>
      <c r="GU29">
        <v>400.48200000000003</v>
      </c>
      <c r="GV29">
        <v>21.684200000000001</v>
      </c>
      <c r="GW29">
        <v>19.618500000000001</v>
      </c>
      <c r="GX29">
        <v>30.0001</v>
      </c>
      <c r="GY29">
        <v>19.722200000000001</v>
      </c>
      <c r="GZ29">
        <v>19.700500000000002</v>
      </c>
      <c r="HA29">
        <v>21.206</v>
      </c>
      <c r="HB29">
        <v>0</v>
      </c>
      <c r="HC29">
        <v>-30</v>
      </c>
      <c r="HD29">
        <v>21.720800000000001</v>
      </c>
      <c r="HE29">
        <v>409.34199999999998</v>
      </c>
      <c r="HF29">
        <v>0</v>
      </c>
      <c r="HG29">
        <v>101.114</v>
      </c>
      <c r="HH29">
        <v>99.302800000000005</v>
      </c>
    </row>
    <row r="30" spans="1:216" x14ac:dyDescent="0.2">
      <c r="A30">
        <v>12</v>
      </c>
      <c r="B30">
        <v>1690069366.0999999</v>
      </c>
      <c r="C30">
        <v>671.09999990463302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1690069366.0999999</v>
      </c>
      <c r="M30">
        <f t="shared" si="0"/>
        <v>2.1927798992963619E-3</v>
      </c>
      <c r="N30">
        <f t="shared" si="1"/>
        <v>2.1927798992963621</v>
      </c>
      <c r="O30">
        <f t="shared" si="2"/>
        <v>6.6896071879073888</v>
      </c>
      <c r="P30">
        <f t="shared" si="3"/>
        <v>400.13400000000001</v>
      </c>
      <c r="Q30">
        <f t="shared" si="4"/>
        <v>363.02884551041734</v>
      </c>
      <c r="R30">
        <f t="shared" si="5"/>
        <v>36.25123534810443</v>
      </c>
      <c r="S30">
        <f t="shared" si="6"/>
        <v>39.956471735418006</v>
      </c>
      <c r="T30">
        <f t="shared" si="7"/>
        <v>0.34167453934035352</v>
      </c>
      <c r="U30">
        <f t="shared" si="8"/>
        <v>3.0660747158531958</v>
      </c>
      <c r="V30">
        <f t="shared" si="9"/>
        <v>0.32184339927308958</v>
      </c>
      <c r="W30">
        <f t="shared" si="10"/>
        <v>0.20283789045489448</v>
      </c>
      <c r="X30">
        <f t="shared" si="11"/>
        <v>20.682805176945219</v>
      </c>
      <c r="Y30">
        <f t="shared" si="12"/>
        <v>21.536550183440355</v>
      </c>
      <c r="Z30">
        <f t="shared" si="13"/>
        <v>21.002600000000001</v>
      </c>
      <c r="AA30">
        <f t="shared" si="14"/>
        <v>2.4963307181802312</v>
      </c>
      <c r="AB30">
        <f t="shared" si="15"/>
        <v>69.129015817176892</v>
      </c>
      <c r="AC30">
        <f t="shared" si="16"/>
        <v>1.8307216664091002</v>
      </c>
      <c r="AD30">
        <f t="shared" si="17"/>
        <v>2.6482680894094401</v>
      </c>
      <c r="AE30">
        <f t="shared" si="18"/>
        <v>0.66560905177113106</v>
      </c>
      <c r="AF30">
        <f t="shared" si="19"/>
        <v>-96.701593558969563</v>
      </c>
      <c r="AG30">
        <f t="shared" si="20"/>
        <v>159.51278237823976</v>
      </c>
      <c r="AH30">
        <f t="shared" si="21"/>
        <v>10.619769919129489</v>
      </c>
      <c r="AI30">
        <f t="shared" si="22"/>
        <v>94.113763915344904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53520.252870286138</v>
      </c>
      <c r="AO30">
        <f t="shared" si="26"/>
        <v>125.053</v>
      </c>
      <c r="AP30">
        <f t="shared" si="27"/>
        <v>105.41982900359857</v>
      </c>
      <c r="AQ30">
        <f t="shared" si="28"/>
        <v>0.84300119952019192</v>
      </c>
      <c r="AR30">
        <f t="shared" si="29"/>
        <v>0.1653923150739704</v>
      </c>
      <c r="AS30">
        <v>1690069366.0999999</v>
      </c>
      <c r="AT30">
        <v>400.13400000000001</v>
      </c>
      <c r="AU30">
        <v>406.798</v>
      </c>
      <c r="AV30">
        <v>18.333300000000001</v>
      </c>
      <c r="AW30">
        <v>16.4376</v>
      </c>
      <c r="AX30">
        <v>406.34500000000003</v>
      </c>
      <c r="AY30">
        <v>18.474799999999998</v>
      </c>
      <c r="AZ30">
        <v>600.11500000000001</v>
      </c>
      <c r="BA30">
        <v>99.757599999999996</v>
      </c>
      <c r="BB30">
        <v>0.10012699999999999</v>
      </c>
      <c r="BC30">
        <v>21.967600000000001</v>
      </c>
      <c r="BD30">
        <v>21.002600000000001</v>
      </c>
      <c r="BE30">
        <v>999.9</v>
      </c>
      <c r="BF30">
        <v>0</v>
      </c>
      <c r="BG30">
        <v>0</v>
      </c>
      <c r="BH30">
        <v>9975</v>
      </c>
      <c r="BI30">
        <v>0</v>
      </c>
      <c r="BJ30">
        <v>21.151800000000001</v>
      </c>
      <c r="BK30">
        <v>-6.6639999999999997</v>
      </c>
      <c r="BL30">
        <v>407.60700000000003</v>
      </c>
      <c r="BM30">
        <v>413.59699999999998</v>
      </c>
      <c r="BN30">
        <v>1.8957299999999999</v>
      </c>
      <c r="BO30">
        <v>406.798</v>
      </c>
      <c r="BP30">
        <v>16.4376</v>
      </c>
      <c r="BQ30">
        <v>1.8288899999999999</v>
      </c>
      <c r="BR30">
        <v>1.63978</v>
      </c>
      <c r="BS30">
        <v>16.035900000000002</v>
      </c>
      <c r="BT30">
        <v>14.3378</v>
      </c>
      <c r="BU30">
        <v>125.053</v>
      </c>
      <c r="BV30">
        <v>0.89995999999999998</v>
      </c>
      <c r="BW30">
        <v>0.10004</v>
      </c>
      <c r="BX30">
        <v>0</v>
      </c>
      <c r="BY30">
        <v>2.8081</v>
      </c>
      <c r="BZ30">
        <v>0</v>
      </c>
      <c r="CA30">
        <v>1191.19</v>
      </c>
      <c r="CB30">
        <v>1194.92</v>
      </c>
      <c r="CC30">
        <v>33.686999999999998</v>
      </c>
      <c r="CD30">
        <v>38.25</v>
      </c>
      <c r="CE30">
        <v>36.375</v>
      </c>
      <c r="CF30">
        <v>36.436999999999998</v>
      </c>
      <c r="CG30">
        <v>34.25</v>
      </c>
      <c r="CH30">
        <v>112.54</v>
      </c>
      <c r="CI30">
        <v>12.51</v>
      </c>
      <c r="CJ30">
        <v>0</v>
      </c>
      <c r="CK30">
        <v>1690069371</v>
      </c>
      <c r="CL30">
        <v>0</v>
      </c>
      <c r="CM30">
        <v>1690068470</v>
      </c>
      <c r="CN30" t="s">
        <v>350</v>
      </c>
      <c r="CO30">
        <v>1690068470</v>
      </c>
      <c r="CP30">
        <v>1690068463</v>
      </c>
      <c r="CQ30">
        <v>29</v>
      </c>
      <c r="CR30">
        <v>8.6999999999999994E-2</v>
      </c>
      <c r="CS30">
        <v>-3.0000000000000001E-3</v>
      </c>
      <c r="CT30">
        <v>-6.2140000000000004</v>
      </c>
      <c r="CU30">
        <v>-0.14099999999999999</v>
      </c>
      <c r="CV30">
        <v>422</v>
      </c>
      <c r="CW30">
        <v>16</v>
      </c>
      <c r="CX30">
        <v>0.09</v>
      </c>
      <c r="CY30">
        <v>0.02</v>
      </c>
      <c r="CZ30">
        <v>7.0202225129810998</v>
      </c>
      <c r="DA30">
        <v>0.217317882464586</v>
      </c>
      <c r="DB30">
        <v>5.3694544725868799E-2</v>
      </c>
      <c r="DC30">
        <v>1</v>
      </c>
      <c r="DD30">
        <v>406.81299999999999</v>
      </c>
      <c r="DE30">
        <v>-0.31181954887219998</v>
      </c>
      <c r="DF30">
        <v>5.4164564061753698E-2</v>
      </c>
      <c r="DG30">
        <v>-1</v>
      </c>
      <c r="DH30">
        <v>124.98475000000001</v>
      </c>
      <c r="DI30">
        <v>3.4715377749953799E-2</v>
      </c>
      <c r="DJ30">
        <v>0.11608396745460001</v>
      </c>
      <c r="DK30">
        <v>1</v>
      </c>
      <c r="DL30">
        <v>2</v>
      </c>
      <c r="DM30">
        <v>2</v>
      </c>
      <c r="DN30" t="s">
        <v>351</v>
      </c>
      <c r="DO30">
        <v>3.1608499999999999</v>
      </c>
      <c r="DP30">
        <v>2.8317199999999998</v>
      </c>
      <c r="DQ30">
        <v>9.59261E-2</v>
      </c>
      <c r="DR30">
        <v>9.6328899999999995E-2</v>
      </c>
      <c r="DS30">
        <v>0.100343</v>
      </c>
      <c r="DT30">
        <v>9.2439199999999999E-2</v>
      </c>
      <c r="DU30">
        <v>28923.4</v>
      </c>
      <c r="DV30">
        <v>29995.200000000001</v>
      </c>
      <c r="DW30">
        <v>29702.6</v>
      </c>
      <c r="DX30">
        <v>30924.400000000001</v>
      </c>
      <c r="DY30">
        <v>34980.800000000003</v>
      </c>
      <c r="DZ30">
        <v>36696.5</v>
      </c>
      <c r="EA30">
        <v>40759.5</v>
      </c>
      <c r="EB30">
        <v>42807.199999999997</v>
      </c>
      <c r="EC30">
        <v>2.32342</v>
      </c>
      <c r="ED30">
        <v>1.9915499999999999</v>
      </c>
      <c r="EE30">
        <v>0.13045200000000001</v>
      </c>
      <c r="EF30">
        <v>0</v>
      </c>
      <c r="EG30">
        <v>18.844200000000001</v>
      </c>
      <c r="EH30">
        <v>999.9</v>
      </c>
      <c r="EI30">
        <v>60.444000000000003</v>
      </c>
      <c r="EJ30">
        <v>22.96</v>
      </c>
      <c r="EK30">
        <v>17.041499999999999</v>
      </c>
      <c r="EL30">
        <v>61.281500000000001</v>
      </c>
      <c r="EM30">
        <v>26.238</v>
      </c>
      <c r="EN30">
        <v>1</v>
      </c>
      <c r="EO30">
        <v>-0.53938299999999995</v>
      </c>
      <c r="EP30">
        <v>-1.2717499999999999</v>
      </c>
      <c r="EQ30">
        <v>20.298100000000002</v>
      </c>
      <c r="ER30">
        <v>5.2464899999999997</v>
      </c>
      <c r="ES30">
        <v>11.8261</v>
      </c>
      <c r="ET30">
        <v>4.9839000000000002</v>
      </c>
      <c r="EU30">
        <v>3.2989999999999999</v>
      </c>
      <c r="EV30">
        <v>9999</v>
      </c>
      <c r="EW30">
        <v>213.4</v>
      </c>
      <c r="EX30">
        <v>89.2</v>
      </c>
      <c r="EY30">
        <v>6151.7</v>
      </c>
      <c r="EZ30">
        <v>1.8733200000000001</v>
      </c>
      <c r="FA30">
        <v>1.8789800000000001</v>
      </c>
      <c r="FB30">
        <v>1.8792800000000001</v>
      </c>
      <c r="FC30">
        <v>1.87991</v>
      </c>
      <c r="FD30">
        <v>1.8775900000000001</v>
      </c>
      <c r="FE30">
        <v>1.8767199999999999</v>
      </c>
      <c r="FF30">
        <v>1.8772899999999999</v>
      </c>
      <c r="FG30">
        <v>1.875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-6.2110000000000003</v>
      </c>
      <c r="FV30">
        <v>-0.14149999999999999</v>
      </c>
      <c r="FW30">
        <v>-6.2122251103705297</v>
      </c>
      <c r="FX30">
        <v>1.4527828764109799E-4</v>
      </c>
      <c r="FY30">
        <v>-4.3579519040863002E-7</v>
      </c>
      <c r="FZ30">
        <v>2.0799061152897499E-10</v>
      </c>
      <c r="GA30">
        <v>-0.141459999999999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14.9</v>
      </c>
      <c r="GJ30">
        <v>15.1</v>
      </c>
      <c r="GK30">
        <v>1.0510299999999999</v>
      </c>
      <c r="GL30">
        <v>2.5293000000000001</v>
      </c>
      <c r="GM30">
        <v>1.54541</v>
      </c>
      <c r="GN30">
        <v>2.2973599999999998</v>
      </c>
      <c r="GO30">
        <v>1.5979000000000001</v>
      </c>
      <c r="GP30">
        <v>2.3547400000000001</v>
      </c>
      <c r="GQ30">
        <v>26.272200000000002</v>
      </c>
      <c r="GR30">
        <v>16.145900000000001</v>
      </c>
      <c r="GS30">
        <v>18</v>
      </c>
      <c r="GT30">
        <v>636.6</v>
      </c>
      <c r="GU30">
        <v>400.49599999999998</v>
      </c>
      <c r="GV30">
        <v>21.999500000000001</v>
      </c>
      <c r="GW30">
        <v>19.615100000000002</v>
      </c>
      <c r="GX30">
        <v>30.0001</v>
      </c>
      <c r="GY30">
        <v>19.722200000000001</v>
      </c>
      <c r="GZ30">
        <v>19.698799999999999</v>
      </c>
      <c r="HA30">
        <v>21.089600000000001</v>
      </c>
      <c r="HB30">
        <v>0</v>
      </c>
      <c r="HC30">
        <v>-30</v>
      </c>
      <c r="HD30">
        <v>21.994800000000001</v>
      </c>
      <c r="HE30">
        <v>406.68299999999999</v>
      </c>
      <c r="HF30">
        <v>0</v>
      </c>
      <c r="HG30">
        <v>101.116</v>
      </c>
      <c r="HH30">
        <v>99.300399999999996</v>
      </c>
    </row>
    <row r="31" spans="1:216" x14ac:dyDescent="0.2">
      <c r="A31">
        <v>13</v>
      </c>
      <c r="B31">
        <v>1690069427.0999999</v>
      </c>
      <c r="C31">
        <v>732.09999990463302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1690069427.0999999</v>
      </c>
      <c r="M31">
        <f t="shared" si="0"/>
        <v>2.2148075761284527E-3</v>
      </c>
      <c r="N31">
        <f t="shared" si="1"/>
        <v>2.2148075761284529</v>
      </c>
      <c r="O31">
        <f t="shared" si="2"/>
        <v>5.3789155351607194</v>
      </c>
      <c r="P31">
        <f t="shared" si="3"/>
        <v>400.06099999999998</v>
      </c>
      <c r="Q31">
        <f t="shared" si="4"/>
        <v>369.5002969542337</v>
      </c>
      <c r="R31">
        <f t="shared" si="5"/>
        <v>36.897653028330105</v>
      </c>
      <c r="S31">
        <f t="shared" si="6"/>
        <v>39.949391353249993</v>
      </c>
      <c r="T31">
        <f t="shared" si="7"/>
        <v>0.34352916128192312</v>
      </c>
      <c r="U31">
        <f t="shared" si="8"/>
        <v>3.0690546203577869</v>
      </c>
      <c r="V31">
        <f t="shared" si="9"/>
        <v>0.32350716596653234</v>
      </c>
      <c r="W31">
        <f t="shared" si="10"/>
        <v>0.20389356295972644</v>
      </c>
      <c r="X31">
        <f t="shared" si="11"/>
        <v>16.54923754611233</v>
      </c>
      <c r="Y31">
        <f t="shared" si="12"/>
        <v>21.492017303745804</v>
      </c>
      <c r="Z31">
        <f t="shared" si="13"/>
        <v>20.998899999999999</v>
      </c>
      <c r="AA31">
        <f t="shared" si="14"/>
        <v>2.4957631741996416</v>
      </c>
      <c r="AB31">
        <f t="shared" si="15"/>
        <v>69.052328744452282</v>
      </c>
      <c r="AC31">
        <f t="shared" si="16"/>
        <v>1.8269066837500001</v>
      </c>
      <c r="AD31">
        <f t="shared" si="17"/>
        <v>2.6456843917762516</v>
      </c>
      <c r="AE31">
        <f t="shared" si="18"/>
        <v>0.66885649044964146</v>
      </c>
      <c r="AF31">
        <f t="shared" si="19"/>
        <v>-97.673014107264763</v>
      </c>
      <c r="AG31">
        <f t="shared" si="20"/>
        <v>157.63266801436296</v>
      </c>
      <c r="AH31">
        <f t="shared" si="21"/>
        <v>10.483356391159534</v>
      </c>
      <c r="AI31">
        <f t="shared" si="22"/>
        <v>86.99224784437007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53603.897778434613</v>
      </c>
      <c r="AO31">
        <f t="shared" si="26"/>
        <v>100.06399999999999</v>
      </c>
      <c r="AP31">
        <f t="shared" si="27"/>
        <v>84.353771992804312</v>
      </c>
      <c r="AQ31">
        <f t="shared" si="28"/>
        <v>0.84299820107935242</v>
      </c>
      <c r="AR31">
        <f t="shared" si="29"/>
        <v>0.1653865280831501</v>
      </c>
      <c r="AS31">
        <v>1690069427.0999999</v>
      </c>
      <c r="AT31">
        <v>400.06099999999998</v>
      </c>
      <c r="AU31">
        <v>405.57799999999997</v>
      </c>
      <c r="AV31">
        <v>18.295000000000002</v>
      </c>
      <c r="AW31">
        <v>16.380299999999998</v>
      </c>
      <c r="AX31">
        <v>406.27199999999999</v>
      </c>
      <c r="AY31">
        <v>18.436399999999999</v>
      </c>
      <c r="AZ31">
        <v>600.15200000000004</v>
      </c>
      <c r="BA31">
        <v>99.758200000000002</v>
      </c>
      <c r="BB31">
        <v>0.10005</v>
      </c>
      <c r="BC31">
        <v>21.951599999999999</v>
      </c>
      <c r="BD31">
        <v>20.998899999999999</v>
      </c>
      <c r="BE31">
        <v>999.9</v>
      </c>
      <c r="BF31">
        <v>0</v>
      </c>
      <c r="BG31">
        <v>0</v>
      </c>
      <c r="BH31">
        <v>9990.6200000000008</v>
      </c>
      <c r="BI31">
        <v>0</v>
      </c>
      <c r="BJ31">
        <v>19.683499999999999</v>
      </c>
      <c r="BK31">
        <v>-5.51715</v>
      </c>
      <c r="BL31">
        <v>407.51600000000002</v>
      </c>
      <c r="BM31">
        <v>412.33199999999999</v>
      </c>
      <c r="BN31">
        <v>1.9146799999999999</v>
      </c>
      <c r="BO31">
        <v>405.57799999999997</v>
      </c>
      <c r="BP31">
        <v>16.380299999999998</v>
      </c>
      <c r="BQ31">
        <v>1.82507</v>
      </c>
      <c r="BR31">
        <v>1.6340699999999999</v>
      </c>
      <c r="BS31">
        <v>16.0032</v>
      </c>
      <c r="BT31">
        <v>14.283899999999999</v>
      </c>
      <c r="BU31">
        <v>100.06399999999999</v>
      </c>
      <c r="BV31">
        <v>0.90004700000000004</v>
      </c>
      <c r="BW31">
        <v>9.9953399999999998E-2</v>
      </c>
      <c r="BX31">
        <v>0</v>
      </c>
      <c r="BY31">
        <v>2.4003000000000001</v>
      </c>
      <c r="BZ31">
        <v>0</v>
      </c>
      <c r="CA31">
        <v>979.32600000000002</v>
      </c>
      <c r="CB31">
        <v>956.15800000000002</v>
      </c>
      <c r="CC31">
        <v>33.311999999999998</v>
      </c>
      <c r="CD31">
        <v>37.936999999999998</v>
      </c>
      <c r="CE31">
        <v>36.061999999999998</v>
      </c>
      <c r="CF31">
        <v>36.186999999999998</v>
      </c>
      <c r="CG31">
        <v>34</v>
      </c>
      <c r="CH31">
        <v>90.06</v>
      </c>
      <c r="CI31">
        <v>10</v>
      </c>
      <c r="CJ31">
        <v>0</v>
      </c>
      <c r="CK31">
        <v>1690069432.2</v>
      </c>
      <c r="CL31">
        <v>0</v>
      </c>
      <c r="CM31">
        <v>1690068470</v>
      </c>
      <c r="CN31" t="s">
        <v>350</v>
      </c>
      <c r="CO31">
        <v>1690068470</v>
      </c>
      <c r="CP31">
        <v>1690068463</v>
      </c>
      <c r="CQ31">
        <v>29</v>
      </c>
      <c r="CR31">
        <v>8.6999999999999994E-2</v>
      </c>
      <c r="CS31">
        <v>-3.0000000000000001E-3</v>
      </c>
      <c r="CT31">
        <v>-6.2140000000000004</v>
      </c>
      <c r="CU31">
        <v>-0.14099999999999999</v>
      </c>
      <c r="CV31">
        <v>422</v>
      </c>
      <c r="CW31">
        <v>16</v>
      </c>
      <c r="CX31">
        <v>0.09</v>
      </c>
      <c r="CY31">
        <v>0.02</v>
      </c>
      <c r="CZ31">
        <v>5.5878807613210997</v>
      </c>
      <c r="DA31">
        <v>0.40237968428155801</v>
      </c>
      <c r="DB31">
        <v>7.9837778719725694E-2</v>
      </c>
      <c r="DC31">
        <v>1</v>
      </c>
      <c r="DD31">
        <v>405.55395238095201</v>
      </c>
      <c r="DE31">
        <v>-0.21522077922081101</v>
      </c>
      <c r="DF31">
        <v>6.0761419612929697E-2</v>
      </c>
      <c r="DG31">
        <v>-1</v>
      </c>
      <c r="DH31">
        <v>99.991704999999996</v>
      </c>
      <c r="DI31">
        <v>1.05519153748318E-3</v>
      </c>
      <c r="DJ31">
        <v>0.12808620329684101</v>
      </c>
      <c r="DK31">
        <v>1</v>
      </c>
      <c r="DL31">
        <v>2</v>
      </c>
      <c r="DM31">
        <v>2</v>
      </c>
      <c r="DN31" t="s">
        <v>351</v>
      </c>
      <c r="DO31">
        <v>3.16092</v>
      </c>
      <c r="DP31">
        <v>2.8317800000000002</v>
      </c>
      <c r="DQ31">
        <v>9.5913600000000002E-2</v>
      </c>
      <c r="DR31">
        <v>9.6110699999999993E-2</v>
      </c>
      <c r="DS31">
        <v>0.100191</v>
      </c>
      <c r="DT31">
        <v>9.2204900000000006E-2</v>
      </c>
      <c r="DU31">
        <v>28924.5</v>
      </c>
      <c r="DV31">
        <v>30002</v>
      </c>
      <c r="DW31">
        <v>29703.3</v>
      </c>
      <c r="DX31">
        <v>30923.9</v>
      </c>
      <c r="DY31">
        <v>34987.599999999999</v>
      </c>
      <c r="DZ31">
        <v>36704.9</v>
      </c>
      <c r="EA31">
        <v>40760.300000000003</v>
      </c>
      <c r="EB31">
        <v>42805.7</v>
      </c>
      <c r="EC31">
        <v>2.32348</v>
      </c>
      <c r="ED31">
        <v>1.9912300000000001</v>
      </c>
      <c r="EE31">
        <v>0.12897</v>
      </c>
      <c r="EF31">
        <v>0</v>
      </c>
      <c r="EG31">
        <v>18.864999999999998</v>
      </c>
      <c r="EH31">
        <v>999.9</v>
      </c>
      <c r="EI31">
        <v>60.444000000000003</v>
      </c>
      <c r="EJ31">
        <v>22.98</v>
      </c>
      <c r="EK31">
        <v>17.065300000000001</v>
      </c>
      <c r="EL31">
        <v>61.241500000000002</v>
      </c>
      <c r="EM31">
        <v>26.558499999999999</v>
      </c>
      <c r="EN31">
        <v>1</v>
      </c>
      <c r="EO31">
        <v>-0.53944400000000003</v>
      </c>
      <c r="EP31">
        <v>-1.1424000000000001</v>
      </c>
      <c r="EQ31">
        <v>20.3</v>
      </c>
      <c r="ER31">
        <v>5.2413999999999996</v>
      </c>
      <c r="ES31">
        <v>11.8279</v>
      </c>
      <c r="ET31">
        <v>4.9833499999999997</v>
      </c>
      <c r="EU31">
        <v>3.2989999999999999</v>
      </c>
      <c r="EV31">
        <v>9999</v>
      </c>
      <c r="EW31">
        <v>213.4</v>
      </c>
      <c r="EX31">
        <v>89.2</v>
      </c>
      <c r="EY31">
        <v>6152.9</v>
      </c>
      <c r="EZ31">
        <v>1.8733299999999999</v>
      </c>
      <c r="FA31">
        <v>1.8790100000000001</v>
      </c>
      <c r="FB31">
        <v>1.8793500000000001</v>
      </c>
      <c r="FC31">
        <v>1.8799699999999999</v>
      </c>
      <c r="FD31">
        <v>1.8775900000000001</v>
      </c>
      <c r="FE31">
        <v>1.8767799999999999</v>
      </c>
      <c r="FF31">
        <v>1.8772899999999999</v>
      </c>
      <c r="FG31">
        <v>1.875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-6.2110000000000003</v>
      </c>
      <c r="FV31">
        <v>-0.1414</v>
      </c>
      <c r="FW31">
        <v>-6.2122251103705297</v>
      </c>
      <c r="FX31">
        <v>1.4527828764109799E-4</v>
      </c>
      <c r="FY31">
        <v>-4.3579519040863002E-7</v>
      </c>
      <c r="FZ31">
        <v>2.0799061152897499E-10</v>
      </c>
      <c r="GA31">
        <v>-0.141459999999999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16</v>
      </c>
      <c r="GJ31">
        <v>16.100000000000001</v>
      </c>
      <c r="GK31">
        <v>1.0485800000000001</v>
      </c>
      <c r="GL31">
        <v>2.5329600000000001</v>
      </c>
      <c r="GM31">
        <v>1.54541</v>
      </c>
      <c r="GN31">
        <v>2.2973599999999998</v>
      </c>
      <c r="GO31">
        <v>1.5979000000000001</v>
      </c>
      <c r="GP31">
        <v>2.2814899999999998</v>
      </c>
      <c r="GQ31">
        <v>26.2928</v>
      </c>
      <c r="GR31">
        <v>16.145900000000001</v>
      </c>
      <c r="GS31">
        <v>18</v>
      </c>
      <c r="GT31">
        <v>636.61400000000003</v>
      </c>
      <c r="GU31">
        <v>400.3</v>
      </c>
      <c r="GV31">
        <v>21.8886</v>
      </c>
      <c r="GW31">
        <v>19.615100000000002</v>
      </c>
      <c r="GX31">
        <v>30.0001</v>
      </c>
      <c r="GY31">
        <v>19.720500000000001</v>
      </c>
      <c r="GZ31">
        <v>19.697099999999999</v>
      </c>
      <c r="HA31">
        <v>21.035</v>
      </c>
      <c r="HB31">
        <v>0</v>
      </c>
      <c r="HC31">
        <v>-30</v>
      </c>
      <c r="HD31">
        <v>21.8888</v>
      </c>
      <c r="HE31">
        <v>405.61</v>
      </c>
      <c r="HF31">
        <v>0</v>
      </c>
      <c r="HG31">
        <v>101.11799999999999</v>
      </c>
      <c r="HH31">
        <v>99.297799999999995</v>
      </c>
    </row>
    <row r="32" spans="1:216" x14ac:dyDescent="0.2">
      <c r="A32">
        <v>14</v>
      </c>
      <c r="B32">
        <v>1690069488.0999999</v>
      </c>
      <c r="C32">
        <v>793.09999990463302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1690069488.0999999</v>
      </c>
      <c r="M32">
        <f t="shared" si="0"/>
        <v>2.2321931084977541E-3</v>
      </c>
      <c r="N32">
        <f t="shared" si="1"/>
        <v>2.232193108497754</v>
      </c>
      <c r="O32">
        <f t="shared" si="2"/>
        <v>3.8583348625762603</v>
      </c>
      <c r="P32">
        <f t="shared" si="3"/>
        <v>400.03500000000003</v>
      </c>
      <c r="Q32">
        <f t="shared" si="4"/>
        <v>377.07910057557399</v>
      </c>
      <c r="R32">
        <f t="shared" si="5"/>
        <v>37.653985559116308</v>
      </c>
      <c r="S32">
        <f t="shared" si="6"/>
        <v>39.946292674797</v>
      </c>
      <c r="T32">
        <f t="shared" si="7"/>
        <v>0.34700456246179862</v>
      </c>
      <c r="U32">
        <f t="shared" si="8"/>
        <v>3.071042710776509</v>
      </c>
      <c r="V32">
        <f t="shared" si="9"/>
        <v>0.32660070539497149</v>
      </c>
      <c r="W32">
        <f t="shared" si="10"/>
        <v>0.20585859630742917</v>
      </c>
      <c r="X32">
        <f t="shared" si="11"/>
        <v>12.424435708063356</v>
      </c>
      <c r="Y32">
        <f t="shared" si="12"/>
        <v>21.45139755548993</v>
      </c>
      <c r="Z32">
        <f t="shared" si="13"/>
        <v>20.962900000000001</v>
      </c>
      <c r="AA32">
        <f t="shared" si="14"/>
        <v>2.4902470204900014</v>
      </c>
      <c r="AB32">
        <f t="shared" si="15"/>
        <v>68.941267717696192</v>
      </c>
      <c r="AC32">
        <f t="shared" si="16"/>
        <v>1.8224999868436198</v>
      </c>
      <c r="AD32">
        <f t="shared" si="17"/>
        <v>2.6435545025172367</v>
      </c>
      <c r="AE32">
        <f t="shared" si="18"/>
        <v>0.66774703364638155</v>
      </c>
      <c r="AF32">
        <f t="shared" si="19"/>
        <v>-98.439716084750955</v>
      </c>
      <c r="AG32">
        <f t="shared" si="20"/>
        <v>161.50968628511032</v>
      </c>
      <c r="AH32">
        <f t="shared" si="21"/>
        <v>10.731555320017625</v>
      </c>
      <c r="AI32">
        <f t="shared" si="22"/>
        <v>86.225961228440354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53660.157965970888</v>
      </c>
      <c r="AO32">
        <f t="shared" si="26"/>
        <v>75.126599999999996</v>
      </c>
      <c r="AP32">
        <f t="shared" si="27"/>
        <v>63.331333817649394</v>
      </c>
      <c r="AQ32">
        <f t="shared" si="28"/>
        <v>0.84299480899773716</v>
      </c>
      <c r="AR32">
        <f t="shared" si="29"/>
        <v>0.16537998136563289</v>
      </c>
      <c r="AS32">
        <v>1690069488.0999999</v>
      </c>
      <c r="AT32">
        <v>400.03500000000003</v>
      </c>
      <c r="AU32">
        <v>404.21899999999999</v>
      </c>
      <c r="AV32">
        <v>18.251100000000001</v>
      </c>
      <c r="AW32">
        <v>16.321300000000001</v>
      </c>
      <c r="AX32">
        <v>406.24599999999998</v>
      </c>
      <c r="AY32">
        <v>18.392600000000002</v>
      </c>
      <c r="AZ32">
        <v>600.15700000000004</v>
      </c>
      <c r="BA32">
        <v>99.757099999999994</v>
      </c>
      <c r="BB32">
        <v>9.9894200000000002E-2</v>
      </c>
      <c r="BC32">
        <v>21.938400000000001</v>
      </c>
      <c r="BD32">
        <v>20.962900000000001</v>
      </c>
      <c r="BE32">
        <v>999.9</v>
      </c>
      <c r="BF32">
        <v>0</v>
      </c>
      <c r="BG32">
        <v>0</v>
      </c>
      <c r="BH32">
        <v>10001.200000000001</v>
      </c>
      <c r="BI32">
        <v>0</v>
      </c>
      <c r="BJ32">
        <v>19.842300000000002</v>
      </c>
      <c r="BK32">
        <v>-4.1842300000000003</v>
      </c>
      <c r="BL32">
        <v>407.47199999999998</v>
      </c>
      <c r="BM32">
        <v>410.92599999999999</v>
      </c>
      <c r="BN32">
        <v>1.92977</v>
      </c>
      <c r="BO32">
        <v>404.21899999999999</v>
      </c>
      <c r="BP32">
        <v>16.321300000000001</v>
      </c>
      <c r="BQ32">
        <v>1.8206800000000001</v>
      </c>
      <c r="BR32">
        <v>1.6281699999999999</v>
      </c>
      <c r="BS32">
        <v>15.965400000000001</v>
      </c>
      <c r="BT32">
        <v>14.228</v>
      </c>
      <c r="BU32">
        <v>75.126599999999996</v>
      </c>
      <c r="BV32">
        <v>0.90019199999999999</v>
      </c>
      <c r="BW32">
        <v>9.98082E-2</v>
      </c>
      <c r="BX32">
        <v>0</v>
      </c>
      <c r="BY32">
        <v>2.3075000000000001</v>
      </c>
      <c r="BZ32">
        <v>0</v>
      </c>
      <c r="CA32">
        <v>796.62199999999996</v>
      </c>
      <c r="CB32">
        <v>717.89099999999996</v>
      </c>
      <c r="CC32">
        <v>33.186999999999998</v>
      </c>
      <c r="CD32">
        <v>38.125</v>
      </c>
      <c r="CE32">
        <v>36.125</v>
      </c>
      <c r="CF32">
        <v>36.436999999999998</v>
      </c>
      <c r="CG32">
        <v>33.875</v>
      </c>
      <c r="CH32">
        <v>67.63</v>
      </c>
      <c r="CI32">
        <v>7.5</v>
      </c>
      <c r="CJ32">
        <v>0</v>
      </c>
      <c r="CK32">
        <v>1690069493.4000001</v>
      </c>
      <c r="CL32">
        <v>0</v>
      </c>
      <c r="CM32">
        <v>1690068470</v>
      </c>
      <c r="CN32" t="s">
        <v>350</v>
      </c>
      <c r="CO32">
        <v>1690068470</v>
      </c>
      <c r="CP32">
        <v>1690068463</v>
      </c>
      <c r="CQ32">
        <v>29</v>
      </c>
      <c r="CR32">
        <v>8.6999999999999994E-2</v>
      </c>
      <c r="CS32">
        <v>-3.0000000000000001E-3</v>
      </c>
      <c r="CT32">
        <v>-6.2140000000000004</v>
      </c>
      <c r="CU32">
        <v>-0.14099999999999999</v>
      </c>
      <c r="CV32">
        <v>422</v>
      </c>
      <c r="CW32">
        <v>16</v>
      </c>
      <c r="CX32">
        <v>0.09</v>
      </c>
      <c r="CY32">
        <v>0.02</v>
      </c>
      <c r="CZ32">
        <v>3.9474825681924699</v>
      </c>
      <c r="DA32">
        <v>-5.5107384727980602E-2</v>
      </c>
      <c r="DB32">
        <v>4.26790810753171E-2</v>
      </c>
      <c r="DC32">
        <v>1</v>
      </c>
      <c r="DD32">
        <v>404.20589999999999</v>
      </c>
      <c r="DE32">
        <v>-0.52854135338405495</v>
      </c>
      <c r="DF32">
        <v>7.5456543785144006E-2</v>
      </c>
      <c r="DG32">
        <v>-1</v>
      </c>
      <c r="DH32">
        <v>75.022095238095304</v>
      </c>
      <c r="DI32">
        <v>-3.88147029944233E-2</v>
      </c>
      <c r="DJ32">
        <v>0.14304528911931599</v>
      </c>
      <c r="DK32">
        <v>1</v>
      </c>
      <c r="DL32">
        <v>2</v>
      </c>
      <c r="DM32">
        <v>2</v>
      </c>
      <c r="DN32" t="s">
        <v>351</v>
      </c>
      <c r="DO32">
        <v>3.1609400000000001</v>
      </c>
      <c r="DP32">
        <v>2.8317199999999998</v>
      </c>
      <c r="DQ32">
        <v>9.5908499999999994E-2</v>
      </c>
      <c r="DR32">
        <v>9.5866099999999996E-2</v>
      </c>
      <c r="DS32">
        <v>0.10001699999999999</v>
      </c>
      <c r="DT32">
        <v>9.1962500000000003E-2</v>
      </c>
      <c r="DU32">
        <v>28923.8</v>
      </c>
      <c r="DV32">
        <v>30011.3</v>
      </c>
      <c r="DW32">
        <v>29702.400000000001</v>
      </c>
      <c r="DX32">
        <v>30925.1</v>
      </c>
      <c r="DY32">
        <v>34993.800000000003</v>
      </c>
      <c r="DZ32">
        <v>36716.5</v>
      </c>
      <c r="EA32">
        <v>40759.4</v>
      </c>
      <c r="EB32">
        <v>42807.6</v>
      </c>
      <c r="EC32">
        <v>2.3237000000000001</v>
      </c>
      <c r="ED32">
        <v>1.99105</v>
      </c>
      <c r="EE32">
        <v>0.12793399999999999</v>
      </c>
      <c r="EF32">
        <v>0</v>
      </c>
      <c r="EG32">
        <v>18.846</v>
      </c>
      <c r="EH32">
        <v>999.9</v>
      </c>
      <c r="EI32">
        <v>60.438000000000002</v>
      </c>
      <c r="EJ32">
        <v>23.001000000000001</v>
      </c>
      <c r="EK32">
        <v>17.083100000000002</v>
      </c>
      <c r="EL32">
        <v>61.171500000000002</v>
      </c>
      <c r="EM32">
        <v>26.602599999999999</v>
      </c>
      <c r="EN32">
        <v>1</v>
      </c>
      <c r="EO32">
        <v>-0.53955799999999998</v>
      </c>
      <c r="EP32">
        <v>-1.3193299999999999</v>
      </c>
      <c r="EQ32">
        <v>20.2986</v>
      </c>
      <c r="ER32">
        <v>5.24275</v>
      </c>
      <c r="ES32">
        <v>11.825799999999999</v>
      </c>
      <c r="ET32">
        <v>4.9817499999999999</v>
      </c>
      <c r="EU32">
        <v>3.2989999999999999</v>
      </c>
      <c r="EV32">
        <v>9999</v>
      </c>
      <c r="EW32">
        <v>213.4</v>
      </c>
      <c r="EX32">
        <v>89.2</v>
      </c>
      <c r="EY32">
        <v>6154.3</v>
      </c>
      <c r="EZ32">
        <v>1.8733200000000001</v>
      </c>
      <c r="FA32">
        <v>1.8789800000000001</v>
      </c>
      <c r="FB32">
        <v>1.8792899999999999</v>
      </c>
      <c r="FC32">
        <v>1.8799300000000001</v>
      </c>
      <c r="FD32">
        <v>1.8775900000000001</v>
      </c>
      <c r="FE32">
        <v>1.8767400000000001</v>
      </c>
      <c r="FF32">
        <v>1.8772899999999999</v>
      </c>
      <c r="FG32">
        <v>1.8749800000000001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-6.2110000000000003</v>
      </c>
      <c r="FV32">
        <v>-0.14149999999999999</v>
      </c>
      <c r="FW32">
        <v>-6.2122251103705297</v>
      </c>
      <c r="FX32">
        <v>1.4527828764109799E-4</v>
      </c>
      <c r="FY32">
        <v>-4.3579519040863002E-7</v>
      </c>
      <c r="FZ32">
        <v>2.0799061152897499E-10</v>
      </c>
      <c r="GA32">
        <v>-0.141459999999999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17</v>
      </c>
      <c r="GJ32">
        <v>17.100000000000001</v>
      </c>
      <c r="GK32">
        <v>1.0449200000000001</v>
      </c>
      <c r="GL32">
        <v>2.5329600000000001</v>
      </c>
      <c r="GM32">
        <v>1.54541</v>
      </c>
      <c r="GN32">
        <v>2.2973599999999998</v>
      </c>
      <c r="GO32">
        <v>1.5979000000000001</v>
      </c>
      <c r="GP32">
        <v>2.2680699999999998</v>
      </c>
      <c r="GQ32">
        <v>26.2928</v>
      </c>
      <c r="GR32">
        <v>16.1371</v>
      </c>
      <c r="GS32">
        <v>18</v>
      </c>
      <c r="GT32">
        <v>636.72199999999998</v>
      </c>
      <c r="GU32">
        <v>400.17399999999998</v>
      </c>
      <c r="GV32">
        <v>22.031600000000001</v>
      </c>
      <c r="GW32">
        <v>19.611499999999999</v>
      </c>
      <c r="GX32">
        <v>30</v>
      </c>
      <c r="GY32">
        <v>19.7164</v>
      </c>
      <c r="GZ32">
        <v>19.6937</v>
      </c>
      <c r="HA32">
        <v>20.9801</v>
      </c>
      <c r="HB32">
        <v>0</v>
      </c>
      <c r="HC32">
        <v>-30</v>
      </c>
      <c r="HD32">
        <v>22.057500000000001</v>
      </c>
      <c r="HE32">
        <v>404.23599999999999</v>
      </c>
      <c r="HF32">
        <v>0</v>
      </c>
      <c r="HG32">
        <v>101.116</v>
      </c>
      <c r="HH32">
        <v>99.302000000000007</v>
      </c>
    </row>
    <row r="33" spans="1:216" x14ac:dyDescent="0.2">
      <c r="A33">
        <v>15</v>
      </c>
      <c r="B33">
        <v>1690069549.0999999</v>
      </c>
      <c r="C33">
        <v>854.09999990463302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1690069549.0999999</v>
      </c>
      <c r="M33">
        <f t="shared" si="0"/>
        <v>2.219796997302903E-3</v>
      </c>
      <c r="N33">
        <f t="shared" si="1"/>
        <v>2.219796997302903</v>
      </c>
      <c r="O33">
        <f t="shared" si="2"/>
        <v>2.7847983422683349</v>
      </c>
      <c r="P33">
        <f t="shared" si="3"/>
        <v>400.03</v>
      </c>
      <c r="Q33">
        <f t="shared" si="4"/>
        <v>381.87371908191017</v>
      </c>
      <c r="R33">
        <f t="shared" si="5"/>
        <v>38.133151568187174</v>
      </c>
      <c r="S33">
        <f t="shared" si="6"/>
        <v>39.94620174045</v>
      </c>
      <c r="T33">
        <f t="shared" si="7"/>
        <v>0.33872813139297309</v>
      </c>
      <c r="U33">
        <f t="shared" si="8"/>
        <v>3.0666716884923373</v>
      </c>
      <c r="V33">
        <f t="shared" si="9"/>
        <v>0.31923062687974857</v>
      </c>
      <c r="W33">
        <f t="shared" si="10"/>
        <v>0.20117732935758165</v>
      </c>
      <c r="X33">
        <f t="shared" si="11"/>
        <v>9.8985832892932315</v>
      </c>
      <c r="Y33">
        <f t="shared" si="12"/>
        <v>21.489241993518458</v>
      </c>
      <c r="Z33">
        <f t="shared" si="13"/>
        <v>21.014299999999999</v>
      </c>
      <c r="AA33">
        <f t="shared" si="14"/>
        <v>2.4981261281530411</v>
      </c>
      <c r="AB33">
        <f t="shared" si="15"/>
        <v>68.591662489281433</v>
      </c>
      <c r="AC33">
        <f t="shared" si="16"/>
        <v>1.8187639562025002</v>
      </c>
      <c r="AD33">
        <f t="shared" si="17"/>
        <v>2.6515816794595288</v>
      </c>
      <c r="AE33">
        <f t="shared" si="18"/>
        <v>0.67936217195054094</v>
      </c>
      <c r="AF33">
        <f t="shared" si="19"/>
        <v>-97.893047581058028</v>
      </c>
      <c r="AG33">
        <f t="shared" si="20"/>
        <v>160.99874748336504</v>
      </c>
      <c r="AH33">
        <f t="shared" si="21"/>
        <v>10.718371723216475</v>
      </c>
      <c r="AI33">
        <f t="shared" si="22"/>
        <v>83.722654914816715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53532.705038440712</v>
      </c>
      <c r="AO33">
        <f t="shared" si="26"/>
        <v>59.848199999999999</v>
      </c>
      <c r="AP33">
        <f t="shared" si="27"/>
        <v>50.452182595488715</v>
      </c>
      <c r="AQ33">
        <f t="shared" si="28"/>
        <v>0.84300250626566409</v>
      </c>
      <c r="AR33">
        <f t="shared" si="29"/>
        <v>0.16539483709273181</v>
      </c>
      <c r="AS33">
        <v>1690069549.0999999</v>
      </c>
      <c r="AT33">
        <v>400.03</v>
      </c>
      <c r="AU33">
        <v>403.26400000000001</v>
      </c>
      <c r="AV33">
        <v>18.2135</v>
      </c>
      <c r="AW33">
        <v>16.294499999999999</v>
      </c>
      <c r="AX33">
        <v>406.24200000000002</v>
      </c>
      <c r="AY33">
        <v>18.355</v>
      </c>
      <c r="AZ33">
        <v>600.20600000000002</v>
      </c>
      <c r="BA33">
        <v>99.757800000000003</v>
      </c>
      <c r="BB33">
        <v>0.100215</v>
      </c>
      <c r="BC33">
        <v>21.988099999999999</v>
      </c>
      <c r="BD33">
        <v>21.014299999999999</v>
      </c>
      <c r="BE33">
        <v>999.9</v>
      </c>
      <c r="BF33">
        <v>0</v>
      </c>
      <c r="BG33">
        <v>0</v>
      </c>
      <c r="BH33">
        <v>9978.1200000000008</v>
      </c>
      <c r="BI33">
        <v>0</v>
      </c>
      <c r="BJ33">
        <v>20.232500000000002</v>
      </c>
      <c r="BK33">
        <v>-3.2332800000000002</v>
      </c>
      <c r="BL33">
        <v>407.452</v>
      </c>
      <c r="BM33">
        <v>409.94400000000002</v>
      </c>
      <c r="BN33">
        <v>1.9190400000000001</v>
      </c>
      <c r="BO33">
        <v>403.26400000000001</v>
      </c>
      <c r="BP33">
        <v>16.294499999999999</v>
      </c>
      <c r="BQ33">
        <v>1.81694</v>
      </c>
      <c r="BR33">
        <v>1.6254999999999999</v>
      </c>
      <c r="BS33">
        <v>15.933299999999999</v>
      </c>
      <c r="BT33">
        <v>14.2027</v>
      </c>
      <c r="BU33">
        <v>59.848199999999999</v>
      </c>
      <c r="BV33">
        <v>0.89994200000000002</v>
      </c>
      <c r="BW33">
        <v>0.10005799999999999</v>
      </c>
      <c r="BX33">
        <v>0</v>
      </c>
      <c r="BY33">
        <v>2.4942000000000002</v>
      </c>
      <c r="BZ33">
        <v>0</v>
      </c>
      <c r="CA33">
        <v>691.81399999999996</v>
      </c>
      <c r="CB33">
        <v>571.86300000000006</v>
      </c>
      <c r="CC33">
        <v>33.061999999999998</v>
      </c>
      <c r="CD33">
        <v>38.186999999999998</v>
      </c>
      <c r="CE33">
        <v>36</v>
      </c>
      <c r="CF33">
        <v>36.561999999999998</v>
      </c>
      <c r="CG33">
        <v>33.811999999999998</v>
      </c>
      <c r="CH33">
        <v>53.86</v>
      </c>
      <c r="CI33">
        <v>5.99</v>
      </c>
      <c r="CJ33">
        <v>0</v>
      </c>
      <c r="CK33">
        <v>1690069554</v>
      </c>
      <c r="CL33">
        <v>0</v>
      </c>
      <c r="CM33">
        <v>1690068470</v>
      </c>
      <c r="CN33" t="s">
        <v>350</v>
      </c>
      <c r="CO33">
        <v>1690068470</v>
      </c>
      <c r="CP33">
        <v>1690068463</v>
      </c>
      <c r="CQ33">
        <v>29</v>
      </c>
      <c r="CR33">
        <v>8.6999999999999994E-2</v>
      </c>
      <c r="CS33">
        <v>-3.0000000000000001E-3</v>
      </c>
      <c r="CT33">
        <v>-6.2140000000000004</v>
      </c>
      <c r="CU33">
        <v>-0.14099999999999999</v>
      </c>
      <c r="CV33">
        <v>422</v>
      </c>
      <c r="CW33">
        <v>16</v>
      </c>
      <c r="CX33">
        <v>0.09</v>
      </c>
      <c r="CY33">
        <v>0.02</v>
      </c>
      <c r="CZ33">
        <v>2.9574054321553001</v>
      </c>
      <c r="DA33">
        <v>0.149741362187646</v>
      </c>
      <c r="DB33">
        <v>5.0682773549676097E-2</v>
      </c>
      <c r="DC33">
        <v>1</v>
      </c>
      <c r="DD33">
        <v>403.32857142857102</v>
      </c>
      <c r="DE33">
        <v>-8.9454545454162995E-2</v>
      </c>
      <c r="DF33">
        <v>3.3112465540180699E-2</v>
      </c>
      <c r="DG33">
        <v>-1</v>
      </c>
      <c r="DH33">
        <v>59.999960000000002</v>
      </c>
      <c r="DI33">
        <v>-0.70779818552854601</v>
      </c>
      <c r="DJ33">
        <v>0.15732737651152801</v>
      </c>
      <c r="DK33">
        <v>1</v>
      </c>
      <c r="DL33">
        <v>2</v>
      </c>
      <c r="DM33">
        <v>2</v>
      </c>
      <c r="DN33" t="s">
        <v>351</v>
      </c>
      <c r="DO33">
        <v>3.16106</v>
      </c>
      <c r="DP33">
        <v>2.8318400000000001</v>
      </c>
      <c r="DQ33">
        <v>9.5909900000000006E-2</v>
      </c>
      <c r="DR33">
        <v>9.5696900000000001E-2</v>
      </c>
      <c r="DS33">
        <v>9.9870299999999995E-2</v>
      </c>
      <c r="DT33">
        <v>9.18548E-2</v>
      </c>
      <c r="DU33">
        <v>28924.3</v>
      </c>
      <c r="DV33">
        <v>30018.7</v>
      </c>
      <c r="DW33">
        <v>29702.9</v>
      </c>
      <c r="DX33">
        <v>30926.9</v>
      </c>
      <c r="DY33">
        <v>34999.9</v>
      </c>
      <c r="DZ33">
        <v>36723.1</v>
      </c>
      <c r="EA33">
        <v>40759.599999999999</v>
      </c>
      <c r="EB33">
        <v>42810.1</v>
      </c>
      <c r="EC33">
        <v>2.3236300000000001</v>
      </c>
      <c r="ED33">
        <v>1.99115</v>
      </c>
      <c r="EE33">
        <v>0.13059399999999999</v>
      </c>
      <c r="EF33">
        <v>0</v>
      </c>
      <c r="EG33">
        <v>18.8536</v>
      </c>
      <c r="EH33">
        <v>999.9</v>
      </c>
      <c r="EI33">
        <v>60.438000000000002</v>
      </c>
      <c r="EJ33">
        <v>23.001000000000001</v>
      </c>
      <c r="EK33">
        <v>17.084099999999999</v>
      </c>
      <c r="EL33">
        <v>61.221499999999999</v>
      </c>
      <c r="EM33">
        <v>26.101800000000001</v>
      </c>
      <c r="EN33">
        <v>1</v>
      </c>
      <c r="EO33">
        <v>-0.54064999999999996</v>
      </c>
      <c r="EP33">
        <v>-1.0984</v>
      </c>
      <c r="EQ33">
        <v>20.3001</v>
      </c>
      <c r="ER33">
        <v>5.2452899999999998</v>
      </c>
      <c r="ES33">
        <v>11.8253</v>
      </c>
      <c r="ET33">
        <v>4.9833499999999997</v>
      </c>
      <c r="EU33">
        <v>3.2989999999999999</v>
      </c>
      <c r="EV33">
        <v>9999</v>
      </c>
      <c r="EW33">
        <v>213.4</v>
      </c>
      <c r="EX33">
        <v>89.3</v>
      </c>
      <c r="EY33">
        <v>6155.5</v>
      </c>
      <c r="EZ33">
        <v>1.8733299999999999</v>
      </c>
      <c r="FA33">
        <v>1.8790199999999999</v>
      </c>
      <c r="FB33">
        <v>1.8793299999999999</v>
      </c>
      <c r="FC33">
        <v>1.8799600000000001</v>
      </c>
      <c r="FD33">
        <v>1.8775900000000001</v>
      </c>
      <c r="FE33">
        <v>1.8768100000000001</v>
      </c>
      <c r="FF33">
        <v>1.8772899999999999</v>
      </c>
      <c r="FG33">
        <v>1.875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-6.2119999999999997</v>
      </c>
      <c r="FV33">
        <v>-0.14149999999999999</v>
      </c>
      <c r="FW33">
        <v>-6.2122251103705297</v>
      </c>
      <c r="FX33">
        <v>1.4527828764109799E-4</v>
      </c>
      <c r="FY33">
        <v>-4.3579519040863002E-7</v>
      </c>
      <c r="FZ33">
        <v>2.0799061152897499E-10</v>
      </c>
      <c r="GA33">
        <v>-0.141459999999999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18</v>
      </c>
      <c r="GJ33">
        <v>18.100000000000001</v>
      </c>
      <c r="GK33">
        <v>1.0437000000000001</v>
      </c>
      <c r="GL33">
        <v>2.5293000000000001</v>
      </c>
      <c r="GM33">
        <v>1.54541</v>
      </c>
      <c r="GN33">
        <v>2.2973599999999998</v>
      </c>
      <c r="GO33">
        <v>1.5979000000000001</v>
      </c>
      <c r="GP33">
        <v>2.2485400000000002</v>
      </c>
      <c r="GQ33">
        <v>26.334099999999999</v>
      </c>
      <c r="GR33">
        <v>16.1371</v>
      </c>
      <c r="GS33">
        <v>18</v>
      </c>
      <c r="GT33">
        <v>636.56600000000003</v>
      </c>
      <c r="GU33">
        <v>400.15699999999998</v>
      </c>
      <c r="GV33">
        <v>22.006799999999998</v>
      </c>
      <c r="GW33">
        <v>19.600000000000001</v>
      </c>
      <c r="GX33">
        <v>29.9999</v>
      </c>
      <c r="GY33">
        <v>19.7087</v>
      </c>
      <c r="GZ33">
        <v>19.685199999999998</v>
      </c>
      <c r="HA33">
        <v>20.944800000000001</v>
      </c>
      <c r="HB33">
        <v>0</v>
      </c>
      <c r="HC33">
        <v>-30</v>
      </c>
      <c r="HD33">
        <v>22.005600000000001</v>
      </c>
      <c r="HE33">
        <v>403.32900000000001</v>
      </c>
      <c r="HF33">
        <v>0</v>
      </c>
      <c r="HG33">
        <v>101.117</v>
      </c>
      <c r="HH33">
        <v>99.3078</v>
      </c>
    </row>
    <row r="34" spans="1:216" x14ac:dyDescent="0.2">
      <c r="A34">
        <v>16</v>
      </c>
      <c r="B34">
        <v>1690069610.0999999</v>
      </c>
      <c r="C34">
        <v>915.09999990463302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1690069610.0999999</v>
      </c>
      <c r="M34">
        <f t="shared" si="0"/>
        <v>2.2163603290299553E-3</v>
      </c>
      <c r="N34">
        <f t="shared" si="1"/>
        <v>2.2163603290299552</v>
      </c>
      <c r="O34">
        <f t="shared" si="2"/>
        <v>2.1956151345790187</v>
      </c>
      <c r="P34">
        <f t="shared" si="3"/>
        <v>400.03699999999998</v>
      </c>
      <c r="Q34">
        <f t="shared" si="4"/>
        <v>384.79336166706145</v>
      </c>
      <c r="R34">
        <f t="shared" si="5"/>
        <v>38.425507808135904</v>
      </c>
      <c r="S34">
        <f t="shared" si="6"/>
        <v>39.947739224106996</v>
      </c>
      <c r="T34">
        <f t="shared" si="7"/>
        <v>0.33857585768543419</v>
      </c>
      <c r="U34">
        <f t="shared" si="8"/>
        <v>3.0663580091071667</v>
      </c>
      <c r="V34">
        <f t="shared" si="9"/>
        <v>0.31909346847731651</v>
      </c>
      <c r="W34">
        <f t="shared" si="10"/>
        <v>0.2010903504095829</v>
      </c>
      <c r="X34">
        <f t="shared" si="11"/>
        <v>8.2501990200360851</v>
      </c>
      <c r="Y34">
        <f t="shared" si="12"/>
        <v>21.46930385033593</v>
      </c>
      <c r="Z34">
        <f t="shared" si="13"/>
        <v>21.017199999999999</v>
      </c>
      <c r="AA34">
        <f t="shared" si="14"/>
        <v>2.4985713191492516</v>
      </c>
      <c r="AB34">
        <f t="shared" si="15"/>
        <v>68.684531433612221</v>
      </c>
      <c r="AC34">
        <f t="shared" si="16"/>
        <v>1.8199605089861002</v>
      </c>
      <c r="AD34">
        <f t="shared" si="17"/>
        <v>2.649738552479175</v>
      </c>
      <c r="AE34">
        <f t="shared" si="18"/>
        <v>0.67861081016315139</v>
      </c>
      <c r="AF34">
        <f t="shared" si="19"/>
        <v>-97.741490510221027</v>
      </c>
      <c r="AG34">
        <f t="shared" si="20"/>
        <v>158.61829652101301</v>
      </c>
      <c r="AH34">
        <f t="shared" si="21"/>
        <v>10.560517162993596</v>
      </c>
      <c r="AI34">
        <f t="shared" si="22"/>
        <v>79.687522193821664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53526.325899264426</v>
      </c>
      <c r="AO34">
        <f t="shared" si="26"/>
        <v>49.882599999999996</v>
      </c>
      <c r="AP34">
        <f t="shared" si="27"/>
        <v>42.051091803127498</v>
      </c>
      <c r="AQ34">
        <f t="shared" si="28"/>
        <v>0.84300120288692859</v>
      </c>
      <c r="AR34">
        <f t="shared" si="29"/>
        <v>0.16539232157177225</v>
      </c>
      <c r="AS34">
        <v>1690069610.0999999</v>
      </c>
      <c r="AT34">
        <v>400.03699999999998</v>
      </c>
      <c r="AU34">
        <v>402.75099999999998</v>
      </c>
      <c r="AV34">
        <v>18.225100000000001</v>
      </c>
      <c r="AW34">
        <v>16.309100000000001</v>
      </c>
      <c r="AX34">
        <v>406.24799999999999</v>
      </c>
      <c r="AY34">
        <v>18.366599999999998</v>
      </c>
      <c r="AZ34">
        <v>600.20799999999997</v>
      </c>
      <c r="BA34">
        <v>99.76</v>
      </c>
      <c r="BB34">
        <v>0.10011100000000001</v>
      </c>
      <c r="BC34">
        <v>21.976700000000001</v>
      </c>
      <c r="BD34">
        <v>21.017199999999999</v>
      </c>
      <c r="BE34">
        <v>999.9</v>
      </c>
      <c r="BF34">
        <v>0</v>
      </c>
      <c r="BG34">
        <v>0</v>
      </c>
      <c r="BH34">
        <v>9976.25</v>
      </c>
      <c r="BI34">
        <v>0</v>
      </c>
      <c r="BJ34">
        <v>21.303999999999998</v>
      </c>
      <c r="BK34">
        <v>-2.7146599999999999</v>
      </c>
      <c r="BL34">
        <v>407.46300000000002</v>
      </c>
      <c r="BM34">
        <v>409.42899999999997</v>
      </c>
      <c r="BN34">
        <v>1.91597</v>
      </c>
      <c r="BO34">
        <v>402.75099999999998</v>
      </c>
      <c r="BP34">
        <v>16.309100000000001</v>
      </c>
      <c r="BQ34">
        <v>1.8181400000000001</v>
      </c>
      <c r="BR34">
        <v>1.627</v>
      </c>
      <c r="BS34">
        <v>15.9436</v>
      </c>
      <c r="BT34">
        <v>14.216900000000001</v>
      </c>
      <c r="BU34">
        <v>49.882599999999996</v>
      </c>
      <c r="BV34">
        <v>0.89988100000000004</v>
      </c>
      <c r="BW34">
        <v>0.100119</v>
      </c>
      <c r="BX34">
        <v>0</v>
      </c>
      <c r="BY34">
        <v>2.3125</v>
      </c>
      <c r="BZ34">
        <v>0</v>
      </c>
      <c r="CA34">
        <v>635.87800000000004</v>
      </c>
      <c r="CB34">
        <v>476.63299999999998</v>
      </c>
      <c r="CC34">
        <v>32.936999999999998</v>
      </c>
      <c r="CD34">
        <v>38.125</v>
      </c>
      <c r="CE34">
        <v>35.936999999999998</v>
      </c>
      <c r="CF34">
        <v>36.625</v>
      </c>
      <c r="CG34">
        <v>33.75</v>
      </c>
      <c r="CH34">
        <v>44.89</v>
      </c>
      <c r="CI34">
        <v>4.99</v>
      </c>
      <c r="CJ34">
        <v>0</v>
      </c>
      <c r="CK34">
        <v>1690069615.2</v>
      </c>
      <c r="CL34">
        <v>0</v>
      </c>
      <c r="CM34">
        <v>1690068470</v>
      </c>
      <c r="CN34" t="s">
        <v>350</v>
      </c>
      <c r="CO34">
        <v>1690068470</v>
      </c>
      <c r="CP34">
        <v>1690068463</v>
      </c>
      <c r="CQ34">
        <v>29</v>
      </c>
      <c r="CR34">
        <v>8.6999999999999994E-2</v>
      </c>
      <c r="CS34">
        <v>-3.0000000000000001E-3</v>
      </c>
      <c r="CT34">
        <v>-6.2140000000000004</v>
      </c>
      <c r="CU34">
        <v>-0.14099999999999999</v>
      </c>
      <c r="CV34">
        <v>422</v>
      </c>
      <c r="CW34">
        <v>16</v>
      </c>
      <c r="CX34">
        <v>0.09</v>
      </c>
      <c r="CY34">
        <v>0.02</v>
      </c>
      <c r="CZ34">
        <v>2.3018152624533501</v>
      </c>
      <c r="DA34">
        <v>4.6877105298280902E-2</v>
      </c>
      <c r="DB34">
        <v>2.6243822445448799E-2</v>
      </c>
      <c r="DC34">
        <v>1</v>
      </c>
      <c r="DD34">
        <v>402.76961904761902</v>
      </c>
      <c r="DE34">
        <v>-0.31044155844107302</v>
      </c>
      <c r="DF34">
        <v>3.9938615030082898E-2</v>
      </c>
      <c r="DG34">
        <v>-1</v>
      </c>
      <c r="DH34">
        <v>50.038944999999998</v>
      </c>
      <c r="DI34">
        <v>3.8118692732714503E-2</v>
      </c>
      <c r="DJ34">
        <v>0.14770674146768001</v>
      </c>
      <c r="DK34">
        <v>1</v>
      </c>
      <c r="DL34">
        <v>2</v>
      </c>
      <c r="DM34">
        <v>2</v>
      </c>
      <c r="DN34" t="s">
        <v>351</v>
      </c>
      <c r="DO34">
        <v>3.16107</v>
      </c>
      <c r="DP34">
        <v>2.8317199999999998</v>
      </c>
      <c r="DQ34">
        <v>9.5915500000000001E-2</v>
      </c>
      <c r="DR34">
        <v>9.5609100000000002E-2</v>
      </c>
      <c r="DS34">
        <v>9.9920800000000004E-2</v>
      </c>
      <c r="DT34">
        <v>9.1919000000000001E-2</v>
      </c>
      <c r="DU34">
        <v>28925.9</v>
      </c>
      <c r="DV34">
        <v>30020.9</v>
      </c>
      <c r="DW34">
        <v>29704.7</v>
      </c>
      <c r="DX34">
        <v>30926.1</v>
      </c>
      <c r="DY34">
        <v>34999.9</v>
      </c>
      <c r="DZ34">
        <v>36719.5</v>
      </c>
      <c r="EA34">
        <v>40762.1</v>
      </c>
      <c r="EB34">
        <v>42809.1</v>
      </c>
      <c r="EC34">
        <v>2.3241000000000001</v>
      </c>
      <c r="ED34">
        <v>1.9911000000000001</v>
      </c>
      <c r="EE34">
        <v>0.12800500000000001</v>
      </c>
      <c r="EF34">
        <v>0</v>
      </c>
      <c r="EG34">
        <v>18.8994</v>
      </c>
      <c r="EH34">
        <v>999.9</v>
      </c>
      <c r="EI34">
        <v>60.438000000000002</v>
      </c>
      <c r="EJ34">
        <v>23.010999999999999</v>
      </c>
      <c r="EK34">
        <v>17.0945</v>
      </c>
      <c r="EL34">
        <v>61.541499999999999</v>
      </c>
      <c r="EM34">
        <v>25.881399999999999</v>
      </c>
      <c r="EN34">
        <v>1</v>
      </c>
      <c r="EO34">
        <v>-0.54109499999999999</v>
      </c>
      <c r="EP34">
        <v>-1.0305500000000001</v>
      </c>
      <c r="EQ34">
        <v>20.301100000000002</v>
      </c>
      <c r="ER34">
        <v>5.24125</v>
      </c>
      <c r="ES34">
        <v>11.826700000000001</v>
      </c>
      <c r="ET34">
        <v>4.9832000000000001</v>
      </c>
      <c r="EU34">
        <v>3.2989999999999999</v>
      </c>
      <c r="EV34">
        <v>9999</v>
      </c>
      <c r="EW34">
        <v>213.4</v>
      </c>
      <c r="EX34">
        <v>89.3</v>
      </c>
      <c r="EY34">
        <v>6157</v>
      </c>
      <c r="EZ34">
        <v>1.8733200000000001</v>
      </c>
      <c r="FA34">
        <v>1.87897</v>
      </c>
      <c r="FB34">
        <v>1.8792899999999999</v>
      </c>
      <c r="FC34">
        <v>1.87988</v>
      </c>
      <c r="FD34">
        <v>1.87758</v>
      </c>
      <c r="FE34">
        <v>1.8767</v>
      </c>
      <c r="FF34">
        <v>1.8772899999999999</v>
      </c>
      <c r="FG34">
        <v>1.8749800000000001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-6.2110000000000003</v>
      </c>
      <c r="FV34">
        <v>-0.14149999999999999</v>
      </c>
      <c r="FW34">
        <v>-6.2122251103705297</v>
      </c>
      <c r="FX34">
        <v>1.4527828764109799E-4</v>
      </c>
      <c r="FY34">
        <v>-4.3579519040863002E-7</v>
      </c>
      <c r="FZ34">
        <v>2.0799061152897499E-10</v>
      </c>
      <c r="GA34">
        <v>-0.141459999999999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19</v>
      </c>
      <c r="GJ34">
        <v>19.100000000000001</v>
      </c>
      <c r="GK34">
        <v>1.0424800000000001</v>
      </c>
      <c r="GL34">
        <v>2.51709</v>
      </c>
      <c r="GM34">
        <v>1.54541</v>
      </c>
      <c r="GN34">
        <v>2.2973599999999998</v>
      </c>
      <c r="GO34">
        <v>1.5979000000000001</v>
      </c>
      <c r="GP34">
        <v>2.4035600000000001</v>
      </c>
      <c r="GQ34">
        <v>26.334099999999999</v>
      </c>
      <c r="GR34">
        <v>16.145900000000001</v>
      </c>
      <c r="GS34">
        <v>18</v>
      </c>
      <c r="GT34">
        <v>636.78700000000003</v>
      </c>
      <c r="GU34">
        <v>400.05700000000002</v>
      </c>
      <c r="GV34">
        <v>21.872199999999999</v>
      </c>
      <c r="GW34">
        <v>19.588200000000001</v>
      </c>
      <c r="GX34">
        <v>30.0001</v>
      </c>
      <c r="GY34">
        <v>19.699400000000001</v>
      </c>
      <c r="GZ34">
        <v>19.6767</v>
      </c>
      <c r="HA34">
        <v>20.9192</v>
      </c>
      <c r="HB34">
        <v>0</v>
      </c>
      <c r="HC34">
        <v>-30</v>
      </c>
      <c r="HD34">
        <v>21.859400000000001</v>
      </c>
      <c r="HE34">
        <v>402.76799999999997</v>
      </c>
      <c r="HF34">
        <v>0</v>
      </c>
      <c r="HG34">
        <v>101.123</v>
      </c>
      <c r="HH34">
        <v>99.305300000000003</v>
      </c>
    </row>
    <row r="35" spans="1:216" x14ac:dyDescent="0.2">
      <c r="A35">
        <v>17</v>
      </c>
      <c r="B35">
        <v>1690069671.0999999</v>
      </c>
      <c r="C35">
        <v>976.09999990463302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1690069671.0999999</v>
      </c>
      <c r="M35">
        <f t="shared" si="0"/>
        <v>2.1894593822760345E-3</v>
      </c>
      <c r="N35">
        <f t="shared" si="1"/>
        <v>2.1894593822760346</v>
      </c>
      <c r="O35">
        <f t="shared" si="2"/>
        <v>0.89111136318260864</v>
      </c>
      <c r="P35">
        <f t="shared" si="3"/>
        <v>400.06299999999999</v>
      </c>
      <c r="Q35">
        <f t="shared" si="4"/>
        <v>391.28223847549998</v>
      </c>
      <c r="R35">
        <f t="shared" si="5"/>
        <v>39.072956248699157</v>
      </c>
      <c r="S35">
        <f t="shared" si="6"/>
        <v>39.949792141413795</v>
      </c>
      <c r="T35">
        <f t="shared" si="7"/>
        <v>0.3368583073049003</v>
      </c>
      <c r="U35">
        <f t="shared" si="8"/>
        <v>3.0738092353735413</v>
      </c>
      <c r="V35">
        <f t="shared" si="9"/>
        <v>0.31761093125596185</v>
      </c>
      <c r="W35">
        <f t="shared" si="10"/>
        <v>0.20014442788121517</v>
      </c>
      <c r="X35">
        <f t="shared" si="11"/>
        <v>4.9510573731339793</v>
      </c>
      <c r="Y35">
        <f t="shared" si="12"/>
        <v>21.404787220723321</v>
      </c>
      <c r="Z35">
        <f t="shared" si="13"/>
        <v>20.9634</v>
      </c>
      <c r="AA35">
        <f t="shared" si="14"/>
        <v>2.4903235605561491</v>
      </c>
      <c r="AB35">
        <f t="shared" si="15"/>
        <v>68.789890069384612</v>
      </c>
      <c r="AC35">
        <f t="shared" si="16"/>
        <v>1.8167902013033599</v>
      </c>
      <c r="AD35">
        <f t="shared" si="17"/>
        <v>2.6410715287825912</v>
      </c>
      <c r="AE35">
        <f t="shared" si="18"/>
        <v>0.67353335925278923</v>
      </c>
      <c r="AF35">
        <f t="shared" si="19"/>
        <v>-96.555158758373125</v>
      </c>
      <c r="AG35">
        <f t="shared" si="20"/>
        <v>159.02030927616079</v>
      </c>
      <c r="AH35">
        <f t="shared" si="21"/>
        <v>10.555835912497963</v>
      </c>
      <c r="AI35">
        <f t="shared" si="22"/>
        <v>77.972043803419609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53738.019101556332</v>
      </c>
      <c r="AO35">
        <f t="shared" si="26"/>
        <v>29.9297</v>
      </c>
      <c r="AP35">
        <f t="shared" si="27"/>
        <v>25.231247094888072</v>
      </c>
      <c r="AQ35">
        <f t="shared" si="28"/>
        <v>0.84301703975943865</v>
      </c>
      <c r="AR35">
        <f t="shared" si="29"/>
        <v>0.16542288673571667</v>
      </c>
      <c r="AS35">
        <v>1690069671.0999999</v>
      </c>
      <c r="AT35">
        <v>400.06299999999999</v>
      </c>
      <c r="AU35">
        <v>401.61900000000003</v>
      </c>
      <c r="AV35">
        <v>18.1936</v>
      </c>
      <c r="AW35">
        <v>16.300699999999999</v>
      </c>
      <c r="AX35">
        <v>406.274</v>
      </c>
      <c r="AY35">
        <v>18.335100000000001</v>
      </c>
      <c r="AZ35">
        <v>600.178</v>
      </c>
      <c r="BA35">
        <v>99.758899999999997</v>
      </c>
      <c r="BB35">
        <v>9.98526E-2</v>
      </c>
      <c r="BC35">
        <v>21.922999999999998</v>
      </c>
      <c r="BD35">
        <v>20.9634</v>
      </c>
      <c r="BE35">
        <v>999.9</v>
      </c>
      <c r="BF35">
        <v>0</v>
      </c>
      <c r="BG35">
        <v>0</v>
      </c>
      <c r="BH35">
        <v>10015.6</v>
      </c>
      <c r="BI35">
        <v>0</v>
      </c>
      <c r="BJ35">
        <v>22.844999999999999</v>
      </c>
      <c r="BK35">
        <v>-1.5561799999999999</v>
      </c>
      <c r="BL35">
        <v>407.476</v>
      </c>
      <c r="BM35">
        <v>408.274</v>
      </c>
      <c r="BN35">
        <v>1.8929</v>
      </c>
      <c r="BO35">
        <v>401.61900000000003</v>
      </c>
      <c r="BP35">
        <v>16.300699999999999</v>
      </c>
      <c r="BQ35">
        <v>1.81497</v>
      </c>
      <c r="BR35">
        <v>1.6261399999999999</v>
      </c>
      <c r="BS35">
        <v>15.9163</v>
      </c>
      <c r="BT35">
        <v>14.2088</v>
      </c>
      <c r="BU35">
        <v>29.9297</v>
      </c>
      <c r="BV35">
        <v>0.899586</v>
      </c>
      <c r="BW35">
        <v>0.100414</v>
      </c>
      <c r="BX35">
        <v>0</v>
      </c>
      <c r="BY35">
        <v>2.7778999999999998</v>
      </c>
      <c r="BZ35">
        <v>0</v>
      </c>
      <c r="CA35">
        <v>517.59199999999998</v>
      </c>
      <c r="CB35">
        <v>285.96300000000002</v>
      </c>
      <c r="CC35">
        <v>32.811999999999998</v>
      </c>
      <c r="CD35">
        <v>38.061999999999998</v>
      </c>
      <c r="CE35">
        <v>35.875</v>
      </c>
      <c r="CF35">
        <v>36.561999999999998</v>
      </c>
      <c r="CG35">
        <v>33.686999999999998</v>
      </c>
      <c r="CH35">
        <v>26.92</v>
      </c>
      <c r="CI35">
        <v>3.01</v>
      </c>
      <c r="CJ35">
        <v>0</v>
      </c>
      <c r="CK35">
        <v>1690069676.4000001</v>
      </c>
      <c r="CL35">
        <v>0</v>
      </c>
      <c r="CM35">
        <v>1690068470</v>
      </c>
      <c r="CN35" t="s">
        <v>350</v>
      </c>
      <c r="CO35">
        <v>1690068470</v>
      </c>
      <c r="CP35">
        <v>1690068463</v>
      </c>
      <c r="CQ35">
        <v>29</v>
      </c>
      <c r="CR35">
        <v>8.6999999999999994E-2</v>
      </c>
      <c r="CS35">
        <v>-3.0000000000000001E-3</v>
      </c>
      <c r="CT35">
        <v>-6.2140000000000004</v>
      </c>
      <c r="CU35">
        <v>-0.14099999999999999</v>
      </c>
      <c r="CV35">
        <v>422</v>
      </c>
      <c r="CW35">
        <v>16</v>
      </c>
      <c r="CX35">
        <v>0.09</v>
      </c>
      <c r="CY35">
        <v>0.02</v>
      </c>
      <c r="CZ35">
        <v>0.92163151342241401</v>
      </c>
      <c r="DA35">
        <v>-0.115323734821385</v>
      </c>
      <c r="DB35">
        <v>3.3987523239677797E-2</v>
      </c>
      <c r="DC35">
        <v>1</v>
      </c>
      <c r="DD35">
        <v>401.675238095238</v>
      </c>
      <c r="DE35">
        <v>-0.48942857142921697</v>
      </c>
      <c r="DF35">
        <v>5.9758964071075303E-2</v>
      </c>
      <c r="DG35">
        <v>-1</v>
      </c>
      <c r="DH35">
        <v>29.987352380952402</v>
      </c>
      <c r="DI35">
        <v>1.0476130622520801E-2</v>
      </c>
      <c r="DJ35">
        <v>0.12644959703205499</v>
      </c>
      <c r="DK35">
        <v>1</v>
      </c>
      <c r="DL35">
        <v>2</v>
      </c>
      <c r="DM35">
        <v>2</v>
      </c>
      <c r="DN35" t="s">
        <v>351</v>
      </c>
      <c r="DO35">
        <v>3.1610100000000001</v>
      </c>
      <c r="DP35">
        <v>2.8317999999999999</v>
      </c>
      <c r="DQ35">
        <v>9.5920699999999998E-2</v>
      </c>
      <c r="DR35">
        <v>9.5405799999999999E-2</v>
      </c>
      <c r="DS35">
        <v>9.9796300000000004E-2</v>
      </c>
      <c r="DT35">
        <v>9.1884800000000003E-2</v>
      </c>
      <c r="DU35">
        <v>28926.6</v>
      </c>
      <c r="DV35">
        <v>30028.7</v>
      </c>
      <c r="DW35">
        <v>29705.599999999999</v>
      </c>
      <c r="DX35">
        <v>30927.200000000001</v>
      </c>
      <c r="DY35">
        <v>35006.1</v>
      </c>
      <c r="DZ35">
        <v>36721.9</v>
      </c>
      <c r="EA35">
        <v>40763.5</v>
      </c>
      <c r="EB35">
        <v>42810.3</v>
      </c>
      <c r="EC35">
        <v>2.3237700000000001</v>
      </c>
      <c r="ED35">
        <v>1.9911300000000001</v>
      </c>
      <c r="EE35">
        <v>0.126388</v>
      </c>
      <c r="EF35">
        <v>0</v>
      </c>
      <c r="EG35">
        <v>18.872199999999999</v>
      </c>
      <c r="EH35">
        <v>999.9</v>
      </c>
      <c r="EI35">
        <v>60.414000000000001</v>
      </c>
      <c r="EJ35">
        <v>23.010999999999999</v>
      </c>
      <c r="EK35">
        <v>17.085899999999999</v>
      </c>
      <c r="EL35">
        <v>61.021500000000003</v>
      </c>
      <c r="EM35">
        <v>26.1098</v>
      </c>
      <c r="EN35">
        <v>1</v>
      </c>
      <c r="EO35">
        <v>-0.54145600000000005</v>
      </c>
      <c r="EP35">
        <v>-1.42458</v>
      </c>
      <c r="EQ35">
        <v>20.297899999999998</v>
      </c>
      <c r="ER35">
        <v>5.2449899999999996</v>
      </c>
      <c r="ES35">
        <v>11.8276</v>
      </c>
      <c r="ET35">
        <v>4.9819000000000004</v>
      </c>
      <c r="EU35">
        <v>3.2989999999999999</v>
      </c>
      <c r="EV35">
        <v>9999</v>
      </c>
      <c r="EW35">
        <v>213.4</v>
      </c>
      <c r="EX35">
        <v>89.3</v>
      </c>
      <c r="EY35">
        <v>6158.4</v>
      </c>
      <c r="EZ35">
        <v>1.8733299999999999</v>
      </c>
      <c r="FA35">
        <v>1.8789899999999999</v>
      </c>
      <c r="FB35">
        <v>1.87931</v>
      </c>
      <c r="FC35">
        <v>1.87995</v>
      </c>
      <c r="FD35">
        <v>1.8775900000000001</v>
      </c>
      <c r="FE35">
        <v>1.87676</v>
      </c>
      <c r="FF35">
        <v>1.8772899999999999</v>
      </c>
      <c r="FG35">
        <v>1.875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-6.2110000000000003</v>
      </c>
      <c r="FV35">
        <v>-0.14149999999999999</v>
      </c>
      <c r="FW35">
        <v>-6.2122251103705297</v>
      </c>
      <c r="FX35">
        <v>1.4527828764109799E-4</v>
      </c>
      <c r="FY35">
        <v>-4.3579519040863002E-7</v>
      </c>
      <c r="FZ35">
        <v>2.0799061152897499E-10</v>
      </c>
      <c r="GA35">
        <v>-0.141459999999999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20</v>
      </c>
      <c r="GJ35">
        <v>20.100000000000001</v>
      </c>
      <c r="GK35">
        <v>1.0400400000000001</v>
      </c>
      <c r="GL35">
        <v>2.5329600000000001</v>
      </c>
      <c r="GM35">
        <v>1.54541</v>
      </c>
      <c r="GN35">
        <v>2.2973599999999998</v>
      </c>
      <c r="GO35">
        <v>1.5979000000000001</v>
      </c>
      <c r="GP35">
        <v>2.3071299999999999</v>
      </c>
      <c r="GQ35">
        <v>26.354700000000001</v>
      </c>
      <c r="GR35">
        <v>16.1371</v>
      </c>
      <c r="GS35">
        <v>18</v>
      </c>
      <c r="GT35">
        <v>636.45299999999997</v>
      </c>
      <c r="GU35">
        <v>400.01299999999998</v>
      </c>
      <c r="GV35">
        <v>22.084399999999999</v>
      </c>
      <c r="GW35">
        <v>19.579799999999999</v>
      </c>
      <c r="GX35">
        <v>30.0001</v>
      </c>
      <c r="GY35">
        <v>19.691700000000001</v>
      </c>
      <c r="GZ35">
        <v>19.669799999999999</v>
      </c>
      <c r="HA35">
        <v>20.871600000000001</v>
      </c>
      <c r="HB35">
        <v>0</v>
      </c>
      <c r="HC35">
        <v>-30</v>
      </c>
      <c r="HD35">
        <v>22.101299999999998</v>
      </c>
      <c r="HE35">
        <v>401.60399999999998</v>
      </c>
      <c r="HF35">
        <v>0</v>
      </c>
      <c r="HG35">
        <v>101.126</v>
      </c>
      <c r="HH35">
        <v>99.308400000000006</v>
      </c>
    </row>
    <row r="36" spans="1:216" x14ac:dyDescent="0.2">
      <c r="A36">
        <v>18</v>
      </c>
      <c r="B36">
        <v>1690069732.0999999</v>
      </c>
      <c r="C36">
        <v>1037.0999999046301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1690069732.0999999</v>
      </c>
      <c r="M36">
        <f t="shared" si="0"/>
        <v>2.1724453447276152E-3</v>
      </c>
      <c r="N36">
        <f t="shared" si="1"/>
        <v>2.1724453447276151</v>
      </c>
      <c r="O36">
        <f t="shared" si="2"/>
        <v>-4.0297644103380041E-2</v>
      </c>
      <c r="P36">
        <f t="shared" si="3"/>
        <v>400.12400000000002</v>
      </c>
      <c r="Q36">
        <f t="shared" si="4"/>
        <v>395.97371752119665</v>
      </c>
      <c r="R36">
        <f t="shared" si="5"/>
        <v>39.540910334906783</v>
      </c>
      <c r="S36">
        <f t="shared" si="6"/>
        <v>39.955346798988799</v>
      </c>
      <c r="T36">
        <f t="shared" si="7"/>
        <v>0.33419651420402724</v>
      </c>
      <c r="U36">
        <f t="shared" si="8"/>
        <v>3.076042432247835</v>
      </c>
      <c r="V36">
        <f t="shared" si="9"/>
        <v>0.31525585205704354</v>
      </c>
      <c r="W36">
        <f t="shared" si="10"/>
        <v>0.1986471403563177</v>
      </c>
      <c r="X36">
        <f t="shared" si="11"/>
        <v>3.3030868420340673</v>
      </c>
      <c r="Y36">
        <f t="shared" si="12"/>
        <v>21.440378688575343</v>
      </c>
      <c r="Z36">
        <f t="shared" si="13"/>
        <v>21.001799999999999</v>
      </c>
      <c r="AA36">
        <f t="shared" si="14"/>
        <v>2.4962079963919281</v>
      </c>
      <c r="AB36">
        <f t="shared" si="15"/>
        <v>68.854252358377778</v>
      </c>
      <c r="AC36">
        <f t="shared" si="16"/>
        <v>1.8229669416438401</v>
      </c>
      <c r="AD36">
        <f t="shared" si="17"/>
        <v>2.6475735037474881</v>
      </c>
      <c r="AE36">
        <f t="shared" si="18"/>
        <v>0.67324105474808804</v>
      </c>
      <c r="AF36">
        <f t="shared" si="19"/>
        <v>-95.804839702487826</v>
      </c>
      <c r="AG36">
        <f t="shared" si="20"/>
        <v>159.45092902246265</v>
      </c>
      <c r="AH36">
        <f t="shared" si="21"/>
        <v>10.580977541133219</v>
      </c>
      <c r="AI36">
        <f t="shared" si="22"/>
        <v>77.530153703142105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53791.225987131533</v>
      </c>
      <c r="AO36">
        <f t="shared" si="26"/>
        <v>19.9666</v>
      </c>
      <c r="AP36">
        <f t="shared" si="27"/>
        <v>16.832263938877752</v>
      </c>
      <c r="AQ36">
        <f t="shared" si="28"/>
        <v>0.84302104208416817</v>
      </c>
      <c r="AR36">
        <f t="shared" si="29"/>
        <v>0.16543061122244485</v>
      </c>
      <c r="AS36">
        <v>1690069732.0999999</v>
      </c>
      <c r="AT36">
        <v>400.12400000000002</v>
      </c>
      <c r="AU36">
        <v>400.85399999999998</v>
      </c>
      <c r="AV36">
        <v>18.255700000000001</v>
      </c>
      <c r="AW36">
        <v>16.377500000000001</v>
      </c>
      <c r="AX36">
        <v>406.33499999999998</v>
      </c>
      <c r="AY36">
        <v>18.397200000000002</v>
      </c>
      <c r="AZ36">
        <v>600.13699999999994</v>
      </c>
      <c r="BA36">
        <v>99.7577</v>
      </c>
      <c r="BB36">
        <v>9.97112E-2</v>
      </c>
      <c r="BC36">
        <v>21.9633</v>
      </c>
      <c r="BD36">
        <v>21.001799999999999</v>
      </c>
      <c r="BE36">
        <v>999.9</v>
      </c>
      <c r="BF36">
        <v>0</v>
      </c>
      <c r="BG36">
        <v>0</v>
      </c>
      <c r="BH36">
        <v>10027.5</v>
      </c>
      <c r="BI36">
        <v>0</v>
      </c>
      <c r="BJ36">
        <v>24.988</v>
      </c>
      <c r="BK36">
        <v>-0.73046900000000003</v>
      </c>
      <c r="BL36">
        <v>407.56400000000002</v>
      </c>
      <c r="BM36">
        <v>407.529</v>
      </c>
      <c r="BN36">
        <v>1.8782300000000001</v>
      </c>
      <c r="BO36">
        <v>400.85399999999998</v>
      </c>
      <c r="BP36">
        <v>16.377500000000001</v>
      </c>
      <c r="BQ36">
        <v>1.82115</v>
      </c>
      <c r="BR36">
        <v>1.63378</v>
      </c>
      <c r="BS36">
        <v>15.9695</v>
      </c>
      <c r="BT36">
        <v>14.2812</v>
      </c>
      <c r="BU36">
        <v>19.9666</v>
      </c>
      <c r="BV36">
        <v>0.89921399999999996</v>
      </c>
      <c r="BW36">
        <v>0.100786</v>
      </c>
      <c r="BX36">
        <v>0</v>
      </c>
      <c r="BY36">
        <v>2.4198</v>
      </c>
      <c r="BZ36">
        <v>0</v>
      </c>
      <c r="CA36">
        <v>470.32400000000001</v>
      </c>
      <c r="CB36">
        <v>190.755</v>
      </c>
      <c r="CC36">
        <v>32.686999999999998</v>
      </c>
      <c r="CD36">
        <v>38</v>
      </c>
      <c r="CE36">
        <v>35.75</v>
      </c>
      <c r="CF36">
        <v>36.5</v>
      </c>
      <c r="CG36">
        <v>33.561999999999998</v>
      </c>
      <c r="CH36">
        <v>17.95</v>
      </c>
      <c r="CI36">
        <v>2.0099999999999998</v>
      </c>
      <c r="CJ36">
        <v>0</v>
      </c>
      <c r="CK36">
        <v>1690069737</v>
      </c>
      <c r="CL36">
        <v>0</v>
      </c>
      <c r="CM36">
        <v>1690068470</v>
      </c>
      <c r="CN36" t="s">
        <v>350</v>
      </c>
      <c r="CO36">
        <v>1690068470</v>
      </c>
      <c r="CP36">
        <v>1690068463</v>
      </c>
      <c r="CQ36">
        <v>29</v>
      </c>
      <c r="CR36">
        <v>8.6999999999999994E-2</v>
      </c>
      <c r="CS36">
        <v>-3.0000000000000001E-3</v>
      </c>
      <c r="CT36">
        <v>-6.2140000000000004</v>
      </c>
      <c r="CU36">
        <v>-0.14099999999999999</v>
      </c>
      <c r="CV36">
        <v>422</v>
      </c>
      <c r="CW36">
        <v>16</v>
      </c>
      <c r="CX36">
        <v>0.09</v>
      </c>
      <c r="CY36">
        <v>0.02</v>
      </c>
      <c r="CZ36">
        <v>8.2646592710060099E-2</v>
      </c>
      <c r="DA36">
        <v>0.19173864107149899</v>
      </c>
      <c r="DB36">
        <v>4.7212779824908797E-2</v>
      </c>
      <c r="DC36">
        <v>1</v>
      </c>
      <c r="DD36">
        <v>400.911</v>
      </c>
      <c r="DE36">
        <v>0.10736842105193101</v>
      </c>
      <c r="DF36">
        <v>3.3211443810830701E-2</v>
      </c>
      <c r="DG36">
        <v>-1</v>
      </c>
      <c r="DH36">
        <v>19.990085000000001</v>
      </c>
      <c r="DI36">
        <v>4.1262179549750401E-2</v>
      </c>
      <c r="DJ36">
        <v>8.9165050748597693E-2</v>
      </c>
      <c r="DK36">
        <v>1</v>
      </c>
      <c r="DL36">
        <v>2</v>
      </c>
      <c r="DM36">
        <v>2</v>
      </c>
      <c r="DN36" t="s">
        <v>351</v>
      </c>
      <c r="DO36">
        <v>3.16093</v>
      </c>
      <c r="DP36">
        <v>2.8317700000000001</v>
      </c>
      <c r="DQ36">
        <v>9.5932799999999999E-2</v>
      </c>
      <c r="DR36">
        <v>9.5269400000000004E-2</v>
      </c>
      <c r="DS36">
        <v>0.10004399999999999</v>
      </c>
      <c r="DT36">
        <v>9.2200900000000002E-2</v>
      </c>
      <c r="DU36">
        <v>28925.599999999999</v>
      </c>
      <c r="DV36">
        <v>30032.9</v>
      </c>
      <c r="DW36">
        <v>29704.799999999999</v>
      </c>
      <c r="DX36">
        <v>30926.799999999999</v>
      </c>
      <c r="DY36">
        <v>34995.800000000003</v>
      </c>
      <c r="DZ36">
        <v>36709.4</v>
      </c>
      <c r="EA36">
        <v>40763.1</v>
      </c>
      <c r="EB36">
        <v>42811</v>
      </c>
      <c r="EC36">
        <v>2.32395</v>
      </c>
      <c r="ED36">
        <v>1.99115</v>
      </c>
      <c r="EE36">
        <v>0.12668199999999999</v>
      </c>
      <c r="EF36">
        <v>0</v>
      </c>
      <c r="EG36">
        <v>18.905899999999999</v>
      </c>
      <c r="EH36">
        <v>999.9</v>
      </c>
      <c r="EI36">
        <v>60.389000000000003</v>
      </c>
      <c r="EJ36">
        <v>23.041</v>
      </c>
      <c r="EK36">
        <v>17.113099999999999</v>
      </c>
      <c r="EL36">
        <v>61.191499999999998</v>
      </c>
      <c r="EM36">
        <v>25.941500000000001</v>
      </c>
      <c r="EN36">
        <v>1</v>
      </c>
      <c r="EO36">
        <v>-0.54233200000000004</v>
      </c>
      <c r="EP36">
        <v>-1.11721</v>
      </c>
      <c r="EQ36">
        <v>20.300899999999999</v>
      </c>
      <c r="ER36">
        <v>5.2442500000000001</v>
      </c>
      <c r="ES36">
        <v>11.824400000000001</v>
      </c>
      <c r="ET36">
        <v>4.98245</v>
      </c>
      <c r="EU36">
        <v>3.2989999999999999</v>
      </c>
      <c r="EV36">
        <v>9999</v>
      </c>
      <c r="EW36">
        <v>213.4</v>
      </c>
      <c r="EX36">
        <v>89.3</v>
      </c>
      <c r="EY36">
        <v>6159.7</v>
      </c>
      <c r="EZ36">
        <v>1.8733200000000001</v>
      </c>
      <c r="FA36">
        <v>1.8789800000000001</v>
      </c>
      <c r="FB36">
        <v>1.87931</v>
      </c>
      <c r="FC36">
        <v>1.8798999999999999</v>
      </c>
      <c r="FD36">
        <v>1.8775900000000001</v>
      </c>
      <c r="FE36">
        <v>1.8767199999999999</v>
      </c>
      <c r="FF36">
        <v>1.8772899999999999</v>
      </c>
      <c r="FG36">
        <v>1.875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-6.2110000000000003</v>
      </c>
      <c r="FV36">
        <v>-0.14149999999999999</v>
      </c>
      <c r="FW36">
        <v>-6.2122251103705297</v>
      </c>
      <c r="FX36">
        <v>1.4527828764109799E-4</v>
      </c>
      <c r="FY36">
        <v>-4.3579519040863002E-7</v>
      </c>
      <c r="FZ36">
        <v>2.0799061152897499E-10</v>
      </c>
      <c r="GA36">
        <v>-0.141459999999999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21</v>
      </c>
      <c r="GJ36">
        <v>21.2</v>
      </c>
      <c r="GK36">
        <v>1.0388200000000001</v>
      </c>
      <c r="GL36">
        <v>2.52563</v>
      </c>
      <c r="GM36">
        <v>1.54541</v>
      </c>
      <c r="GN36">
        <v>2.2973599999999998</v>
      </c>
      <c r="GO36">
        <v>1.5979000000000001</v>
      </c>
      <c r="GP36">
        <v>2.3303199999999999</v>
      </c>
      <c r="GQ36">
        <v>26.375299999999999</v>
      </c>
      <c r="GR36">
        <v>16.1371</v>
      </c>
      <c r="GS36">
        <v>18</v>
      </c>
      <c r="GT36">
        <v>636.49099999999999</v>
      </c>
      <c r="GU36">
        <v>399.96899999999999</v>
      </c>
      <c r="GV36">
        <v>21.951499999999999</v>
      </c>
      <c r="GW36">
        <v>19.5731</v>
      </c>
      <c r="GX36">
        <v>29.9999</v>
      </c>
      <c r="GY36">
        <v>19.684999999999999</v>
      </c>
      <c r="GZ36">
        <v>19.663</v>
      </c>
      <c r="HA36">
        <v>20.846900000000002</v>
      </c>
      <c r="HB36">
        <v>0</v>
      </c>
      <c r="HC36">
        <v>-30</v>
      </c>
      <c r="HD36">
        <v>21.9513</v>
      </c>
      <c r="HE36">
        <v>400.83199999999999</v>
      </c>
      <c r="HF36">
        <v>0</v>
      </c>
      <c r="HG36">
        <v>101.124</v>
      </c>
      <c r="HH36">
        <v>99.308899999999994</v>
      </c>
    </row>
    <row r="37" spans="1:216" x14ac:dyDescent="0.2">
      <c r="A37">
        <v>19</v>
      </c>
      <c r="B37">
        <v>1690069793.0999999</v>
      </c>
      <c r="C37">
        <v>1098.0999999046301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1690069793.0999999</v>
      </c>
      <c r="M37">
        <f t="shared" si="0"/>
        <v>2.1751333452722033E-3</v>
      </c>
      <c r="N37">
        <f t="shared" si="1"/>
        <v>2.1751333452722035</v>
      </c>
      <c r="O37">
        <f t="shared" si="2"/>
        <v>-1.3347098692817125</v>
      </c>
      <c r="P37">
        <f t="shared" si="3"/>
        <v>400.11599999999999</v>
      </c>
      <c r="Q37">
        <f t="shared" si="4"/>
        <v>402.43853101658755</v>
      </c>
      <c r="R37">
        <f t="shared" si="5"/>
        <v>40.186140438265845</v>
      </c>
      <c r="S37">
        <f t="shared" si="6"/>
        <v>39.954220404741605</v>
      </c>
      <c r="T37">
        <f t="shared" si="7"/>
        <v>0.33463268263856105</v>
      </c>
      <c r="U37">
        <f t="shared" si="8"/>
        <v>3.0680742810207438</v>
      </c>
      <c r="V37">
        <f t="shared" si="9"/>
        <v>0.31559775168463311</v>
      </c>
      <c r="W37">
        <f t="shared" si="10"/>
        <v>0.19886852105578925</v>
      </c>
      <c r="X37">
        <f t="shared" si="11"/>
        <v>0</v>
      </c>
      <c r="Y37">
        <f t="shared" si="12"/>
        <v>21.409612331189521</v>
      </c>
      <c r="Z37">
        <f t="shared" si="13"/>
        <v>20.990500000000001</v>
      </c>
      <c r="AA37">
        <f t="shared" si="14"/>
        <v>2.4944751154416429</v>
      </c>
      <c r="AB37">
        <f t="shared" si="15"/>
        <v>68.827062955341844</v>
      </c>
      <c r="AC37">
        <f t="shared" si="16"/>
        <v>1.82112462188324</v>
      </c>
      <c r="AD37">
        <f t="shared" si="17"/>
        <v>2.6459426622124922</v>
      </c>
      <c r="AE37">
        <f t="shared" si="18"/>
        <v>0.67335049355840293</v>
      </c>
      <c r="AF37">
        <f t="shared" si="19"/>
        <v>-95.923380526504161</v>
      </c>
      <c r="AG37">
        <f t="shared" si="20"/>
        <v>159.2363760685781</v>
      </c>
      <c r="AH37">
        <f t="shared" si="21"/>
        <v>10.593028427457286</v>
      </c>
      <c r="AI37">
        <f t="shared" si="22"/>
        <v>73.906023969531219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53577.009258499638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1690069793.0999999</v>
      </c>
      <c r="AT37">
        <v>400.11599999999999</v>
      </c>
      <c r="AU37">
        <v>399.70699999999999</v>
      </c>
      <c r="AV37">
        <v>18.237400000000001</v>
      </c>
      <c r="AW37">
        <v>16.3567</v>
      </c>
      <c r="AX37">
        <v>406.327</v>
      </c>
      <c r="AY37">
        <v>18.378900000000002</v>
      </c>
      <c r="AZ37">
        <v>600.09199999999998</v>
      </c>
      <c r="BA37">
        <v>99.756600000000006</v>
      </c>
      <c r="BB37">
        <v>9.9992600000000001E-2</v>
      </c>
      <c r="BC37">
        <v>21.953199999999999</v>
      </c>
      <c r="BD37">
        <v>20.990500000000001</v>
      </c>
      <c r="BE37">
        <v>999.9</v>
      </c>
      <c r="BF37">
        <v>0</v>
      </c>
      <c r="BG37">
        <v>0</v>
      </c>
      <c r="BH37">
        <v>9985.6200000000008</v>
      </c>
      <c r="BI37">
        <v>0</v>
      </c>
      <c r="BJ37">
        <v>25.583300000000001</v>
      </c>
      <c r="BK37">
        <v>0.40878300000000001</v>
      </c>
      <c r="BL37">
        <v>407.548</v>
      </c>
      <c r="BM37">
        <v>406.35300000000001</v>
      </c>
      <c r="BN37">
        <v>1.8807</v>
      </c>
      <c r="BO37">
        <v>399.70699999999999</v>
      </c>
      <c r="BP37">
        <v>16.3567</v>
      </c>
      <c r="BQ37">
        <v>1.8192999999999999</v>
      </c>
      <c r="BR37">
        <v>1.6316900000000001</v>
      </c>
      <c r="BS37">
        <v>15.9536</v>
      </c>
      <c r="BT37">
        <v>14.2614</v>
      </c>
      <c r="BU37">
        <v>0</v>
      </c>
      <c r="BV37">
        <v>0</v>
      </c>
      <c r="BW37">
        <v>0</v>
      </c>
      <c r="BX37">
        <v>0</v>
      </c>
      <c r="BY37">
        <v>3.51</v>
      </c>
      <c r="BZ37">
        <v>0</v>
      </c>
      <c r="CA37">
        <v>326.18</v>
      </c>
      <c r="CB37">
        <v>-5.92</v>
      </c>
      <c r="CC37">
        <v>32.561999999999998</v>
      </c>
      <c r="CD37">
        <v>37.875</v>
      </c>
      <c r="CE37">
        <v>35.625</v>
      </c>
      <c r="CF37">
        <v>36.436999999999998</v>
      </c>
      <c r="CG37">
        <v>33.436999999999998</v>
      </c>
      <c r="CH37">
        <v>0</v>
      </c>
      <c r="CI37">
        <v>0</v>
      </c>
      <c r="CJ37">
        <v>0</v>
      </c>
      <c r="CK37">
        <v>1690069798.2</v>
      </c>
      <c r="CL37">
        <v>0</v>
      </c>
      <c r="CM37">
        <v>1690068470</v>
      </c>
      <c r="CN37" t="s">
        <v>350</v>
      </c>
      <c r="CO37">
        <v>1690068470</v>
      </c>
      <c r="CP37">
        <v>1690068463</v>
      </c>
      <c r="CQ37">
        <v>29</v>
      </c>
      <c r="CR37">
        <v>8.6999999999999994E-2</v>
      </c>
      <c r="CS37">
        <v>-3.0000000000000001E-3</v>
      </c>
      <c r="CT37">
        <v>-6.2140000000000004</v>
      </c>
      <c r="CU37">
        <v>-0.14099999999999999</v>
      </c>
      <c r="CV37">
        <v>422</v>
      </c>
      <c r="CW37">
        <v>16</v>
      </c>
      <c r="CX37">
        <v>0.09</v>
      </c>
      <c r="CY37">
        <v>0.02</v>
      </c>
      <c r="CZ37">
        <v>-1.33359500146337</v>
      </c>
      <c r="DA37">
        <v>-0.37819041837710099</v>
      </c>
      <c r="DB37">
        <v>6.2069753431631798E-2</v>
      </c>
      <c r="DC37">
        <v>1</v>
      </c>
      <c r="DD37">
        <v>399.81919047618999</v>
      </c>
      <c r="DE37">
        <v>-0.54498701298566798</v>
      </c>
      <c r="DF37">
        <v>6.3652044479655195E-2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3.1608299999999998</v>
      </c>
      <c r="DP37">
        <v>2.83168</v>
      </c>
      <c r="DQ37">
        <v>9.59314E-2</v>
      </c>
      <c r="DR37">
        <v>9.5062400000000005E-2</v>
      </c>
      <c r="DS37">
        <v>9.9971400000000002E-2</v>
      </c>
      <c r="DT37">
        <v>9.2115799999999998E-2</v>
      </c>
      <c r="DU37">
        <v>28925.8</v>
      </c>
      <c r="DV37">
        <v>30040.9</v>
      </c>
      <c r="DW37">
        <v>29705</v>
      </c>
      <c r="DX37">
        <v>30928</v>
      </c>
      <c r="DY37">
        <v>34998.800000000003</v>
      </c>
      <c r="DZ37">
        <v>36713.9</v>
      </c>
      <c r="EA37">
        <v>40763.199999999997</v>
      </c>
      <c r="EB37">
        <v>42812.1</v>
      </c>
      <c r="EC37">
        <v>2.3243</v>
      </c>
      <c r="ED37">
        <v>1.9910699999999999</v>
      </c>
      <c r="EE37">
        <v>0.125974</v>
      </c>
      <c r="EF37">
        <v>0</v>
      </c>
      <c r="EG37">
        <v>18.906300000000002</v>
      </c>
      <c r="EH37">
        <v>999.9</v>
      </c>
      <c r="EI37">
        <v>60.389000000000003</v>
      </c>
      <c r="EJ37">
        <v>23.041</v>
      </c>
      <c r="EK37">
        <v>17.112200000000001</v>
      </c>
      <c r="EL37">
        <v>61.391500000000001</v>
      </c>
      <c r="EM37">
        <v>26.666699999999999</v>
      </c>
      <c r="EN37">
        <v>1</v>
      </c>
      <c r="EO37">
        <v>-0.54260900000000001</v>
      </c>
      <c r="EP37">
        <v>-1.3230500000000001</v>
      </c>
      <c r="EQ37">
        <v>20.299700000000001</v>
      </c>
      <c r="ER37">
        <v>5.24559</v>
      </c>
      <c r="ES37">
        <v>11.827999999999999</v>
      </c>
      <c r="ET37">
        <v>4.98325</v>
      </c>
      <c r="EU37">
        <v>3.2989999999999999</v>
      </c>
      <c r="EV37">
        <v>9999</v>
      </c>
      <c r="EW37">
        <v>213.4</v>
      </c>
      <c r="EX37">
        <v>89.3</v>
      </c>
      <c r="EY37">
        <v>6161.1</v>
      </c>
      <c r="EZ37">
        <v>1.8733200000000001</v>
      </c>
      <c r="FA37">
        <v>1.87897</v>
      </c>
      <c r="FB37">
        <v>1.8792800000000001</v>
      </c>
      <c r="FC37">
        <v>1.8798900000000001</v>
      </c>
      <c r="FD37">
        <v>1.8775900000000001</v>
      </c>
      <c r="FE37">
        <v>1.8767100000000001</v>
      </c>
      <c r="FF37">
        <v>1.8772899999999999</v>
      </c>
      <c r="FG37">
        <v>1.8749800000000001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-6.2110000000000003</v>
      </c>
      <c r="FV37">
        <v>-0.14149999999999999</v>
      </c>
      <c r="FW37">
        <v>-6.2122251103705297</v>
      </c>
      <c r="FX37">
        <v>1.4527828764109799E-4</v>
      </c>
      <c r="FY37">
        <v>-4.3579519040863002E-7</v>
      </c>
      <c r="FZ37">
        <v>2.0799061152897499E-10</v>
      </c>
      <c r="GA37">
        <v>-0.141459999999999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22.1</v>
      </c>
      <c r="GJ37">
        <v>22.2</v>
      </c>
      <c r="GK37">
        <v>1.0363800000000001</v>
      </c>
      <c r="GL37">
        <v>2.52075</v>
      </c>
      <c r="GM37">
        <v>1.54541</v>
      </c>
      <c r="GN37">
        <v>2.2973599999999998</v>
      </c>
      <c r="GO37">
        <v>1.5979000000000001</v>
      </c>
      <c r="GP37">
        <v>2.3938000000000001</v>
      </c>
      <c r="GQ37">
        <v>26.396000000000001</v>
      </c>
      <c r="GR37">
        <v>16.1371</v>
      </c>
      <c r="GS37">
        <v>18</v>
      </c>
      <c r="GT37">
        <v>636.673</v>
      </c>
      <c r="GU37">
        <v>399.88400000000001</v>
      </c>
      <c r="GV37">
        <v>22.0945</v>
      </c>
      <c r="GW37">
        <v>19.568100000000001</v>
      </c>
      <c r="GX37">
        <v>30</v>
      </c>
      <c r="GY37">
        <v>19.6798</v>
      </c>
      <c r="GZ37">
        <v>19.657900000000001</v>
      </c>
      <c r="HA37">
        <v>20.8001</v>
      </c>
      <c r="HB37">
        <v>0</v>
      </c>
      <c r="HC37">
        <v>-30</v>
      </c>
      <c r="HD37">
        <v>22.104800000000001</v>
      </c>
      <c r="HE37">
        <v>399.69600000000003</v>
      </c>
      <c r="HF37">
        <v>0</v>
      </c>
      <c r="HG37">
        <v>101.125</v>
      </c>
      <c r="HH37">
        <v>99.311999999999998</v>
      </c>
    </row>
    <row r="38" spans="1:216" x14ac:dyDescent="0.2">
      <c r="A38">
        <v>20</v>
      </c>
      <c r="B38">
        <v>1690069914.0999999</v>
      </c>
      <c r="C38">
        <v>1219.0999999046301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1690069914.0999999</v>
      </c>
      <c r="M38">
        <f t="shared" si="0"/>
        <v>2.6011275103160407E-3</v>
      </c>
      <c r="N38">
        <f t="shared" si="1"/>
        <v>2.6011275103160405</v>
      </c>
      <c r="O38">
        <f t="shared" si="2"/>
        <v>20.910289330818525</v>
      </c>
      <c r="P38">
        <f t="shared" si="3"/>
        <v>399.37200000000001</v>
      </c>
      <c r="Q38">
        <f t="shared" si="4"/>
        <v>314.19450668535012</v>
      </c>
      <c r="R38">
        <f t="shared" si="5"/>
        <v>31.37440020338844</v>
      </c>
      <c r="S38">
        <f t="shared" si="6"/>
        <v>39.879936445152005</v>
      </c>
      <c r="T38">
        <f t="shared" si="7"/>
        <v>0.43797811464080816</v>
      </c>
      <c r="U38">
        <f t="shared" si="8"/>
        <v>3.0628350083600751</v>
      </c>
      <c r="V38">
        <f t="shared" si="9"/>
        <v>0.40592302447820977</v>
      </c>
      <c r="W38">
        <f t="shared" si="10"/>
        <v>0.25638613225721901</v>
      </c>
      <c r="X38">
        <f t="shared" si="11"/>
        <v>297.67486799999995</v>
      </c>
      <c r="Y38">
        <f t="shared" si="12"/>
        <v>22.14946389114791</v>
      </c>
      <c r="Z38">
        <f t="shared" si="13"/>
        <v>20.994299999999999</v>
      </c>
      <c r="AA38">
        <f t="shared" si="14"/>
        <v>2.4950577365584725</v>
      </c>
      <c r="AB38">
        <f t="shared" si="15"/>
        <v>74.382357086820932</v>
      </c>
      <c r="AC38">
        <f t="shared" si="16"/>
        <v>1.8691660665959999</v>
      </c>
      <c r="AD38">
        <f t="shared" si="17"/>
        <v>2.5129158846287476</v>
      </c>
      <c r="AE38">
        <f t="shared" si="18"/>
        <v>0.62589166996247259</v>
      </c>
      <c r="AF38">
        <f t="shared" si="19"/>
        <v>-114.70972320493739</v>
      </c>
      <c r="AG38">
        <f t="shared" si="20"/>
        <v>19.170845428699149</v>
      </c>
      <c r="AH38">
        <f t="shared" si="21"/>
        <v>1.2720461019212845</v>
      </c>
      <c r="AI38">
        <f t="shared" si="22"/>
        <v>203.40803632568296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53588.238380018913</v>
      </c>
      <c r="AO38">
        <f t="shared" si="26"/>
        <v>1799.83</v>
      </c>
      <c r="AP38">
        <f t="shared" si="27"/>
        <v>1517.2571999999998</v>
      </c>
      <c r="AQ38">
        <f t="shared" si="28"/>
        <v>0.84300028336009503</v>
      </c>
      <c r="AR38">
        <f t="shared" si="29"/>
        <v>0.16539054688498356</v>
      </c>
      <c r="AS38">
        <v>1690069914.0999999</v>
      </c>
      <c r="AT38">
        <v>399.37200000000001</v>
      </c>
      <c r="AU38">
        <v>418.69799999999998</v>
      </c>
      <c r="AV38">
        <v>18.718499999999999</v>
      </c>
      <c r="AW38">
        <v>16.4711</v>
      </c>
      <c r="AX38">
        <v>405.58300000000003</v>
      </c>
      <c r="AY38">
        <v>18.86</v>
      </c>
      <c r="AZ38">
        <v>600.23299999999995</v>
      </c>
      <c r="BA38">
        <v>99.756100000000004</v>
      </c>
      <c r="BB38">
        <v>0.10051599999999999</v>
      </c>
      <c r="BC38">
        <v>21.110399999999998</v>
      </c>
      <c r="BD38">
        <v>20.994299999999999</v>
      </c>
      <c r="BE38">
        <v>999.9</v>
      </c>
      <c r="BF38">
        <v>0</v>
      </c>
      <c r="BG38">
        <v>0</v>
      </c>
      <c r="BH38">
        <v>9958.1200000000008</v>
      </c>
      <c r="BI38">
        <v>0</v>
      </c>
      <c r="BJ38">
        <v>28.7316</v>
      </c>
      <c r="BK38">
        <v>-19.326699999999999</v>
      </c>
      <c r="BL38">
        <v>406.99</v>
      </c>
      <c r="BM38">
        <v>425.71</v>
      </c>
      <c r="BN38">
        <v>2.24742</v>
      </c>
      <c r="BO38">
        <v>418.69799999999998</v>
      </c>
      <c r="BP38">
        <v>16.4711</v>
      </c>
      <c r="BQ38">
        <v>1.8672899999999999</v>
      </c>
      <c r="BR38">
        <v>1.6430899999999999</v>
      </c>
      <c r="BS38">
        <v>16.361699999999999</v>
      </c>
      <c r="BT38">
        <v>14.369</v>
      </c>
      <c r="BU38">
        <v>1799.83</v>
      </c>
      <c r="BV38">
        <v>0.89998800000000001</v>
      </c>
      <c r="BW38">
        <v>0.100012</v>
      </c>
      <c r="BX38">
        <v>0</v>
      </c>
      <c r="BY38">
        <v>2.1827999999999999</v>
      </c>
      <c r="BZ38">
        <v>0</v>
      </c>
      <c r="CA38">
        <v>12437.8</v>
      </c>
      <c r="CB38">
        <v>17197.900000000001</v>
      </c>
      <c r="CC38">
        <v>34.625</v>
      </c>
      <c r="CD38">
        <v>37.936999999999998</v>
      </c>
      <c r="CE38">
        <v>36.25</v>
      </c>
      <c r="CF38">
        <v>36.561999999999998</v>
      </c>
      <c r="CG38">
        <v>34.436999999999998</v>
      </c>
      <c r="CH38">
        <v>1619.83</v>
      </c>
      <c r="CI38">
        <v>180</v>
      </c>
      <c r="CJ38">
        <v>0</v>
      </c>
      <c r="CK38">
        <v>1690069919.3</v>
      </c>
      <c r="CL38">
        <v>0</v>
      </c>
      <c r="CM38">
        <v>1690068470</v>
      </c>
      <c r="CN38" t="s">
        <v>350</v>
      </c>
      <c r="CO38">
        <v>1690068470</v>
      </c>
      <c r="CP38">
        <v>1690068463</v>
      </c>
      <c r="CQ38">
        <v>29</v>
      </c>
      <c r="CR38">
        <v>8.6999999999999994E-2</v>
      </c>
      <c r="CS38">
        <v>-3.0000000000000001E-3</v>
      </c>
      <c r="CT38">
        <v>-6.2140000000000004</v>
      </c>
      <c r="CU38">
        <v>-0.14099999999999999</v>
      </c>
      <c r="CV38">
        <v>422</v>
      </c>
      <c r="CW38">
        <v>16</v>
      </c>
      <c r="CX38">
        <v>0.09</v>
      </c>
      <c r="CY38">
        <v>0.02</v>
      </c>
      <c r="CZ38">
        <v>21.581510311519501</v>
      </c>
      <c r="DA38">
        <v>2.7585017400674601</v>
      </c>
      <c r="DB38">
        <v>0.26805522891320999</v>
      </c>
      <c r="DC38">
        <v>0</v>
      </c>
      <c r="DD38">
        <v>418.04209523809499</v>
      </c>
      <c r="DE38">
        <v>3.3885194805194701</v>
      </c>
      <c r="DF38">
        <v>0.34412247332017398</v>
      </c>
      <c r="DG38">
        <v>-1</v>
      </c>
      <c r="DH38">
        <v>1799.9680952381</v>
      </c>
      <c r="DI38">
        <v>-2.2896082631553901E-2</v>
      </c>
      <c r="DJ38">
        <v>9.6787398216484605E-2</v>
      </c>
      <c r="DK38">
        <v>1</v>
      </c>
      <c r="DL38">
        <v>1</v>
      </c>
      <c r="DM38">
        <v>2</v>
      </c>
      <c r="DN38" t="s">
        <v>393</v>
      </c>
      <c r="DO38">
        <v>3.1610499999999999</v>
      </c>
      <c r="DP38">
        <v>2.8319700000000001</v>
      </c>
      <c r="DQ38">
        <v>9.5791799999999996E-2</v>
      </c>
      <c r="DR38">
        <v>9.8444699999999996E-2</v>
      </c>
      <c r="DS38">
        <v>0.101863</v>
      </c>
      <c r="DT38">
        <v>9.2575299999999999E-2</v>
      </c>
      <c r="DU38">
        <v>28928.799999999999</v>
      </c>
      <c r="DV38">
        <v>29925.200000000001</v>
      </c>
      <c r="DW38">
        <v>29704</v>
      </c>
      <c r="DX38">
        <v>30925</v>
      </c>
      <c r="DY38">
        <v>34921.800000000003</v>
      </c>
      <c r="DZ38">
        <v>36692.400000000001</v>
      </c>
      <c r="EA38">
        <v>40761.800000000003</v>
      </c>
      <c r="EB38">
        <v>42808.3</v>
      </c>
      <c r="EC38">
        <v>2.3240699999999999</v>
      </c>
      <c r="ED38">
        <v>1.98888</v>
      </c>
      <c r="EE38">
        <v>0.132933</v>
      </c>
      <c r="EF38">
        <v>0</v>
      </c>
      <c r="EG38">
        <v>18.794699999999999</v>
      </c>
      <c r="EH38">
        <v>999.9</v>
      </c>
      <c r="EI38">
        <v>60.365000000000002</v>
      </c>
      <c r="EJ38">
        <v>23.071000000000002</v>
      </c>
      <c r="EK38">
        <v>17.136500000000002</v>
      </c>
      <c r="EL38">
        <v>61.171599999999998</v>
      </c>
      <c r="EM38">
        <v>26.165900000000001</v>
      </c>
      <c r="EN38">
        <v>1</v>
      </c>
      <c r="EO38">
        <v>-0.53823399999999999</v>
      </c>
      <c r="EP38">
        <v>-0.135294</v>
      </c>
      <c r="EQ38">
        <v>20.290600000000001</v>
      </c>
      <c r="ER38">
        <v>5.2457399999999996</v>
      </c>
      <c r="ES38">
        <v>11.824400000000001</v>
      </c>
      <c r="ET38">
        <v>4.9831500000000002</v>
      </c>
      <c r="EU38">
        <v>3.2989999999999999</v>
      </c>
      <c r="EV38">
        <v>9999</v>
      </c>
      <c r="EW38">
        <v>213.4</v>
      </c>
      <c r="EX38">
        <v>89.4</v>
      </c>
      <c r="EY38">
        <v>6163.8</v>
      </c>
      <c r="EZ38">
        <v>1.8733200000000001</v>
      </c>
      <c r="FA38">
        <v>1.8789800000000001</v>
      </c>
      <c r="FB38">
        <v>1.87934</v>
      </c>
      <c r="FC38">
        <v>1.87991</v>
      </c>
      <c r="FD38">
        <v>1.8775900000000001</v>
      </c>
      <c r="FE38">
        <v>1.87677</v>
      </c>
      <c r="FF38">
        <v>1.8772899999999999</v>
      </c>
      <c r="FG38">
        <v>1.8749899999999999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-6.2110000000000003</v>
      </c>
      <c r="FV38">
        <v>-0.14149999999999999</v>
      </c>
      <c r="FW38">
        <v>-6.2122251103705297</v>
      </c>
      <c r="FX38">
        <v>1.4527828764109799E-4</v>
      </c>
      <c r="FY38">
        <v>-4.3579519040863002E-7</v>
      </c>
      <c r="FZ38">
        <v>2.0799061152897499E-10</v>
      </c>
      <c r="GA38">
        <v>-0.141459999999999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24.1</v>
      </c>
      <c r="GJ38">
        <v>24.2</v>
      </c>
      <c r="GK38">
        <v>1.07544</v>
      </c>
      <c r="GL38">
        <v>2.52075</v>
      </c>
      <c r="GM38">
        <v>1.54541</v>
      </c>
      <c r="GN38">
        <v>2.2973599999999998</v>
      </c>
      <c r="GO38">
        <v>1.5979000000000001</v>
      </c>
      <c r="GP38">
        <v>2.4365199999999998</v>
      </c>
      <c r="GQ38">
        <v>26.4786</v>
      </c>
      <c r="GR38">
        <v>16.093399999999999</v>
      </c>
      <c r="GS38">
        <v>18</v>
      </c>
      <c r="GT38">
        <v>637.07299999999998</v>
      </c>
      <c r="GU38">
        <v>398.99599999999998</v>
      </c>
      <c r="GV38">
        <v>20.1341</v>
      </c>
      <c r="GW38">
        <v>19.692900000000002</v>
      </c>
      <c r="GX38">
        <v>30.000699999999998</v>
      </c>
      <c r="GY38">
        <v>19.722799999999999</v>
      </c>
      <c r="GZ38">
        <v>19.697500000000002</v>
      </c>
      <c r="HA38">
        <v>21.594200000000001</v>
      </c>
      <c r="HB38">
        <v>0</v>
      </c>
      <c r="HC38">
        <v>-30</v>
      </c>
      <c r="HD38">
        <v>20.1387</v>
      </c>
      <c r="HE38">
        <v>418.88200000000001</v>
      </c>
      <c r="HF38">
        <v>0</v>
      </c>
      <c r="HG38">
        <v>101.121</v>
      </c>
      <c r="HH38">
        <v>99.302800000000005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2023-07-22T15:52:11Z</dcterms:created>
  <dcterms:modified xsi:type="dcterms:W3CDTF">2023-07-31T15:36:02Z</dcterms:modified>
</cp:coreProperties>
</file>