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2E51683-0BB1-1342-BFCA-D46F084635B5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N28" i="1"/>
  <c r="AL28" i="1" s="1"/>
  <c r="O28" i="1" s="1"/>
  <c r="AD28" i="1"/>
  <c r="AC28" i="1"/>
  <c r="AB28" i="1" s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N24" i="1"/>
  <c r="AL24" i="1" s="1"/>
  <c r="AD24" i="1"/>
  <c r="AC24" i="1"/>
  <c r="AB24" i="1" s="1"/>
  <c r="U24" i="1"/>
  <c r="O24" i="1"/>
  <c r="AR23" i="1"/>
  <c r="AQ23" i="1"/>
  <c r="AO23" i="1"/>
  <c r="AP23" i="1" s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N20" i="1"/>
  <c r="AL20" i="1" s="1"/>
  <c r="AD20" i="1"/>
  <c r="AC20" i="1"/>
  <c r="AB20" i="1" s="1"/>
  <c r="U20" i="1"/>
  <c r="O20" i="1"/>
  <c r="AR19" i="1"/>
  <c r="AQ19" i="1"/>
  <c r="AO19" i="1"/>
  <c r="AP19" i="1" s="1"/>
  <c r="AN19" i="1"/>
  <c r="AL19" i="1" s="1"/>
  <c r="AM19" i="1"/>
  <c r="AD19" i="1"/>
  <c r="AC19" i="1"/>
  <c r="AB19" i="1" s="1"/>
  <c r="U19" i="1"/>
  <c r="N24" i="1" l="1"/>
  <c r="M24" i="1" s="1"/>
  <c r="AM24" i="1"/>
  <c r="S24" i="1"/>
  <c r="P24" i="1"/>
  <c r="S27" i="1"/>
  <c r="O27" i="1"/>
  <c r="P27" i="1"/>
  <c r="N27" i="1"/>
  <c r="M27" i="1" s="1"/>
  <c r="AP24" i="1"/>
  <c r="X24" i="1"/>
  <c r="AP28" i="1"/>
  <c r="X28" i="1"/>
  <c r="N36" i="1"/>
  <c r="M36" i="1" s="1"/>
  <c r="AM36" i="1"/>
  <c r="S36" i="1"/>
  <c r="P36" i="1"/>
  <c r="O36" i="1"/>
  <c r="P22" i="1"/>
  <c r="AM22" i="1"/>
  <c r="O22" i="1"/>
  <c r="N22" i="1"/>
  <c r="M22" i="1" s="1"/>
  <c r="S31" i="1"/>
  <c r="O31" i="1"/>
  <c r="P31" i="1"/>
  <c r="N31" i="1"/>
  <c r="M31" i="1" s="1"/>
  <c r="AM31" i="1"/>
  <c r="P34" i="1"/>
  <c r="O34" i="1"/>
  <c r="N34" i="1"/>
  <c r="M34" i="1" s="1"/>
  <c r="AM34" i="1"/>
  <c r="S34" i="1"/>
  <c r="S19" i="1"/>
  <c r="O19" i="1"/>
  <c r="P19" i="1"/>
  <c r="N19" i="1"/>
  <c r="M19" i="1" s="1"/>
  <c r="N32" i="1"/>
  <c r="M32" i="1" s="1"/>
  <c r="AM32" i="1"/>
  <c r="S32" i="1"/>
  <c r="P32" i="1"/>
  <c r="O32" i="1"/>
  <c r="S35" i="1"/>
  <c r="P35" i="1"/>
  <c r="O35" i="1"/>
  <c r="N35" i="1"/>
  <c r="M35" i="1" s="1"/>
  <c r="AM35" i="1"/>
  <c r="N20" i="1"/>
  <c r="M20" i="1" s="1"/>
  <c r="AM20" i="1"/>
  <c r="S20" i="1"/>
  <c r="P20" i="1"/>
  <c r="S23" i="1"/>
  <c r="O23" i="1"/>
  <c r="P23" i="1"/>
  <c r="N23" i="1"/>
  <c r="M23" i="1" s="1"/>
  <c r="P30" i="1"/>
  <c r="O30" i="1"/>
  <c r="AM30" i="1"/>
  <c r="N30" i="1"/>
  <c r="M30" i="1" s="1"/>
  <c r="S30" i="1"/>
  <c r="N28" i="1"/>
  <c r="M28" i="1" s="1"/>
  <c r="AM28" i="1"/>
  <c r="S28" i="1"/>
  <c r="P28" i="1"/>
  <c r="P38" i="1"/>
  <c r="AM38" i="1"/>
  <c r="O38" i="1"/>
  <c r="N38" i="1"/>
  <c r="M38" i="1" s="1"/>
  <c r="S38" i="1"/>
  <c r="AP20" i="1"/>
  <c r="X20" i="1"/>
  <c r="S22" i="1"/>
  <c r="P26" i="1"/>
  <c r="O26" i="1"/>
  <c r="N26" i="1"/>
  <c r="M26" i="1" s="1"/>
  <c r="AM26" i="1"/>
  <c r="AM27" i="1"/>
  <c r="X32" i="1"/>
  <c r="X36" i="1"/>
  <c r="X19" i="1"/>
  <c r="X23" i="1"/>
  <c r="X27" i="1"/>
  <c r="X31" i="1"/>
  <c r="X35" i="1"/>
  <c r="AM21" i="1"/>
  <c r="AM25" i="1"/>
  <c r="AM29" i="1"/>
  <c r="AM33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O37" i="1"/>
  <c r="X21" i="1"/>
  <c r="X25" i="1"/>
  <c r="X29" i="1"/>
  <c r="X33" i="1"/>
  <c r="X37" i="1"/>
  <c r="AF33" i="1" l="1"/>
  <c r="V33" i="1"/>
  <c r="T33" i="1" s="1"/>
  <c r="W33" i="1" s="1"/>
  <c r="Q33" i="1" s="1"/>
  <c r="R33" i="1" s="1"/>
  <c r="Y19" i="1"/>
  <c r="Z19" i="1" s="1"/>
  <c r="Y30" i="1"/>
  <c r="Z30" i="1" s="1"/>
  <c r="V30" i="1" s="1"/>
  <c r="T30" i="1" s="1"/>
  <c r="W30" i="1" s="1"/>
  <c r="Q30" i="1" s="1"/>
  <c r="R30" i="1" s="1"/>
  <c r="Y36" i="1"/>
  <c r="Z36" i="1" s="1"/>
  <c r="Y20" i="1"/>
  <c r="Z20" i="1" s="1"/>
  <c r="V20" i="1" s="1"/>
  <c r="T20" i="1" s="1"/>
  <c r="W20" i="1" s="1"/>
  <c r="Q20" i="1" s="1"/>
  <c r="R20" i="1" s="1"/>
  <c r="AF20" i="1"/>
  <c r="AF23" i="1"/>
  <c r="Y37" i="1"/>
  <c r="Z37" i="1" s="1"/>
  <c r="AF38" i="1"/>
  <c r="AF26" i="1"/>
  <c r="AF24" i="1"/>
  <c r="AF35" i="1"/>
  <c r="AF34" i="1"/>
  <c r="V34" i="1"/>
  <c r="T34" i="1" s="1"/>
  <c r="W34" i="1" s="1"/>
  <c r="Q34" i="1" s="1"/>
  <c r="R34" i="1" s="1"/>
  <c r="Y33" i="1"/>
  <c r="Z33" i="1" s="1"/>
  <c r="AF25" i="1"/>
  <c r="AF19" i="1"/>
  <c r="V19" i="1"/>
  <c r="T19" i="1" s="1"/>
  <c r="W19" i="1" s="1"/>
  <c r="Q19" i="1" s="1"/>
  <c r="R19" i="1" s="1"/>
  <c r="Y31" i="1"/>
  <c r="Z31" i="1" s="1"/>
  <c r="AF21" i="1"/>
  <c r="Y27" i="1"/>
  <c r="Z27" i="1" s="1"/>
  <c r="Y28" i="1"/>
  <c r="Z28" i="1" s="1"/>
  <c r="AF27" i="1"/>
  <c r="AF29" i="1"/>
  <c r="Y32" i="1"/>
  <c r="Z32" i="1" s="1"/>
  <c r="Y26" i="1"/>
  <c r="Z26" i="1" s="1"/>
  <c r="AF32" i="1"/>
  <c r="AF22" i="1"/>
  <c r="V22" i="1"/>
  <c r="T22" i="1" s="1"/>
  <c r="W22" i="1" s="1"/>
  <c r="Q22" i="1" s="1"/>
  <c r="R22" i="1" s="1"/>
  <c r="Y35" i="1"/>
  <c r="Z35" i="1" s="1"/>
  <c r="AF28" i="1"/>
  <c r="AF36" i="1"/>
  <c r="Y24" i="1"/>
  <c r="Z24" i="1" s="1"/>
  <c r="V24" i="1" s="1"/>
  <c r="T24" i="1" s="1"/>
  <c r="W24" i="1" s="1"/>
  <c r="Q24" i="1" s="1"/>
  <c r="R24" i="1" s="1"/>
  <c r="Y29" i="1"/>
  <c r="Z29" i="1" s="1"/>
  <c r="V29" i="1" s="1"/>
  <c r="T29" i="1" s="1"/>
  <c r="W29" i="1" s="1"/>
  <c r="Q29" i="1" s="1"/>
  <c r="R29" i="1" s="1"/>
  <c r="Y38" i="1"/>
  <c r="Z38" i="1" s="1"/>
  <c r="Y22" i="1"/>
  <c r="Z22" i="1" s="1"/>
  <c r="Y25" i="1"/>
  <c r="Z25" i="1" s="1"/>
  <c r="V25" i="1" s="1"/>
  <c r="T25" i="1" s="1"/>
  <c r="W25" i="1" s="1"/>
  <c r="Q25" i="1" s="1"/>
  <c r="R25" i="1" s="1"/>
  <c r="AF37" i="1"/>
  <c r="AF30" i="1"/>
  <c r="Y21" i="1"/>
  <c r="Z21" i="1" s="1"/>
  <c r="V21" i="1" s="1"/>
  <c r="T21" i="1" s="1"/>
  <c r="W21" i="1" s="1"/>
  <c r="Q21" i="1" s="1"/>
  <c r="R21" i="1" s="1"/>
  <c r="Y34" i="1"/>
  <c r="Z34" i="1" s="1"/>
  <c r="Y23" i="1"/>
  <c r="Z23" i="1" s="1"/>
  <c r="V23" i="1" s="1"/>
  <c r="T23" i="1" s="1"/>
  <c r="W23" i="1" s="1"/>
  <c r="Q23" i="1" s="1"/>
  <c r="R23" i="1" s="1"/>
  <c r="AF31" i="1"/>
  <c r="V31" i="1"/>
  <c r="T31" i="1" s="1"/>
  <c r="W31" i="1" s="1"/>
  <c r="Q31" i="1" s="1"/>
  <c r="R31" i="1" s="1"/>
  <c r="AG28" i="1" l="1"/>
  <c r="AA28" i="1"/>
  <c r="AE28" i="1" s="1"/>
  <c r="AH28" i="1"/>
  <c r="V28" i="1"/>
  <c r="T28" i="1" s="1"/>
  <c r="W28" i="1" s="1"/>
  <c r="Q28" i="1" s="1"/>
  <c r="R28" i="1" s="1"/>
  <c r="AA36" i="1"/>
  <c r="AE36" i="1" s="1"/>
  <c r="AH36" i="1"/>
  <c r="AG36" i="1"/>
  <c r="AA35" i="1"/>
  <c r="AE35" i="1" s="1"/>
  <c r="AH35" i="1"/>
  <c r="AG35" i="1"/>
  <c r="AA37" i="1"/>
  <c r="AE37" i="1" s="1"/>
  <c r="AH37" i="1"/>
  <c r="AG37" i="1"/>
  <c r="AH26" i="1"/>
  <c r="AA26" i="1"/>
  <c r="AE26" i="1" s="1"/>
  <c r="AG26" i="1"/>
  <c r="AA23" i="1"/>
  <c r="AE23" i="1" s="1"/>
  <c r="AH23" i="1"/>
  <c r="AG23" i="1"/>
  <c r="AA32" i="1"/>
  <c r="AE32" i="1" s="1"/>
  <c r="AH32" i="1"/>
  <c r="AG32" i="1"/>
  <c r="V37" i="1"/>
  <c r="T37" i="1" s="1"/>
  <c r="W37" i="1" s="1"/>
  <c r="Q37" i="1" s="1"/>
  <c r="R37" i="1" s="1"/>
  <c r="AA27" i="1"/>
  <c r="AE27" i="1" s="1"/>
  <c r="AH27" i="1"/>
  <c r="AG27" i="1"/>
  <c r="V35" i="1"/>
  <c r="T35" i="1" s="1"/>
  <c r="W35" i="1" s="1"/>
  <c r="Q35" i="1" s="1"/>
  <c r="R35" i="1" s="1"/>
  <c r="AH30" i="1"/>
  <c r="AA30" i="1"/>
  <c r="AE30" i="1" s="1"/>
  <c r="AG30" i="1"/>
  <c r="AA25" i="1"/>
  <c r="AE25" i="1" s="1"/>
  <c r="AH25" i="1"/>
  <c r="AI25" i="1" s="1"/>
  <c r="AG25" i="1"/>
  <c r="AA33" i="1"/>
  <c r="AE33" i="1" s="1"/>
  <c r="AH33" i="1"/>
  <c r="AG33" i="1"/>
  <c r="V26" i="1"/>
  <c r="T26" i="1" s="1"/>
  <c r="W26" i="1" s="1"/>
  <c r="Q26" i="1" s="1"/>
  <c r="R26" i="1" s="1"/>
  <c r="AA19" i="1"/>
  <c r="AE19" i="1" s="1"/>
  <c r="AH19" i="1"/>
  <c r="AG19" i="1"/>
  <c r="AH34" i="1"/>
  <c r="AA34" i="1"/>
  <c r="AE34" i="1" s="1"/>
  <c r="AG34" i="1"/>
  <c r="AG24" i="1"/>
  <c r="AA24" i="1"/>
  <c r="AE24" i="1" s="1"/>
  <c r="AH24" i="1"/>
  <c r="AI24" i="1" s="1"/>
  <c r="AH38" i="1"/>
  <c r="AI38" i="1" s="1"/>
  <c r="AA38" i="1"/>
  <c r="AE38" i="1" s="1"/>
  <c r="AG38" i="1"/>
  <c r="AA29" i="1"/>
  <c r="AE29" i="1" s="1"/>
  <c r="AH29" i="1"/>
  <c r="AG29" i="1"/>
  <c r="AA21" i="1"/>
  <c r="AE21" i="1" s="1"/>
  <c r="AH21" i="1"/>
  <c r="AG21" i="1"/>
  <c r="V27" i="1"/>
  <c r="T27" i="1" s="1"/>
  <c r="W27" i="1" s="1"/>
  <c r="Q27" i="1" s="1"/>
  <c r="R27" i="1" s="1"/>
  <c r="AA31" i="1"/>
  <c r="AE31" i="1" s="1"/>
  <c r="AH31" i="1"/>
  <c r="AG31" i="1"/>
  <c r="V38" i="1"/>
  <c r="T38" i="1" s="1"/>
  <c r="W38" i="1" s="1"/>
  <c r="Q38" i="1" s="1"/>
  <c r="R38" i="1" s="1"/>
  <c r="AH22" i="1"/>
  <c r="AA22" i="1"/>
  <c r="AE22" i="1" s="1"/>
  <c r="AG22" i="1"/>
  <c r="V36" i="1"/>
  <c r="T36" i="1" s="1"/>
  <c r="W36" i="1" s="1"/>
  <c r="Q36" i="1" s="1"/>
  <c r="R36" i="1" s="1"/>
  <c r="V32" i="1"/>
  <c r="T32" i="1" s="1"/>
  <c r="W32" i="1" s="1"/>
  <c r="Q32" i="1" s="1"/>
  <c r="R32" i="1" s="1"/>
  <c r="AG20" i="1"/>
  <c r="AA20" i="1"/>
  <c r="AE20" i="1" s="1"/>
  <c r="AH20" i="1"/>
  <c r="AI29" i="1" l="1"/>
  <c r="AI33" i="1"/>
  <c r="AI28" i="1"/>
  <c r="AI19" i="1"/>
  <c r="AI21" i="1"/>
  <c r="AI26" i="1"/>
  <c r="AI22" i="1"/>
  <c r="AI32" i="1"/>
  <c r="AI36" i="1"/>
  <c r="AI20" i="1"/>
  <c r="AI30" i="1"/>
  <c r="AI37" i="1"/>
  <c r="AI31" i="1"/>
  <c r="AI23" i="1"/>
  <c r="AI34" i="1"/>
  <c r="AI27" i="1"/>
  <c r="AI35" i="1"/>
</calcChain>
</file>

<file path=xl/sharedStrings.xml><?xml version="1.0" encoding="utf-8"?>
<sst xmlns="http://schemas.openxmlformats.org/spreadsheetml/2006/main" count="1012" uniqueCount="394">
  <si>
    <t>File opened</t>
  </si>
  <si>
    <t>2023-07-22 16:05:25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</si>
  <si>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</si>
  <si>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</si>
  <si>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</si>
  <si>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</si>
  <si>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</si>
  <si>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</si>
  <si>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</si>
  <si>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</si>
  <si>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</si>
  <si>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</si>
  <si>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</si>
  <si>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{"co2aspan2b": "0.289966", "tbzero": "-0.243059", "h2oaspanconc2": "0", "co2aspanconc1": "2473", "h2obzero": "1.0566", "h2obspan1": "1.00489", "co2aspan2": "-0.0349502", "oxygen": "21", "h2obspanconc1": "11.65", "h2oaspan2": "0", "co2aspan1": "1.00226", "h2oaspan2b": "0.0685964", "co2bspan1": "1.0021", "co2aspan2a": "0.292292", "co2bspanconc1": "2473", "h2oaspanconc1": "11.65", "h2obspanconc2": "0", "ssa_ref": "34842.2", "flowbzero": "0.38674", "ssb_ref": "37125.5", "co2bzero": "0.928369", "flowmeterzero": "0.996167", "chamberpressurezero": "2.68235", "h2obspan2b": "0.0690967", "co2bspanconc2": "301.4", "tazero": "-0.14134", "h2oazero": "1.04545", "h2oaspan1": "1.00591", "co2bspan2": "-0.0342144", "h2oaspan2a": "0.0681933", "co2bspan2a": "0.293064", "h2obspan2": "0", "flowazero": "0.29744", "co2azero": "0.925242", "co2aspanconc2": "301.4", "h2obspan2a": "0.0687607", "co2bspan2b": "0.29074"}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</si>
  <si>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</si>
  <si>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</si>
  <si>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</si>
  <si>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</si>
  <si>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</si>
  <si>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</si>
  <si>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</si>
  <si>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</si>
  <si>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</si>
  <si>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</si>
  <si>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</si>
  <si>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</si>
  <si>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</si>
  <si>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16:05:25</t>
  </si>
  <si>
    <t>Stability Definition:	Qin (LeafQ): Std&lt;1 Per=20	A (GasEx): Std&lt;0.2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</si>
  <si>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</si>
  <si>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</si>
  <si>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</si>
  <si>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</si>
  <si>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</si>
  <si>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</si>
  <si>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</si>
  <si>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</si>
  <si>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</si>
  <si>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</si>
  <si>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</si>
  <si>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</si>
  <si>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</si>
  <si>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</si>
  <si>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</si>
  <si>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</si>
  <si>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</si>
  <si>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</si>
  <si>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</si>
  <si>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</si>
  <si>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</si>
  <si>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</si>
  <si>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</si>
  <si>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</si>
  <si>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</si>
  <si>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</si>
  <si>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</si>
  <si>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</si>
  <si>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</si>
  <si>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</si>
  <si>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</si>
  <si>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</si>
  <si>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</si>
  <si>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</si>
  <si>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</si>
  <si>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</si>
  <si>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</si>
  <si>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</si>
  <si>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</si>
  <si>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</si>
  <si>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</si>
  <si>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</si>
  <si>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</si>
  <si>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</si>
  <si>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</si>
  <si>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</si>
  <si>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</si>
  <si>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</si>
  <si>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</si>
  <si>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</si>
  <si>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</si>
  <si>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</si>
  <si>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</si>
  <si>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</si>
  <si>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</si>
  <si>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</si>
  <si>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</si>
  <si>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</si>
  <si>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11.4116 93.1025 383.952 624.467 854.337 1076.03 1262.74 1363.28</t>
  </si>
  <si>
    <t>Fs_true</t>
  </si>
  <si>
    <t>-0.0298392 101.154 402.619 601.684 802.019 1001.11 1202.09 1401.06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</si>
  <si>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</si>
  <si>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</si>
  <si>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</si>
  <si>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</si>
  <si>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</si>
  <si>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</si>
  <si>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</si>
  <si>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</si>
  <si>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</si>
  <si>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</si>
  <si>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</si>
  <si>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</si>
  <si>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</si>
  <si>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</si>
  <si>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</si>
  <si>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</si>
  <si>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</si>
  <si>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</si>
  <si>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</si>
  <si>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</si>
  <si>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</si>
  <si>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</si>
  <si>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</si>
  <si>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</si>
  <si>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</si>
  <si>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</si>
  <si>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</si>
  <si>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</si>
  <si>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</si>
  <si>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</si>
  <si>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</si>
  <si>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</si>
  <si>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</si>
  <si>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</si>
  <si>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</si>
  <si>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</si>
  <si>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</si>
  <si>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</si>
  <si>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</si>
  <si>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</si>
  <si>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</si>
  <si>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</si>
  <si>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</si>
  <si>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</si>
  <si>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</si>
  <si>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</si>
  <si>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</si>
  <si>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</si>
  <si>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</si>
  <si>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</si>
  <si>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</si>
  <si>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</si>
  <si>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</si>
  <si>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</si>
  <si>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</si>
  <si>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</si>
  <si>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</si>
  <si>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</si>
  <si>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</si>
  <si>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</si>
  <si>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</si>
  <si>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</si>
  <si>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</si>
  <si>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</si>
  <si>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</si>
  <si>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</si>
  <si>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</si>
  <si>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</si>
  <si>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</si>
  <si>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</si>
  <si>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</si>
  <si>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</si>
  <si>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</si>
  <si>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</si>
  <si>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</si>
  <si>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</si>
  <si>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</si>
  <si>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</si>
  <si>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</si>
  <si>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</si>
  <si>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</si>
  <si>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</si>
  <si>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</si>
  <si>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</si>
  <si>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</si>
  <si>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</si>
  <si>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</si>
  <si>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</si>
  <si>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</si>
  <si>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</si>
  <si>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</si>
  <si>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</si>
  <si>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</si>
  <si>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</si>
  <si>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</si>
  <si>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</si>
  <si>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</si>
  <si>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</si>
  <si>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</si>
  <si>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</si>
  <si>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</si>
  <si>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</si>
  <si>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</si>
  <si>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</si>
  <si>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</si>
  <si>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</si>
  <si>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</si>
  <si>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</si>
  <si>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</si>
  <si>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</si>
  <si>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</si>
  <si>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</si>
  <si>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</si>
  <si>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</si>
  <si>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</si>
  <si>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</si>
  <si>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</si>
  <si>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</si>
  <si>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</si>
  <si>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</si>
  <si>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</si>
  <si>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</si>
  <si>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</si>
  <si>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</si>
  <si>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</si>
  <si>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</si>
  <si>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</si>
  <si>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</si>
  <si>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</si>
  <si>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</si>
  <si>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</si>
  <si>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</si>
  <si>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</si>
  <si>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</si>
  <si>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</si>
  <si>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</si>
  <si>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</si>
  <si>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</si>
  <si>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</si>
  <si>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</si>
  <si>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</si>
  <si>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</si>
  <si>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</si>
  <si>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</si>
  <si>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</si>
  <si>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</si>
  <si>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</si>
  <si>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</si>
  <si>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</si>
  <si>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</si>
  <si>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</si>
  <si>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</si>
  <si>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</si>
  <si>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</si>
  <si>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</si>
  <si>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</si>
  <si>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</si>
  <si>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</si>
  <si>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</si>
  <si>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</si>
  <si>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</si>
  <si>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</si>
  <si>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</si>
  <si>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</si>
  <si>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</si>
  <si>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</si>
  <si>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</si>
  <si>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</si>
  <si>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</si>
  <si>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</si>
  <si>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</si>
  <si>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</si>
  <si>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</si>
  <si>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</si>
  <si>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</si>
  <si>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</si>
  <si>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</si>
  <si>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</si>
  <si>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</si>
  <si>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</si>
  <si>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</si>
  <si>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</si>
  <si>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</si>
  <si>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</si>
  <si>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</si>
  <si>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</si>
  <si>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</si>
  <si>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</si>
  <si>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</si>
  <si>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</si>
  <si>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</si>
  <si>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</si>
  <si>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</si>
  <si>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</si>
  <si>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</si>
  <si>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</si>
  <si>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</si>
  <si>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</si>
  <si>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</si>
  <si>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</si>
  <si>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</si>
  <si>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</si>
  <si>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</si>
  <si>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</si>
  <si>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</si>
  <si>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</si>
  <si>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</si>
  <si>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</si>
  <si>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</si>
  <si>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</si>
  <si>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</si>
  <si>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</si>
  <si>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</si>
  <si>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</si>
  <si>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</si>
  <si>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</si>
  <si>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</si>
  <si>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</si>
  <si>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</si>
  <si>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</si>
  <si>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</si>
  <si>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</si>
  <si>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</si>
  <si>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</si>
  <si>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</si>
  <si>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</si>
  <si>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</si>
  <si>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</si>
  <si>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</si>
  <si>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</si>
  <si>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</si>
  <si>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</si>
  <si>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</si>
  <si>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</si>
  <si>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</si>
  <si>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</si>
  <si>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</si>
  <si>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</si>
  <si>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</si>
  <si>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</si>
  <si>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</si>
  <si>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</si>
  <si>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</si>
  <si>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</si>
  <si>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</si>
  <si>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</si>
  <si>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</si>
  <si>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</si>
  <si>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</si>
  <si>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</si>
  <si>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</si>
  <si>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</si>
  <si>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16:36:24</t>
  </si>
  <si>
    <t>16:36:24</t>
  </si>
  <si>
    <t>none</t>
  </si>
  <si>
    <t>Lindsey</t>
  </si>
  <si>
    <t>20230722</t>
  </si>
  <si>
    <t>kse</t>
  </si>
  <si>
    <t>SAPU15</t>
  </si>
  <si>
    <t>BNL21876</t>
  </si>
  <si>
    <t>16:33:32</t>
  </si>
  <si>
    <t>2/2</t>
  </si>
  <si>
    <t>00000000</t>
  </si>
  <si>
    <t>iiiiiiii</t>
  </si>
  <si>
    <t>off</t>
  </si>
  <si>
    <t>20230722 16:37:25</t>
  </si>
  <si>
    <t>16:37:25</t>
  </si>
  <si>
    <t>20230722 16:38:26</t>
  </si>
  <si>
    <t>16:38:26</t>
  </si>
  <si>
    <t>20230722 16:39:27</t>
  </si>
  <si>
    <t>16:39:27</t>
  </si>
  <si>
    <t>20230722 16:40:28</t>
  </si>
  <si>
    <t>16:40:28</t>
  </si>
  <si>
    <t>20230722 16:41:29</t>
  </si>
  <si>
    <t>16:41:29</t>
  </si>
  <si>
    <t>20230722 16:42:30</t>
  </si>
  <si>
    <t>16:42:30</t>
  </si>
  <si>
    <t>20230722 16:43:31</t>
  </si>
  <si>
    <t>16:43:31</t>
  </si>
  <si>
    <t>20230722 16:44:32</t>
  </si>
  <si>
    <t>16:44:32</t>
  </si>
  <si>
    <t>20230722 16:45:33</t>
  </si>
  <si>
    <t>16:45:33</t>
  </si>
  <si>
    <t>20230722 16:46:34</t>
  </si>
  <si>
    <t>16:46:34</t>
  </si>
  <si>
    <t>20230722 16:47:35</t>
  </si>
  <si>
    <t>16:47:35</t>
  </si>
  <si>
    <t>20230722 16:48:36</t>
  </si>
  <si>
    <t>16:48:36</t>
  </si>
  <si>
    <t>20230722 16:49:37</t>
  </si>
  <si>
    <t>16:49:37</t>
  </si>
  <si>
    <t>20230722 16:50:38</t>
  </si>
  <si>
    <t>16:50:38</t>
  </si>
  <si>
    <t>20230722 16:51:39</t>
  </si>
  <si>
    <t>16:51:39</t>
  </si>
  <si>
    <t>20230722 16:52:40</t>
  </si>
  <si>
    <t>16:52:40</t>
  </si>
  <si>
    <t>20230722 16:53:41</t>
  </si>
  <si>
    <t>16:53:41</t>
  </si>
  <si>
    <t>20230722 16:54:42</t>
  </si>
  <si>
    <t>16:54:42</t>
  </si>
  <si>
    <t>20230722 16:56:43</t>
  </si>
  <si>
    <t>16:56:43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</si>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</sst>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5.5339999999999998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1690072584.0999999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1690072584.0999999</v>
      </c>
      <c r="M19">
        <f t="shared" ref="M19:M38" si="0">(N19)/1000</f>
        <v>3.3970435396515528E-3</v>
      </c>
      <c r="N19">
        <f t="shared" ref="N19:N38" si="1">1000*AZ19*AL19*(AV19-AW19)/(100*$B$7*(1000-AL19*AV19))</f>
        <v>3.3970435396515528</v>
      </c>
      <c r="O19">
        <f t="shared" ref="O19:O38" si="2">AZ19*AL19*(AU19-AT19*(1000-AL19*AW19)/(1000-AL19*AV19))/(100*$B$7)</f>
        <v>27.800520433620111</v>
      </c>
      <c r="P19">
        <f t="shared" ref="P19:P38" si="3">AT19 - IF(AL19&gt;1, O19*$B$7*100/(AN19*BH19), 0)</f>
        <v>400.02499999999998</v>
      </c>
      <c r="Q19">
        <f t="shared" ref="Q19:Q38" si="4">((W19-M19/2)*P19-O19)/(W19+M19/2)</f>
        <v>308.15520424309875</v>
      </c>
      <c r="R19">
        <f t="shared" ref="R19:R38" si="5">Q19*(BA19+BB19)/1000</f>
        <v>30.7676027830984</v>
      </c>
      <c r="S19">
        <f t="shared" ref="S19:S38" si="6">(AT19 - IF(AL19&gt;1, O19*$B$7*100/(AN19*BH19), 0))*(BA19+BB19)/1000</f>
        <v>39.940296752539993</v>
      </c>
      <c r="T19">
        <f t="shared" ref="T19:T38" si="7">2/((1/V19-1/U19)+SIGN(V19)*SQRT((1/V19-1/U19)*(1/V19-1/U19) + 4*$C$7/(($C$7+1)*($C$7+1))*(2*1/V19*1/U19-1/U19*1/U19)))</f>
        <v>0.54855647198996882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3.014977886077058</v>
      </c>
      <c r="V19">
        <f t="shared" ref="V19:V38" si="9">M19*(1000-(1000*0.61365*EXP(17.502*Z19/(240.97+Z19))/(BA19+BB19)+AV19)/2)/(1000*0.61365*EXP(17.502*Z19/(240.97+Z19))/(BA19+BB19)-AV19)</f>
        <v>0.49854101420391256</v>
      </c>
      <c r="W19">
        <f t="shared" ref="W19:W38" si="10">1/(($C$7+1)/(T19/1.6)+1/(U19/1.37)) + $C$7/(($C$7+1)/(T19/1.6) + $C$7/(U19/1.37))</f>
        <v>0.3157009296530186</v>
      </c>
      <c r="X19">
        <f t="shared" ref="X19:X38" si="11">(AO19*AR19)</f>
        <v>330.79232999999994</v>
      </c>
      <c r="Y19">
        <f t="shared" ref="Y19:Y38" si="12">(BC19+(X19+2*0.95*0.0000000567*(((BC19+$B$9)+273)^4-(BC19+273)^4)-44100*M19)/(1.84*29.3*U19+8*0.95*0.0000000567*(BC19+273)^3))</f>
        <v>22.447891039668693</v>
      </c>
      <c r="Z19">
        <f t="shared" ref="Z19:Z38" si="13">($C$9*BD19+$D$9*BE19+$E$9*Y19)</f>
        <v>20.935400000000001</v>
      </c>
      <c r="AA19">
        <f t="shared" ref="AA19:AA38" si="14">0.61365*EXP(17.502*Z19/(240.97+Z19))</f>
        <v>2.4860404883464442</v>
      </c>
      <c r="AB19">
        <f t="shared" ref="AB19:AB38" si="15">(AC19/AD19*100)</f>
        <v>71.143588676850172</v>
      </c>
      <c r="AC19">
        <f t="shared" ref="AC19:AC38" si="16">AV19*(BA19+BB19)/1000</f>
        <v>1.82037493762136</v>
      </c>
      <c r="AD19">
        <f t="shared" ref="AD19:AD38" si="17">0.61365*EXP(17.502*BC19/(240.97+BC19))</f>
        <v>2.5587336420290852</v>
      </c>
      <c r="AE19">
        <f t="shared" ref="AE19:AE38" si="18">(AA19-AV19*(BA19+BB19)/1000)</f>
        <v>0.66566555072508415</v>
      </c>
      <c r="AF19">
        <f t="shared" ref="AF19:AF38" si="19">(-M19*44100)</f>
        <v>-149.80962009863347</v>
      </c>
      <c r="AG19">
        <f t="shared" ref="AG19:AG38" si="20">2*29.3*U19*0.92*(BC19-Z19)</f>
        <v>76.33042186814987</v>
      </c>
      <c r="AH19">
        <f t="shared" ref="AH19:AH38" si="21">2*0.95*0.0000000567*(((BC19+$B$9)+273)^4-(Z19+273)^4)</f>
        <v>5.151349823039542</v>
      </c>
      <c r="AI19">
        <f t="shared" ref="AI19:AI38" si="22">X19+AH19+AF19+AG19</f>
        <v>262.4644815925559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53731.677562596225</v>
      </c>
      <c r="AO19">
        <f t="shared" ref="AO19:AO38" si="26">$B$13*BI19+$C$13*BJ19+$F$13*BU19*(1-BX19)</f>
        <v>2000.07</v>
      </c>
      <c r="AP19">
        <f t="shared" ref="AP19:AP38" si="27">AO19*AQ19</f>
        <v>1686.0593999999996</v>
      </c>
      <c r="AQ19">
        <f t="shared" ref="AQ19:AQ38" si="28">($B$13*$D$11+$C$13*$D$11+$F$13*((CH19+BZ19)/MAX(CH19+BZ19+CI19, 0.1)*$I$11+CI19/MAX(CH19+BZ19+CI19, 0.1)*$J$11))/($B$13+$C$13+$F$13)</f>
        <v>0.84300019499317513</v>
      </c>
      <c r="AR19">
        <f t="shared" ref="AR19:AR38" si="29">($B$13*$K$11+$C$13*$K$11+$F$13*((CH19+BZ19)/MAX(CH19+BZ19+CI19, 0.1)*$P$11+CI19/MAX(CH19+BZ19+CI19, 0.1)*$Q$11))/($B$13+$C$13+$F$13)</f>
        <v>0.16539037633682818</v>
      </c>
      <c r="AS19">
        <v>1690072584.0999999</v>
      </c>
      <c r="AT19">
        <v>400.02499999999998</v>
      </c>
      <c r="AU19">
        <v>426.91199999999998</v>
      </c>
      <c r="AV19">
        <v>18.232099999999999</v>
      </c>
      <c r="AW19">
        <v>15.1569</v>
      </c>
      <c r="AX19">
        <v>406.291</v>
      </c>
      <c r="AY19">
        <v>18.406099999999999</v>
      </c>
      <c r="AZ19">
        <v>600.17200000000003</v>
      </c>
      <c r="BA19">
        <v>99.744799999999998</v>
      </c>
      <c r="BB19">
        <v>9.9701600000000001E-2</v>
      </c>
      <c r="BC19">
        <v>21.405000000000001</v>
      </c>
      <c r="BD19">
        <v>20.935400000000001</v>
      </c>
      <c r="BE19">
        <v>999.9</v>
      </c>
      <c r="BF19">
        <v>0</v>
      </c>
      <c r="BG19">
        <v>0</v>
      </c>
      <c r="BH19">
        <v>9997.5</v>
      </c>
      <c r="BI19">
        <v>0</v>
      </c>
      <c r="BJ19">
        <v>27.518599999999999</v>
      </c>
      <c r="BK19">
        <v>-26.8873</v>
      </c>
      <c r="BL19">
        <v>407.45299999999997</v>
      </c>
      <c r="BM19">
        <v>433.48200000000003</v>
      </c>
      <c r="BN19">
        <v>3.0751599999999999</v>
      </c>
      <c r="BO19">
        <v>426.91199999999998</v>
      </c>
      <c r="BP19">
        <v>15.1569</v>
      </c>
      <c r="BQ19">
        <v>1.8185500000000001</v>
      </c>
      <c r="BR19">
        <v>1.5118199999999999</v>
      </c>
      <c r="BS19">
        <v>15.9472</v>
      </c>
      <c r="BT19">
        <v>13.0883</v>
      </c>
      <c r="BU19">
        <v>2000.07</v>
      </c>
      <c r="BV19">
        <v>0.89999600000000002</v>
      </c>
      <c r="BW19">
        <v>0.100004</v>
      </c>
      <c r="BX19">
        <v>0</v>
      </c>
      <c r="BY19">
        <v>2.7383999999999999</v>
      </c>
      <c r="BZ19">
        <v>0</v>
      </c>
      <c r="CA19">
        <v>13964.2</v>
      </c>
      <c r="CB19">
        <v>19111.400000000001</v>
      </c>
      <c r="CC19">
        <v>38.125</v>
      </c>
      <c r="CD19">
        <v>40.311999999999998</v>
      </c>
      <c r="CE19">
        <v>39.375</v>
      </c>
      <c r="CF19">
        <v>38</v>
      </c>
      <c r="CG19">
        <v>37.561999999999998</v>
      </c>
      <c r="CH19">
        <v>1800.05</v>
      </c>
      <c r="CI19">
        <v>200.02</v>
      </c>
      <c r="CJ19">
        <v>0</v>
      </c>
      <c r="CK19">
        <v>1690072589.3</v>
      </c>
      <c r="CL19">
        <v>0</v>
      </c>
      <c r="CM19">
        <v>1690072412.0999999</v>
      </c>
      <c r="CN19" t="s">
        <v>350</v>
      </c>
      <c r="CO19">
        <v>1690072406.0999999</v>
      </c>
      <c r="CP19">
        <v>1690072412.0999999</v>
      </c>
      <c r="CQ19">
        <v>32</v>
      </c>
      <c r="CR19">
        <v>2.5999999999999999E-2</v>
      </c>
      <c r="CS19">
        <v>6.0000000000000001E-3</v>
      </c>
      <c r="CT19">
        <v>-6.27</v>
      </c>
      <c r="CU19">
        <v>-0.17399999999999999</v>
      </c>
      <c r="CV19">
        <v>427</v>
      </c>
      <c r="CW19">
        <v>15</v>
      </c>
      <c r="CX19">
        <v>0.06</v>
      </c>
      <c r="CY19">
        <v>0.01</v>
      </c>
      <c r="CZ19">
        <v>25.612633261372</v>
      </c>
      <c r="DA19">
        <v>3.2032547229599202E-2</v>
      </c>
      <c r="DB19">
        <v>3.7001594253800903E-2</v>
      </c>
      <c r="DC19">
        <v>1</v>
      </c>
      <c r="DD19">
        <v>426.86135000000002</v>
      </c>
      <c r="DE19">
        <v>-0.151082706767286</v>
      </c>
      <c r="DF19">
        <v>3.4323861962188902E-2</v>
      </c>
      <c r="DG19">
        <v>-1</v>
      </c>
      <c r="DH19">
        <v>1999.9890476190501</v>
      </c>
      <c r="DI19">
        <v>0.13177298642684901</v>
      </c>
      <c r="DJ19">
        <v>0.12482005188056799</v>
      </c>
      <c r="DK19">
        <v>1</v>
      </c>
      <c r="DL19">
        <v>2</v>
      </c>
      <c r="DM19">
        <v>2</v>
      </c>
      <c r="DN19" t="s">
        <v>351</v>
      </c>
      <c r="DO19">
        <v>3.1605500000000002</v>
      </c>
      <c r="DP19">
        <v>2.8315000000000001</v>
      </c>
      <c r="DQ19">
        <v>9.5805100000000004E-2</v>
      </c>
      <c r="DR19">
        <v>9.9762600000000007E-2</v>
      </c>
      <c r="DS19">
        <v>9.9957799999999999E-2</v>
      </c>
      <c r="DT19">
        <v>8.70084E-2</v>
      </c>
      <c r="DU19">
        <v>28900.2</v>
      </c>
      <c r="DV19">
        <v>29855.200000000001</v>
      </c>
      <c r="DW19">
        <v>29676.799999999999</v>
      </c>
      <c r="DX19">
        <v>30899.7</v>
      </c>
      <c r="DY19">
        <v>34971.4</v>
      </c>
      <c r="DZ19">
        <v>36894.9</v>
      </c>
      <c r="EA19">
        <v>40728.5</v>
      </c>
      <c r="EB19">
        <v>42775.6</v>
      </c>
      <c r="EC19">
        <v>2.3163200000000002</v>
      </c>
      <c r="ED19">
        <v>1.9741500000000001</v>
      </c>
      <c r="EE19">
        <v>0.12393999999999999</v>
      </c>
      <c r="EF19">
        <v>0</v>
      </c>
      <c r="EG19">
        <v>18.884699999999999</v>
      </c>
      <c r="EH19">
        <v>999.9</v>
      </c>
      <c r="EI19">
        <v>59.790999999999997</v>
      </c>
      <c r="EJ19">
        <v>23.776</v>
      </c>
      <c r="EK19">
        <v>17.714300000000001</v>
      </c>
      <c r="EL19">
        <v>61.095199999999998</v>
      </c>
      <c r="EM19">
        <v>25.877400000000002</v>
      </c>
      <c r="EN19">
        <v>1</v>
      </c>
      <c r="EO19">
        <v>-0.50523600000000002</v>
      </c>
      <c r="EP19">
        <v>0.43133199999999999</v>
      </c>
      <c r="EQ19">
        <v>20.285499999999999</v>
      </c>
      <c r="ER19">
        <v>5.24275</v>
      </c>
      <c r="ES19">
        <v>11.8255</v>
      </c>
      <c r="ET19">
        <v>4.9829499999999998</v>
      </c>
      <c r="EU19">
        <v>3.2989999999999999</v>
      </c>
      <c r="EV19">
        <v>9999</v>
      </c>
      <c r="EW19">
        <v>213.4</v>
      </c>
      <c r="EX19">
        <v>90.1</v>
      </c>
      <c r="EY19">
        <v>6221.7</v>
      </c>
      <c r="EZ19">
        <v>1.8733299999999999</v>
      </c>
      <c r="FA19">
        <v>1.87903</v>
      </c>
      <c r="FB19">
        <v>1.87941</v>
      </c>
      <c r="FC19">
        <v>1.87998</v>
      </c>
      <c r="FD19">
        <v>1.8775900000000001</v>
      </c>
      <c r="FE19">
        <v>1.87673</v>
      </c>
      <c r="FF19">
        <v>1.8772899999999999</v>
      </c>
      <c r="FG19">
        <v>1.875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-6.266</v>
      </c>
      <c r="FV19">
        <v>-0.17399999999999999</v>
      </c>
      <c r="FW19">
        <v>-6.2678699040969601</v>
      </c>
      <c r="FX19">
        <v>1.4527828764109799E-4</v>
      </c>
      <c r="FY19">
        <v>-4.3579519040863002E-7</v>
      </c>
      <c r="FZ19">
        <v>2.0799061152897499E-10</v>
      </c>
      <c r="GA19">
        <v>-0.17400000000000099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</v>
      </c>
      <c r="GJ19">
        <v>2.9</v>
      </c>
      <c r="GK19">
        <v>1.09009</v>
      </c>
      <c r="GL19">
        <v>2.5341800000000001</v>
      </c>
      <c r="GM19">
        <v>1.54541</v>
      </c>
      <c r="GN19">
        <v>2.2949199999999998</v>
      </c>
      <c r="GO19">
        <v>1.5979000000000001</v>
      </c>
      <c r="GP19">
        <v>2.4328599999999998</v>
      </c>
      <c r="GQ19">
        <v>27.224499999999999</v>
      </c>
      <c r="GR19">
        <v>15.7081</v>
      </c>
      <c r="GS19">
        <v>18</v>
      </c>
      <c r="GT19">
        <v>636.68899999999996</v>
      </c>
      <c r="GU19">
        <v>394.19799999999998</v>
      </c>
      <c r="GV19">
        <v>18.917200000000001</v>
      </c>
      <c r="GW19">
        <v>20.072199999999999</v>
      </c>
      <c r="GX19">
        <v>30.000499999999999</v>
      </c>
      <c r="GY19">
        <v>20.120899999999999</v>
      </c>
      <c r="GZ19">
        <v>20.098600000000001</v>
      </c>
      <c r="HA19">
        <v>21.874500000000001</v>
      </c>
      <c r="HB19">
        <v>20</v>
      </c>
      <c r="HC19">
        <v>-30</v>
      </c>
      <c r="HD19">
        <v>19.312899999999999</v>
      </c>
      <c r="HE19">
        <v>426.81</v>
      </c>
      <c r="HF19">
        <v>0</v>
      </c>
      <c r="HG19">
        <v>101.035</v>
      </c>
      <c r="HH19">
        <v>99.224699999999999</v>
      </c>
    </row>
    <row r="20" spans="1:216" x14ac:dyDescent="0.2">
      <c r="A20">
        <v>2</v>
      </c>
      <c r="B20">
        <v>1690072645.0999999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1690072645.0999999</v>
      </c>
      <c r="M20">
        <f t="shared" si="0"/>
        <v>3.410045810635619E-3</v>
      </c>
      <c r="N20">
        <f t="shared" si="1"/>
        <v>3.4100458106356188</v>
      </c>
      <c r="O20">
        <f t="shared" si="2"/>
        <v>27.633727694713638</v>
      </c>
      <c r="P20">
        <f t="shared" si="3"/>
        <v>400.02600000000001</v>
      </c>
      <c r="Q20">
        <f t="shared" si="4"/>
        <v>309.17131421909033</v>
      </c>
      <c r="R20">
        <f t="shared" si="5"/>
        <v>30.869236395103833</v>
      </c>
      <c r="S20">
        <f t="shared" si="6"/>
        <v>39.940630292230793</v>
      </c>
      <c r="T20">
        <f t="shared" si="7"/>
        <v>0.55178569643314834</v>
      </c>
      <c r="U20">
        <f t="shared" si="8"/>
        <v>3.0209702610846323</v>
      </c>
      <c r="V20">
        <f t="shared" si="9"/>
        <v>0.50129918662674267</v>
      </c>
      <c r="W20">
        <f t="shared" si="10"/>
        <v>0.31746216622662649</v>
      </c>
      <c r="X20">
        <f t="shared" si="11"/>
        <v>297.71955600000001</v>
      </c>
      <c r="Y20">
        <f t="shared" si="12"/>
        <v>22.315996699933294</v>
      </c>
      <c r="Z20">
        <f t="shared" si="13"/>
        <v>20.956800000000001</v>
      </c>
      <c r="AA20">
        <f t="shared" si="14"/>
        <v>2.489313397560867</v>
      </c>
      <c r="AB20">
        <f t="shared" si="15"/>
        <v>71.039209676928678</v>
      </c>
      <c r="AC20">
        <f t="shared" si="16"/>
        <v>1.8247987416065399</v>
      </c>
      <c r="AD20">
        <f t="shared" si="17"/>
        <v>2.5687204994331148</v>
      </c>
      <c r="AE20">
        <f t="shared" si="18"/>
        <v>0.66451465595432713</v>
      </c>
      <c r="AF20">
        <f t="shared" si="19"/>
        <v>-150.38302024903081</v>
      </c>
      <c r="AG20">
        <f t="shared" si="20"/>
        <v>83.355099632640943</v>
      </c>
      <c r="AH20">
        <f t="shared" si="21"/>
        <v>5.6167036225101707</v>
      </c>
      <c r="AI20">
        <f t="shared" si="22"/>
        <v>236.30833900612032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53887.715796198805</v>
      </c>
      <c r="AO20">
        <f t="shared" si="26"/>
        <v>1800.11</v>
      </c>
      <c r="AP20">
        <f t="shared" si="27"/>
        <v>1517.4923999999999</v>
      </c>
      <c r="AQ20">
        <f t="shared" si="28"/>
        <v>0.84299981667786961</v>
      </c>
      <c r="AR20">
        <f t="shared" si="29"/>
        <v>0.1653896461882885</v>
      </c>
      <c r="AS20">
        <v>1690072645.0999999</v>
      </c>
      <c r="AT20">
        <v>400.02600000000001</v>
      </c>
      <c r="AU20">
        <v>426.762</v>
      </c>
      <c r="AV20">
        <v>18.276299999999999</v>
      </c>
      <c r="AW20">
        <v>15.1897</v>
      </c>
      <c r="AX20">
        <v>406.29300000000001</v>
      </c>
      <c r="AY20">
        <v>18.450299999999999</v>
      </c>
      <c r="AZ20">
        <v>600.21699999999998</v>
      </c>
      <c r="BA20">
        <v>99.745199999999997</v>
      </c>
      <c r="BB20">
        <v>9.9885799999999997E-2</v>
      </c>
      <c r="BC20">
        <v>21.468599999999999</v>
      </c>
      <c r="BD20">
        <v>20.956800000000001</v>
      </c>
      <c r="BE20">
        <v>999.9</v>
      </c>
      <c r="BF20">
        <v>0</v>
      </c>
      <c r="BG20">
        <v>0</v>
      </c>
      <c r="BH20">
        <v>10030</v>
      </c>
      <c r="BI20">
        <v>0</v>
      </c>
      <c r="BJ20">
        <v>26.085899999999999</v>
      </c>
      <c r="BK20">
        <v>-26.735700000000001</v>
      </c>
      <c r="BL20">
        <v>407.47300000000001</v>
      </c>
      <c r="BM20">
        <v>433.34399999999999</v>
      </c>
      <c r="BN20">
        <v>3.0865900000000002</v>
      </c>
      <c r="BO20">
        <v>426.762</v>
      </c>
      <c r="BP20">
        <v>15.1897</v>
      </c>
      <c r="BQ20">
        <v>1.82297</v>
      </c>
      <c r="BR20">
        <v>1.5150999999999999</v>
      </c>
      <c r="BS20">
        <v>15.985200000000001</v>
      </c>
      <c r="BT20">
        <v>13.1214</v>
      </c>
      <c r="BU20">
        <v>1800.11</v>
      </c>
      <c r="BV20">
        <v>0.90000500000000005</v>
      </c>
      <c r="BW20">
        <v>9.9994799999999995E-2</v>
      </c>
      <c r="BX20">
        <v>0</v>
      </c>
      <c r="BY20">
        <v>2.2810000000000001</v>
      </c>
      <c r="BZ20">
        <v>0</v>
      </c>
      <c r="CA20">
        <v>12512.5</v>
      </c>
      <c r="CB20">
        <v>17200.7</v>
      </c>
      <c r="CC20">
        <v>38</v>
      </c>
      <c r="CD20">
        <v>40.25</v>
      </c>
      <c r="CE20">
        <v>39.311999999999998</v>
      </c>
      <c r="CF20">
        <v>38</v>
      </c>
      <c r="CG20">
        <v>37.436999999999998</v>
      </c>
      <c r="CH20">
        <v>1620.11</v>
      </c>
      <c r="CI20">
        <v>180</v>
      </c>
      <c r="CJ20">
        <v>0</v>
      </c>
      <c r="CK20">
        <v>1690072650.5</v>
      </c>
      <c r="CL20">
        <v>0</v>
      </c>
      <c r="CM20">
        <v>1690072412.0999999</v>
      </c>
      <c r="CN20" t="s">
        <v>350</v>
      </c>
      <c r="CO20">
        <v>1690072406.0999999</v>
      </c>
      <c r="CP20">
        <v>1690072412.0999999</v>
      </c>
      <c r="CQ20">
        <v>32</v>
      </c>
      <c r="CR20">
        <v>2.5999999999999999E-2</v>
      </c>
      <c r="CS20">
        <v>6.0000000000000001E-3</v>
      </c>
      <c r="CT20">
        <v>-6.27</v>
      </c>
      <c r="CU20">
        <v>-0.17399999999999999</v>
      </c>
      <c r="CV20">
        <v>427</v>
      </c>
      <c r="CW20">
        <v>15</v>
      </c>
      <c r="CX20">
        <v>0.06</v>
      </c>
      <c r="CY20">
        <v>0.01</v>
      </c>
      <c r="CZ20">
        <v>25.471547362653599</v>
      </c>
      <c r="DA20">
        <v>0.16720948309321301</v>
      </c>
      <c r="DB20">
        <v>7.7863347052493107E-2</v>
      </c>
      <c r="DC20">
        <v>1</v>
      </c>
      <c r="DD20">
        <v>426.71361904761898</v>
      </c>
      <c r="DE20">
        <v>0.15631168831214301</v>
      </c>
      <c r="DF20">
        <v>9.4648963564614497E-2</v>
      </c>
      <c r="DG20">
        <v>-1</v>
      </c>
      <c r="DH20">
        <v>1799.9784999999999</v>
      </c>
      <c r="DI20">
        <v>-0.211053265231613</v>
      </c>
      <c r="DJ20">
        <v>0.143466895136103</v>
      </c>
      <c r="DK20">
        <v>1</v>
      </c>
      <c r="DL20">
        <v>2</v>
      </c>
      <c r="DM20">
        <v>2</v>
      </c>
      <c r="DN20" t="s">
        <v>351</v>
      </c>
      <c r="DO20">
        <v>3.1606000000000001</v>
      </c>
      <c r="DP20">
        <v>2.8319700000000001</v>
      </c>
      <c r="DQ20">
        <v>9.5793100000000006E-2</v>
      </c>
      <c r="DR20">
        <v>9.9723999999999993E-2</v>
      </c>
      <c r="DS20">
        <v>0.10012</v>
      </c>
      <c r="DT20">
        <v>8.7136199999999997E-2</v>
      </c>
      <c r="DU20">
        <v>28897.200000000001</v>
      </c>
      <c r="DV20">
        <v>29852.3</v>
      </c>
      <c r="DW20">
        <v>29673.599999999999</v>
      </c>
      <c r="DX20">
        <v>30895.7</v>
      </c>
      <c r="DY20">
        <v>34961.800000000003</v>
      </c>
      <c r="DZ20">
        <v>36885.1</v>
      </c>
      <c r="EA20">
        <v>40724.699999999997</v>
      </c>
      <c r="EB20">
        <v>42770.2</v>
      </c>
      <c r="EC20">
        <v>2.3157999999999999</v>
      </c>
      <c r="ED20">
        <v>1.97302</v>
      </c>
      <c r="EE20">
        <v>0.13064600000000001</v>
      </c>
      <c r="EF20">
        <v>0</v>
      </c>
      <c r="EG20">
        <v>18.795000000000002</v>
      </c>
      <c r="EH20">
        <v>999.9</v>
      </c>
      <c r="EI20">
        <v>59.802999999999997</v>
      </c>
      <c r="EJ20">
        <v>23.806000000000001</v>
      </c>
      <c r="EK20">
        <v>17.7498</v>
      </c>
      <c r="EL20">
        <v>60.545200000000001</v>
      </c>
      <c r="EM20">
        <v>26.694700000000001</v>
      </c>
      <c r="EN20">
        <v>1</v>
      </c>
      <c r="EO20">
        <v>-0.50245399999999996</v>
      </c>
      <c r="EP20">
        <v>-0.60625499999999999</v>
      </c>
      <c r="EQ20">
        <v>20.289100000000001</v>
      </c>
      <c r="ER20">
        <v>5.2398999999999996</v>
      </c>
      <c r="ES20">
        <v>11.825200000000001</v>
      </c>
      <c r="ET20">
        <v>4.9823500000000003</v>
      </c>
      <c r="EU20">
        <v>3.2987299999999999</v>
      </c>
      <c r="EV20">
        <v>9999</v>
      </c>
      <c r="EW20">
        <v>213.4</v>
      </c>
      <c r="EX20">
        <v>90.1</v>
      </c>
      <c r="EY20">
        <v>6223.1</v>
      </c>
      <c r="EZ20">
        <v>1.8733500000000001</v>
      </c>
      <c r="FA20">
        <v>1.87906</v>
      </c>
      <c r="FB20">
        <v>1.8794299999999999</v>
      </c>
      <c r="FC20">
        <v>1.88</v>
      </c>
      <c r="FD20">
        <v>1.87761</v>
      </c>
      <c r="FE20">
        <v>1.8767799999999999</v>
      </c>
      <c r="FF20">
        <v>1.8773</v>
      </c>
      <c r="FG20">
        <v>1.875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-6.2670000000000003</v>
      </c>
      <c r="FV20">
        <v>-0.17399999999999999</v>
      </c>
      <c r="FW20">
        <v>-6.2678699040969601</v>
      </c>
      <c r="FX20">
        <v>1.4527828764109799E-4</v>
      </c>
      <c r="FY20">
        <v>-4.3579519040863002E-7</v>
      </c>
      <c r="FZ20">
        <v>2.0799061152897499E-10</v>
      </c>
      <c r="GA20">
        <v>-0.17400000000000099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</v>
      </c>
      <c r="GJ20">
        <v>3.9</v>
      </c>
      <c r="GK20">
        <v>1.08887</v>
      </c>
      <c r="GL20">
        <v>2.5341800000000001</v>
      </c>
      <c r="GM20">
        <v>1.54541</v>
      </c>
      <c r="GN20">
        <v>2.2949199999999998</v>
      </c>
      <c r="GO20">
        <v>1.5979000000000001</v>
      </c>
      <c r="GP20">
        <v>2.34497</v>
      </c>
      <c r="GQ20">
        <v>27.2453</v>
      </c>
      <c r="GR20">
        <v>15.699299999999999</v>
      </c>
      <c r="GS20">
        <v>18</v>
      </c>
      <c r="GT20">
        <v>636.99400000000003</v>
      </c>
      <c r="GU20">
        <v>394</v>
      </c>
      <c r="GV20">
        <v>20.3719</v>
      </c>
      <c r="GW20">
        <v>20.1279</v>
      </c>
      <c r="GX20">
        <v>30.000399999999999</v>
      </c>
      <c r="GY20">
        <v>20.1736</v>
      </c>
      <c r="GZ20">
        <v>20.149699999999999</v>
      </c>
      <c r="HA20">
        <v>21.869499999999999</v>
      </c>
      <c r="HB20">
        <v>20</v>
      </c>
      <c r="HC20">
        <v>-30</v>
      </c>
      <c r="HD20">
        <v>20.355799999999999</v>
      </c>
      <c r="HE20">
        <v>426.73700000000002</v>
      </c>
      <c r="HF20">
        <v>0</v>
      </c>
      <c r="HG20">
        <v>101.024</v>
      </c>
      <c r="HH20">
        <v>99.2119</v>
      </c>
    </row>
    <row r="21" spans="1:216" x14ac:dyDescent="0.2">
      <c r="A21">
        <v>3</v>
      </c>
      <c r="B21">
        <v>1690072706.0999999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1690072706.0999999</v>
      </c>
      <c r="M21">
        <f t="shared" si="0"/>
        <v>3.2987737719363426E-3</v>
      </c>
      <c r="N21">
        <f t="shared" si="1"/>
        <v>3.2987737719363426</v>
      </c>
      <c r="O21">
        <f t="shared" si="2"/>
        <v>27.287279447624346</v>
      </c>
      <c r="P21">
        <f t="shared" si="3"/>
        <v>400.04899999999998</v>
      </c>
      <c r="Q21">
        <f t="shared" si="4"/>
        <v>304.3743555789934</v>
      </c>
      <c r="R21">
        <f t="shared" si="5"/>
        <v>30.390221920984995</v>
      </c>
      <c r="S21">
        <f t="shared" si="6"/>
        <v>39.942845599266995</v>
      </c>
      <c r="T21">
        <f t="shared" si="7"/>
        <v>0.51413949597544129</v>
      </c>
      <c r="U21">
        <f t="shared" si="8"/>
        <v>3.0137093026766895</v>
      </c>
      <c r="V21">
        <f t="shared" si="9"/>
        <v>0.46991575934359625</v>
      </c>
      <c r="W21">
        <f t="shared" si="10"/>
        <v>0.29735303710456901</v>
      </c>
      <c r="X21">
        <f t="shared" si="11"/>
        <v>248.06584799999999</v>
      </c>
      <c r="Y21">
        <f t="shared" si="12"/>
        <v>22.27428886131419</v>
      </c>
      <c r="Z21">
        <f t="shared" si="13"/>
        <v>21.047999999999998</v>
      </c>
      <c r="AA21">
        <f t="shared" si="14"/>
        <v>2.5033038439234359</v>
      </c>
      <c r="AB21">
        <f t="shared" si="15"/>
        <v>69.835517649114664</v>
      </c>
      <c r="AC21">
        <f t="shared" si="16"/>
        <v>1.8175662656436999</v>
      </c>
      <c r="AD21">
        <f t="shared" si="17"/>
        <v>2.6026387815666774</v>
      </c>
      <c r="AE21">
        <f t="shared" si="18"/>
        <v>0.68573757827973592</v>
      </c>
      <c r="AF21">
        <f t="shared" si="19"/>
        <v>-145.47592334239272</v>
      </c>
      <c r="AG21">
        <f t="shared" si="20"/>
        <v>103.17168591295037</v>
      </c>
      <c r="AH21">
        <f t="shared" si="21"/>
        <v>6.9796172624523676</v>
      </c>
      <c r="AI21">
        <f t="shared" si="22"/>
        <v>212.74122783300999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53645.550188960122</v>
      </c>
      <c r="AO21">
        <f t="shared" si="26"/>
        <v>1499.88</v>
      </c>
      <c r="AP21">
        <f t="shared" si="27"/>
        <v>1264.3992000000001</v>
      </c>
      <c r="AQ21">
        <f t="shared" si="28"/>
        <v>0.84300024001920149</v>
      </c>
      <c r="AR21">
        <f t="shared" si="29"/>
        <v>0.16539046323705894</v>
      </c>
      <c r="AS21">
        <v>1690072706.0999999</v>
      </c>
      <c r="AT21">
        <v>400.04899999999998</v>
      </c>
      <c r="AU21">
        <v>426.42899999999997</v>
      </c>
      <c r="AV21">
        <v>18.203900000000001</v>
      </c>
      <c r="AW21">
        <v>15.2173</v>
      </c>
      <c r="AX21">
        <v>406.31599999999997</v>
      </c>
      <c r="AY21">
        <v>18.3779</v>
      </c>
      <c r="AZ21">
        <v>600.11699999999996</v>
      </c>
      <c r="BA21">
        <v>99.744799999999998</v>
      </c>
      <c r="BB21">
        <v>0.10008300000000001</v>
      </c>
      <c r="BC21">
        <v>21.683</v>
      </c>
      <c r="BD21">
        <v>21.047999999999998</v>
      </c>
      <c r="BE21">
        <v>999.9</v>
      </c>
      <c r="BF21">
        <v>0</v>
      </c>
      <c r="BG21">
        <v>0</v>
      </c>
      <c r="BH21">
        <v>9990.6200000000008</v>
      </c>
      <c r="BI21">
        <v>0</v>
      </c>
      <c r="BJ21">
        <v>27.382300000000001</v>
      </c>
      <c r="BK21">
        <v>-26.380099999999999</v>
      </c>
      <c r="BL21">
        <v>407.46699999999998</v>
      </c>
      <c r="BM21">
        <v>433.01900000000001</v>
      </c>
      <c r="BN21">
        <v>2.9866100000000002</v>
      </c>
      <c r="BO21">
        <v>426.42899999999997</v>
      </c>
      <c r="BP21">
        <v>15.2173</v>
      </c>
      <c r="BQ21">
        <v>1.8157399999999999</v>
      </c>
      <c r="BR21">
        <v>1.5178400000000001</v>
      </c>
      <c r="BS21">
        <v>15.923</v>
      </c>
      <c r="BT21">
        <v>13.149100000000001</v>
      </c>
      <c r="BU21">
        <v>1499.88</v>
      </c>
      <c r="BV21">
        <v>0.89999300000000004</v>
      </c>
      <c r="BW21">
        <v>0.100007</v>
      </c>
      <c r="BX21">
        <v>0</v>
      </c>
      <c r="BY21">
        <v>2.1591999999999998</v>
      </c>
      <c r="BZ21">
        <v>0</v>
      </c>
      <c r="CA21">
        <v>10547.4</v>
      </c>
      <c r="CB21">
        <v>14331.9</v>
      </c>
      <c r="CC21">
        <v>37.686999999999998</v>
      </c>
      <c r="CD21">
        <v>40.186999999999998</v>
      </c>
      <c r="CE21">
        <v>39.186999999999998</v>
      </c>
      <c r="CF21">
        <v>37.811999999999998</v>
      </c>
      <c r="CG21">
        <v>37.25</v>
      </c>
      <c r="CH21">
        <v>1349.88</v>
      </c>
      <c r="CI21">
        <v>150</v>
      </c>
      <c r="CJ21">
        <v>0</v>
      </c>
      <c r="CK21">
        <v>1690072711.0999999</v>
      </c>
      <c r="CL21">
        <v>0</v>
      </c>
      <c r="CM21">
        <v>1690072412.0999999</v>
      </c>
      <c r="CN21" t="s">
        <v>350</v>
      </c>
      <c r="CO21">
        <v>1690072406.0999999</v>
      </c>
      <c r="CP21">
        <v>1690072412.0999999</v>
      </c>
      <c r="CQ21">
        <v>32</v>
      </c>
      <c r="CR21">
        <v>2.5999999999999999E-2</v>
      </c>
      <c r="CS21">
        <v>6.0000000000000001E-3</v>
      </c>
      <c r="CT21">
        <v>-6.27</v>
      </c>
      <c r="CU21">
        <v>-0.17399999999999999</v>
      </c>
      <c r="CV21">
        <v>427</v>
      </c>
      <c r="CW21">
        <v>15</v>
      </c>
      <c r="CX21">
        <v>0.06</v>
      </c>
      <c r="CY21">
        <v>0.01</v>
      </c>
      <c r="CZ21">
        <v>25.129435719199002</v>
      </c>
      <c r="DA21">
        <v>0.219800383569977</v>
      </c>
      <c r="DB21">
        <v>3.47515314903631E-2</v>
      </c>
      <c r="DC21">
        <v>1</v>
      </c>
      <c r="DD21">
        <v>426.35930000000002</v>
      </c>
      <c r="DE21">
        <v>0.19876691729368801</v>
      </c>
      <c r="DF21">
        <v>2.6715351392039201E-2</v>
      </c>
      <c r="DG21">
        <v>-1</v>
      </c>
      <c r="DH21">
        <v>1500.0229999999999</v>
      </c>
      <c r="DI21">
        <v>-0.11310071618917</v>
      </c>
      <c r="DJ21">
        <v>0.13019600608315399</v>
      </c>
      <c r="DK21">
        <v>1</v>
      </c>
      <c r="DL21">
        <v>2</v>
      </c>
      <c r="DM21">
        <v>2</v>
      </c>
      <c r="DN21" t="s">
        <v>351</v>
      </c>
      <c r="DO21">
        <v>3.1603599999999998</v>
      </c>
      <c r="DP21">
        <v>2.83182</v>
      </c>
      <c r="DQ21">
        <v>9.5784099999999997E-2</v>
      </c>
      <c r="DR21">
        <v>9.9653099999999994E-2</v>
      </c>
      <c r="DS21">
        <v>9.9820500000000006E-2</v>
      </c>
      <c r="DT21">
        <v>8.7241200000000005E-2</v>
      </c>
      <c r="DU21">
        <v>28895.1</v>
      </c>
      <c r="DV21">
        <v>29852.2</v>
      </c>
      <c r="DW21">
        <v>29671.3</v>
      </c>
      <c r="DX21">
        <v>30893.3</v>
      </c>
      <c r="DY21">
        <v>34971.300000000003</v>
      </c>
      <c r="DZ21">
        <v>36877.9</v>
      </c>
      <c r="EA21">
        <v>40721.599999999999</v>
      </c>
      <c r="EB21">
        <v>42766.8</v>
      </c>
      <c r="EC21">
        <v>2.3151199999999998</v>
      </c>
      <c r="ED21">
        <v>1.9722</v>
      </c>
      <c r="EE21">
        <v>0.13394300000000001</v>
      </c>
      <c r="EF21">
        <v>0</v>
      </c>
      <c r="EG21">
        <v>18.831800000000001</v>
      </c>
      <c r="EH21">
        <v>999.9</v>
      </c>
      <c r="EI21">
        <v>59.828000000000003</v>
      </c>
      <c r="EJ21">
        <v>23.837</v>
      </c>
      <c r="EK21">
        <v>17.788799999999998</v>
      </c>
      <c r="EL21">
        <v>61.165199999999999</v>
      </c>
      <c r="EM21">
        <v>26.506399999999999</v>
      </c>
      <c r="EN21">
        <v>1</v>
      </c>
      <c r="EO21">
        <v>-0.49897399999999997</v>
      </c>
      <c r="EP21">
        <v>-0.67815400000000003</v>
      </c>
      <c r="EQ21">
        <v>20.291699999999999</v>
      </c>
      <c r="ER21">
        <v>5.2416999999999998</v>
      </c>
      <c r="ES21">
        <v>11.824299999999999</v>
      </c>
      <c r="ET21">
        <v>4.9825999999999997</v>
      </c>
      <c r="EU21">
        <v>3.2989999999999999</v>
      </c>
      <c r="EV21">
        <v>9999</v>
      </c>
      <c r="EW21">
        <v>213.4</v>
      </c>
      <c r="EX21">
        <v>90.1</v>
      </c>
      <c r="EY21">
        <v>6224.6</v>
      </c>
      <c r="EZ21">
        <v>1.87337</v>
      </c>
      <c r="FA21">
        <v>1.87907</v>
      </c>
      <c r="FB21">
        <v>1.8794200000000001</v>
      </c>
      <c r="FC21">
        <v>1.88002</v>
      </c>
      <c r="FD21">
        <v>1.87764</v>
      </c>
      <c r="FE21">
        <v>1.87679</v>
      </c>
      <c r="FF21">
        <v>1.8773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-6.2670000000000003</v>
      </c>
      <c r="FV21">
        <v>-0.17399999999999999</v>
      </c>
      <c r="FW21">
        <v>-6.2678699040969601</v>
      </c>
      <c r="FX21">
        <v>1.4527828764109799E-4</v>
      </c>
      <c r="FY21">
        <v>-4.3579519040863002E-7</v>
      </c>
      <c r="FZ21">
        <v>2.0799061152897499E-10</v>
      </c>
      <c r="GA21">
        <v>-0.17400000000000099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</v>
      </c>
      <c r="GJ21">
        <v>4.9000000000000004</v>
      </c>
      <c r="GK21">
        <v>1.08887</v>
      </c>
      <c r="GL21">
        <v>2.5366200000000001</v>
      </c>
      <c r="GM21">
        <v>1.54541</v>
      </c>
      <c r="GN21">
        <v>2.2961399999999998</v>
      </c>
      <c r="GO21">
        <v>1.5979000000000001</v>
      </c>
      <c r="GP21">
        <v>2.3889200000000002</v>
      </c>
      <c r="GQ21">
        <v>27.286899999999999</v>
      </c>
      <c r="GR21">
        <v>15.699299999999999</v>
      </c>
      <c r="GS21">
        <v>18</v>
      </c>
      <c r="GT21">
        <v>637.13800000000003</v>
      </c>
      <c r="GU21">
        <v>393.95299999999997</v>
      </c>
      <c r="GV21">
        <v>20.750499999999999</v>
      </c>
      <c r="GW21">
        <v>20.1677</v>
      </c>
      <c r="GX21">
        <v>30.000299999999999</v>
      </c>
      <c r="GY21">
        <v>20.222300000000001</v>
      </c>
      <c r="GZ21">
        <v>20.199300000000001</v>
      </c>
      <c r="HA21">
        <v>21.851299999999998</v>
      </c>
      <c r="HB21">
        <v>20</v>
      </c>
      <c r="HC21">
        <v>-30</v>
      </c>
      <c r="HD21">
        <v>20.745100000000001</v>
      </c>
      <c r="HE21">
        <v>426.29</v>
      </c>
      <c r="HF21">
        <v>0</v>
      </c>
      <c r="HG21">
        <v>101.017</v>
      </c>
      <c r="HH21">
        <v>99.2042</v>
      </c>
    </row>
    <row r="22" spans="1:216" x14ac:dyDescent="0.2">
      <c r="A22">
        <v>4</v>
      </c>
      <c r="B22">
        <v>1690072767.0999999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1690072767.0999999</v>
      </c>
      <c r="M22">
        <f t="shared" si="0"/>
        <v>3.1650181833676257E-3</v>
      </c>
      <c r="N22">
        <f t="shared" si="1"/>
        <v>3.1650181833676259</v>
      </c>
      <c r="O22">
        <f t="shared" si="2"/>
        <v>26.816252237694162</v>
      </c>
      <c r="P22">
        <f t="shared" si="3"/>
        <v>400.02800000000002</v>
      </c>
      <c r="Q22">
        <f t="shared" si="4"/>
        <v>304.96029116888184</v>
      </c>
      <c r="R22">
        <f t="shared" si="5"/>
        <v>30.448288925130974</v>
      </c>
      <c r="S22">
        <f t="shared" si="6"/>
        <v>39.940177376723199</v>
      </c>
      <c r="T22">
        <f t="shared" si="7"/>
        <v>0.507477827986198</v>
      </c>
      <c r="U22">
        <f t="shared" si="8"/>
        <v>3.0176127529287697</v>
      </c>
      <c r="V22">
        <f t="shared" si="9"/>
        <v>0.46439195536835687</v>
      </c>
      <c r="W22">
        <f t="shared" si="10"/>
        <v>0.29381062151838366</v>
      </c>
      <c r="X22">
        <f t="shared" si="11"/>
        <v>206.71675199999996</v>
      </c>
      <c r="Y22">
        <f t="shared" si="12"/>
        <v>22.039104768759856</v>
      </c>
      <c r="Z22">
        <f t="shared" si="13"/>
        <v>20.860800000000001</v>
      </c>
      <c r="AA22">
        <f t="shared" si="14"/>
        <v>2.4746606366104698</v>
      </c>
      <c r="AB22">
        <f t="shared" si="15"/>
        <v>69.6273765823465</v>
      </c>
      <c r="AC22">
        <f t="shared" si="16"/>
        <v>1.8087839886012798</v>
      </c>
      <c r="AD22">
        <f t="shared" si="17"/>
        <v>2.597805744500624</v>
      </c>
      <c r="AE22">
        <f t="shared" si="18"/>
        <v>0.66587664800919</v>
      </c>
      <c r="AF22">
        <f t="shared" si="19"/>
        <v>-139.57730188651229</v>
      </c>
      <c r="AG22">
        <f t="shared" si="20"/>
        <v>128.81440957108208</v>
      </c>
      <c r="AH22">
        <f t="shared" si="21"/>
        <v>8.6934470902330379</v>
      </c>
      <c r="AI22">
        <f t="shared" si="22"/>
        <v>204.64730677480279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53760.143623867356</v>
      </c>
      <c r="AO22">
        <f t="shared" si="26"/>
        <v>1249.8699999999999</v>
      </c>
      <c r="AP22">
        <f t="shared" si="27"/>
        <v>1053.6407999999999</v>
      </c>
      <c r="AQ22">
        <f t="shared" si="28"/>
        <v>0.84300031203245129</v>
      </c>
      <c r="AR22">
        <f t="shared" si="29"/>
        <v>0.16539060222263113</v>
      </c>
      <c r="AS22">
        <v>1690072767.0999999</v>
      </c>
      <c r="AT22">
        <v>400.02800000000002</v>
      </c>
      <c r="AU22">
        <v>425.92099999999999</v>
      </c>
      <c r="AV22">
        <v>18.116199999999999</v>
      </c>
      <c r="AW22">
        <v>15.2508</v>
      </c>
      <c r="AX22">
        <v>406.29500000000002</v>
      </c>
      <c r="AY22">
        <v>18.290199999999999</v>
      </c>
      <c r="AZ22">
        <v>600.19200000000001</v>
      </c>
      <c r="BA22">
        <v>99.743799999999993</v>
      </c>
      <c r="BB22">
        <v>9.9654400000000004E-2</v>
      </c>
      <c r="BC22">
        <v>21.6526</v>
      </c>
      <c r="BD22">
        <v>20.860800000000001</v>
      </c>
      <c r="BE22">
        <v>999.9</v>
      </c>
      <c r="BF22">
        <v>0</v>
      </c>
      <c r="BG22">
        <v>0</v>
      </c>
      <c r="BH22">
        <v>10011.9</v>
      </c>
      <c r="BI22">
        <v>0</v>
      </c>
      <c r="BJ22">
        <v>26.226199999999999</v>
      </c>
      <c r="BK22">
        <v>-25.8933</v>
      </c>
      <c r="BL22">
        <v>407.40899999999999</v>
      </c>
      <c r="BM22">
        <v>432.517</v>
      </c>
      <c r="BN22">
        <v>2.86544</v>
      </c>
      <c r="BO22">
        <v>425.92099999999999</v>
      </c>
      <c r="BP22">
        <v>15.2508</v>
      </c>
      <c r="BQ22">
        <v>1.80698</v>
      </c>
      <c r="BR22">
        <v>1.5211699999999999</v>
      </c>
      <c r="BS22">
        <v>15.847300000000001</v>
      </c>
      <c r="BT22">
        <v>13.182700000000001</v>
      </c>
      <c r="BU22">
        <v>1249.8699999999999</v>
      </c>
      <c r="BV22">
        <v>0.89999099999999999</v>
      </c>
      <c r="BW22">
        <v>0.100009</v>
      </c>
      <c r="BX22">
        <v>0</v>
      </c>
      <c r="BY22">
        <v>2.4458000000000002</v>
      </c>
      <c r="BZ22">
        <v>0</v>
      </c>
      <c r="CA22">
        <v>9043.7099999999991</v>
      </c>
      <c r="CB22">
        <v>11943</v>
      </c>
      <c r="CC22">
        <v>37.186999999999998</v>
      </c>
      <c r="CD22">
        <v>40</v>
      </c>
      <c r="CE22">
        <v>38.875</v>
      </c>
      <c r="CF22">
        <v>37.686999999999998</v>
      </c>
      <c r="CG22">
        <v>36.936999999999998</v>
      </c>
      <c r="CH22">
        <v>1124.8699999999999</v>
      </c>
      <c r="CI22">
        <v>125</v>
      </c>
      <c r="CJ22">
        <v>0</v>
      </c>
      <c r="CK22">
        <v>1690072772.3</v>
      </c>
      <c r="CL22">
        <v>0</v>
      </c>
      <c r="CM22">
        <v>1690072412.0999999</v>
      </c>
      <c r="CN22" t="s">
        <v>350</v>
      </c>
      <c r="CO22">
        <v>1690072406.0999999</v>
      </c>
      <c r="CP22">
        <v>1690072412.0999999</v>
      </c>
      <c r="CQ22">
        <v>32</v>
      </c>
      <c r="CR22">
        <v>2.5999999999999999E-2</v>
      </c>
      <c r="CS22">
        <v>6.0000000000000001E-3</v>
      </c>
      <c r="CT22">
        <v>-6.27</v>
      </c>
      <c r="CU22">
        <v>-0.17399999999999999</v>
      </c>
      <c r="CV22">
        <v>427</v>
      </c>
      <c r="CW22">
        <v>15</v>
      </c>
      <c r="CX22">
        <v>0.06</v>
      </c>
      <c r="CY22">
        <v>0.01</v>
      </c>
      <c r="CZ22">
        <v>24.743486789196101</v>
      </c>
      <c r="DA22">
        <v>-0.12692586374436701</v>
      </c>
      <c r="DB22">
        <v>5.0749050558644697E-2</v>
      </c>
      <c r="DC22">
        <v>1</v>
      </c>
      <c r="DD22">
        <v>425.89661904761903</v>
      </c>
      <c r="DE22">
        <v>8.8051948052833805E-3</v>
      </c>
      <c r="DF22">
        <v>4.6715426421681298E-2</v>
      </c>
      <c r="DG22">
        <v>-1</v>
      </c>
      <c r="DH22">
        <v>1249.9690000000001</v>
      </c>
      <c r="DI22">
        <v>-0.31307573872980698</v>
      </c>
      <c r="DJ22">
        <v>0.14017489076155501</v>
      </c>
      <c r="DK22">
        <v>1</v>
      </c>
      <c r="DL22">
        <v>2</v>
      </c>
      <c r="DM22">
        <v>2</v>
      </c>
      <c r="DN22" t="s">
        <v>351</v>
      </c>
      <c r="DO22">
        <v>3.1604999999999999</v>
      </c>
      <c r="DP22">
        <v>2.8315700000000001</v>
      </c>
      <c r="DQ22">
        <v>9.5769400000000005E-2</v>
      </c>
      <c r="DR22">
        <v>9.9554000000000004E-2</v>
      </c>
      <c r="DS22">
        <v>9.9462099999999998E-2</v>
      </c>
      <c r="DT22">
        <v>8.7373500000000007E-2</v>
      </c>
      <c r="DU22">
        <v>28893.7</v>
      </c>
      <c r="DV22">
        <v>29854</v>
      </c>
      <c r="DW22">
        <v>29669.5</v>
      </c>
      <c r="DX22">
        <v>30891.9</v>
      </c>
      <c r="DY22">
        <v>34983.9</v>
      </c>
      <c r="DZ22">
        <v>36871</v>
      </c>
      <c r="EA22">
        <v>40719.4</v>
      </c>
      <c r="EB22">
        <v>42765.1</v>
      </c>
      <c r="EC22">
        <v>2.3144999999999998</v>
      </c>
      <c r="ED22">
        <v>1.9714799999999999</v>
      </c>
      <c r="EE22">
        <v>0.12561700000000001</v>
      </c>
      <c r="EF22">
        <v>0</v>
      </c>
      <c r="EG22">
        <v>18.782</v>
      </c>
      <c r="EH22">
        <v>999.9</v>
      </c>
      <c r="EI22">
        <v>59.816000000000003</v>
      </c>
      <c r="EJ22">
        <v>23.876999999999999</v>
      </c>
      <c r="EK22">
        <v>17.8279</v>
      </c>
      <c r="EL22">
        <v>61.155200000000001</v>
      </c>
      <c r="EM22">
        <v>26.622599999999998</v>
      </c>
      <c r="EN22">
        <v>1</v>
      </c>
      <c r="EO22">
        <v>-0.49680099999999999</v>
      </c>
      <c r="EP22">
        <v>-1.29423</v>
      </c>
      <c r="EQ22">
        <v>20.2897</v>
      </c>
      <c r="ER22">
        <v>5.2423000000000002</v>
      </c>
      <c r="ES22">
        <v>11.8271</v>
      </c>
      <c r="ET22">
        <v>4.9826499999999996</v>
      </c>
      <c r="EU22">
        <v>3.2989999999999999</v>
      </c>
      <c r="EV22">
        <v>9999</v>
      </c>
      <c r="EW22">
        <v>213.4</v>
      </c>
      <c r="EX22">
        <v>90.2</v>
      </c>
      <c r="EY22">
        <v>6225.8</v>
      </c>
      <c r="EZ22">
        <v>1.8734</v>
      </c>
      <c r="FA22">
        <v>1.87907</v>
      </c>
      <c r="FB22">
        <v>1.8794299999999999</v>
      </c>
      <c r="FC22">
        <v>1.88</v>
      </c>
      <c r="FD22">
        <v>1.8776299999999999</v>
      </c>
      <c r="FE22">
        <v>1.87677</v>
      </c>
      <c r="FF22">
        <v>1.8773</v>
      </c>
      <c r="FG22">
        <v>1.875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-6.2670000000000003</v>
      </c>
      <c r="FV22">
        <v>-0.17399999999999999</v>
      </c>
      <c r="FW22">
        <v>-6.2678699040969601</v>
      </c>
      <c r="FX22">
        <v>1.4527828764109799E-4</v>
      </c>
      <c r="FY22">
        <v>-4.3579519040863002E-7</v>
      </c>
      <c r="FZ22">
        <v>2.0799061152897499E-10</v>
      </c>
      <c r="GA22">
        <v>-0.17400000000000099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</v>
      </c>
      <c r="GJ22">
        <v>5.9</v>
      </c>
      <c r="GK22">
        <v>1.08765</v>
      </c>
      <c r="GL22">
        <v>2.5415000000000001</v>
      </c>
      <c r="GM22">
        <v>1.54541</v>
      </c>
      <c r="GN22">
        <v>2.2961399999999998</v>
      </c>
      <c r="GO22">
        <v>1.5979000000000001</v>
      </c>
      <c r="GP22">
        <v>2.3034699999999999</v>
      </c>
      <c r="GQ22">
        <v>27.307700000000001</v>
      </c>
      <c r="GR22">
        <v>15.681800000000001</v>
      </c>
      <c r="GS22">
        <v>18</v>
      </c>
      <c r="GT22">
        <v>637.16600000000005</v>
      </c>
      <c r="GU22">
        <v>393.86500000000001</v>
      </c>
      <c r="GV22">
        <v>20.935400000000001</v>
      </c>
      <c r="GW22">
        <v>20.193899999999999</v>
      </c>
      <c r="GX22">
        <v>30.000399999999999</v>
      </c>
      <c r="GY22">
        <v>20.2592</v>
      </c>
      <c r="GZ22">
        <v>20.236999999999998</v>
      </c>
      <c r="HA22">
        <v>21.829499999999999</v>
      </c>
      <c r="HB22">
        <v>20</v>
      </c>
      <c r="HC22">
        <v>-30</v>
      </c>
      <c r="HD22">
        <v>20.966100000000001</v>
      </c>
      <c r="HE22">
        <v>425.916</v>
      </c>
      <c r="HF22">
        <v>0</v>
      </c>
      <c r="HG22">
        <v>101.011</v>
      </c>
      <c r="HH22">
        <v>99.2</v>
      </c>
    </row>
    <row r="23" spans="1:216" x14ac:dyDescent="0.2">
      <c r="A23">
        <v>5</v>
      </c>
      <c r="B23">
        <v>1690072828.0999999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1690072828.0999999</v>
      </c>
      <c r="M23">
        <f t="shared" si="0"/>
        <v>3.0852751499891888E-3</v>
      </c>
      <c r="N23">
        <f t="shared" si="1"/>
        <v>3.0852751499891888</v>
      </c>
      <c r="O23">
        <f t="shared" si="2"/>
        <v>26.052309617259297</v>
      </c>
      <c r="P23">
        <f t="shared" si="3"/>
        <v>400.04500000000002</v>
      </c>
      <c r="Q23">
        <f t="shared" si="4"/>
        <v>300.92220388490574</v>
      </c>
      <c r="R23">
        <f t="shared" si="5"/>
        <v>30.044689365280309</v>
      </c>
      <c r="S23">
        <f t="shared" si="6"/>
        <v>39.941312412195998</v>
      </c>
      <c r="T23">
        <f t="shared" si="7"/>
        <v>0.47022819885574296</v>
      </c>
      <c r="U23">
        <f t="shared" si="8"/>
        <v>3.0210306880586009</v>
      </c>
      <c r="V23">
        <f t="shared" si="9"/>
        <v>0.43302542661304405</v>
      </c>
      <c r="W23">
        <f t="shared" si="10"/>
        <v>0.27373771754083104</v>
      </c>
      <c r="X23">
        <f t="shared" si="11"/>
        <v>165.41713199999998</v>
      </c>
      <c r="Y23">
        <f t="shared" si="12"/>
        <v>22.088089743643074</v>
      </c>
      <c r="Z23">
        <f t="shared" si="13"/>
        <v>21.029800000000002</v>
      </c>
      <c r="AA23">
        <f t="shared" si="14"/>
        <v>2.500506404123866</v>
      </c>
      <c r="AB23">
        <f t="shared" si="15"/>
        <v>68.339034190990489</v>
      </c>
      <c r="AC23">
        <f t="shared" si="16"/>
        <v>1.80447530057704</v>
      </c>
      <c r="AD23">
        <f t="shared" si="17"/>
        <v>2.6404752744002549</v>
      </c>
      <c r="AE23">
        <f t="shared" si="18"/>
        <v>0.69603110354682607</v>
      </c>
      <c r="AF23">
        <f t="shared" si="19"/>
        <v>-136.06063411452322</v>
      </c>
      <c r="AG23">
        <f t="shared" si="20"/>
        <v>144.87269284138003</v>
      </c>
      <c r="AH23">
        <f t="shared" si="21"/>
        <v>9.7878407483793222</v>
      </c>
      <c r="AI23">
        <f t="shared" si="22"/>
        <v>184.01703147523611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53806.9920216229</v>
      </c>
      <c r="AO23">
        <f t="shared" si="26"/>
        <v>1000.17</v>
      </c>
      <c r="AP23">
        <f t="shared" si="27"/>
        <v>843.14279999999997</v>
      </c>
      <c r="AQ23">
        <f t="shared" si="28"/>
        <v>0.84299949008668529</v>
      </c>
      <c r="AR23">
        <f t="shared" si="29"/>
        <v>0.16538901586730254</v>
      </c>
      <c r="AS23">
        <v>1690072828.0999999</v>
      </c>
      <c r="AT23">
        <v>400.04500000000002</v>
      </c>
      <c r="AU23">
        <v>425.20400000000001</v>
      </c>
      <c r="AV23">
        <v>18.0733</v>
      </c>
      <c r="AW23">
        <v>15.28</v>
      </c>
      <c r="AX23">
        <v>406.31099999999998</v>
      </c>
      <c r="AY23">
        <v>18.247299999999999</v>
      </c>
      <c r="AZ23">
        <v>600.19799999999998</v>
      </c>
      <c r="BA23">
        <v>99.742500000000007</v>
      </c>
      <c r="BB23">
        <v>9.9548800000000007E-2</v>
      </c>
      <c r="BC23">
        <v>21.9193</v>
      </c>
      <c r="BD23">
        <v>21.029800000000002</v>
      </c>
      <c r="BE23">
        <v>999.9</v>
      </c>
      <c r="BF23">
        <v>0</v>
      </c>
      <c r="BG23">
        <v>0</v>
      </c>
      <c r="BH23">
        <v>10030.6</v>
      </c>
      <c r="BI23">
        <v>0</v>
      </c>
      <c r="BJ23">
        <v>27.605899999999998</v>
      </c>
      <c r="BK23">
        <v>-25.1599</v>
      </c>
      <c r="BL23">
        <v>407.40800000000002</v>
      </c>
      <c r="BM23">
        <v>431.80200000000002</v>
      </c>
      <c r="BN23">
        <v>2.7932399999999999</v>
      </c>
      <c r="BO23">
        <v>425.20400000000001</v>
      </c>
      <c r="BP23">
        <v>15.28</v>
      </c>
      <c r="BQ23">
        <v>1.80267</v>
      </c>
      <c r="BR23">
        <v>1.52407</v>
      </c>
      <c r="BS23">
        <v>15.81</v>
      </c>
      <c r="BT23">
        <v>13.2118</v>
      </c>
      <c r="BU23">
        <v>1000.17</v>
      </c>
      <c r="BV23">
        <v>0.90001900000000001</v>
      </c>
      <c r="BW23">
        <v>9.9981100000000003E-2</v>
      </c>
      <c r="BX23">
        <v>0</v>
      </c>
      <c r="BY23">
        <v>2.2881</v>
      </c>
      <c r="BZ23">
        <v>0</v>
      </c>
      <c r="CA23">
        <v>7673.31</v>
      </c>
      <c r="CB23">
        <v>9557.01</v>
      </c>
      <c r="CC23">
        <v>36.625</v>
      </c>
      <c r="CD23">
        <v>39.75</v>
      </c>
      <c r="CE23">
        <v>38.561999999999998</v>
      </c>
      <c r="CF23">
        <v>37.5</v>
      </c>
      <c r="CG23">
        <v>36.5</v>
      </c>
      <c r="CH23">
        <v>900.17</v>
      </c>
      <c r="CI23">
        <v>100</v>
      </c>
      <c r="CJ23">
        <v>0</v>
      </c>
      <c r="CK23">
        <v>1690072833.5</v>
      </c>
      <c r="CL23">
        <v>0</v>
      </c>
      <c r="CM23">
        <v>1690072412.0999999</v>
      </c>
      <c r="CN23" t="s">
        <v>350</v>
      </c>
      <c r="CO23">
        <v>1690072406.0999999</v>
      </c>
      <c r="CP23">
        <v>1690072412.0999999</v>
      </c>
      <c r="CQ23">
        <v>32</v>
      </c>
      <c r="CR23">
        <v>2.5999999999999999E-2</v>
      </c>
      <c r="CS23">
        <v>6.0000000000000001E-3</v>
      </c>
      <c r="CT23">
        <v>-6.27</v>
      </c>
      <c r="CU23">
        <v>-0.17399999999999999</v>
      </c>
      <c r="CV23">
        <v>427</v>
      </c>
      <c r="CW23">
        <v>15</v>
      </c>
      <c r="CX23">
        <v>0.06</v>
      </c>
      <c r="CY23">
        <v>0.01</v>
      </c>
      <c r="CZ23">
        <v>23.962008012550001</v>
      </c>
      <c r="DA23">
        <v>0.207492065827419</v>
      </c>
      <c r="DB23">
        <v>3.9065259361813501E-2</v>
      </c>
      <c r="DC23">
        <v>1</v>
      </c>
      <c r="DD23">
        <v>425.12695000000002</v>
      </c>
      <c r="DE23">
        <v>-2.66616541350643E-2</v>
      </c>
      <c r="DF23">
        <v>5.4191765979710801E-2</v>
      </c>
      <c r="DG23">
        <v>-1</v>
      </c>
      <c r="DH23">
        <v>1000.0042857142899</v>
      </c>
      <c r="DI23">
        <v>1.55078741199626E-2</v>
      </c>
      <c r="DJ23">
        <v>0.14970069912904899</v>
      </c>
      <c r="DK23">
        <v>1</v>
      </c>
      <c r="DL23">
        <v>2</v>
      </c>
      <c r="DM23">
        <v>2</v>
      </c>
      <c r="DN23" t="s">
        <v>351</v>
      </c>
      <c r="DO23">
        <v>3.1604999999999999</v>
      </c>
      <c r="DP23">
        <v>2.8316300000000001</v>
      </c>
      <c r="DQ23">
        <v>9.5763399999999999E-2</v>
      </c>
      <c r="DR23">
        <v>9.9419800000000003E-2</v>
      </c>
      <c r="DS23">
        <v>9.9282400000000007E-2</v>
      </c>
      <c r="DT23">
        <v>8.7488999999999997E-2</v>
      </c>
      <c r="DU23">
        <v>28891.9</v>
      </c>
      <c r="DV23">
        <v>29856.7</v>
      </c>
      <c r="DW23">
        <v>29667.599999999999</v>
      </c>
      <c r="DX23">
        <v>30890.1</v>
      </c>
      <c r="DY23">
        <v>34989</v>
      </c>
      <c r="DZ23">
        <v>36864.800000000003</v>
      </c>
      <c r="EA23">
        <v>40716.800000000003</v>
      </c>
      <c r="EB23">
        <v>42763.3</v>
      </c>
      <c r="EC23">
        <v>2.31393</v>
      </c>
      <c r="ED23">
        <v>1.9706999999999999</v>
      </c>
      <c r="EE23">
        <v>0.132211</v>
      </c>
      <c r="EF23">
        <v>0</v>
      </c>
      <c r="EG23">
        <v>18.842400000000001</v>
      </c>
      <c r="EH23">
        <v>999.9</v>
      </c>
      <c r="EI23">
        <v>59.828000000000003</v>
      </c>
      <c r="EJ23">
        <v>23.917000000000002</v>
      </c>
      <c r="EK23">
        <v>17.874600000000001</v>
      </c>
      <c r="EL23">
        <v>60.995199999999997</v>
      </c>
      <c r="EM23">
        <v>26.041699999999999</v>
      </c>
      <c r="EN23">
        <v>1</v>
      </c>
      <c r="EO23">
        <v>-0.494085</v>
      </c>
      <c r="EP23">
        <v>0.46568399999999999</v>
      </c>
      <c r="EQ23">
        <v>20.2958</v>
      </c>
      <c r="ER23">
        <v>5.2446900000000003</v>
      </c>
      <c r="ES23">
        <v>11.826499999999999</v>
      </c>
      <c r="ET23">
        <v>4.9829999999999997</v>
      </c>
      <c r="EU23">
        <v>3.2989999999999999</v>
      </c>
      <c r="EV23">
        <v>9999</v>
      </c>
      <c r="EW23">
        <v>213.4</v>
      </c>
      <c r="EX23">
        <v>90.2</v>
      </c>
      <c r="EY23">
        <v>6227.2</v>
      </c>
      <c r="EZ23">
        <v>1.8733200000000001</v>
      </c>
      <c r="FA23">
        <v>1.8789899999999999</v>
      </c>
      <c r="FB23">
        <v>1.8793899999999999</v>
      </c>
      <c r="FC23">
        <v>1.87995</v>
      </c>
      <c r="FD23">
        <v>1.8775900000000001</v>
      </c>
      <c r="FE23">
        <v>1.8766799999999999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-6.266</v>
      </c>
      <c r="FV23">
        <v>-0.17399999999999999</v>
      </c>
      <c r="FW23">
        <v>-6.2678699040969601</v>
      </c>
      <c r="FX23">
        <v>1.4527828764109799E-4</v>
      </c>
      <c r="FY23">
        <v>-4.3579519040863002E-7</v>
      </c>
      <c r="FZ23">
        <v>2.0799061152897499E-10</v>
      </c>
      <c r="GA23">
        <v>-0.17400000000000099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</v>
      </c>
      <c r="GJ23">
        <v>6.9</v>
      </c>
      <c r="GK23">
        <v>1.08643</v>
      </c>
      <c r="GL23">
        <v>2.5293000000000001</v>
      </c>
      <c r="GM23">
        <v>1.54541</v>
      </c>
      <c r="GN23">
        <v>2.2949199999999998</v>
      </c>
      <c r="GO23">
        <v>1.5979000000000001</v>
      </c>
      <c r="GP23">
        <v>2.3962400000000001</v>
      </c>
      <c r="GQ23">
        <v>27.328499999999998</v>
      </c>
      <c r="GR23">
        <v>15.6906</v>
      </c>
      <c r="GS23">
        <v>18</v>
      </c>
      <c r="GT23">
        <v>637.13900000000001</v>
      </c>
      <c r="GU23">
        <v>393.685</v>
      </c>
      <c r="GV23">
        <v>20.728000000000002</v>
      </c>
      <c r="GW23">
        <v>20.209199999999999</v>
      </c>
      <c r="GX23">
        <v>29.9998</v>
      </c>
      <c r="GY23">
        <v>20.289200000000001</v>
      </c>
      <c r="GZ23">
        <v>20.267099999999999</v>
      </c>
      <c r="HA23">
        <v>21.8032</v>
      </c>
      <c r="HB23">
        <v>20</v>
      </c>
      <c r="HC23">
        <v>-30</v>
      </c>
      <c r="HD23">
        <v>20.707699999999999</v>
      </c>
      <c r="HE23">
        <v>425.17</v>
      </c>
      <c r="HF23">
        <v>0</v>
      </c>
      <c r="HG23">
        <v>101.005</v>
      </c>
      <c r="HH23">
        <v>99.1952</v>
      </c>
    </row>
    <row r="24" spans="1:216" x14ac:dyDescent="0.2">
      <c r="A24">
        <v>6</v>
      </c>
      <c r="B24">
        <v>1690072889.0999999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1690072889.0999999</v>
      </c>
      <c r="M24">
        <f t="shared" si="0"/>
        <v>2.9952836136102915E-3</v>
      </c>
      <c r="N24">
        <f t="shared" si="1"/>
        <v>2.9952836136102916</v>
      </c>
      <c r="O24">
        <f t="shared" si="2"/>
        <v>24.396053246697345</v>
      </c>
      <c r="P24">
        <f t="shared" si="3"/>
        <v>400.02300000000002</v>
      </c>
      <c r="Q24">
        <f t="shared" si="4"/>
        <v>305.10050452611637</v>
      </c>
      <c r="R24">
        <f t="shared" si="5"/>
        <v>30.461950839402238</v>
      </c>
      <c r="S24">
        <f t="shared" si="6"/>
        <v>39.939235694010904</v>
      </c>
      <c r="T24">
        <f t="shared" si="7"/>
        <v>0.45997932596589786</v>
      </c>
      <c r="U24">
        <f t="shared" si="8"/>
        <v>3.015163962067648</v>
      </c>
      <c r="V24">
        <f t="shared" si="9"/>
        <v>0.42425110293384</v>
      </c>
      <c r="W24">
        <f t="shared" si="10"/>
        <v>0.2681353409323225</v>
      </c>
      <c r="X24">
        <f t="shared" si="11"/>
        <v>124.04563383532658</v>
      </c>
      <c r="Y24">
        <f t="shared" si="12"/>
        <v>21.843550957325775</v>
      </c>
      <c r="Z24">
        <f t="shared" si="13"/>
        <v>20.9542</v>
      </c>
      <c r="AA24">
        <f t="shared" si="14"/>
        <v>2.4889155531040421</v>
      </c>
      <c r="AB24">
        <f t="shared" si="15"/>
        <v>68.25969184904821</v>
      </c>
      <c r="AC24">
        <f t="shared" si="16"/>
        <v>1.7991491321311699</v>
      </c>
      <c r="AD24">
        <f t="shared" si="17"/>
        <v>2.6357416557195559</v>
      </c>
      <c r="AE24">
        <f t="shared" si="18"/>
        <v>0.68976642097287222</v>
      </c>
      <c r="AF24">
        <f t="shared" si="19"/>
        <v>-132.09200736021387</v>
      </c>
      <c r="AG24">
        <f t="shared" si="20"/>
        <v>152.10132821766283</v>
      </c>
      <c r="AH24">
        <f t="shared" si="21"/>
        <v>10.290710816989792</v>
      </c>
      <c r="AI24">
        <f t="shared" si="22"/>
        <v>154.34566550976533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53648.466633844844</v>
      </c>
      <c r="AO24">
        <f t="shared" si="26"/>
        <v>750.02700000000004</v>
      </c>
      <c r="AP24">
        <f t="shared" si="27"/>
        <v>632.27207100275984</v>
      </c>
      <c r="AQ24">
        <f t="shared" si="28"/>
        <v>0.84299908003679846</v>
      </c>
      <c r="AR24">
        <f t="shared" si="29"/>
        <v>0.16538822447102114</v>
      </c>
      <c r="AS24">
        <v>1690072889.0999999</v>
      </c>
      <c r="AT24">
        <v>400.02300000000002</v>
      </c>
      <c r="AU24">
        <v>423.62099999999998</v>
      </c>
      <c r="AV24">
        <v>18.0199</v>
      </c>
      <c r="AW24">
        <v>15.308</v>
      </c>
      <c r="AX24">
        <v>406.29</v>
      </c>
      <c r="AY24">
        <v>18.193899999999999</v>
      </c>
      <c r="AZ24">
        <v>600.21400000000006</v>
      </c>
      <c r="BA24">
        <v>99.742400000000004</v>
      </c>
      <c r="BB24">
        <v>9.9948300000000004E-2</v>
      </c>
      <c r="BC24">
        <v>21.889900000000001</v>
      </c>
      <c r="BD24">
        <v>20.9542</v>
      </c>
      <c r="BE24">
        <v>999.9</v>
      </c>
      <c r="BF24">
        <v>0</v>
      </c>
      <c r="BG24">
        <v>0</v>
      </c>
      <c r="BH24">
        <v>9998.75</v>
      </c>
      <c r="BI24">
        <v>0</v>
      </c>
      <c r="BJ24">
        <v>27.322800000000001</v>
      </c>
      <c r="BK24">
        <v>-23.598600000000001</v>
      </c>
      <c r="BL24">
        <v>407.363</v>
      </c>
      <c r="BM24">
        <v>430.20699999999999</v>
      </c>
      <c r="BN24">
        <v>2.7119200000000001</v>
      </c>
      <c r="BO24">
        <v>423.62099999999998</v>
      </c>
      <c r="BP24">
        <v>15.308</v>
      </c>
      <c r="BQ24">
        <v>1.79735</v>
      </c>
      <c r="BR24">
        <v>1.5268600000000001</v>
      </c>
      <c r="BS24">
        <v>15.7638</v>
      </c>
      <c r="BT24">
        <v>13.239800000000001</v>
      </c>
      <c r="BU24">
        <v>750.02700000000004</v>
      </c>
      <c r="BV24">
        <v>0.90003100000000003</v>
      </c>
      <c r="BW24">
        <v>9.9969199999999994E-2</v>
      </c>
      <c r="BX24">
        <v>0</v>
      </c>
      <c r="BY24">
        <v>2.5192000000000001</v>
      </c>
      <c r="BZ24">
        <v>0</v>
      </c>
      <c r="CA24">
        <v>6271.23</v>
      </c>
      <c r="CB24">
        <v>7166.81</v>
      </c>
      <c r="CC24">
        <v>35.936999999999998</v>
      </c>
      <c r="CD24">
        <v>39.5</v>
      </c>
      <c r="CE24">
        <v>38.125</v>
      </c>
      <c r="CF24">
        <v>37.25</v>
      </c>
      <c r="CG24">
        <v>36.061999999999998</v>
      </c>
      <c r="CH24">
        <v>675.05</v>
      </c>
      <c r="CI24">
        <v>74.98</v>
      </c>
      <c r="CJ24">
        <v>0</v>
      </c>
      <c r="CK24">
        <v>1690072894.0999999</v>
      </c>
      <c r="CL24">
        <v>0</v>
      </c>
      <c r="CM24">
        <v>1690072412.0999999</v>
      </c>
      <c r="CN24" t="s">
        <v>350</v>
      </c>
      <c r="CO24">
        <v>1690072406.0999999</v>
      </c>
      <c r="CP24">
        <v>1690072412.0999999</v>
      </c>
      <c r="CQ24">
        <v>32</v>
      </c>
      <c r="CR24">
        <v>2.5999999999999999E-2</v>
      </c>
      <c r="CS24">
        <v>6.0000000000000001E-3</v>
      </c>
      <c r="CT24">
        <v>-6.27</v>
      </c>
      <c r="CU24">
        <v>-0.17399999999999999</v>
      </c>
      <c r="CV24">
        <v>427</v>
      </c>
      <c r="CW24">
        <v>15</v>
      </c>
      <c r="CX24">
        <v>0.06</v>
      </c>
      <c r="CY24">
        <v>0.01</v>
      </c>
      <c r="CZ24">
        <v>22.506896581666101</v>
      </c>
      <c r="DA24">
        <v>-0.38686994932726798</v>
      </c>
      <c r="DB24">
        <v>5.08054060512571E-2</v>
      </c>
      <c r="DC24">
        <v>1</v>
      </c>
      <c r="DD24">
        <v>423.69</v>
      </c>
      <c r="DE24">
        <v>-0.43028571428555101</v>
      </c>
      <c r="DF24">
        <v>5.9920582360951602E-2</v>
      </c>
      <c r="DG24">
        <v>-1</v>
      </c>
      <c r="DH24">
        <v>750.005</v>
      </c>
      <c r="DI24">
        <v>-0.167592329806276</v>
      </c>
      <c r="DJ24">
        <v>7.0164093381165304E-2</v>
      </c>
      <c r="DK24">
        <v>1</v>
      </c>
      <c r="DL24">
        <v>2</v>
      </c>
      <c r="DM24">
        <v>2</v>
      </c>
      <c r="DN24" t="s">
        <v>351</v>
      </c>
      <c r="DO24">
        <v>3.16052</v>
      </c>
      <c r="DP24">
        <v>2.83175</v>
      </c>
      <c r="DQ24">
        <v>9.5753000000000005E-2</v>
      </c>
      <c r="DR24">
        <v>9.9136199999999994E-2</v>
      </c>
      <c r="DS24">
        <v>9.9063999999999999E-2</v>
      </c>
      <c r="DT24">
        <v>8.7601200000000004E-2</v>
      </c>
      <c r="DU24">
        <v>28891.8</v>
      </c>
      <c r="DV24">
        <v>29865.8</v>
      </c>
      <c r="DW24">
        <v>29667.200000000001</v>
      </c>
      <c r="DX24">
        <v>30889.9</v>
      </c>
      <c r="DY24">
        <v>34998</v>
      </c>
      <c r="DZ24">
        <v>36860.400000000001</v>
      </c>
      <c r="EA24">
        <v>40717</v>
      </c>
      <c r="EB24">
        <v>42763.5</v>
      </c>
      <c r="EC24">
        <v>2.31413</v>
      </c>
      <c r="ED24">
        <v>1.9704999999999999</v>
      </c>
      <c r="EE24">
        <v>0.126362</v>
      </c>
      <c r="EF24">
        <v>0</v>
      </c>
      <c r="EG24">
        <v>18.863399999999999</v>
      </c>
      <c r="EH24">
        <v>999.9</v>
      </c>
      <c r="EI24">
        <v>59.851999999999997</v>
      </c>
      <c r="EJ24">
        <v>23.937000000000001</v>
      </c>
      <c r="EK24">
        <v>17.9039</v>
      </c>
      <c r="EL24">
        <v>61.345199999999998</v>
      </c>
      <c r="EM24">
        <v>26.2179</v>
      </c>
      <c r="EN24">
        <v>1</v>
      </c>
      <c r="EO24">
        <v>-0.494365</v>
      </c>
      <c r="EP24">
        <v>-1.3406100000000001</v>
      </c>
      <c r="EQ24">
        <v>20.293800000000001</v>
      </c>
      <c r="ER24">
        <v>5.2446900000000003</v>
      </c>
      <c r="ES24">
        <v>11.827299999999999</v>
      </c>
      <c r="ET24">
        <v>4.98285</v>
      </c>
      <c r="EU24">
        <v>3.2989999999999999</v>
      </c>
      <c r="EV24">
        <v>9999</v>
      </c>
      <c r="EW24">
        <v>213.4</v>
      </c>
      <c r="EX24">
        <v>90.2</v>
      </c>
      <c r="EY24">
        <v>6228.4</v>
      </c>
      <c r="EZ24">
        <v>1.87334</v>
      </c>
      <c r="FA24">
        <v>1.8789899999999999</v>
      </c>
      <c r="FB24">
        <v>1.87937</v>
      </c>
      <c r="FC24">
        <v>1.8799399999999999</v>
      </c>
      <c r="FD24">
        <v>1.8775900000000001</v>
      </c>
      <c r="FE24">
        <v>1.87669</v>
      </c>
      <c r="FF24">
        <v>1.8772899999999999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-6.2670000000000003</v>
      </c>
      <c r="FV24">
        <v>-0.17399999999999999</v>
      </c>
      <c r="FW24">
        <v>-6.2678699040969601</v>
      </c>
      <c r="FX24">
        <v>1.4527828764109799E-4</v>
      </c>
      <c r="FY24">
        <v>-4.3579519040863002E-7</v>
      </c>
      <c r="FZ24">
        <v>2.0799061152897499E-10</v>
      </c>
      <c r="GA24">
        <v>-0.17400000000000099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8.1</v>
      </c>
      <c r="GJ24">
        <v>8</v>
      </c>
      <c r="GK24">
        <v>1.0827599999999999</v>
      </c>
      <c r="GL24">
        <v>2.5268600000000001</v>
      </c>
      <c r="GM24">
        <v>1.54541</v>
      </c>
      <c r="GN24">
        <v>2.2949199999999998</v>
      </c>
      <c r="GO24">
        <v>1.5979000000000001</v>
      </c>
      <c r="GP24">
        <v>2.4084500000000002</v>
      </c>
      <c r="GQ24">
        <v>27.370100000000001</v>
      </c>
      <c r="GR24">
        <v>15.681800000000001</v>
      </c>
      <c r="GS24">
        <v>18</v>
      </c>
      <c r="GT24">
        <v>637.59199999999998</v>
      </c>
      <c r="GU24">
        <v>393.78199999999998</v>
      </c>
      <c r="GV24">
        <v>21.645800000000001</v>
      </c>
      <c r="GW24">
        <v>20.222999999999999</v>
      </c>
      <c r="GX24">
        <v>30.0001</v>
      </c>
      <c r="GY24">
        <v>20.313099999999999</v>
      </c>
      <c r="GZ24">
        <v>20.292200000000001</v>
      </c>
      <c r="HA24">
        <v>21.744900000000001</v>
      </c>
      <c r="HB24">
        <v>20</v>
      </c>
      <c r="HC24">
        <v>-30</v>
      </c>
      <c r="HD24">
        <v>21.673200000000001</v>
      </c>
      <c r="HE24">
        <v>423.726</v>
      </c>
      <c r="HF24">
        <v>0</v>
      </c>
      <c r="HG24">
        <v>101.004</v>
      </c>
      <c r="HH24">
        <v>99.1952</v>
      </c>
    </row>
    <row r="25" spans="1:216" x14ac:dyDescent="0.2">
      <c r="A25">
        <v>7</v>
      </c>
      <c r="B25">
        <v>1690072950.0999999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1690072950.0999999</v>
      </c>
      <c r="M25">
        <f t="shared" si="0"/>
        <v>2.9220731532883649E-3</v>
      </c>
      <c r="N25">
        <f t="shared" si="1"/>
        <v>2.9220731532883648</v>
      </c>
      <c r="O25">
        <f t="shared" si="2"/>
        <v>22.822896714024079</v>
      </c>
      <c r="P25">
        <f t="shared" si="3"/>
        <v>399.99</v>
      </c>
      <c r="Q25">
        <f t="shared" si="4"/>
        <v>307.97936945656613</v>
      </c>
      <c r="R25">
        <f t="shared" si="5"/>
        <v>30.748215062365013</v>
      </c>
      <c r="S25">
        <f t="shared" si="6"/>
        <v>39.934423414454997</v>
      </c>
      <c r="T25">
        <f t="shared" si="7"/>
        <v>0.44369442399680442</v>
      </c>
      <c r="U25">
        <f t="shared" si="8"/>
        <v>3.0207433433187258</v>
      </c>
      <c r="V25">
        <f t="shared" si="9"/>
        <v>0.41040964879490588</v>
      </c>
      <c r="W25">
        <f t="shared" si="10"/>
        <v>0.25928814656565113</v>
      </c>
      <c r="X25">
        <f t="shared" si="11"/>
        <v>99.204279389806942</v>
      </c>
      <c r="Y25">
        <f t="shared" si="12"/>
        <v>21.847165792914595</v>
      </c>
      <c r="Z25">
        <f t="shared" si="13"/>
        <v>20.9678</v>
      </c>
      <c r="AA25">
        <f t="shared" si="14"/>
        <v>2.4909972019839017</v>
      </c>
      <c r="AB25">
        <f t="shared" si="15"/>
        <v>67.589038702709942</v>
      </c>
      <c r="AC25">
        <f t="shared" si="16"/>
        <v>1.7954166932844</v>
      </c>
      <c r="AD25">
        <f t="shared" si="17"/>
        <v>2.6563725831070504</v>
      </c>
      <c r="AE25">
        <f t="shared" si="18"/>
        <v>0.69558050869950172</v>
      </c>
      <c r="AF25">
        <f t="shared" si="19"/>
        <v>-128.86342606001691</v>
      </c>
      <c r="AG25">
        <f t="shared" si="20"/>
        <v>170.98074544973679</v>
      </c>
      <c r="AH25">
        <f t="shared" si="21"/>
        <v>11.554995733560366</v>
      </c>
      <c r="AI25">
        <f t="shared" si="22"/>
        <v>152.87659451308718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53780.93673828421</v>
      </c>
      <c r="AO25">
        <f t="shared" si="26"/>
        <v>599.82100000000003</v>
      </c>
      <c r="AP25">
        <f t="shared" si="27"/>
        <v>505.64904299990002</v>
      </c>
      <c r="AQ25">
        <f t="shared" si="28"/>
        <v>0.84299989996999103</v>
      </c>
      <c r="AR25">
        <f t="shared" si="29"/>
        <v>0.16538980694208261</v>
      </c>
      <c r="AS25">
        <v>1690072950.0999999</v>
      </c>
      <c r="AT25">
        <v>399.99</v>
      </c>
      <c r="AU25">
        <v>422.11200000000002</v>
      </c>
      <c r="AV25">
        <v>17.9832</v>
      </c>
      <c r="AW25">
        <v>15.337300000000001</v>
      </c>
      <c r="AX25">
        <v>406.25700000000001</v>
      </c>
      <c r="AY25">
        <v>18.1572</v>
      </c>
      <c r="AZ25">
        <v>600.17200000000003</v>
      </c>
      <c r="BA25">
        <v>99.738900000000001</v>
      </c>
      <c r="BB25">
        <v>9.9654499999999993E-2</v>
      </c>
      <c r="BC25">
        <v>22.017700000000001</v>
      </c>
      <c r="BD25">
        <v>20.9678</v>
      </c>
      <c r="BE25">
        <v>999.9</v>
      </c>
      <c r="BF25">
        <v>0</v>
      </c>
      <c r="BG25">
        <v>0</v>
      </c>
      <c r="BH25">
        <v>10029.4</v>
      </c>
      <c r="BI25">
        <v>0</v>
      </c>
      <c r="BJ25">
        <v>25.777699999999999</v>
      </c>
      <c r="BK25">
        <v>-22.122699999999998</v>
      </c>
      <c r="BL25">
        <v>407.315</v>
      </c>
      <c r="BM25">
        <v>428.68700000000001</v>
      </c>
      <c r="BN25">
        <v>2.6458400000000002</v>
      </c>
      <c r="BO25">
        <v>422.11200000000002</v>
      </c>
      <c r="BP25">
        <v>15.337300000000001</v>
      </c>
      <c r="BQ25">
        <v>1.79362</v>
      </c>
      <c r="BR25">
        <v>1.52973</v>
      </c>
      <c r="BS25">
        <v>15.731299999999999</v>
      </c>
      <c r="BT25">
        <v>13.268599999999999</v>
      </c>
      <c r="BU25">
        <v>599.82100000000003</v>
      </c>
      <c r="BV25">
        <v>0.90000199999999997</v>
      </c>
      <c r="BW25">
        <v>9.9998500000000004E-2</v>
      </c>
      <c r="BX25">
        <v>0</v>
      </c>
      <c r="BY25">
        <v>2.7433000000000001</v>
      </c>
      <c r="BZ25">
        <v>0</v>
      </c>
      <c r="CA25">
        <v>5293.1</v>
      </c>
      <c r="CB25">
        <v>5731.5</v>
      </c>
      <c r="CC25">
        <v>35.375</v>
      </c>
      <c r="CD25">
        <v>39.186999999999998</v>
      </c>
      <c r="CE25">
        <v>37.686999999999998</v>
      </c>
      <c r="CF25">
        <v>37</v>
      </c>
      <c r="CG25">
        <v>35.625</v>
      </c>
      <c r="CH25">
        <v>539.84</v>
      </c>
      <c r="CI25">
        <v>59.98</v>
      </c>
      <c r="CJ25">
        <v>0</v>
      </c>
      <c r="CK25">
        <v>1690072955.3</v>
      </c>
      <c r="CL25">
        <v>0</v>
      </c>
      <c r="CM25">
        <v>1690072412.0999999</v>
      </c>
      <c r="CN25" t="s">
        <v>350</v>
      </c>
      <c r="CO25">
        <v>1690072406.0999999</v>
      </c>
      <c r="CP25">
        <v>1690072412.0999999</v>
      </c>
      <c r="CQ25">
        <v>32</v>
      </c>
      <c r="CR25">
        <v>2.5999999999999999E-2</v>
      </c>
      <c r="CS25">
        <v>6.0000000000000001E-3</v>
      </c>
      <c r="CT25">
        <v>-6.27</v>
      </c>
      <c r="CU25">
        <v>-0.17399999999999999</v>
      </c>
      <c r="CV25">
        <v>427</v>
      </c>
      <c r="CW25">
        <v>15</v>
      </c>
      <c r="CX25">
        <v>0.06</v>
      </c>
      <c r="CY25">
        <v>0.01</v>
      </c>
      <c r="CZ25">
        <v>20.921072774421202</v>
      </c>
      <c r="DA25">
        <v>0.33604002886193701</v>
      </c>
      <c r="DB25">
        <v>3.9057007738143898E-2</v>
      </c>
      <c r="DC25">
        <v>1</v>
      </c>
      <c r="DD25">
        <v>422.09444999999999</v>
      </c>
      <c r="DE25">
        <v>-0.26720300751883103</v>
      </c>
      <c r="DF25">
        <v>4.8606043862877098E-2</v>
      </c>
      <c r="DG25">
        <v>-1</v>
      </c>
      <c r="DH25">
        <v>599.98828571428601</v>
      </c>
      <c r="DI25">
        <v>0.15194329438604601</v>
      </c>
      <c r="DJ25">
        <v>0.165624113397707</v>
      </c>
      <c r="DK25">
        <v>1</v>
      </c>
      <c r="DL25">
        <v>2</v>
      </c>
      <c r="DM25">
        <v>2</v>
      </c>
      <c r="DN25" t="s">
        <v>351</v>
      </c>
      <c r="DO25">
        <v>3.1604199999999998</v>
      </c>
      <c r="DP25">
        <v>2.8317299999999999</v>
      </c>
      <c r="DQ25">
        <v>9.5738799999999999E-2</v>
      </c>
      <c r="DR25">
        <v>9.8863199999999998E-2</v>
      </c>
      <c r="DS25">
        <v>9.8909200000000003E-2</v>
      </c>
      <c r="DT25">
        <v>8.7717199999999995E-2</v>
      </c>
      <c r="DU25">
        <v>28891.5</v>
      </c>
      <c r="DV25">
        <v>29874</v>
      </c>
      <c r="DW25">
        <v>29666.400000000001</v>
      </c>
      <c r="DX25">
        <v>30889</v>
      </c>
      <c r="DY25">
        <v>35003.9</v>
      </c>
      <c r="DZ25">
        <v>36853.9</v>
      </c>
      <c r="EA25">
        <v>40716.6</v>
      </c>
      <c r="EB25">
        <v>42761.599999999999</v>
      </c>
      <c r="EC25">
        <v>2.3136999999999999</v>
      </c>
      <c r="ED25">
        <v>1.9702</v>
      </c>
      <c r="EE25">
        <v>0.12442499999999999</v>
      </c>
      <c r="EF25">
        <v>0</v>
      </c>
      <c r="EG25">
        <v>18.909099999999999</v>
      </c>
      <c r="EH25">
        <v>999.9</v>
      </c>
      <c r="EI25">
        <v>59.851999999999997</v>
      </c>
      <c r="EJ25">
        <v>23.978000000000002</v>
      </c>
      <c r="EK25">
        <v>17.948899999999998</v>
      </c>
      <c r="EL25">
        <v>60.915199999999999</v>
      </c>
      <c r="EM25">
        <v>26.6066</v>
      </c>
      <c r="EN25">
        <v>1</v>
      </c>
      <c r="EO25">
        <v>-0.49410300000000001</v>
      </c>
      <c r="EP25">
        <v>-0.686778</v>
      </c>
      <c r="EQ25">
        <v>20.299700000000001</v>
      </c>
      <c r="ER25">
        <v>5.24275</v>
      </c>
      <c r="ES25">
        <v>11.825900000000001</v>
      </c>
      <c r="ET25">
        <v>4.9827000000000004</v>
      </c>
      <c r="EU25">
        <v>3.2989999999999999</v>
      </c>
      <c r="EV25">
        <v>9999</v>
      </c>
      <c r="EW25">
        <v>213.4</v>
      </c>
      <c r="EX25">
        <v>90.2</v>
      </c>
      <c r="EY25">
        <v>6229.8</v>
      </c>
      <c r="EZ25">
        <v>1.87334</v>
      </c>
      <c r="FA25">
        <v>1.879</v>
      </c>
      <c r="FB25">
        <v>1.87937</v>
      </c>
      <c r="FC25">
        <v>1.8799399999999999</v>
      </c>
      <c r="FD25">
        <v>1.8775900000000001</v>
      </c>
      <c r="FE25">
        <v>1.8766799999999999</v>
      </c>
      <c r="FF25">
        <v>1.8772899999999999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-6.2670000000000003</v>
      </c>
      <c r="FV25">
        <v>-0.17399999999999999</v>
      </c>
      <c r="FW25">
        <v>-6.2678699040969601</v>
      </c>
      <c r="FX25">
        <v>1.4527828764109799E-4</v>
      </c>
      <c r="FY25">
        <v>-4.3579519040863002E-7</v>
      </c>
      <c r="FZ25">
        <v>2.0799061152897499E-10</v>
      </c>
      <c r="GA25">
        <v>-0.17400000000000099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9.1</v>
      </c>
      <c r="GJ25">
        <v>9</v>
      </c>
      <c r="GK25">
        <v>1.0803199999999999</v>
      </c>
      <c r="GL25">
        <v>2.5378400000000001</v>
      </c>
      <c r="GM25">
        <v>1.54541</v>
      </c>
      <c r="GN25">
        <v>2.2936999999999999</v>
      </c>
      <c r="GO25">
        <v>1.5979000000000001</v>
      </c>
      <c r="GP25">
        <v>2.3974600000000001</v>
      </c>
      <c r="GQ25">
        <v>27.390999999999998</v>
      </c>
      <c r="GR25">
        <v>15.681800000000001</v>
      </c>
      <c r="GS25">
        <v>18</v>
      </c>
      <c r="GT25">
        <v>637.52800000000002</v>
      </c>
      <c r="GU25">
        <v>393.774</v>
      </c>
      <c r="GV25">
        <v>21.233599999999999</v>
      </c>
      <c r="GW25">
        <v>20.229900000000001</v>
      </c>
      <c r="GX25">
        <v>29.9999</v>
      </c>
      <c r="GY25">
        <v>20.331900000000001</v>
      </c>
      <c r="GZ25">
        <v>20.311499999999999</v>
      </c>
      <c r="HA25">
        <v>21.6812</v>
      </c>
      <c r="HB25">
        <v>20</v>
      </c>
      <c r="HC25">
        <v>-30</v>
      </c>
      <c r="HD25">
        <v>21.294499999999999</v>
      </c>
      <c r="HE25">
        <v>422.185</v>
      </c>
      <c r="HF25">
        <v>0</v>
      </c>
      <c r="HG25">
        <v>101.003</v>
      </c>
      <c r="HH25">
        <v>99.191500000000005</v>
      </c>
    </row>
    <row r="26" spans="1:216" x14ac:dyDescent="0.2">
      <c r="A26">
        <v>8</v>
      </c>
      <c r="B26">
        <v>1690073011.0999999</v>
      </c>
      <c r="C26">
        <v>427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1690073011.0999999</v>
      </c>
      <c r="M26">
        <f t="shared" si="0"/>
        <v>2.8803307890430665E-3</v>
      </c>
      <c r="N26">
        <f t="shared" si="1"/>
        <v>2.8803307890430667</v>
      </c>
      <c r="O26">
        <f t="shared" si="2"/>
        <v>21.135980180852535</v>
      </c>
      <c r="P26">
        <f t="shared" si="3"/>
        <v>400.06200000000001</v>
      </c>
      <c r="Q26">
        <f t="shared" si="4"/>
        <v>313.40922596143679</v>
      </c>
      <c r="R26">
        <f t="shared" si="5"/>
        <v>31.291376264407116</v>
      </c>
      <c r="S26">
        <f t="shared" si="6"/>
        <v>39.942954878525398</v>
      </c>
      <c r="T26">
        <f t="shared" si="7"/>
        <v>0.43731337714078528</v>
      </c>
      <c r="U26">
        <f t="shared" si="8"/>
        <v>3.0164207975504258</v>
      </c>
      <c r="V26">
        <f t="shared" si="9"/>
        <v>0.40489897191024721</v>
      </c>
      <c r="W26">
        <f t="shared" si="10"/>
        <v>0.25577365521622647</v>
      </c>
      <c r="X26">
        <f t="shared" si="11"/>
        <v>82.70710616027435</v>
      </c>
      <c r="Y26">
        <f t="shared" si="12"/>
        <v>21.744749957699931</v>
      </c>
      <c r="Z26">
        <f t="shared" si="13"/>
        <v>20.954499999999999</v>
      </c>
      <c r="AA26">
        <f t="shared" si="14"/>
        <v>2.4889614553915225</v>
      </c>
      <c r="AB26">
        <f t="shared" si="15"/>
        <v>67.607152822492722</v>
      </c>
      <c r="AC26">
        <f t="shared" si="16"/>
        <v>1.7939494852344298</v>
      </c>
      <c r="AD26">
        <f t="shared" si="17"/>
        <v>2.6534906594048842</v>
      </c>
      <c r="AE26">
        <f t="shared" si="18"/>
        <v>0.69501197015709271</v>
      </c>
      <c r="AF26">
        <f t="shared" si="19"/>
        <v>-127.02258779679923</v>
      </c>
      <c r="AG26">
        <f t="shared" si="20"/>
        <v>170.00428406044293</v>
      </c>
      <c r="AH26">
        <f t="shared" si="21"/>
        <v>11.503646835758735</v>
      </c>
      <c r="AI26">
        <f t="shared" si="22"/>
        <v>137.19244925967678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53663.536711847592</v>
      </c>
      <c r="AO26">
        <f t="shared" si="26"/>
        <v>500.08300000000003</v>
      </c>
      <c r="AP26">
        <f t="shared" si="27"/>
        <v>421.56912899496081</v>
      </c>
      <c r="AQ26">
        <f t="shared" si="28"/>
        <v>0.84299832026875698</v>
      </c>
      <c r="AR26">
        <f t="shared" si="29"/>
        <v>0.16538675811870099</v>
      </c>
      <c r="AS26">
        <v>1690073011.0999999</v>
      </c>
      <c r="AT26">
        <v>400.06200000000001</v>
      </c>
      <c r="AU26">
        <v>420.613</v>
      </c>
      <c r="AV26">
        <v>17.9679</v>
      </c>
      <c r="AW26">
        <v>15.3598</v>
      </c>
      <c r="AX26">
        <v>406.32900000000001</v>
      </c>
      <c r="AY26">
        <v>18.1419</v>
      </c>
      <c r="AZ26">
        <v>600.18200000000002</v>
      </c>
      <c r="BA26">
        <v>99.742099999999994</v>
      </c>
      <c r="BB26">
        <v>9.9811700000000003E-2</v>
      </c>
      <c r="BC26">
        <v>21.9999</v>
      </c>
      <c r="BD26">
        <v>20.954499999999999</v>
      </c>
      <c r="BE26">
        <v>999.9</v>
      </c>
      <c r="BF26">
        <v>0</v>
      </c>
      <c r="BG26">
        <v>0</v>
      </c>
      <c r="BH26">
        <v>10005.6</v>
      </c>
      <c r="BI26">
        <v>0</v>
      </c>
      <c r="BJ26">
        <v>25.5489</v>
      </c>
      <c r="BK26">
        <v>-20.5505</v>
      </c>
      <c r="BL26">
        <v>407.38200000000001</v>
      </c>
      <c r="BM26">
        <v>427.17399999999998</v>
      </c>
      <c r="BN26">
        <v>2.6080899999999998</v>
      </c>
      <c r="BO26">
        <v>420.613</v>
      </c>
      <c r="BP26">
        <v>15.3598</v>
      </c>
      <c r="BQ26">
        <v>1.79216</v>
      </c>
      <c r="BR26">
        <v>1.5320199999999999</v>
      </c>
      <c r="BS26">
        <v>15.7186</v>
      </c>
      <c r="BT26">
        <v>13.291600000000001</v>
      </c>
      <c r="BU26">
        <v>500.08300000000003</v>
      </c>
      <c r="BV26">
        <v>0.90005299999999999</v>
      </c>
      <c r="BW26">
        <v>9.9946800000000002E-2</v>
      </c>
      <c r="BX26">
        <v>0</v>
      </c>
      <c r="BY26">
        <v>2.8576999999999999</v>
      </c>
      <c r="BZ26">
        <v>0</v>
      </c>
      <c r="CA26">
        <v>4547.08</v>
      </c>
      <c r="CB26">
        <v>4778.5200000000004</v>
      </c>
      <c r="CC26">
        <v>34.811999999999998</v>
      </c>
      <c r="CD26">
        <v>38.811999999999998</v>
      </c>
      <c r="CE26">
        <v>37.186999999999998</v>
      </c>
      <c r="CF26">
        <v>36.686999999999998</v>
      </c>
      <c r="CG26">
        <v>35.186999999999998</v>
      </c>
      <c r="CH26">
        <v>450.1</v>
      </c>
      <c r="CI26">
        <v>49.98</v>
      </c>
      <c r="CJ26">
        <v>0</v>
      </c>
      <c r="CK26">
        <v>1690073016.5</v>
      </c>
      <c r="CL26">
        <v>0</v>
      </c>
      <c r="CM26">
        <v>1690072412.0999999</v>
      </c>
      <c r="CN26" t="s">
        <v>350</v>
      </c>
      <c r="CO26">
        <v>1690072406.0999999</v>
      </c>
      <c r="CP26">
        <v>1690072412.0999999</v>
      </c>
      <c r="CQ26">
        <v>32</v>
      </c>
      <c r="CR26">
        <v>2.5999999999999999E-2</v>
      </c>
      <c r="CS26">
        <v>6.0000000000000001E-3</v>
      </c>
      <c r="CT26">
        <v>-6.27</v>
      </c>
      <c r="CU26">
        <v>-0.17399999999999999</v>
      </c>
      <c r="CV26">
        <v>427</v>
      </c>
      <c r="CW26">
        <v>15</v>
      </c>
      <c r="CX26">
        <v>0.06</v>
      </c>
      <c r="CY26">
        <v>0.01</v>
      </c>
      <c r="CZ26">
        <v>19.429645874790701</v>
      </c>
      <c r="DA26">
        <v>0.48528875420202799</v>
      </c>
      <c r="DB26">
        <v>6.2525284259303704E-2</v>
      </c>
      <c r="DC26">
        <v>1</v>
      </c>
      <c r="DD26">
        <v>420.55028571428602</v>
      </c>
      <c r="DE26">
        <v>0.20438961039029599</v>
      </c>
      <c r="DF26">
        <v>4.6470823265422997E-2</v>
      </c>
      <c r="DG26">
        <v>-1</v>
      </c>
      <c r="DH26">
        <v>500.02685000000002</v>
      </c>
      <c r="DI26">
        <v>-0.115503861380589</v>
      </c>
      <c r="DJ26">
        <v>0.11130645758445799</v>
      </c>
      <c r="DK26">
        <v>1</v>
      </c>
      <c r="DL26">
        <v>2</v>
      </c>
      <c r="DM26">
        <v>2</v>
      </c>
      <c r="DN26" t="s">
        <v>351</v>
      </c>
      <c r="DO26">
        <v>3.1604399999999999</v>
      </c>
      <c r="DP26">
        <v>2.83169</v>
      </c>
      <c r="DQ26">
        <v>9.5751100000000006E-2</v>
      </c>
      <c r="DR26">
        <v>9.8599000000000006E-2</v>
      </c>
      <c r="DS26">
        <v>9.8848199999999997E-2</v>
      </c>
      <c r="DT26">
        <v>8.7811399999999998E-2</v>
      </c>
      <c r="DU26">
        <v>28892.3</v>
      </c>
      <c r="DV26">
        <v>29882.1</v>
      </c>
      <c r="DW26">
        <v>29667.599999999999</v>
      </c>
      <c r="DX26">
        <v>30888.400000000001</v>
      </c>
      <c r="DY26">
        <v>35007.300000000003</v>
      </c>
      <c r="DZ26">
        <v>36848.9</v>
      </c>
      <c r="EA26">
        <v>40717.699999999997</v>
      </c>
      <c r="EB26">
        <v>42760.3</v>
      </c>
      <c r="EC26">
        <v>2.3133699999999999</v>
      </c>
      <c r="ED26">
        <v>1.9698500000000001</v>
      </c>
      <c r="EE26">
        <v>0.124015</v>
      </c>
      <c r="EF26">
        <v>0</v>
      </c>
      <c r="EG26">
        <v>18.9026</v>
      </c>
      <c r="EH26">
        <v>999.9</v>
      </c>
      <c r="EI26">
        <v>59.851999999999997</v>
      </c>
      <c r="EJ26">
        <v>24.007999999999999</v>
      </c>
      <c r="EK26">
        <v>17.979399999999998</v>
      </c>
      <c r="EL26">
        <v>61.025199999999998</v>
      </c>
      <c r="EM26">
        <v>26.3141</v>
      </c>
      <c r="EN26">
        <v>1</v>
      </c>
      <c r="EO26">
        <v>-0.49351600000000001</v>
      </c>
      <c r="EP26">
        <v>-1.26641</v>
      </c>
      <c r="EQ26">
        <v>20.297000000000001</v>
      </c>
      <c r="ER26">
        <v>5.2415500000000002</v>
      </c>
      <c r="ES26">
        <v>11.828200000000001</v>
      </c>
      <c r="ET26">
        <v>4.9827500000000002</v>
      </c>
      <c r="EU26">
        <v>3.2989999999999999</v>
      </c>
      <c r="EV26">
        <v>9999</v>
      </c>
      <c r="EW26">
        <v>213.4</v>
      </c>
      <c r="EX26">
        <v>90.2</v>
      </c>
      <c r="EY26">
        <v>6231.1</v>
      </c>
      <c r="EZ26">
        <v>1.87341</v>
      </c>
      <c r="FA26">
        <v>1.87906</v>
      </c>
      <c r="FB26">
        <v>1.8793899999999999</v>
      </c>
      <c r="FC26">
        <v>1.8800399999999999</v>
      </c>
      <c r="FD26">
        <v>1.8775999999999999</v>
      </c>
      <c r="FE26">
        <v>1.8767799999999999</v>
      </c>
      <c r="FF26">
        <v>1.8772899999999999</v>
      </c>
      <c r="FG26">
        <v>1.875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-6.2670000000000003</v>
      </c>
      <c r="FV26">
        <v>-0.17399999999999999</v>
      </c>
      <c r="FW26">
        <v>-6.2678699040969601</v>
      </c>
      <c r="FX26">
        <v>1.4527828764109799E-4</v>
      </c>
      <c r="FY26">
        <v>-4.3579519040863002E-7</v>
      </c>
      <c r="FZ26">
        <v>2.0799061152897499E-10</v>
      </c>
      <c r="GA26">
        <v>-0.17400000000000099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10.1</v>
      </c>
      <c r="GJ26">
        <v>10</v>
      </c>
      <c r="GK26">
        <v>1.07666</v>
      </c>
      <c r="GL26">
        <v>2.5378400000000001</v>
      </c>
      <c r="GM26">
        <v>1.54541</v>
      </c>
      <c r="GN26">
        <v>2.2936999999999999</v>
      </c>
      <c r="GO26">
        <v>1.5979000000000001</v>
      </c>
      <c r="GP26">
        <v>2.4121100000000002</v>
      </c>
      <c r="GQ26">
        <v>27.432600000000001</v>
      </c>
      <c r="GR26">
        <v>15.6731</v>
      </c>
      <c r="GS26">
        <v>18</v>
      </c>
      <c r="GT26">
        <v>637.47400000000005</v>
      </c>
      <c r="GU26">
        <v>393.7</v>
      </c>
      <c r="GV26">
        <v>21.834599999999998</v>
      </c>
      <c r="GW26">
        <v>20.236799999999999</v>
      </c>
      <c r="GX26">
        <v>30</v>
      </c>
      <c r="GY26">
        <v>20.345800000000001</v>
      </c>
      <c r="GZ26">
        <v>20.326000000000001</v>
      </c>
      <c r="HA26">
        <v>21.614699999999999</v>
      </c>
      <c r="HB26">
        <v>20</v>
      </c>
      <c r="HC26">
        <v>-30</v>
      </c>
      <c r="HD26">
        <v>21.838699999999999</v>
      </c>
      <c r="HE26">
        <v>420.584</v>
      </c>
      <c r="HF26">
        <v>0</v>
      </c>
      <c r="HG26">
        <v>101.006</v>
      </c>
      <c r="HH26">
        <v>99.188800000000001</v>
      </c>
    </row>
    <row r="27" spans="1:216" x14ac:dyDescent="0.2">
      <c r="A27">
        <v>9</v>
      </c>
      <c r="B27">
        <v>1690073072.0999999</v>
      </c>
      <c r="C27">
        <v>488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1690073072.0999999</v>
      </c>
      <c r="M27">
        <f t="shared" si="0"/>
        <v>2.8248005134295993E-3</v>
      </c>
      <c r="N27">
        <f t="shared" si="1"/>
        <v>2.8248005134295995</v>
      </c>
      <c r="O27">
        <f t="shared" si="2"/>
        <v>17.772234363064527</v>
      </c>
      <c r="P27">
        <f t="shared" si="3"/>
        <v>400.03199999999998</v>
      </c>
      <c r="Q27">
        <f t="shared" si="4"/>
        <v>323.65110931130317</v>
      </c>
      <c r="R27">
        <f t="shared" si="5"/>
        <v>32.313677915094118</v>
      </c>
      <c r="S27">
        <f t="shared" si="6"/>
        <v>39.939628914720004</v>
      </c>
      <c r="T27">
        <f t="shared" si="7"/>
        <v>0.41967128053619407</v>
      </c>
      <c r="U27">
        <f t="shared" si="8"/>
        <v>3.0107569295485632</v>
      </c>
      <c r="V27">
        <f t="shared" si="9"/>
        <v>0.38967145895735422</v>
      </c>
      <c r="W27">
        <f t="shared" si="10"/>
        <v>0.24606108154768136</v>
      </c>
      <c r="X27">
        <f t="shared" si="11"/>
        <v>62.050994999999993</v>
      </c>
      <c r="Y27">
        <f t="shared" si="12"/>
        <v>21.724706351716872</v>
      </c>
      <c r="Z27">
        <f t="shared" si="13"/>
        <v>21.0243</v>
      </c>
      <c r="AA27">
        <f t="shared" si="14"/>
        <v>2.4996615628207715</v>
      </c>
      <c r="AB27">
        <f t="shared" si="15"/>
        <v>67.162303340029069</v>
      </c>
      <c r="AC27">
        <f t="shared" si="16"/>
        <v>1.7914485881550002</v>
      </c>
      <c r="AD27">
        <f t="shared" si="17"/>
        <v>2.6673423915872281</v>
      </c>
      <c r="AE27">
        <f t="shared" si="18"/>
        <v>0.70821297466577127</v>
      </c>
      <c r="AF27">
        <f t="shared" si="19"/>
        <v>-124.57370264224534</v>
      </c>
      <c r="AG27">
        <f t="shared" si="20"/>
        <v>172.2171991685573</v>
      </c>
      <c r="AH27">
        <f t="shared" si="21"/>
        <v>11.684543686743284</v>
      </c>
      <c r="AI27">
        <f t="shared" si="22"/>
        <v>121.37903521305525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53490.002971494723</v>
      </c>
      <c r="AO27">
        <f t="shared" si="26"/>
        <v>375.19</v>
      </c>
      <c r="AP27">
        <f t="shared" si="27"/>
        <v>316.28429999999997</v>
      </c>
      <c r="AQ27">
        <f t="shared" si="28"/>
        <v>0.84299768117487139</v>
      </c>
      <c r="AR27">
        <f t="shared" si="29"/>
        <v>0.16538552466750178</v>
      </c>
      <c r="AS27">
        <v>1690073072.0999999</v>
      </c>
      <c r="AT27">
        <v>400.03199999999998</v>
      </c>
      <c r="AU27">
        <v>417.46100000000001</v>
      </c>
      <c r="AV27">
        <v>17.943000000000001</v>
      </c>
      <c r="AW27">
        <v>15.3851</v>
      </c>
      <c r="AX27">
        <v>406.29899999999998</v>
      </c>
      <c r="AY27">
        <v>18.117000000000001</v>
      </c>
      <c r="AZ27">
        <v>600.178</v>
      </c>
      <c r="BA27">
        <v>99.741</v>
      </c>
      <c r="BB27">
        <v>0.10008499999999999</v>
      </c>
      <c r="BC27">
        <v>22.0853</v>
      </c>
      <c r="BD27">
        <v>21.0243</v>
      </c>
      <c r="BE27">
        <v>999.9</v>
      </c>
      <c r="BF27">
        <v>0</v>
      </c>
      <c r="BG27">
        <v>0</v>
      </c>
      <c r="BH27">
        <v>9975</v>
      </c>
      <c r="BI27">
        <v>0</v>
      </c>
      <c r="BJ27">
        <v>23.400600000000001</v>
      </c>
      <c r="BK27">
        <v>-17.429200000000002</v>
      </c>
      <c r="BL27">
        <v>407.34100000000001</v>
      </c>
      <c r="BM27">
        <v>423.98399999999998</v>
      </c>
      <c r="BN27">
        <v>2.55789</v>
      </c>
      <c r="BO27">
        <v>417.46100000000001</v>
      </c>
      <c r="BP27">
        <v>15.3851</v>
      </c>
      <c r="BQ27">
        <v>1.78965</v>
      </c>
      <c r="BR27">
        <v>1.5345200000000001</v>
      </c>
      <c r="BS27">
        <v>15.6967</v>
      </c>
      <c r="BT27">
        <v>13.3165</v>
      </c>
      <c r="BU27">
        <v>375.19</v>
      </c>
      <c r="BV27">
        <v>0.90007599999999999</v>
      </c>
      <c r="BW27">
        <v>9.9924399999999997E-2</v>
      </c>
      <c r="BX27">
        <v>0</v>
      </c>
      <c r="BY27">
        <v>2.1023999999999998</v>
      </c>
      <c r="BZ27">
        <v>0</v>
      </c>
      <c r="CA27">
        <v>3486.33</v>
      </c>
      <c r="CB27">
        <v>3585.12</v>
      </c>
      <c r="CC27">
        <v>34.25</v>
      </c>
      <c r="CD27">
        <v>38.436999999999998</v>
      </c>
      <c r="CE27">
        <v>36.75</v>
      </c>
      <c r="CF27">
        <v>36.375</v>
      </c>
      <c r="CG27">
        <v>34.686999999999998</v>
      </c>
      <c r="CH27">
        <v>337.7</v>
      </c>
      <c r="CI27">
        <v>37.49</v>
      </c>
      <c r="CJ27">
        <v>0</v>
      </c>
      <c r="CK27">
        <v>1690073077.0999999</v>
      </c>
      <c r="CL27">
        <v>0</v>
      </c>
      <c r="CM27">
        <v>1690072412.0999999</v>
      </c>
      <c r="CN27" t="s">
        <v>350</v>
      </c>
      <c r="CO27">
        <v>1690072406.0999999</v>
      </c>
      <c r="CP27">
        <v>1690072412.0999999</v>
      </c>
      <c r="CQ27">
        <v>32</v>
      </c>
      <c r="CR27">
        <v>2.5999999999999999E-2</v>
      </c>
      <c r="CS27">
        <v>6.0000000000000001E-3</v>
      </c>
      <c r="CT27">
        <v>-6.27</v>
      </c>
      <c r="CU27">
        <v>-0.17399999999999999</v>
      </c>
      <c r="CV27">
        <v>427</v>
      </c>
      <c r="CW27">
        <v>15</v>
      </c>
      <c r="CX27">
        <v>0.06</v>
      </c>
      <c r="CY27">
        <v>0.01</v>
      </c>
      <c r="CZ27">
        <v>16.269913687079502</v>
      </c>
      <c r="DA27">
        <v>0.64668928291323402</v>
      </c>
      <c r="DB27">
        <v>7.8499858886625903E-2</v>
      </c>
      <c r="DC27">
        <v>1</v>
      </c>
      <c r="DD27">
        <v>417.495</v>
      </c>
      <c r="DE27">
        <v>-0.272661654134982</v>
      </c>
      <c r="DF27">
        <v>3.7852344709402602E-2</v>
      </c>
      <c r="DG27">
        <v>-1</v>
      </c>
      <c r="DH27">
        <v>374.98552380952401</v>
      </c>
      <c r="DI27">
        <v>-0.28428338072341303</v>
      </c>
      <c r="DJ27">
        <v>0.152527474198876</v>
      </c>
      <c r="DK27">
        <v>1</v>
      </c>
      <c r="DL27">
        <v>2</v>
      </c>
      <c r="DM27">
        <v>2</v>
      </c>
      <c r="DN27" t="s">
        <v>351</v>
      </c>
      <c r="DO27">
        <v>3.1604299999999999</v>
      </c>
      <c r="DP27">
        <v>2.83169</v>
      </c>
      <c r="DQ27">
        <v>9.5742099999999997E-2</v>
      </c>
      <c r="DR27">
        <v>9.8039899999999999E-2</v>
      </c>
      <c r="DS27">
        <v>9.8745100000000002E-2</v>
      </c>
      <c r="DT27">
        <v>8.7914300000000001E-2</v>
      </c>
      <c r="DU27">
        <v>28893.3</v>
      </c>
      <c r="DV27">
        <v>29901.3</v>
      </c>
      <c r="DW27">
        <v>29668.400000000001</v>
      </c>
      <c r="DX27">
        <v>30889.1</v>
      </c>
      <c r="DY27">
        <v>35012.1</v>
      </c>
      <c r="DZ27">
        <v>36845.9</v>
      </c>
      <c r="EA27">
        <v>40718.5</v>
      </c>
      <c r="EB27">
        <v>42761.8</v>
      </c>
      <c r="EC27">
        <v>2.31365</v>
      </c>
      <c r="ED27">
        <v>1.9695499999999999</v>
      </c>
      <c r="EE27">
        <v>0.12572900000000001</v>
      </c>
      <c r="EF27">
        <v>0</v>
      </c>
      <c r="EG27">
        <v>18.944199999999999</v>
      </c>
      <c r="EH27">
        <v>999.9</v>
      </c>
      <c r="EI27">
        <v>59.863999999999997</v>
      </c>
      <c r="EJ27">
        <v>24.027999999999999</v>
      </c>
      <c r="EK27">
        <v>18.007300000000001</v>
      </c>
      <c r="EL27">
        <v>61.345199999999998</v>
      </c>
      <c r="EM27">
        <v>25.9575</v>
      </c>
      <c r="EN27">
        <v>1</v>
      </c>
      <c r="EO27">
        <v>-0.493697</v>
      </c>
      <c r="EP27">
        <v>-0.70072400000000001</v>
      </c>
      <c r="EQ27">
        <v>20.3017</v>
      </c>
      <c r="ER27">
        <v>5.2431999999999999</v>
      </c>
      <c r="ES27">
        <v>11.83</v>
      </c>
      <c r="ET27">
        <v>4.9818499999999997</v>
      </c>
      <c r="EU27">
        <v>3.2989999999999999</v>
      </c>
      <c r="EV27">
        <v>9999</v>
      </c>
      <c r="EW27">
        <v>213.4</v>
      </c>
      <c r="EX27">
        <v>90.2</v>
      </c>
      <c r="EY27">
        <v>6232.5</v>
      </c>
      <c r="EZ27">
        <v>1.87334</v>
      </c>
      <c r="FA27">
        <v>1.8790100000000001</v>
      </c>
      <c r="FB27">
        <v>1.8794</v>
      </c>
      <c r="FC27">
        <v>1.88002</v>
      </c>
      <c r="FD27">
        <v>1.87761</v>
      </c>
      <c r="FE27">
        <v>1.8767</v>
      </c>
      <c r="FF27">
        <v>1.8772899999999999</v>
      </c>
      <c r="FG27">
        <v>1.875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-6.2670000000000003</v>
      </c>
      <c r="FV27">
        <v>-0.17399999999999999</v>
      </c>
      <c r="FW27">
        <v>-6.2678699040969601</v>
      </c>
      <c r="FX27">
        <v>1.4527828764109799E-4</v>
      </c>
      <c r="FY27">
        <v>-4.3579519040863002E-7</v>
      </c>
      <c r="FZ27">
        <v>2.0799061152897499E-10</v>
      </c>
      <c r="GA27">
        <v>-0.17400000000000099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11.1</v>
      </c>
      <c r="GJ27">
        <v>11</v>
      </c>
      <c r="GK27">
        <v>1.07056</v>
      </c>
      <c r="GL27">
        <v>2.5402800000000001</v>
      </c>
      <c r="GM27">
        <v>1.54541</v>
      </c>
      <c r="GN27">
        <v>2.2936999999999999</v>
      </c>
      <c r="GO27">
        <v>1.5979000000000001</v>
      </c>
      <c r="GP27">
        <v>2.4279799999999998</v>
      </c>
      <c r="GQ27">
        <v>27.453399999999998</v>
      </c>
      <c r="GR27">
        <v>15.664300000000001</v>
      </c>
      <c r="GS27">
        <v>18</v>
      </c>
      <c r="GT27">
        <v>637.79499999999996</v>
      </c>
      <c r="GU27">
        <v>393.61700000000002</v>
      </c>
      <c r="GV27">
        <v>21.5974</v>
      </c>
      <c r="GW27">
        <v>20.236799999999999</v>
      </c>
      <c r="GX27">
        <v>30.0001</v>
      </c>
      <c r="GY27">
        <v>20.355399999999999</v>
      </c>
      <c r="GZ27">
        <v>20.335999999999999</v>
      </c>
      <c r="HA27">
        <v>21.491900000000001</v>
      </c>
      <c r="HB27">
        <v>20</v>
      </c>
      <c r="HC27">
        <v>-30</v>
      </c>
      <c r="HD27">
        <v>21.626999999999999</v>
      </c>
      <c r="HE27">
        <v>417.50900000000001</v>
      </c>
      <c r="HF27">
        <v>0</v>
      </c>
      <c r="HG27">
        <v>101.008</v>
      </c>
      <c r="HH27">
        <v>99.191800000000001</v>
      </c>
    </row>
    <row r="28" spans="1:216" x14ac:dyDescent="0.2">
      <c r="A28">
        <v>10</v>
      </c>
      <c r="B28">
        <v>1690073133.0999999</v>
      </c>
      <c r="C28">
        <v>549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1690073133.0999999</v>
      </c>
      <c r="M28">
        <f t="shared" si="0"/>
        <v>2.7619663483034415E-3</v>
      </c>
      <c r="N28">
        <f t="shared" si="1"/>
        <v>2.7619663483034413</v>
      </c>
      <c r="O28">
        <f t="shared" si="2"/>
        <v>12.743493897087928</v>
      </c>
      <c r="P28">
        <f t="shared" si="3"/>
        <v>400.19799999999998</v>
      </c>
      <c r="Q28">
        <f t="shared" si="4"/>
        <v>343.07075593918745</v>
      </c>
      <c r="R28">
        <f t="shared" si="5"/>
        <v>34.252149245444301</v>
      </c>
      <c r="S28">
        <f t="shared" si="6"/>
        <v>39.955727459784207</v>
      </c>
      <c r="T28">
        <f t="shared" si="7"/>
        <v>0.41048382741918721</v>
      </c>
      <c r="U28">
        <f t="shared" si="8"/>
        <v>3.0191498965577601</v>
      </c>
      <c r="V28">
        <f t="shared" si="9"/>
        <v>0.38180885357099315</v>
      </c>
      <c r="W28">
        <f t="shared" si="10"/>
        <v>0.24103973103016121</v>
      </c>
      <c r="X28">
        <f t="shared" si="11"/>
        <v>41.354545556294994</v>
      </c>
      <c r="Y28">
        <f t="shared" si="12"/>
        <v>21.588620490729692</v>
      </c>
      <c r="Z28">
        <f t="shared" si="13"/>
        <v>20.992899999999999</v>
      </c>
      <c r="AA28">
        <f t="shared" si="14"/>
        <v>2.494843072809624</v>
      </c>
      <c r="AB28">
        <f t="shared" si="15"/>
        <v>67.175528795364627</v>
      </c>
      <c r="AC28">
        <f t="shared" si="16"/>
        <v>1.7881026194196301</v>
      </c>
      <c r="AD28">
        <f t="shared" si="17"/>
        <v>2.6618363137366416</v>
      </c>
      <c r="AE28">
        <f t="shared" si="18"/>
        <v>0.70674045338999392</v>
      </c>
      <c r="AF28">
        <f t="shared" si="19"/>
        <v>-121.80271596018177</v>
      </c>
      <c r="AG28">
        <f t="shared" si="20"/>
        <v>172.29036116278081</v>
      </c>
      <c r="AH28">
        <f t="shared" si="21"/>
        <v>11.653135661175371</v>
      </c>
      <c r="AI28">
        <f t="shared" si="22"/>
        <v>103.4953264200694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53730.321138794337</v>
      </c>
      <c r="AO28">
        <f t="shared" si="26"/>
        <v>250.04400000000001</v>
      </c>
      <c r="AP28">
        <f t="shared" si="27"/>
        <v>210.78697199808028</v>
      </c>
      <c r="AQ28">
        <f t="shared" si="28"/>
        <v>0.84299952007678758</v>
      </c>
      <c r="AR28">
        <f t="shared" si="29"/>
        <v>0.16538907374820028</v>
      </c>
      <c r="AS28">
        <v>1690073133.0999999</v>
      </c>
      <c r="AT28">
        <v>400.19799999999998</v>
      </c>
      <c r="AU28">
        <v>412.96699999999998</v>
      </c>
      <c r="AV28">
        <v>17.909700000000001</v>
      </c>
      <c r="AW28">
        <v>15.4087</v>
      </c>
      <c r="AX28">
        <v>406.464</v>
      </c>
      <c r="AY28">
        <v>18.0837</v>
      </c>
      <c r="AZ28">
        <v>600.19899999999996</v>
      </c>
      <c r="BA28">
        <v>99.740300000000005</v>
      </c>
      <c r="BB28">
        <v>9.9597900000000003E-2</v>
      </c>
      <c r="BC28">
        <v>22.051400000000001</v>
      </c>
      <c r="BD28">
        <v>20.992899999999999</v>
      </c>
      <c r="BE28">
        <v>999.9</v>
      </c>
      <c r="BF28">
        <v>0</v>
      </c>
      <c r="BG28">
        <v>0</v>
      </c>
      <c r="BH28">
        <v>10020.6</v>
      </c>
      <c r="BI28">
        <v>0</v>
      </c>
      <c r="BJ28">
        <v>20.403099999999998</v>
      </c>
      <c r="BK28">
        <v>-12.769600000000001</v>
      </c>
      <c r="BL28">
        <v>407.49599999999998</v>
      </c>
      <c r="BM28">
        <v>419.43</v>
      </c>
      <c r="BN28">
        <v>2.5009800000000002</v>
      </c>
      <c r="BO28">
        <v>412.96699999999998</v>
      </c>
      <c r="BP28">
        <v>15.4087</v>
      </c>
      <c r="BQ28">
        <v>1.7863199999999999</v>
      </c>
      <c r="BR28">
        <v>1.53687</v>
      </c>
      <c r="BS28">
        <v>15.6676</v>
      </c>
      <c r="BT28">
        <v>13.34</v>
      </c>
      <c r="BU28">
        <v>250.04400000000001</v>
      </c>
      <c r="BV28">
        <v>0.89999899999999999</v>
      </c>
      <c r="BW28">
        <v>0.10000100000000001</v>
      </c>
      <c r="BX28">
        <v>0</v>
      </c>
      <c r="BY28">
        <v>2.5428999999999999</v>
      </c>
      <c r="BZ28">
        <v>0</v>
      </c>
      <c r="CA28">
        <v>2361.31</v>
      </c>
      <c r="CB28">
        <v>2389.2600000000002</v>
      </c>
      <c r="CC28">
        <v>33.625</v>
      </c>
      <c r="CD28">
        <v>38.061999999999998</v>
      </c>
      <c r="CE28">
        <v>36.186999999999998</v>
      </c>
      <c r="CF28">
        <v>36.061999999999998</v>
      </c>
      <c r="CG28">
        <v>34.25</v>
      </c>
      <c r="CH28">
        <v>225.04</v>
      </c>
      <c r="CI28">
        <v>25</v>
      </c>
      <c r="CJ28">
        <v>0</v>
      </c>
      <c r="CK28">
        <v>1690073138.3</v>
      </c>
      <c r="CL28">
        <v>0</v>
      </c>
      <c r="CM28">
        <v>1690072412.0999999</v>
      </c>
      <c r="CN28" t="s">
        <v>350</v>
      </c>
      <c r="CO28">
        <v>1690072406.0999999</v>
      </c>
      <c r="CP28">
        <v>1690072412.0999999</v>
      </c>
      <c r="CQ28">
        <v>32</v>
      </c>
      <c r="CR28">
        <v>2.5999999999999999E-2</v>
      </c>
      <c r="CS28">
        <v>6.0000000000000001E-3</v>
      </c>
      <c r="CT28">
        <v>-6.27</v>
      </c>
      <c r="CU28">
        <v>-0.17399999999999999</v>
      </c>
      <c r="CV28">
        <v>427</v>
      </c>
      <c r="CW28">
        <v>15</v>
      </c>
      <c r="CX28">
        <v>0.06</v>
      </c>
      <c r="CY28">
        <v>0.01</v>
      </c>
      <c r="CZ28">
        <v>11.7605989288489</v>
      </c>
      <c r="DA28">
        <v>0.211883040096323</v>
      </c>
      <c r="DB28">
        <v>5.7501152927868303E-2</v>
      </c>
      <c r="DC28">
        <v>1</v>
      </c>
      <c r="DD28">
        <v>413.113523809524</v>
      </c>
      <c r="DE28">
        <v>-0.83766233766214004</v>
      </c>
      <c r="DF28">
        <v>0.100126880957364</v>
      </c>
      <c r="DG28">
        <v>-1</v>
      </c>
      <c r="DH28">
        <v>249.97833333333301</v>
      </c>
      <c r="DI28">
        <v>7.9431004423256499E-3</v>
      </c>
      <c r="DJ28">
        <v>0.12289807365429301</v>
      </c>
      <c r="DK28">
        <v>1</v>
      </c>
      <c r="DL28">
        <v>2</v>
      </c>
      <c r="DM28">
        <v>2</v>
      </c>
      <c r="DN28" t="s">
        <v>351</v>
      </c>
      <c r="DO28">
        <v>3.1604800000000002</v>
      </c>
      <c r="DP28">
        <v>2.8315899999999998</v>
      </c>
      <c r="DQ28">
        <v>9.5769800000000002E-2</v>
      </c>
      <c r="DR28">
        <v>9.7242200000000001E-2</v>
      </c>
      <c r="DS28">
        <v>9.8610600000000007E-2</v>
      </c>
      <c r="DT28">
        <v>8.8011699999999998E-2</v>
      </c>
      <c r="DU28">
        <v>28891.8</v>
      </c>
      <c r="DV28">
        <v>29927.200000000001</v>
      </c>
      <c r="DW28">
        <v>29667.7</v>
      </c>
      <c r="DX28">
        <v>30888.6</v>
      </c>
      <c r="DY28">
        <v>35017.599999999999</v>
      </c>
      <c r="DZ28">
        <v>36841.5</v>
      </c>
      <c r="EA28">
        <v>40718.6</v>
      </c>
      <c r="EB28">
        <v>42761.5</v>
      </c>
      <c r="EC28">
        <v>2.3134999999999999</v>
      </c>
      <c r="ED28">
        <v>1.9693499999999999</v>
      </c>
      <c r="EE28">
        <v>0.123866</v>
      </c>
      <c r="EF28">
        <v>0</v>
      </c>
      <c r="EG28">
        <v>18.9436</v>
      </c>
      <c r="EH28">
        <v>999.9</v>
      </c>
      <c r="EI28">
        <v>59.863999999999997</v>
      </c>
      <c r="EJ28">
        <v>24.068000000000001</v>
      </c>
      <c r="EK28">
        <v>18.050699999999999</v>
      </c>
      <c r="EL28">
        <v>61.035200000000003</v>
      </c>
      <c r="EM28">
        <v>26.157900000000001</v>
      </c>
      <c r="EN28">
        <v>1</v>
      </c>
      <c r="EO28">
        <v>-0.49363299999999999</v>
      </c>
      <c r="EP28">
        <v>-1.4439900000000001</v>
      </c>
      <c r="EQ28">
        <v>20.2972</v>
      </c>
      <c r="ER28">
        <v>5.2443900000000001</v>
      </c>
      <c r="ES28">
        <v>11.8286</v>
      </c>
      <c r="ET28">
        <v>4.9830500000000004</v>
      </c>
      <c r="EU28">
        <v>3.2989999999999999</v>
      </c>
      <c r="EV28">
        <v>9999</v>
      </c>
      <c r="EW28">
        <v>213.4</v>
      </c>
      <c r="EX28">
        <v>90.3</v>
      </c>
      <c r="EY28">
        <v>6233.7</v>
      </c>
      <c r="EZ28">
        <v>1.87334</v>
      </c>
      <c r="FA28">
        <v>1.879</v>
      </c>
      <c r="FB28">
        <v>1.8793500000000001</v>
      </c>
      <c r="FC28">
        <v>1.88</v>
      </c>
      <c r="FD28">
        <v>1.8775900000000001</v>
      </c>
      <c r="FE28">
        <v>1.8767</v>
      </c>
      <c r="FF28">
        <v>1.8772899999999999</v>
      </c>
      <c r="FG28">
        <v>1.875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-6.266</v>
      </c>
      <c r="FV28">
        <v>-0.17399999999999999</v>
      </c>
      <c r="FW28">
        <v>-6.2678699040969601</v>
      </c>
      <c r="FX28">
        <v>1.4527828764109799E-4</v>
      </c>
      <c r="FY28">
        <v>-4.3579519040863002E-7</v>
      </c>
      <c r="FZ28">
        <v>2.0799061152897499E-10</v>
      </c>
      <c r="GA28">
        <v>-0.17400000000000099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12.1</v>
      </c>
      <c r="GJ28">
        <v>12</v>
      </c>
      <c r="GK28">
        <v>1.0620099999999999</v>
      </c>
      <c r="GL28">
        <v>2.5415000000000001</v>
      </c>
      <c r="GM28">
        <v>1.54541</v>
      </c>
      <c r="GN28">
        <v>2.2936999999999999</v>
      </c>
      <c r="GO28">
        <v>1.5979000000000001</v>
      </c>
      <c r="GP28">
        <v>2.3083499999999999</v>
      </c>
      <c r="GQ28">
        <v>27.474299999999999</v>
      </c>
      <c r="GR28">
        <v>15.646800000000001</v>
      </c>
      <c r="GS28">
        <v>18</v>
      </c>
      <c r="GT28">
        <v>637.73500000000001</v>
      </c>
      <c r="GU28">
        <v>393.54899999999998</v>
      </c>
      <c r="GV28">
        <v>22.099799999999998</v>
      </c>
      <c r="GW28">
        <v>20.235099999999999</v>
      </c>
      <c r="GX28">
        <v>30</v>
      </c>
      <c r="GY28">
        <v>20.359100000000002</v>
      </c>
      <c r="GZ28">
        <v>20.341200000000001</v>
      </c>
      <c r="HA28">
        <v>21.3108</v>
      </c>
      <c r="HB28">
        <v>20</v>
      </c>
      <c r="HC28">
        <v>-30</v>
      </c>
      <c r="HD28">
        <v>22.119700000000002</v>
      </c>
      <c r="HE28">
        <v>412.88299999999998</v>
      </c>
      <c r="HF28">
        <v>0</v>
      </c>
      <c r="HG28">
        <v>101.00700000000001</v>
      </c>
      <c r="HH28">
        <v>99.190600000000003</v>
      </c>
    </row>
    <row r="29" spans="1:216" x14ac:dyDescent="0.2">
      <c r="A29">
        <v>11</v>
      </c>
      <c r="B29">
        <v>1690073194.0999999</v>
      </c>
      <c r="C29">
        <v>610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1690073194.0999999</v>
      </c>
      <c r="M29">
        <f t="shared" si="0"/>
        <v>2.7151773140382564E-3</v>
      </c>
      <c r="N29">
        <f t="shared" si="1"/>
        <v>2.7151773140382565</v>
      </c>
      <c r="O29">
        <f t="shared" si="2"/>
        <v>9.2386039595571674</v>
      </c>
      <c r="P29">
        <f t="shared" si="3"/>
        <v>400.108</v>
      </c>
      <c r="Q29">
        <f t="shared" si="4"/>
        <v>356.35982161571116</v>
      </c>
      <c r="R29">
        <f t="shared" si="5"/>
        <v>35.578941070364372</v>
      </c>
      <c r="S29">
        <f t="shared" si="6"/>
        <v>39.946756312871997</v>
      </c>
      <c r="T29">
        <f t="shared" si="7"/>
        <v>0.39896952605362829</v>
      </c>
      <c r="U29">
        <f t="shared" si="8"/>
        <v>3.0140798101055757</v>
      </c>
      <c r="V29">
        <f t="shared" si="9"/>
        <v>0.37178133522674989</v>
      </c>
      <c r="W29">
        <f t="shared" si="10"/>
        <v>0.23465150945048868</v>
      </c>
      <c r="X29">
        <f t="shared" si="11"/>
        <v>29.731234409078773</v>
      </c>
      <c r="Y29">
        <f t="shared" si="12"/>
        <v>21.582328140451434</v>
      </c>
      <c r="Z29">
        <f t="shared" si="13"/>
        <v>21.025600000000001</v>
      </c>
      <c r="AA29">
        <f t="shared" si="14"/>
        <v>2.4998612300198215</v>
      </c>
      <c r="AB29">
        <f t="shared" si="15"/>
        <v>66.908114949626523</v>
      </c>
      <c r="AC29">
        <f t="shared" si="16"/>
        <v>1.7863660511081998</v>
      </c>
      <c r="AD29">
        <f t="shared" si="17"/>
        <v>2.6698795093137973</v>
      </c>
      <c r="AE29">
        <f t="shared" si="18"/>
        <v>0.71349517891162173</v>
      </c>
      <c r="AF29">
        <f t="shared" si="19"/>
        <v>-119.7393195490871</v>
      </c>
      <c r="AG29">
        <f t="shared" si="20"/>
        <v>174.73094954780919</v>
      </c>
      <c r="AH29">
        <f t="shared" si="21"/>
        <v>11.843046445448472</v>
      </c>
      <c r="AI29">
        <f t="shared" si="22"/>
        <v>96.565910853249335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53579.808715420164</v>
      </c>
      <c r="AO29">
        <f t="shared" si="26"/>
        <v>179.756</v>
      </c>
      <c r="AP29">
        <f t="shared" si="27"/>
        <v>151.53502798397864</v>
      </c>
      <c r="AQ29">
        <f t="shared" si="28"/>
        <v>0.84300400534045394</v>
      </c>
      <c r="AR29">
        <f t="shared" si="29"/>
        <v>0.16539773030707611</v>
      </c>
      <c r="AS29">
        <v>1690073194.0999999</v>
      </c>
      <c r="AT29">
        <v>400.108</v>
      </c>
      <c r="AU29">
        <v>409.62799999999999</v>
      </c>
      <c r="AV29">
        <v>17.892299999999999</v>
      </c>
      <c r="AW29">
        <v>15.4336</v>
      </c>
      <c r="AX29">
        <v>406.375</v>
      </c>
      <c r="AY29">
        <v>18.066299999999998</v>
      </c>
      <c r="AZ29">
        <v>600.19299999999998</v>
      </c>
      <c r="BA29">
        <v>99.739900000000006</v>
      </c>
      <c r="BB29">
        <v>0.100034</v>
      </c>
      <c r="BC29">
        <v>22.100899999999999</v>
      </c>
      <c r="BD29">
        <v>21.025600000000001</v>
      </c>
      <c r="BE29">
        <v>999.9</v>
      </c>
      <c r="BF29">
        <v>0</v>
      </c>
      <c r="BG29">
        <v>0</v>
      </c>
      <c r="BH29">
        <v>9993.1200000000008</v>
      </c>
      <c r="BI29">
        <v>0</v>
      </c>
      <c r="BJ29">
        <v>21.331700000000001</v>
      </c>
      <c r="BK29">
        <v>-9.5194100000000006</v>
      </c>
      <c r="BL29">
        <v>407.39800000000002</v>
      </c>
      <c r="BM29">
        <v>416.04899999999998</v>
      </c>
      <c r="BN29">
        <v>2.45865</v>
      </c>
      <c r="BO29">
        <v>409.62799999999999</v>
      </c>
      <c r="BP29">
        <v>15.4336</v>
      </c>
      <c r="BQ29">
        <v>1.78457</v>
      </c>
      <c r="BR29">
        <v>1.53935</v>
      </c>
      <c r="BS29">
        <v>15.6523</v>
      </c>
      <c r="BT29">
        <v>13.364699999999999</v>
      </c>
      <c r="BU29">
        <v>179.756</v>
      </c>
      <c r="BV29">
        <v>0.89986900000000003</v>
      </c>
      <c r="BW29">
        <v>0.100131</v>
      </c>
      <c r="BX29">
        <v>0</v>
      </c>
      <c r="BY29">
        <v>2.3929999999999998</v>
      </c>
      <c r="BZ29">
        <v>0</v>
      </c>
      <c r="CA29">
        <v>1766.17</v>
      </c>
      <c r="CB29">
        <v>1717.58</v>
      </c>
      <c r="CC29">
        <v>33.375</v>
      </c>
      <c r="CD29">
        <v>38.061999999999998</v>
      </c>
      <c r="CE29">
        <v>36.125</v>
      </c>
      <c r="CF29">
        <v>36.186999999999998</v>
      </c>
      <c r="CG29">
        <v>34.061999999999998</v>
      </c>
      <c r="CH29">
        <v>161.76</v>
      </c>
      <c r="CI29">
        <v>18</v>
      </c>
      <c r="CJ29">
        <v>0</v>
      </c>
      <c r="CK29">
        <v>1690073199.5</v>
      </c>
      <c r="CL29">
        <v>0</v>
      </c>
      <c r="CM29">
        <v>1690072412.0999999</v>
      </c>
      <c r="CN29" t="s">
        <v>350</v>
      </c>
      <c r="CO29">
        <v>1690072406.0999999</v>
      </c>
      <c r="CP29">
        <v>1690072412.0999999</v>
      </c>
      <c r="CQ29">
        <v>32</v>
      </c>
      <c r="CR29">
        <v>2.5999999999999999E-2</v>
      </c>
      <c r="CS29">
        <v>6.0000000000000001E-3</v>
      </c>
      <c r="CT29">
        <v>-6.27</v>
      </c>
      <c r="CU29">
        <v>-0.17399999999999999</v>
      </c>
      <c r="CV29">
        <v>427</v>
      </c>
      <c r="CW29">
        <v>15</v>
      </c>
      <c r="CX29">
        <v>0.06</v>
      </c>
      <c r="CY29">
        <v>0.01</v>
      </c>
      <c r="CZ29">
        <v>8.4717638164499292</v>
      </c>
      <c r="DA29">
        <v>-0.30270900169611398</v>
      </c>
      <c r="DB29">
        <v>3.90503193156529E-2</v>
      </c>
      <c r="DC29">
        <v>1</v>
      </c>
      <c r="DD29">
        <v>409.77445</v>
      </c>
      <c r="DE29">
        <v>-1.08960902255623</v>
      </c>
      <c r="DF29">
        <v>0.11038001404239201</v>
      </c>
      <c r="DG29">
        <v>-1</v>
      </c>
      <c r="DH29">
        <v>179.98933333333301</v>
      </c>
      <c r="DI29">
        <v>5.8334123365094602E-2</v>
      </c>
      <c r="DJ29">
        <v>0.127403869767546</v>
      </c>
      <c r="DK29">
        <v>1</v>
      </c>
      <c r="DL29">
        <v>2</v>
      </c>
      <c r="DM29">
        <v>2</v>
      </c>
      <c r="DN29" t="s">
        <v>351</v>
      </c>
      <c r="DO29">
        <v>3.1604700000000001</v>
      </c>
      <c r="DP29">
        <v>2.8317899999999998</v>
      </c>
      <c r="DQ29">
        <v>9.5752900000000002E-2</v>
      </c>
      <c r="DR29">
        <v>9.6647700000000003E-2</v>
      </c>
      <c r="DS29">
        <v>9.8540199999999994E-2</v>
      </c>
      <c r="DT29">
        <v>8.8115499999999999E-2</v>
      </c>
      <c r="DU29">
        <v>28893</v>
      </c>
      <c r="DV29">
        <v>29946.5</v>
      </c>
      <c r="DW29">
        <v>29668.400000000001</v>
      </c>
      <c r="DX29">
        <v>30888.1</v>
      </c>
      <c r="DY29">
        <v>35021.699999999997</v>
      </c>
      <c r="DZ29">
        <v>36837.4</v>
      </c>
      <c r="EA29">
        <v>40720.1</v>
      </c>
      <c r="EB29">
        <v>42761.8</v>
      </c>
      <c r="EC29">
        <v>2.3134299999999999</v>
      </c>
      <c r="ED29">
        <v>1.96933</v>
      </c>
      <c r="EE29">
        <v>0.12312099999999999</v>
      </c>
      <c r="EF29">
        <v>0</v>
      </c>
      <c r="EG29">
        <v>18.988800000000001</v>
      </c>
      <c r="EH29">
        <v>999.9</v>
      </c>
      <c r="EI29">
        <v>59.863999999999997</v>
      </c>
      <c r="EJ29">
        <v>24.088000000000001</v>
      </c>
      <c r="EK29">
        <v>18.0702</v>
      </c>
      <c r="EL29">
        <v>61.595199999999998</v>
      </c>
      <c r="EM29">
        <v>26.738800000000001</v>
      </c>
      <c r="EN29">
        <v>1</v>
      </c>
      <c r="EO29">
        <v>-0.49431399999999998</v>
      </c>
      <c r="EP29">
        <v>-0.87976600000000005</v>
      </c>
      <c r="EQ29">
        <v>20.302499999999998</v>
      </c>
      <c r="ER29">
        <v>5.2423000000000002</v>
      </c>
      <c r="ES29">
        <v>11.8276</v>
      </c>
      <c r="ET29">
        <v>4.9830500000000004</v>
      </c>
      <c r="EU29">
        <v>3.2989999999999999</v>
      </c>
      <c r="EV29">
        <v>9999</v>
      </c>
      <c r="EW29">
        <v>213.4</v>
      </c>
      <c r="EX29">
        <v>90.3</v>
      </c>
      <c r="EY29">
        <v>6235.1</v>
      </c>
      <c r="EZ29">
        <v>1.87344</v>
      </c>
      <c r="FA29">
        <v>1.8791</v>
      </c>
      <c r="FB29">
        <v>1.8794299999999999</v>
      </c>
      <c r="FC29">
        <v>1.8800399999999999</v>
      </c>
      <c r="FD29">
        <v>1.87765</v>
      </c>
      <c r="FE29">
        <v>1.8768</v>
      </c>
      <c r="FF29">
        <v>1.8772899999999999</v>
      </c>
      <c r="FG29">
        <v>1.8750199999999999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-6.2670000000000003</v>
      </c>
      <c r="FV29">
        <v>-0.17399999999999999</v>
      </c>
      <c r="FW29">
        <v>-6.2678699040969601</v>
      </c>
      <c r="FX29">
        <v>1.4527828764109799E-4</v>
      </c>
      <c r="FY29">
        <v>-4.3579519040863002E-7</v>
      </c>
      <c r="FZ29">
        <v>2.0799061152897499E-10</v>
      </c>
      <c r="GA29">
        <v>-0.17400000000000099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13.1</v>
      </c>
      <c r="GJ29">
        <v>13</v>
      </c>
      <c r="GK29">
        <v>1.0546899999999999</v>
      </c>
      <c r="GL29">
        <v>2.5329600000000001</v>
      </c>
      <c r="GM29">
        <v>1.54541</v>
      </c>
      <c r="GN29">
        <v>2.2949199999999998</v>
      </c>
      <c r="GO29">
        <v>1.5979000000000001</v>
      </c>
      <c r="GP29">
        <v>2.36328</v>
      </c>
      <c r="GQ29">
        <v>27.495100000000001</v>
      </c>
      <c r="GR29">
        <v>15.6556</v>
      </c>
      <c r="GS29">
        <v>18</v>
      </c>
      <c r="GT29">
        <v>637.70399999999995</v>
      </c>
      <c r="GU29">
        <v>393.55</v>
      </c>
      <c r="GV29">
        <v>21.805599999999998</v>
      </c>
      <c r="GW29">
        <v>20.229900000000001</v>
      </c>
      <c r="GX29">
        <v>30.0001</v>
      </c>
      <c r="GY29">
        <v>20.360800000000001</v>
      </c>
      <c r="GZ29">
        <v>20.343</v>
      </c>
      <c r="HA29">
        <v>21.188300000000002</v>
      </c>
      <c r="HB29">
        <v>20</v>
      </c>
      <c r="HC29">
        <v>-30</v>
      </c>
      <c r="HD29">
        <v>21.808599999999998</v>
      </c>
      <c r="HE29">
        <v>409.78899999999999</v>
      </c>
      <c r="HF29">
        <v>0</v>
      </c>
      <c r="HG29">
        <v>101.01</v>
      </c>
      <c r="HH29">
        <v>99.190399999999997</v>
      </c>
    </row>
    <row r="30" spans="1:216" x14ac:dyDescent="0.2">
      <c r="A30">
        <v>12</v>
      </c>
      <c r="B30">
        <v>1690073255.0999999</v>
      </c>
      <c r="C30">
        <v>671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1690073255.0999999</v>
      </c>
      <c r="M30">
        <f t="shared" si="0"/>
        <v>2.6687653720839995E-3</v>
      </c>
      <c r="N30">
        <f t="shared" si="1"/>
        <v>2.6687653720839997</v>
      </c>
      <c r="O30">
        <f t="shared" si="2"/>
        <v>6.1783482244128871</v>
      </c>
      <c r="P30">
        <f t="shared" si="3"/>
        <v>400.16300000000001</v>
      </c>
      <c r="Q30">
        <f t="shared" si="4"/>
        <v>369.22670787628255</v>
      </c>
      <c r="R30">
        <f t="shared" si="5"/>
        <v>36.863577899166195</v>
      </c>
      <c r="S30">
        <f t="shared" si="6"/>
        <v>39.952255912665002</v>
      </c>
      <c r="T30">
        <f t="shared" si="7"/>
        <v>0.39586052437485686</v>
      </c>
      <c r="U30">
        <f t="shared" si="8"/>
        <v>3.0071529488100204</v>
      </c>
      <c r="V30">
        <f t="shared" si="9"/>
        <v>0.36902196105005436</v>
      </c>
      <c r="W30">
        <f t="shared" si="10"/>
        <v>0.23289825750960511</v>
      </c>
      <c r="X30">
        <f t="shared" si="11"/>
        <v>20.666017938415365</v>
      </c>
      <c r="Y30">
        <f t="shared" si="12"/>
        <v>21.51397705696246</v>
      </c>
      <c r="Z30">
        <f t="shared" si="13"/>
        <v>20.9666</v>
      </c>
      <c r="AA30">
        <f t="shared" si="14"/>
        <v>2.4908134657695378</v>
      </c>
      <c r="AB30">
        <f t="shared" si="15"/>
        <v>66.93693996236874</v>
      </c>
      <c r="AC30">
        <f t="shared" si="16"/>
        <v>1.7842298518094999</v>
      </c>
      <c r="AD30">
        <f t="shared" si="17"/>
        <v>2.6655384199107033</v>
      </c>
      <c r="AE30">
        <f t="shared" si="18"/>
        <v>0.70658361396003788</v>
      </c>
      <c r="AF30">
        <f t="shared" si="19"/>
        <v>-117.69255290890437</v>
      </c>
      <c r="AG30">
        <f t="shared" si="20"/>
        <v>179.56591714017009</v>
      </c>
      <c r="AH30">
        <f t="shared" si="21"/>
        <v>12.193469005847595</v>
      </c>
      <c r="AI30">
        <f t="shared" si="22"/>
        <v>94.73285117552868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53391.548802050835</v>
      </c>
      <c r="AO30">
        <f t="shared" si="26"/>
        <v>124.955</v>
      </c>
      <c r="AP30">
        <f t="shared" si="27"/>
        <v>105.3369149939976</v>
      </c>
      <c r="AQ30">
        <f t="shared" si="28"/>
        <v>0.84299879951980794</v>
      </c>
      <c r="AR30">
        <f t="shared" si="29"/>
        <v>0.16538768307322929</v>
      </c>
      <c r="AS30">
        <v>1690073255.0999999</v>
      </c>
      <c r="AT30">
        <v>400.16300000000001</v>
      </c>
      <c r="AU30">
        <v>406.84399999999999</v>
      </c>
      <c r="AV30">
        <v>17.870899999999999</v>
      </c>
      <c r="AW30">
        <v>15.4543</v>
      </c>
      <c r="AX30">
        <v>406.43</v>
      </c>
      <c r="AY30">
        <v>18.044899999999998</v>
      </c>
      <c r="AZ30">
        <v>600.22400000000005</v>
      </c>
      <c r="BA30">
        <v>99.739699999999999</v>
      </c>
      <c r="BB30">
        <v>0.100255</v>
      </c>
      <c r="BC30">
        <v>22.074200000000001</v>
      </c>
      <c r="BD30">
        <v>20.9666</v>
      </c>
      <c r="BE30">
        <v>999.9</v>
      </c>
      <c r="BF30">
        <v>0</v>
      </c>
      <c r="BG30">
        <v>0</v>
      </c>
      <c r="BH30">
        <v>9955.6200000000008</v>
      </c>
      <c r="BI30">
        <v>0</v>
      </c>
      <c r="BJ30">
        <v>22.192900000000002</v>
      </c>
      <c r="BK30">
        <v>-6.6804199999999998</v>
      </c>
      <c r="BL30">
        <v>407.44499999999999</v>
      </c>
      <c r="BM30">
        <v>413.23</v>
      </c>
      <c r="BN30">
        <v>2.4166099999999999</v>
      </c>
      <c r="BO30">
        <v>406.84399999999999</v>
      </c>
      <c r="BP30">
        <v>15.4543</v>
      </c>
      <c r="BQ30">
        <v>1.78244</v>
      </c>
      <c r="BR30">
        <v>1.5414099999999999</v>
      </c>
      <c r="BS30">
        <v>15.633599999999999</v>
      </c>
      <c r="BT30">
        <v>13.385199999999999</v>
      </c>
      <c r="BU30">
        <v>124.955</v>
      </c>
      <c r="BV30">
        <v>0.900038</v>
      </c>
      <c r="BW30">
        <v>9.9961599999999998E-2</v>
      </c>
      <c r="BX30">
        <v>0</v>
      </c>
      <c r="BY30">
        <v>2.1764000000000001</v>
      </c>
      <c r="BZ30">
        <v>0</v>
      </c>
      <c r="CA30">
        <v>1327.27</v>
      </c>
      <c r="CB30">
        <v>1194</v>
      </c>
      <c r="CC30">
        <v>33.125</v>
      </c>
      <c r="CD30">
        <v>38.125</v>
      </c>
      <c r="CE30">
        <v>36.061999999999998</v>
      </c>
      <c r="CF30">
        <v>36.311999999999998</v>
      </c>
      <c r="CG30">
        <v>33.936999999999998</v>
      </c>
      <c r="CH30">
        <v>112.46</v>
      </c>
      <c r="CI30">
        <v>12.49</v>
      </c>
      <c r="CJ30">
        <v>0</v>
      </c>
      <c r="CK30">
        <v>1690073260.0999999</v>
      </c>
      <c r="CL30">
        <v>0</v>
      </c>
      <c r="CM30">
        <v>1690072412.0999999</v>
      </c>
      <c r="CN30" t="s">
        <v>350</v>
      </c>
      <c r="CO30">
        <v>1690072406.0999999</v>
      </c>
      <c r="CP30">
        <v>1690072412.0999999</v>
      </c>
      <c r="CQ30">
        <v>32</v>
      </c>
      <c r="CR30">
        <v>2.5999999999999999E-2</v>
      </c>
      <c r="CS30">
        <v>6.0000000000000001E-3</v>
      </c>
      <c r="CT30">
        <v>-6.27</v>
      </c>
      <c r="CU30">
        <v>-0.17399999999999999</v>
      </c>
      <c r="CV30">
        <v>427</v>
      </c>
      <c r="CW30">
        <v>15</v>
      </c>
      <c r="CX30">
        <v>0.06</v>
      </c>
      <c r="CY30">
        <v>0.01</v>
      </c>
      <c r="CZ30">
        <v>5.7264201518465896</v>
      </c>
      <c r="DA30">
        <v>0.43180473463295999</v>
      </c>
      <c r="DB30">
        <v>5.4606086070366801E-2</v>
      </c>
      <c r="DC30">
        <v>1</v>
      </c>
      <c r="DD30">
        <v>406.94704761904802</v>
      </c>
      <c r="DE30">
        <v>-0.30950649350655701</v>
      </c>
      <c r="DF30">
        <v>5.5031139401747503E-2</v>
      </c>
      <c r="DG30">
        <v>-1</v>
      </c>
      <c r="DH30">
        <v>125.00375</v>
      </c>
      <c r="DI30">
        <v>-0.199684403928898</v>
      </c>
      <c r="DJ30">
        <v>9.8240457551866306E-2</v>
      </c>
      <c r="DK30">
        <v>1</v>
      </c>
      <c r="DL30">
        <v>2</v>
      </c>
      <c r="DM30">
        <v>2</v>
      </c>
      <c r="DN30" t="s">
        <v>351</v>
      </c>
      <c r="DO30">
        <v>3.1605400000000001</v>
      </c>
      <c r="DP30">
        <v>2.83169</v>
      </c>
      <c r="DQ30">
        <v>9.5763200000000007E-2</v>
      </c>
      <c r="DR30">
        <v>9.6151700000000007E-2</v>
      </c>
      <c r="DS30">
        <v>9.8455500000000001E-2</v>
      </c>
      <c r="DT30">
        <v>8.8202900000000001E-2</v>
      </c>
      <c r="DU30">
        <v>28893.8</v>
      </c>
      <c r="DV30">
        <v>29963.9</v>
      </c>
      <c r="DW30">
        <v>29669.599999999999</v>
      </c>
      <c r="DX30">
        <v>30889.1</v>
      </c>
      <c r="DY30">
        <v>35026.300000000003</v>
      </c>
      <c r="DZ30">
        <v>36834.9</v>
      </c>
      <c r="EA30">
        <v>40721.599999999999</v>
      </c>
      <c r="EB30">
        <v>42763.1</v>
      </c>
      <c r="EC30">
        <v>2.3134299999999999</v>
      </c>
      <c r="ED30">
        <v>1.9688699999999999</v>
      </c>
      <c r="EE30">
        <v>0.120904</v>
      </c>
      <c r="EF30">
        <v>0</v>
      </c>
      <c r="EG30">
        <v>18.9663</v>
      </c>
      <c r="EH30">
        <v>999.9</v>
      </c>
      <c r="EI30">
        <v>59.84</v>
      </c>
      <c r="EJ30">
        <v>24.129000000000001</v>
      </c>
      <c r="EK30">
        <v>18.1065</v>
      </c>
      <c r="EL30">
        <v>61.555199999999999</v>
      </c>
      <c r="EM30">
        <v>25.865400000000001</v>
      </c>
      <c r="EN30">
        <v>1</v>
      </c>
      <c r="EO30">
        <v>-0.49475400000000003</v>
      </c>
      <c r="EP30">
        <v>-1.43865</v>
      </c>
      <c r="EQ30">
        <v>20.2987</v>
      </c>
      <c r="ER30">
        <v>5.2449899999999996</v>
      </c>
      <c r="ES30">
        <v>11.8276</v>
      </c>
      <c r="ET30">
        <v>4.9834500000000004</v>
      </c>
      <c r="EU30">
        <v>3.2989999999999999</v>
      </c>
      <c r="EV30">
        <v>9999</v>
      </c>
      <c r="EW30">
        <v>213.4</v>
      </c>
      <c r="EX30">
        <v>90.3</v>
      </c>
      <c r="EY30">
        <v>6236.3</v>
      </c>
      <c r="EZ30">
        <v>1.8733900000000001</v>
      </c>
      <c r="FA30">
        <v>1.87906</v>
      </c>
      <c r="FB30">
        <v>1.8794299999999999</v>
      </c>
      <c r="FC30">
        <v>1.88002</v>
      </c>
      <c r="FD30">
        <v>1.8775999999999999</v>
      </c>
      <c r="FE30">
        <v>1.8767499999999999</v>
      </c>
      <c r="FF30">
        <v>1.8772899999999999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-6.2670000000000003</v>
      </c>
      <c r="FV30">
        <v>-0.17399999999999999</v>
      </c>
      <c r="FW30">
        <v>-6.2678699040969601</v>
      </c>
      <c r="FX30">
        <v>1.4527828764109799E-4</v>
      </c>
      <c r="FY30">
        <v>-4.3579519040863002E-7</v>
      </c>
      <c r="FZ30">
        <v>2.0799061152897499E-10</v>
      </c>
      <c r="GA30">
        <v>-0.17400000000000099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14.2</v>
      </c>
      <c r="GJ30">
        <v>14.1</v>
      </c>
      <c r="GK30">
        <v>1.0498000000000001</v>
      </c>
      <c r="GL30">
        <v>2.5354000000000001</v>
      </c>
      <c r="GM30">
        <v>1.54541</v>
      </c>
      <c r="GN30">
        <v>2.2936999999999999</v>
      </c>
      <c r="GO30">
        <v>1.5979000000000001</v>
      </c>
      <c r="GP30">
        <v>2.4255399999999998</v>
      </c>
      <c r="GQ30">
        <v>27.515999999999998</v>
      </c>
      <c r="GR30">
        <v>15.646800000000001</v>
      </c>
      <c r="GS30">
        <v>18</v>
      </c>
      <c r="GT30">
        <v>637.66</v>
      </c>
      <c r="GU30">
        <v>393.27300000000002</v>
      </c>
      <c r="GV30">
        <v>22.214300000000001</v>
      </c>
      <c r="GW30">
        <v>20.222999999999999</v>
      </c>
      <c r="GX30">
        <v>30</v>
      </c>
      <c r="GY30">
        <v>20.357299999999999</v>
      </c>
      <c r="GZ30">
        <v>20.339500000000001</v>
      </c>
      <c r="HA30">
        <v>21.068999999999999</v>
      </c>
      <c r="HB30">
        <v>20</v>
      </c>
      <c r="HC30">
        <v>-30</v>
      </c>
      <c r="HD30">
        <v>22.2271</v>
      </c>
      <c r="HE30">
        <v>406.83300000000003</v>
      </c>
      <c r="HF30">
        <v>0</v>
      </c>
      <c r="HG30">
        <v>101.014</v>
      </c>
      <c r="HH30">
        <v>99.193399999999997</v>
      </c>
    </row>
    <row r="31" spans="1:216" x14ac:dyDescent="0.2">
      <c r="A31">
        <v>13</v>
      </c>
      <c r="B31">
        <v>1690073316.0999999</v>
      </c>
      <c r="C31">
        <v>732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1690073316.0999999</v>
      </c>
      <c r="M31">
        <f t="shared" si="0"/>
        <v>2.6345272602189256E-3</v>
      </c>
      <c r="N31">
        <f t="shared" si="1"/>
        <v>2.6345272602189258</v>
      </c>
      <c r="O31">
        <f t="shared" si="2"/>
        <v>4.9199519801862648</v>
      </c>
      <c r="P31">
        <f t="shared" si="3"/>
        <v>400.041</v>
      </c>
      <c r="Q31">
        <f t="shared" si="4"/>
        <v>373.83998073724194</v>
      </c>
      <c r="R31">
        <f t="shared" si="5"/>
        <v>37.32453695558803</v>
      </c>
      <c r="S31">
        <f t="shared" si="6"/>
        <v>39.940471478744996</v>
      </c>
      <c r="T31">
        <f t="shared" si="7"/>
        <v>0.38462255671281326</v>
      </c>
      <c r="U31">
        <f t="shared" si="8"/>
        <v>3.0122518865921886</v>
      </c>
      <c r="V31">
        <f t="shared" si="9"/>
        <v>0.35927372805390295</v>
      </c>
      <c r="W31">
        <f t="shared" si="10"/>
        <v>0.22668420608304501</v>
      </c>
      <c r="X31">
        <f t="shared" si="11"/>
        <v>16.512645379340878</v>
      </c>
      <c r="Y31">
        <f t="shared" si="12"/>
        <v>21.535039047549304</v>
      </c>
      <c r="Z31">
        <f t="shared" si="13"/>
        <v>21.0214</v>
      </c>
      <c r="AA31">
        <f t="shared" si="14"/>
        <v>2.4992162017042636</v>
      </c>
      <c r="AB31">
        <f t="shared" si="15"/>
        <v>66.738777542369547</v>
      </c>
      <c r="AC31">
        <f t="shared" si="16"/>
        <v>1.7827898662035</v>
      </c>
      <c r="AD31">
        <f t="shared" si="17"/>
        <v>2.6712953575927938</v>
      </c>
      <c r="AE31">
        <f t="shared" si="18"/>
        <v>0.71642633550076362</v>
      </c>
      <c r="AF31">
        <f t="shared" si="19"/>
        <v>-116.18265217565462</v>
      </c>
      <c r="AG31">
        <f t="shared" si="20"/>
        <v>176.71989710117646</v>
      </c>
      <c r="AH31">
        <f t="shared" si="21"/>
        <v>11.985398961166874</v>
      </c>
      <c r="AI31">
        <f t="shared" si="22"/>
        <v>89.035289266029594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53527.272034434747</v>
      </c>
      <c r="AO31">
        <f t="shared" si="26"/>
        <v>99.834699999999998</v>
      </c>
      <c r="AP31">
        <f t="shared" si="27"/>
        <v>84.161162124010801</v>
      </c>
      <c r="AQ31">
        <f t="shared" si="28"/>
        <v>0.84300510868476397</v>
      </c>
      <c r="AR31">
        <f t="shared" si="29"/>
        <v>0.16539985976159469</v>
      </c>
      <c r="AS31">
        <v>1690073316.0999999</v>
      </c>
      <c r="AT31">
        <v>400.041</v>
      </c>
      <c r="AU31">
        <v>405.54899999999998</v>
      </c>
      <c r="AV31">
        <v>17.856300000000001</v>
      </c>
      <c r="AW31">
        <v>15.470599999999999</v>
      </c>
      <c r="AX31">
        <v>406.30799999999999</v>
      </c>
      <c r="AY31">
        <v>18.0303</v>
      </c>
      <c r="AZ31">
        <v>600.20699999999999</v>
      </c>
      <c r="BA31">
        <v>99.740799999999993</v>
      </c>
      <c r="BB31">
        <v>0.100145</v>
      </c>
      <c r="BC31">
        <v>22.1096</v>
      </c>
      <c r="BD31">
        <v>21.0214</v>
      </c>
      <c r="BE31">
        <v>999.9</v>
      </c>
      <c r="BF31">
        <v>0</v>
      </c>
      <c r="BG31">
        <v>0</v>
      </c>
      <c r="BH31">
        <v>9983.1200000000008</v>
      </c>
      <c r="BI31">
        <v>0</v>
      </c>
      <c r="BJ31">
        <v>21.523599999999998</v>
      </c>
      <c r="BK31">
        <v>-5.5080600000000004</v>
      </c>
      <c r="BL31">
        <v>407.31400000000002</v>
      </c>
      <c r="BM31">
        <v>411.92099999999999</v>
      </c>
      <c r="BN31">
        <v>2.3857200000000001</v>
      </c>
      <c r="BO31">
        <v>405.54899999999998</v>
      </c>
      <c r="BP31">
        <v>15.470599999999999</v>
      </c>
      <c r="BQ31">
        <v>1.7809999999999999</v>
      </c>
      <c r="BR31">
        <v>1.54305</v>
      </c>
      <c r="BS31">
        <v>15.621</v>
      </c>
      <c r="BT31">
        <v>13.4015</v>
      </c>
      <c r="BU31">
        <v>99.834699999999998</v>
      </c>
      <c r="BV31">
        <v>0.89980700000000002</v>
      </c>
      <c r="BW31">
        <v>0.100193</v>
      </c>
      <c r="BX31">
        <v>0</v>
      </c>
      <c r="BY31">
        <v>2.1810999999999998</v>
      </c>
      <c r="BZ31">
        <v>0</v>
      </c>
      <c r="CA31">
        <v>1112.1500000000001</v>
      </c>
      <c r="CB31">
        <v>953.91499999999996</v>
      </c>
      <c r="CC31">
        <v>32.936999999999998</v>
      </c>
      <c r="CD31">
        <v>38.061999999999998</v>
      </c>
      <c r="CE31">
        <v>35.875</v>
      </c>
      <c r="CF31">
        <v>36.375</v>
      </c>
      <c r="CG31">
        <v>33.75</v>
      </c>
      <c r="CH31">
        <v>89.83</v>
      </c>
      <c r="CI31">
        <v>10</v>
      </c>
      <c r="CJ31">
        <v>0</v>
      </c>
      <c r="CK31">
        <v>1690073321.3</v>
      </c>
      <c r="CL31">
        <v>0</v>
      </c>
      <c r="CM31">
        <v>1690072412.0999999</v>
      </c>
      <c r="CN31" t="s">
        <v>350</v>
      </c>
      <c r="CO31">
        <v>1690072406.0999999</v>
      </c>
      <c r="CP31">
        <v>1690072412.0999999</v>
      </c>
      <c r="CQ31">
        <v>32</v>
      </c>
      <c r="CR31">
        <v>2.5999999999999999E-2</v>
      </c>
      <c r="CS31">
        <v>6.0000000000000001E-3</v>
      </c>
      <c r="CT31">
        <v>-6.27</v>
      </c>
      <c r="CU31">
        <v>-0.17399999999999999</v>
      </c>
      <c r="CV31">
        <v>427</v>
      </c>
      <c r="CW31">
        <v>15</v>
      </c>
      <c r="CX31">
        <v>0.06</v>
      </c>
      <c r="CY31">
        <v>0.01</v>
      </c>
      <c r="CZ31">
        <v>4.5551749604695297</v>
      </c>
      <c r="DA31">
        <v>0.19196352284331</v>
      </c>
      <c r="DB31">
        <v>6.0216071489119803E-2</v>
      </c>
      <c r="DC31">
        <v>1</v>
      </c>
      <c r="DD31">
        <v>405.64795238095201</v>
      </c>
      <c r="DE31">
        <v>-0.312467532467196</v>
      </c>
      <c r="DF31">
        <v>6.1719392792799699E-2</v>
      </c>
      <c r="DG31">
        <v>-1</v>
      </c>
      <c r="DH31">
        <v>100.00646999999999</v>
      </c>
      <c r="DI31">
        <v>0.19756232251053099</v>
      </c>
      <c r="DJ31">
        <v>0.14495735269381799</v>
      </c>
      <c r="DK31">
        <v>1</v>
      </c>
      <c r="DL31">
        <v>2</v>
      </c>
      <c r="DM31">
        <v>2</v>
      </c>
      <c r="DN31" t="s">
        <v>351</v>
      </c>
      <c r="DO31">
        <v>3.1605099999999999</v>
      </c>
      <c r="DP31">
        <v>2.8318099999999999</v>
      </c>
      <c r="DQ31">
        <v>9.5742599999999997E-2</v>
      </c>
      <c r="DR31">
        <v>9.5921599999999996E-2</v>
      </c>
      <c r="DS31">
        <v>9.8398600000000003E-2</v>
      </c>
      <c r="DT31">
        <v>8.8272400000000001E-2</v>
      </c>
      <c r="DU31">
        <v>28894.3</v>
      </c>
      <c r="DV31">
        <v>29973.7</v>
      </c>
      <c r="DW31">
        <v>29669.3</v>
      </c>
      <c r="DX31">
        <v>30891.3</v>
      </c>
      <c r="DY31">
        <v>35027.5</v>
      </c>
      <c r="DZ31">
        <v>36833.5</v>
      </c>
      <c r="EA31">
        <v>40720.400000000001</v>
      </c>
      <c r="EB31">
        <v>42764.800000000003</v>
      </c>
      <c r="EC31">
        <v>2.3136000000000001</v>
      </c>
      <c r="ED31">
        <v>1.96895</v>
      </c>
      <c r="EE31">
        <v>0.119545</v>
      </c>
      <c r="EF31">
        <v>0</v>
      </c>
      <c r="EG31">
        <v>19.043800000000001</v>
      </c>
      <c r="EH31">
        <v>999.9</v>
      </c>
      <c r="EI31">
        <v>59.84</v>
      </c>
      <c r="EJ31">
        <v>24.158999999999999</v>
      </c>
      <c r="EK31">
        <v>18.140499999999999</v>
      </c>
      <c r="EL31">
        <v>61.095199999999998</v>
      </c>
      <c r="EM31">
        <v>26.482399999999998</v>
      </c>
      <c r="EN31">
        <v>1</v>
      </c>
      <c r="EO31">
        <v>-0.49554900000000002</v>
      </c>
      <c r="EP31">
        <v>-0.855877</v>
      </c>
      <c r="EQ31">
        <v>20.3034</v>
      </c>
      <c r="ER31">
        <v>5.2446900000000003</v>
      </c>
      <c r="ES31">
        <v>11.8256</v>
      </c>
      <c r="ET31">
        <v>4.9833999999999996</v>
      </c>
      <c r="EU31">
        <v>3.2989999999999999</v>
      </c>
      <c r="EV31">
        <v>9999</v>
      </c>
      <c r="EW31">
        <v>213.4</v>
      </c>
      <c r="EX31">
        <v>90.3</v>
      </c>
      <c r="EY31">
        <v>6237.8</v>
      </c>
      <c r="EZ31">
        <v>1.8733900000000001</v>
      </c>
      <c r="FA31">
        <v>1.87906</v>
      </c>
      <c r="FB31">
        <v>1.8794299999999999</v>
      </c>
      <c r="FC31">
        <v>1.8800399999999999</v>
      </c>
      <c r="FD31">
        <v>1.8776200000000001</v>
      </c>
      <c r="FE31">
        <v>1.87676</v>
      </c>
      <c r="FF31">
        <v>1.8772899999999999</v>
      </c>
      <c r="FG31">
        <v>1.8750100000000001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-6.2670000000000003</v>
      </c>
      <c r="FV31">
        <v>-0.17399999999999999</v>
      </c>
      <c r="FW31">
        <v>-6.2678699040969601</v>
      </c>
      <c r="FX31">
        <v>1.4527828764109799E-4</v>
      </c>
      <c r="FY31">
        <v>-4.3579519040863002E-7</v>
      </c>
      <c r="FZ31">
        <v>2.0799061152897499E-10</v>
      </c>
      <c r="GA31">
        <v>-0.17400000000000099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15.2</v>
      </c>
      <c r="GJ31">
        <v>15.1</v>
      </c>
      <c r="GK31">
        <v>1.0473600000000001</v>
      </c>
      <c r="GL31">
        <v>2.5378400000000001</v>
      </c>
      <c r="GM31">
        <v>1.54541</v>
      </c>
      <c r="GN31">
        <v>2.2949199999999998</v>
      </c>
      <c r="GO31">
        <v>1.5979000000000001</v>
      </c>
      <c r="GP31">
        <v>2.3315399999999999</v>
      </c>
      <c r="GQ31">
        <v>27.536799999999999</v>
      </c>
      <c r="GR31">
        <v>15.6381</v>
      </c>
      <c r="GS31">
        <v>18</v>
      </c>
      <c r="GT31">
        <v>637.76300000000003</v>
      </c>
      <c r="GU31">
        <v>393.3</v>
      </c>
      <c r="GV31">
        <v>21.8809</v>
      </c>
      <c r="GW31">
        <v>20.2178</v>
      </c>
      <c r="GX31">
        <v>30.0001</v>
      </c>
      <c r="GY31">
        <v>20.355599999999999</v>
      </c>
      <c r="GZ31">
        <v>20.337700000000002</v>
      </c>
      <c r="HA31">
        <v>21.0182</v>
      </c>
      <c r="HB31">
        <v>20</v>
      </c>
      <c r="HC31">
        <v>-30</v>
      </c>
      <c r="HD31">
        <v>21.8628</v>
      </c>
      <c r="HE31">
        <v>405.673</v>
      </c>
      <c r="HF31">
        <v>0</v>
      </c>
      <c r="HG31">
        <v>101.012</v>
      </c>
      <c r="HH31">
        <v>99.198700000000002</v>
      </c>
    </row>
    <row r="32" spans="1:216" x14ac:dyDescent="0.2">
      <c r="A32">
        <v>14</v>
      </c>
      <c r="B32">
        <v>1690073377.0999999</v>
      </c>
      <c r="C32">
        <v>793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1690073377.0999999</v>
      </c>
      <c r="M32">
        <f t="shared" si="0"/>
        <v>2.5686306570044696E-3</v>
      </c>
      <c r="N32">
        <f t="shared" si="1"/>
        <v>2.5686306570044697</v>
      </c>
      <c r="O32">
        <f t="shared" si="2"/>
        <v>3.7297167008229248</v>
      </c>
      <c r="P32">
        <f t="shared" si="3"/>
        <v>400.04899999999998</v>
      </c>
      <c r="Q32">
        <f t="shared" si="4"/>
        <v>378.63658656467499</v>
      </c>
      <c r="R32">
        <f t="shared" si="5"/>
        <v>37.803381983705918</v>
      </c>
      <c r="S32">
        <f t="shared" si="6"/>
        <v>39.941214599494003</v>
      </c>
      <c r="T32">
        <f t="shared" si="7"/>
        <v>0.37420284384114116</v>
      </c>
      <c r="U32">
        <f t="shared" si="8"/>
        <v>3.0140945899664402</v>
      </c>
      <c r="V32">
        <f t="shared" si="9"/>
        <v>0.35017649975401038</v>
      </c>
      <c r="W32">
        <f t="shared" si="10"/>
        <v>0.22089030505682017</v>
      </c>
      <c r="X32">
        <f t="shared" si="11"/>
        <v>12.404241490766564</v>
      </c>
      <c r="Y32">
        <f t="shared" si="12"/>
        <v>21.462815956986731</v>
      </c>
      <c r="Z32">
        <f t="shared" si="13"/>
        <v>20.9954</v>
      </c>
      <c r="AA32">
        <f t="shared" si="14"/>
        <v>2.4952264122801924</v>
      </c>
      <c r="AB32">
        <f t="shared" si="15"/>
        <v>66.846586177441637</v>
      </c>
      <c r="AC32">
        <f t="shared" si="16"/>
        <v>1.7785441499228001</v>
      </c>
      <c r="AD32">
        <f t="shared" si="17"/>
        <v>2.6606357207258489</v>
      </c>
      <c r="AE32">
        <f t="shared" si="18"/>
        <v>0.7166822623573923</v>
      </c>
      <c r="AF32">
        <f t="shared" si="19"/>
        <v>-113.2766119738971</v>
      </c>
      <c r="AG32">
        <f t="shared" si="20"/>
        <v>170.3931666964364</v>
      </c>
      <c r="AH32">
        <f t="shared" si="21"/>
        <v>11.543856757207008</v>
      </c>
      <c r="AI32">
        <f t="shared" si="22"/>
        <v>81.064652970512867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53590.57155952722</v>
      </c>
      <c r="AO32">
        <f t="shared" si="26"/>
        <v>75.007300000000001</v>
      </c>
      <c r="AP32">
        <f t="shared" si="27"/>
        <v>63.230523922676973</v>
      </c>
      <c r="AQ32">
        <f t="shared" si="28"/>
        <v>0.84299160111985061</v>
      </c>
      <c r="AR32">
        <f t="shared" si="29"/>
        <v>0.16537379016131182</v>
      </c>
      <c r="AS32">
        <v>1690073377.0999999</v>
      </c>
      <c r="AT32">
        <v>400.04899999999998</v>
      </c>
      <c r="AU32">
        <v>404.43599999999998</v>
      </c>
      <c r="AV32">
        <v>17.813800000000001</v>
      </c>
      <c r="AW32">
        <v>15.487299999999999</v>
      </c>
      <c r="AX32">
        <v>406.31599999999997</v>
      </c>
      <c r="AY32">
        <v>17.9878</v>
      </c>
      <c r="AZ32">
        <v>600.11099999999999</v>
      </c>
      <c r="BA32">
        <v>99.740700000000004</v>
      </c>
      <c r="BB32">
        <v>0.100106</v>
      </c>
      <c r="BC32">
        <v>22.044</v>
      </c>
      <c r="BD32">
        <v>20.9954</v>
      </c>
      <c r="BE32">
        <v>999.9</v>
      </c>
      <c r="BF32">
        <v>0</v>
      </c>
      <c r="BG32">
        <v>0</v>
      </c>
      <c r="BH32">
        <v>9993.1200000000008</v>
      </c>
      <c r="BI32">
        <v>0</v>
      </c>
      <c r="BJ32">
        <v>19.605499999999999</v>
      </c>
      <c r="BK32">
        <v>-4.3869600000000002</v>
      </c>
      <c r="BL32">
        <v>407.30500000000001</v>
      </c>
      <c r="BM32">
        <v>410.798</v>
      </c>
      <c r="BN32">
        <v>2.3265400000000001</v>
      </c>
      <c r="BO32">
        <v>404.43599999999998</v>
      </c>
      <c r="BP32">
        <v>15.487299999999999</v>
      </c>
      <c r="BQ32">
        <v>1.7767599999999999</v>
      </c>
      <c r="BR32">
        <v>1.54471</v>
      </c>
      <c r="BS32">
        <v>15.5839</v>
      </c>
      <c r="BT32">
        <v>13.418100000000001</v>
      </c>
      <c r="BU32">
        <v>75.007300000000001</v>
      </c>
      <c r="BV32">
        <v>0.90028200000000003</v>
      </c>
      <c r="BW32">
        <v>9.9718299999999996E-2</v>
      </c>
      <c r="BX32">
        <v>0</v>
      </c>
      <c r="BY32">
        <v>2.3759000000000001</v>
      </c>
      <c r="BZ32">
        <v>0</v>
      </c>
      <c r="CA32">
        <v>886.45399999999995</v>
      </c>
      <c r="CB32">
        <v>716.76499999999999</v>
      </c>
      <c r="CC32">
        <v>32.811999999999998</v>
      </c>
      <c r="CD32">
        <v>38</v>
      </c>
      <c r="CE32">
        <v>35.75</v>
      </c>
      <c r="CF32">
        <v>36.311999999999998</v>
      </c>
      <c r="CG32">
        <v>33.625</v>
      </c>
      <c r="CH32">
        <v>67.53</v>
      </c>
      <c r="CI32">
        <v>7.48</v>
      </c>
      <c r="CJ32">
        <v>0</v>
      </c>
      <c r="CK32">
        <v>1690073382.5</v>
      </c>
      <c r="CL32">
        <v>0</v>
      </c>
      <c r="CM32">
        <v>1690072412.0999999</v>
      </c>
      <c r="CN32" t="s">
        <v>350</v>
      </c>
      <c r="CO32">
        <v>1690072406.0999999</v>
      </c>
      <c r="CP32">
        <v>1690072412.0999999</v>
      </c>
      <c r="CQ32">
        <v>32</v>
      </c>
      <c r="CR32">
        <v>2.5999999999999999E-2</v>
      </c>
      <c r="CS32">
        <v>6.0000000000000001E-3</v>
      </c>
      <c r="CT32">
        <v>-6.27</v>
      </c>
      <c r="CU32">
        <v>-0.17399999999999999</v>
      </c>
      <c r="CV32">
        <v>427</v>
      </c>
      <c r="CW32">
        <v>15</v>
      </c>
      <c r="CX32">
        <v>0.06</v>
      </c>
      <c r="CY32">
        <v>0.01</v>
      </c>
      <c r="CZ32">
        <v>3.4091408660826898</v>
      </c>
      <c r="DA32">
        <v>-0.33924205555939801</v>
      </c>
      <c r="DB32">
        <v>4.8496846617181101E-2</v>
      </c>
      <c r="DC32">
        <v>1</v>
      </c>
      <c r="DD32">
        <v>404.4819</v>
      </c>
      <c r="DE32">
        <v>-0.84360902255700099</v>
      </c>
      <c r="DF32">
        <v>8.7149239813092E-2</v>
      </c>
      <c r="DG32">
        <v>-1</v>
      </c>
      <c r="DH32">
        <v>74.995904761904796</v>
      </c>
      <c r="DI32">
        <v>0.196610053515026</v>
      </c>
      <c r="DJ32">
        <v>6.2797379958921706E-2</v>
      </c>
      <c r="DK32">
        <v>1</v>
      </c>
      <c r="DL32">
        <v>2</v>
      </c>
      <c r="DM32">
        <v>2</v>
      </c>
      <c r="DN32" t="s">
        <v>351</v>
      </c>
      <c r="DO32">
        <v>3.1602999999999999</v>
      </c>
      <c r="DP32">
        <v>2.8318599999999998</v>
      </c>
      <c r="DQ32">
        <v>9.5743599999999998E-2</v>
      </c>
      <c r="DR32">
        <v>9.5721899999999999E-2</v>
      </c>
      <c r="DS32">
        <v>9.8228599999999999E-2</v>
      </c>
      <c r="DT32">
        <v>8.8342000000000004E-2</v>
      </c>
      <c r="DU32">
        <v>28893.599999999999</v>
      </c>
      <c r="DV32">
        <v>29978.5</v>
      </c>
      <c r="DW32">
        <v>29668.7</v>
      </c>
      <c r="DX32">
        <v>30889.4</v>
      </c>
      <c r="DY32">
        <v>35032.9</v>
      </c>
      <c r="DZ32">
        <v>36827.599999999999</v>
      </c>
      <c r="EA32">
        <v>40718.699999999997</v>
      </c>
      <c r="EB32">
        <v>42761.3</v>
      </c>
      <c r="EC32">
        <v>2.31325</v>
      </c>
      <c r="ED32">
        <v>1.9690300000000001</v>
      </c>
      <c r="EE32">
        <v>0.117738</v>
      </c>
      <c r="EF32">
        <v>0</v>
      </c>
      <c r="EG32">
        <v>19.047699999999999</v>
      </c>
      <c r="EH32">
        <v>999.9</v>
      </c>
      <c r="EI32">
        <v>59.84</v>
      </c>
      <c r="EJ32">
        <v>24.169</v>
      </c>
      <c r="EK32">
        <v>18.152899999999999</v>
      </c>
      <c r="EL32">
        <v>61.0852</v>
      </c>
      <c r="EM32">
        <v>26.342099999999999</v>
      </c>
      <c r="EN32">
        <v>1</v>
      </c>
      <c r="EO32">
        <v>-0.49514200000000003</v>
      </c>
      <c r="EP32">
        <v>-1.2593700000000001</v>
      </c>
      <c r="EQ32">
        <v>20.300799999999999</v>
      </c>
      <c r="ER32">
        <v>5.2416999999999998</v>
      </c>
      <c r="ES32">
        <v>11.8249</v>
      </c>
      <c r="ET32">
        <v>4.98325</v>
      </c>
      <c r="EU32">
        <v>3.2989999999999999</v>
      </c>
      <c r="EV32">
        <v>9999</v>
      </c>
      <c r="EW32">
        <v>213.4</v>
      </c>
      <c r="EX32">
        <v>90.3</v>
      </c>
      <c r="EY32">
        <v>6239.2</v>
      </c>
      <c r="EZ32">
        <v>1.8733500000000001</v>
      </c>
      <c r="FA32">
        <v>1.8790500000000001</v>
      </c>
      <c r="FB32">
        <v>1.87941</v>
      </c>
      <c r="FC32">
        <v>1.8800300000000001</v>
      </c>
      <c r="FD32">
        <v>1.87761</v>
      </c>
      <c r="FE32">
        <v>1.8767199999999999</v>
      </c>
      <c r="FF32">
        <v>1.8772899999999999</v>
      </c>
      <c r="FG32">
        <v>1.875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-6.2670000000000003</v>
      </c>
      <c r="FV32">
        <v>-0.17399999999999999</v>
      </c>
      <c r="FW32">
        <v>-6.2678699040969601</v>
      </c>
      <c r="FX32">
        <v>1.4527828764109799E-4</v>
      </c>
      <c r="FY32">
        <v>-4.3579519040863002E-7</v>
      </c>
      <c r="FZ32">
        <v>2.0799061152897499E-10</v>
      </c>
      <c r="GA32">
        <v>-0.17400000000000099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16.2</v>
      </c>
      <c r="GJ32">
        <v>16.100000000000001</v>
      </c>
      <c r="GK32">
        <v>1.0449200000000001</v>
      </c>
      <c r="GL32">
        <v>2.5329600000000001</v>
      </c>
      <c r="GM32">
        <v>1.54541</v>
      </c>
      <c r="GN32">
        <v>2.2961399999999998</v>
      </c>
      <c r="GO32">
        <v>1.5979000000000001</v>
      </c>
      <c r="GP32">
        <v>2.4096700000000002</v>
      </c>
      <c r="GQ32">
        <v>27.578499999999998</v>
      </c>
      <c r="GR32">
        <v>15.6381</v>
      </c>
      <c r="GS32">
        <v>18</v>
      </c>
      <c r="GT32">
        <v>637.51</v>
      </c>
      <c r="GU32">
        <v>393.35599999999999</v>
      </c>
      <c r="GV32">
        <v>22.0761</v>
      </c>
      <c r="GW32">
        <v>20.2195</v>
      </c>
      <c r="GX32">
        <v>30.0002</v>
      </c>
      <c r="GY32">
        <v>20.355599999999999</v>
      </c>
      <c r="GZ32">
        <v>20.339500000000001</v>
      </c>
      <c r="HA32">
        <v>20.966100000000001</v>
      </c>
      <c r="HB32">
        <v>20</v>
      </c>
      <c r="HC32">
        <v>-30</v>
      </c>
      <c r="HD32">
        <v>22.079699999999999</v>
      </c>
      <c r="HE32">
        <v>404.42599999999999</v>
      </c>
      <c r="HF32">
        <v>0</v>
      </c>
      <c r="HG32">
        <v>101.009</v>
      </c>
      <c r="HH32">
        <v>99.191599999999994</v>
      </c>
    </row>
    <row r="33" spans="1:216" x14ac:dyDescent="0.2">
      <c r="A33">
        <v>15</v>
      </c>
      <c r="B33">
        <v>1690073438.0999999</v>
      </c>
      <c r="C33">
        <v>854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1690073438.0999999</v>
      </c>
      <c r="M33">
        <f t="shared" si="0"/>
        <v>2.53935895294434E-3</v>
      </c>
      <c r="N33">
        <f t="shared" si="1"/>
        <v>2.5393589529443399</v>
      </c>
      <c r="O33">
        <f t="shared" si="2"/>
        <v>2.8651545397003009</v>
      </c>
      <c r="P33">
        <f t="shared" si="3"/>
        <v>400.02100000000002</v>
      </c>
      <c r="Q33">
        <f t="shared" si="4"/>
        <v>382.34572533667591</v>
      </c>
      <c r="R33">
        <f t="shared" si="5"/>
        <v>38.173111223011169</v>
      </c>
      <c r="S33">
        <f t="shared" si="6"/>
        <v>39.937797424291993</v>
      </c>
      <c r="T33">
        <f t="shared" si="7"/>
        <v>0.3695838827874775</v>
      </c>
      <c r="U33">
        <f t="shared" si="8"/>
        <v>3.0108363058958334</v>
      </c>
      <c r="V33">
        <f t="shared" si="9"/>
        <v>0.3461034192781941</v>
      </c>
      <c r="W33">
        <f t="shared" si="10"/>
        <v>0.21829983337918624</v>
      </c>
      <c r="X33">
        <f t="shared" si="11"/>
        <v>9.9132119227727706</v>
      </c>
      <c r="Y33">
        <f t="shared" si="12"/>
        <v>21.491819354061828</v>
      </c>
      <c r="Z33">
        <f t="shared" si="13"/>
        <v>20.988499999999998</v>
      </c>
      <c r="AA33">
        <f t="shared" si="14"/>
        <v>2.494168520608147</v>
      </c>
      <c r="AB33">
        <f t="shared" si="15"/>
        <v>66.652051837550729</v>
      </c>
      <c r="AC33">
        <f t="shared" si="16"/>
        <v>1.7773183962535997</v>
      </c>
      <c r="AD33">
        <f t="shared" si="17"/>
        <v>2.6665621646358471</v>
      </c>
      <c r="AE33">
        <f t="shared" si="18"/>
        <v>0.71685012435454731</v>
      </c>
      <c r="AF33">
        <f t="shared" si="19"/>
        <v>-111.98572982484539</v>
      </c>
      <c r="AG33">
        <f t="shared" si="20"/>
        <v>177.25366596041454</v>
      </c>
      <c r="AH33">
        <f t="shared" si="21"/>
        <v>12.02345549627757</v>
      </c>
      <c r="AI33">
        <f t="shared" si="22"/>
        <v>87.204603554619482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53493.044883453033</v>
      </c>
      <c r="AO33">
        <f t="shared" si="26"/>
        <v>59.939799999999998</v>
      </c>
      <c r="AP33">
        <f t="shared" si="27"/>
        <v>50.529131400400395</v>
      </c>
      <c r="AQ33">
        <f t="shared" si="28"/>
        <v>0.84299799799799791</v>
      </c>
      <c r="AR33">
        <f t="shared" si="29"/>
        <v>0.16538613613613612</v>
      </c>
      <c r="AS33">
        <v>1690073438.0999999</v>
      </c>
      <c r="AT33">
        <v>400.02100000000002</v>
      </c>
      <c r="AU33">
        <v>403.6</v>
      </c>
      <c r="AV33">
        <v>17.8018</v>
      </c>
      <c r="AW33">
        <v>15.5017</v>
      </c>
      <c r="AX33">
        <v>406.28800000000001</v>
      </c>
      <c r="AY33">
        <v>17.9758</v>
      </c>
      <c r="AZ33">
        <v>600.08900000000006</v>
      </c>
      <c r="BA33">
        <v>99.739099999999993</v>
      </c>
      <c r="BB33">
        <v>0.100152</v>
      </c>
      <c r="BC33">
        <v>22.080500000000001</v>
      </c>
      <c r="BD33">
        <v>20.988499999999998</v>
      </c>
      <c r="BE33">
        <v>999.9</v>
      </c>
      <c r="BF33">
        <v>0</v>
      </c>
      <c r="BG33">
        <v>0</v>
      </c>
      <c r="BH33">
        <v>9975.6200000000008</v>
      </c>
      <c r="BI33">
        <v>0</v>
      </c>
      <c r="BJ33">
        <v>16.963799999999999</v>
      </c>
      <c r="BK33">
        <v>-3.5787</v>
      </c>
      <c r="BL33">
        <v>407.27100000000002</v>
      </c>
      <c r="BM33">
        <v>409.95499999999998</v>
      </c>
      <c r="BN33">
        <v>2.3001100000000001</v>
      </c>
      <c r="BO33">
        <v>403.6</v>
      </c>
      <c r="BP33">
        <v>15.5017</v>
      </c>
      <c r="BQ33">
        <v>1.7755399999999999</v>
      </c>
      <c r="BR33">
        <v>1.54613</v>
      </c>
      <c r="BS33">
        <v>15.5731</v>
      </c>
      <c r="BT33">
        <v>13.4321</v>
      </c>
      <c r="BU33">
        <v>59.939799999999998</v>
      </c>
      <c r="BV33">
        <v>0.89999700000000005</v>
      </c>
      <c r="BW33">
        <v>0.10000299999999999</v>
      </c>
      <c r="BX33">
        <v>0</v>
      </c>
      <c r="BY33">
        <v>2.4416000000000002</v>
      </c>
      <c r="BZ33">
        <v>0</v>
      </c>
      <c r="CA33">
        <v>736.68600000000004</v>
      </c>
      <c r="CB33">
        <v>572.745</v>
      </c>
      <c r="CC33">
        <v>32.625</v>
      </c>
      <c r="CD33">
        <v>37.875</v>
      </c>
      <c r="CE33">
        <v>35.686999999999998</v>
      </c>
      <c r="CF33">
        <v>36.25</v>
      </c>
      <c r="CG33">
        <v>33.5</v>
      </c>
      <c r="CH33">
        <v>53.95</v>
      </c>
      <c r="CI33">
        <v>5.99</v>
      </c>
      <c r="CJ33">
        <v>0</v>
      </c>
      <c r="CK33">
        <v>1690073443.0999999</v>
      </c>
      <c r="CL33">
        <v>0</v>
      </c>
      <c r="CM33">
        <v>1690072412.0999999</v>
      </c>
      <c r="CN33" t="s">
        <v>350</v>
      </c>
      <c r="CO33">
        <v>1690072406.0999999</v>
      </c>
      <c r="CP33">
        <v>1690072412.0999999</v>
      </c>
      <c r="CQ33">
        <v>32</v>
      </c>
      <c r="CR33">
        <v>2.5999999999999999E-2</v>
      </c>
      <c r="CS33">
        <v>6.0000000000000001E-3</v>
      </c>
      <c r="CT33">
        <v>-6.27</v>
      </c>
      <c r="CU33">
        <v>-0.17399999999999999</v>
      </c>
      <c r="CV33">
        <v>427</v>
      </c>
      <c r="CW33">
        <v>15</v>
      </c>
      <c r="CX33">
        <v>0.06</v>
      </c>
      <c r="CY33">
        <v>0.01</v>
      </c>
      <c r="CZ33">
        <v>2.59654170633668</v>
      </c>
      <c r="DA33">
        <v>-0.60836094934847695</v>
      </c>
      <c r="DB33">
        <v>6.71188696394521E-2</v>
      </c>
      <c r="DC33">
        <v>1</v>
      </c>
      <c r="DD33">
        <v>403.62569999999999</v>
      </c>
      <c r="DE33">
        <v>-1.01413533834536</v>
      </c>
      <c r="DF33">
        <v>0.104842787067111</v>
      </c>
      <c r="DG33">
        <v>-1</v>
      </c>
      <c r="DH33">
        <v>59.989635</v>
      </c>
      <c r="DI33">
        <v>-0.105425755091653</v>
      </c>
      <c r="DJ33">
        <v>0.11249917010805</v>
      </c>
      <c r="DK33">
        <v>1</v>
      </c>
      <c r="DL33">
        <v>2</v>
      </c>
      <c r="DM33">
        <v>2</v>
      </c>
      <c r="DN33" t="s">
        <v>351</v>
      </c>
      <c r="DO33">
        <v>3.1602600000000001</v>
      </c>
      <c r="DP33">
        <v>2.8317600000000001</v>
      </c>
      <c r="DQ33">
        <v>9.5736100000000005E-2</v>
      </c>
      <c r="DR33">
        <v>9.5570199999999994E-2</v>
      </c>
      <c r="DS33">
        <v>9.8178100000000004E-2</v>
      </c>
      <c r="DT33">
        <v>8.8400599999999996E-2</v>
      </c>
      <c r="DU33">
        <v>28893.1</v>
      </c>
      <c r="DV33">
        <v>29984.1</v>
      </c>
      <c r="DW33">
        <v>29667.9</v>
      </c>
      <c r="DX33">
        <v>30890</v>
      </c>
      <c r="DY33">
        <v>35034.6</v>
      </c>
      <c r="DZ33">
        <v>36826.400000000001</v>
      </c>
      <c r="EA33">
        <v>40718.300000000003</v>
      </c>
      <c r="EB33">
        <v>42762.8</v>
      </c>
      <c r="EC33">
        <v>2.31345</v>
      </c>
      <c r="ED33">
        <v>1.96845</v>
      </c>
      <c r="EE33">
        <v>0.120141</v>
      </c>
      <c r="EF33">
        <v>0</v>
      </c>
      <c r="EG33">
        <v>19.001000000000001</v>
      </c>
      <c r="EH33">
        <v>999.9</v>
      </c>
      <c r="EI33">
        <v>59.84</v>
      </c>
      <c r="EJ33">
        <v>24.209</v>
      </c>
      <c r="EK33">
        <v>18.194800000000001</v>
      </c>
      <c r="EL33">
        <v>61.345199999999998</v>
      </c>
      <c r="EM33">
        <v>26.834900000000001</v>
      </c>
      <c r="EN33">
        <v>1</v>
      </c>
      <c r="EO33">
        <v>-0.49504100000000001</v>
      </c>
      <c r="EP33">
        <v>-1.3116000000000001</v>
      </c>
      <c r="EQ33">
        <v>20.3005</v>
      </c>
      <c r="ER33">
        <v>5.2443900000000001</v>
      </c>
      <c r="ES33">
        <v>11.829700000000001</v>
      </c>
      <c r="ET33">
        <v>4.9832999999999998</v>
      </c>
      <c r="EU33">
        <v>3.2989999999999999</v>
      </c>
      <c r="EV33">
        <v>9999</v>
      </c>
      <c r="EW33">
        <v>213.4</v>
      </c>
      <c r="EX33">
        <v>90.3</v>
      </c>
      <c r="EY33">
        <v>6240.4</v>
      </c>
      <c r="EZ33">
        <v>1.87341</v>
      </c>
      <c r="FA33">
        <v>1.8790500000000001</v>
      </c>
      <c r="FB33">
        <v>1.8794299999999999</v>
      </c>
      <c r="FC33">
        <v>1.8800399999999999</v>
      </c>
      <c r="FD33">
        <v>1.87761</v>
      </c>
      <c r="FE33">
        <v>1.87677</v>
      </c>
      <c r="FF33">
        <v>1.8772899999999999</v>
      </c>
      <c r="FG33">
        <v>1.8750100000000001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-6.2670000000000003</v>
      </c>
      <c r="FV33">
        <v>-0.17399999999999999</v>
      </c>
      <c r="FW33">
        <v>-6.2678699040969601</v>
      </c>
      <c r="FX33">
        <v>1.4527828764109799E-4</v>
      </c>
      <c r="FY33">
        <v>-4.3579519040863002E-7</v>
      </c>
      <c r="FZ33">
        <v>2.0799061152897499E-10</v>
      </c>
      <c r="GA33">
        <v>-0.17400000000000099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17.2</v>
      </c>
      <c r="GJ33">
        <v>17.100000000000001</v>
      </c>
      <c r="GK33">
        <v>1.0424800000000001</v>
      </c>
      <c r="GL33">
        <v>2.5415000000000001</v>
      </c>
      <c r="GM33">
        <v>1.54541</v>
      </c>
      <c r="GN33">
        <v>2.2961399999999998</v>
      </c>
      <c r="GO33">
        <v>1.5979000000000001</v>
      </c>
      <c r="GP33">
        <v>2.4011200000000001</v>
      </c>
      <c r="GQ33">
        <v>27.599399999999999</v>
      </c>
      <c r="GR33">
        <v>15.6205</v>
      </c>
      <c r="GS33">
        <v>18</v>
      </c>
      <c r="GT33">
        <v>637.654</v>
      </c>
      <c r="GU33">
        <v>393.02499999999998</v>
      </c>
      <c r="GV33">
        <v>22.245699999999999</v>
      </c>
      <c r="GW33">
        <v>20.216100000000001</v>
      </c>
      <c r="GX33">
        <v>30</v>
      </c>
      <c r="GY33">
        <v>20.355599999999999</v>
      </c>
      <c r="GZ33">
        <v>20.337700000000002</v>
      </c>
      <c r="HA33">
        <v>20.933199999999999</v>
      </c>
      <c r="HB33">
        <v>20</v>
      </c>
      <c r="HC33">
        <v>-30</v>
      </c>
      <c r="HD33">
        <v>22.0886</v>
      </c>
      <c r="HE33">
        <v>403.56900000000002</v>
      </c>
      <c r="HF33">
        <v>0</v>
      </c>
      <c r="HG33">
        <v>101.00700000000001</v>
      </c>
      <c r="HH33">
        <v>99.194299999999998</v>
      </c>
    </row>
    <row r="34" spans="1:216" x14ac:dyDescent="0.2">
      <c r="A34">
        <v>16</v>
      </c>
      <c r="B34">
        <v>1690073499.0999999</v>
      </c>
      <c r="C34">
        <v>915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1690073499.0999999</v>
      </c>
      <c r="M34">
        <f t="shared" si="0"/>
        <v>2.4932027790531119E-3</v>
      </c>
      <c r="N34">
        <f t="shared" si="1"/>
        <v>2.4932027790531119</v>
      </c>
      <c r="O34">
        <f t="shared" si="2"/>
        <v>2.180563964637749</v>
      </c>
      <c r="P34">
        <f t="shared" si="3"/>
        <v>400.03899999999999</v>
      </c>
      <c r="Q34">
        <f t="shared" si="4"/>
        <v>385.18968614664658</v>
      </c>
      <c r="R34">
        <f t="shared" si="5"/>
        <v>38.457354442848008</v>
      </c>
      <c r="S34">
        <f t="shared" si="6"/>
        <v>39.939910561637994</v>
      </c>
      <c r="T34">
        <f t="shared" si="7"/>
        <v>0.35966035226796833</v>
      </c>
      <c r="U34">
        <f t="shared" si="8"/>
        <v>3.0148891942918041</v>
      </c>
      <c r="V34">
        <f t="shared" si="9"/>
        <v>0.33741107881032312</v>
      </c>
      <c r="W34">
        <f t="shared" si="10"/>
        <v>0.21276613634041958</v>
      </c>
      <c r="X34">
        <f t="shared" si="11"/>
        <v>8.3067459581361991</v>
      </c>
      <c r="Y34">
        <f t="shared" si="12"/>
        <v>21.48542777152521</v>
      </c>
      <c r="Z34">
        <f t="shared" si="13"/>
        <v>21.0031</v>
      </c>
      <c r="AA34">
        <f t="shared" si="14"/>
        <v>2.496407421981103</v>
      </c>
      <c r="AB34">
        <f t="shared" si="15"/>
        <v>66.583322491630156</v>
      </c>
      <c r="AC34">
        <f t="shared" si="16"/>
        <v>1.7744470824617999</v>
      </c>
      <c r="AD34">
        <f t="shared" si="17"/>
        <v>2.6650023099776319</v>
      </c>
      <c r="AE34">
        <f t="shared" si="18"/>
        <v>0.72196033951930305</v>
      </c>
      <c r="AF34">
        <f t="shared" si="19"/>
        <v>-109.95024255624223</v>
      </c>
      <c r="AG34">
        <f t="shared" si="20"/>
        <v>173.55883052591241</v>
      </c>
      <c r="AH34">
        <f t="shared" si="21"/>
        <v>11.757299239232811</v>
      </c>
      <c r="AI34">
        <f t="shared" si="22"/>
        <v>83.672633167039194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53607.838943562099</v>
      </c>
      <c r="AO34">
        <f t="shared" si="26"/>
        <v>50.2224</v>
      </c>
      <c r="AP34">
        <f t="shared" si="27"/>
        <v>42.33772321146953</v>
      </c>
      <c r="AQ34">
        <f t="shared" si="28"/>
        <v>0.8430047789725208</v>
      </c>
      <c r="AR34">
        <f t="shared" si="29"/>
        <v>0.16539922341696534</v>
      </c>
      <c r="AS34">
        <v>1690073499.0999999</v>
      </c>
      <c r="AT34">
        <v>400.03899999999999</v>
      </c>
      <c r="AU34">
        <v>402.97</v>
      </c>
      <c r="AV34">
        <v>17.7729</v>
      </c>
      <c r="AW34">
        <v>15.5143</v>
      </c>
      <c r="AX34">
        <v>406.30500000000001</v>
      </c>
      <c r="AY34">
        <v>17.9468</v>
      </c>
      <c r="AZ34">
        <v>600.02499999999998</v>
      </c>
      <c r="BA34">
        <v>99.74</v>
      </c>
      <c r="BB34">
        <v>0.10004200000000001</v>
      </c>
      <c r="BC34">
        <v>22.070900000000002</v>
      </c>
      <c r="BD34">
        <v>21.0031</v>
      </c>
      <c r="BE34">
        <v>999.9</v>
      </c>
      <c r="BF34">
        <v>0</v>
      </c>
      <c r="BG34">
        <v>0</v>
      </c>
      <c r="BH34">
        <v>9997.5</v>
      </c>
      <c r="BI34">
        <v>0</v>
      </c>
      <c r="BJ34">
        <v>14.8949</v>
      </c>
      <c r="BK34">
        <v>-2.9309400000000001</v>
      </c>
      <c r="BL34">
        <v>407.27699999999999</v>
      </c>
      <c r="BM34">
        <v>409.32</v>
      </c>
      <c r="BN34">
        <v>2.2585199999999999</v>
      </c>
      <c r="BO34">
        <v>402.97</v>
      </c>
      <c r="BP34">
        <v>15.5143</v>
      </c>
      <c r="BQ34">
        <v>1.7726599999999999</v>
      </c>
      <c r="BR34">
        <v>1.5474000000000001</v>
      </c>
      <c r="BS34">
        <v>15.547800000000001</v>
      </c>
      <c r="BT34">
        <v>13.444699999999999</v>
      </c>
      <c r="BU34">
        <v>50.2224</v>
      </c>
      <c r="BV34">
        <v>0.89987200000000001</v>
      </c>
      <c r="BW34">
        <v>0.10012799999999999</v>
      </c>
      <c r="BX34">
        <v>0</v>
      </c>
      <c r="BY34">
        <v>2.2755000000000001</v>
      </c>
      <c r="BZ34">
        <v>0</v>
      </c>
      <c r="CA34">
        <v>635.72400000000005</v>
      </c>
      <c r="CB34">
        <v>479.87900000000002</v>
      </c>
      <c r="CC34">
        <v>32.5</v>
      </c>
      <c r="CD34">
        <v>37.75</v>
      </c>
      <c r="CE34">
        <v>35.436999999999998</v>
      </c>
      <c r="CF34">
        <v>36.186999999999998</v>
      </c>
      <c r="CG34">
        <v>33.311999999999998</v>
      </c>
      <c r="CH34">
        <v>45.19</v>
      </c>
      <c r="CI34">
        <v>5.03</v>
      </c>
      <c r="CJ34">
        <v>0</v>
      </c>
      <c r="CK34">
        <v>1690073504.3</v>
      </c>
      <c r="CL34">
        <v>0</v>
      </c>
      <c r="CM34">
        <v>1690072412.0999999</v>
      </c>
      <c r="CN34" t="s">
        <v>350</v>
      </c>
      <c r="CO34">
        <v>1690072406.0999999</v>
      </c>
      <c r="CP34">
        <v>1690072412.0999999</v>
      </c>
      <c r="CQ34">
        <v>32</v>
      </c>
      <c r="CR34">
        <v>2.5999999999999999E-2</v>
      </c>
      <c r="CS34">
        <v>6.0000000000000001E-3</v>
      </c>
      <c r="CT34">
        <v>-6.27</v>
      </c>
      <c r="CU34">
        <v>-0.17399999999999999</v>
      </c>
      <c r="CV34">
        <v>427</v>
      </c>
      <c r="CW34">
        <v>15</v>
      </c>
      <c r="CX34">
        <v>0.06</v>
      </c>
      <c r="CY34">
        <v>0.01</v>
      </c>
      <c r="CZ34">
        <v>1.9555112430525901</v>
      </c>
      <c r="DA34">
        <v>4.59269068065341E-2</v>
      </c>
      <c r="DB34">
        <v>2.9927697811227099E-2</v>
      </c>
      <c r="DC34">
        <v>1</v>
      </c>
      <c r="DD34">
        <v>402.959</v>
      </c>
      <c r="DE34">
        <v>-0.411194805194601</v>
      </c>
      <c r="DF34">
        <v>4.7862899440562198E-2</v>
      </c>
      <c r="DG34">
        <v>-1</v>
      </c>
      <c r="DH34">
        <v>49.993304761904803</v>
      </c>
      <c r="DI34">
        <v>-0.19718130814851101</v>
      </c>
      <c r="DJ34">
        <v>0.144431290226086</v>
      </c>
      <c r="DK34">
        <v>1</v>
      </c>
      <c r="DL34">
        <v>2</v>
      </c>
      <c r="DM34">
        <v>2</v>
      </c>
      <c r="DN34" t="s">
        <v>351</v>
      </c>
      <c r="DO34">
        <v>3.16012</v>
      </c>
      <c r="DP34">
        <v>2.8318400000000001</v>
      </c>
      <c r="DQ34">
        <v>9.5741499999999993E-2</v>
      </c>
      <c r="DR34">
        <v>9.5459699999999995E-2</v>
      </c>
      <c r="DS34">
        <v>9.8064600000000002E-2</v>
      </c>
      <c r="DT34">
        <v>8.8455699999999998E-2</v>
      </c>
      <c r="DU34">
        <v>28893.1</v>
      </c>
      <c r="DV34">
        <v>29988.400000000001</v>
      </c>
      <c r="DW34">
        <v>29668.1</v>
      </c>
      <c r="DX34">
        <v>30890.6</v>
      </c>
      <c r="DY34">
        <v>35039.599999999999</v>
      </c>
      <c r="DZ34">
        <v>36825.199999999997</v>
      </c>
      <c r="EA34">
        <v>40718.9</v>
      </c>
      <c r="EB34">
        <v>42764</v>
      </c>
      <c r="EC34">
        <v>2.3134800000000002</v>
      </c>
      <c r="ED34">
        <v>1.96837</v>
      </c>
      <c r="EE34">
        <v>0.12038600000000001</v>
      </c>
      <c r="EF34">
        <v>0</v>
      </c>
      <c r="EG34">
        <v>19.011600000000001</v>
      </c>
      <c r="EH34">
        <v>999.9</v>
      </c>
      <c r="EI34">
        <v>59.816000000000003</v>
      </c>
      <c r="EJ34">
        <v>24.228999999999999</v>
      </c>
      <c r="EK34">
        <v>18.209499999999998</v>
      </c>
      <c r="EL34">
        <v>61.005200000000002</v>
      </c>
      <c r="EM34">
        <v>26.786899999999999</v>
      </c>
      <c r="EN34">
        <v>1</v>
      </c>
      <c r="EO34">
        <v>-0.495836</v>
      </c>
      <c r="EP34">
        <v>-1.11408</v>
      </c>
      <c r="EQ34">
        <v>20.302</v>
      </c>
      <c r="ER34">
        <v>5.2452899999999998</v>
      </c>
      <c r="ES34">
        <v>11.8285</v>
      </c>
      <c r="ET34">
        <v>4.9833499999999997</v>
      </c>
      <c r="EU34">
        <v>3.2989999999999999</v>
      </c>
      <c r="EV34">
        <v>9999</v>
      </c>
      <c r="EW34">
        <v>213.4</v>
      </c>
      <c r="EX34">
        <v>90.4</v>
      </c>
      <c r="EY34">
        <v>6241.9</v>
      </c>
      <c r="EZ34">
        <v>1.8733299999999999</v>
      </c>
      <c r="FA34">
        <v>1.8790899999999999</v>
      </c>
      <c r="FB34">
        <v>1.87937</v>
      </c>
      <c r="FC34">
        <v>1.8800399999999999</v>
      </c>
      <c r="FD34">
        <v>1.87761</v>
      </c>
      <c r="FE34">
        <v>1.8767499999999999</v>
      </c>
      <c r="FF34">
        <v>1.8772899999999999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-6.266</v>
      </c>
      <c r="FV34">
        <v>-0.1739</v>
      </c>
      <c r="FW34">
        <v>-6.2678699040969601</v>
      </c>
      <c r="FX34">
        <v>1.4527828764109799E-4</v>
      </c>
      <c r="FY34">
        <v>-4.3579519040863002E-7</v>
      </c>
      <c r="FZ34">
        <v>2.0799061152897499E-10</v>
      </c>
      <c r="GA34">
        <v>-0.17400000000000099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18.2</v>
      </c>
      <c r="GJ34">
        <v>18.100000000000001</v>
      </c>
      <c r="GK34">
        <v>1.0412600000000001</v>
      </c>
      <c r="GL34">
        <v>2.5341800000000001</v>
      </c>
      <c r="GM34">
        <v>1.54541</v>
      </c>
      <c r="GN34">
        <v>2.2961399999999998</v>
      </c>
      <c r="GO34">
        <v>1.5979000000000001</v>
      </c>
      <c r="GP34">
        <v>2.4597199999999999</v>
      </c>
      <c r="GQ34">
        <v>27.599399999999999</v>
      </c>
      <c r="GR34">
        <v>15.6205</v>
      </c>
      <c r="GS34">
        <v>18</v>
      </c>
      <c r="GT34">
        <v>637.62800000000004</v>
      </c>
      <c r="GU34">
        <v>392.95499999999998</v>
      </c>
      <c r="GV34">
        <v>22.046700000000001</v>
      </c>
      <c r="GW34">
        <v>20.210899999999999</v>
      </c>
      <c r="GX34">
        <v>30</v>
      </c>
      <c r="GY34">
        <v>20.3521</v>
      </c>
      <c r="GZ34">
        <v>20.334199999999999</v>
      </c>
      <c r="HA34">
        <v>20.909199999999998</v>
      </c>
      <c r="HB34">
        <v>20</v>
      </c>
      <c r="HC34">
        <v>-30</v>
      </c>
      <c r="HD34">
        <v>22.0457</v>
      </c>
      <c r="HE34">
        <v>402.85300000000001</v>
      </c>
      <c r="HF34">
        <v>0</v>
      </c>
      <c r="HG34">
        <v>101.008</v>
      </c>
      <c r="HH34">
        <v>99.196799999999996</v>
      </c>
    </row>
    <row r="35" spans="1:216" x14ac:dyDescent="0.2">
      <c r="A35">
        <v>17</v>
      </c>
      <c r="B35">
        <v>1690073560.0999999</v>
      </c>
      <c r="C35">
        <v>976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1690073560.0999999</v>
      </c>
      <c r="M35">
        <f t="shared" si="0"/>
        <v>2.4457779847064259E-3</v>
      </c>
      <c r="N35">
        <f t="shared" si="1"/>
        <v>2.4457779847064258</v>
      </c>
      <c r="O35">
        <f t="shared" si="2"/>
        <v>0.79340876729751664</v>
      </c>
      <c r="P35">
        <f t="shared" si="3"/>
        <v>400.08</v>
      </c>
      <c r="Q35">
        <f t="shared" si="4"/>
        <v>391.58786105270298</v>
      </c>
      <c r="R35">
        <f t="shared" si="5"/>
        <v>39.097130518229974</v>
      </c>
      <c r="S35">
        <f t="shared" si="6"/>
        <v>39.945007323984001</v>
      </c>
      <c r="T35">
        <f t="shared" si="7"/>
        <v>0.35012299884841669</v>
      </c>
      <c r="U35">
        <f t="shared" si="8"/>
        <v>3.0187322169621327</v>
      </c>
      <c r="V35">
        <f t="shared" si="9"/>
        <v>0.32902605102196913</v>
      </c>
      <c r="W35">
        <f t="shared" si="10"/>
        <v>0.2074307416671935</v>
      </c>
      <c r="X35">
        <f t="shared" si="11"/>
        <v>4.9807282738824306</v>
      </c>
      <c r="Y35">
        <f t="shared" si="12"/>
        <v>21.476421845297313</v>
      </c>
      <c r="Z35">
        <f t="shared" si="13"/>
        <v>21.0108</v>
      </c>
      <c r="AA35">
        <f t="shared" si="14"/>
        <v>2.4975889211904092</v>
      </c>
      <c r="AB35">
        <f t="shared" si="15"/>
        <v>66.475268757647797</v>
      </c>
      <c r="AC35">
        <f t="shared" si="16"/>
        <v>1.7712867074918399</v>
      </c>
      <c r="AD35">
        <f t="shared" si="17"/>
        <v>2.6645799868060829</v>
      </c>
      <c r="AE35">
        <f t="shared" si="18"/>
        <v>0.72630221369856929</v>
      </c>
      <c r="AF35">
        <f t="shared" si="19"/>
        <v>-107.85880912555338</v>
      </c>
      <c r="AG35">
        <f t="shared" si="20"/>
        <v>172.10378002951225</v>
      </c>
      <c r="AH35">
        <f t="shared" si="21"/>
        <v>11.644190011305344</v>
      </c>
      <c r="AI35">
        <f t="shared" si="22"/>
        <v>80.869889189146647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53715.632228399838</v>
      </c>
      <c r="AO35">
        <f t="shared" si="26"/>
        <v>30.111899999999999</v>
      </c>
      <c r="AP35">
        <f t="shared" si="27"/>
        <v>25.384601717037526</v>
      </c>
      <c r="AQ35">
        <f t="shared" si="28"/>
        <v>0.84300896712055795</v>
      </c>
      <c r="AR35">
        <f t="shared" si="29"/>
        <v>0.16540730654267685</v>
      </c>
      <c r="AS35">
        <v>1690073560.0999999</v>
      </c>
      <c r="AT35">
        <v>400.08</v>
      </c>
      <c r="AU35">
        <v>401.714</v>
      </c>
      <c r="AV35">
        <v>17.7408</v>
      </c>
      <c r="AW35">
        <v>15.525399999999999</v>
      </c>
      <c r="AX35">
        <v>406.34699999999998</v>
      </c>
      <c r="AY35">
        <v>17.9148</v>
      </c>
      <c r="AZ35">
        <v>600.10900000000004</v>
      </c>
      <c r="BA35">
        <v>99.742599999999996</v>
      </c>
      <c r="BB35">
        <v>9.9949800000000005E-2</v>
      </c>
      <c r="BC35">
        <v>22.068300000000001</v>
      </c>
      <c r="BD35">
        <v>21.0108</v>
      </c>
      <c r="BE35">
        <v>999.9</v>
      </c>
      <c r="BF35">
        <v>0</v>
      </c>
      <c r="BG35">
        <v>0</v>
      </c>
      <c r="BH35">
        <v>10018.1</v>
      </c>
      <c r="BI35">
        <v>0</v>
      </c>
      <c r="BJ35">
        <v>15.9003</v>
      </c>
      <c r="BK35">
        <v>-1.63385</v>
      </c>
      <c r="BL35">
        <v>407.30599999999998</v>
      </c>
      <c r="BM35">
        <v>408.04899999999998</v>
      </c>
      <c r="BN35">
        <v>2.2154600000000002</v>
      </c>
      <c r="BO35">
        <v>401.714</v>
      </c>
      <c r="BP35">
        <v>15.525399999999999</v>
      </c>
      <c r="BQ35">
        <v>1.76952</v>
      </c>
      <c r="BR35">
        <v>1.54854</v>
      </c>
      <c r="BS35">
        <v>15.520099999999999</v>
      </c>
      <c r="BT35">
        <v>13.456099999999999</v>
      </c>
      <c r="BU35">
        <v>30.111899999999999</v>
      </c>
      <c r="BV35">
        <v>0.89958899999999997</v>
      </c>
      <c r="BW35">
        <v>0.100411</v>
      </c>
      <c r="BX35">
        <v>0</v>
      </c>
      <c r="BY35">
        <v>2.3815</v>
      </c>
      <c r="BZ35">
        <v>0</v>
      </c>
      <c r="CA35">
        <v>492.18200000000002</v>
      </c>
      <c r="CB35">
        <v>287.70400000000001</v>
      </c>
      <c r="CC35">
        <v>32.311999999999998</v>
      </c>
      <c r="CD35">
        <v>37.561999999999998</v>
      </c>
      <c r="CE35">
        <v>35.311999999999998</v>
      </c>
      <c r="CF35">
        <v>36.061999999999998</v>
      </c>
      <c r="CG35">
        <v>33.25</v>
      </c>
      <c r="CH35">
        <v>27.09</v>
      </c>
      <c r="CI35">
        <v>3.02</v>
      </c>
      <c r="CJ35">
        <v>0</v>
      </c>
      <c r="CK35">
        <v>1690073565.5</v>
      </c>
      <c r="CL35">
        <v>0</v>
      </c>
      <c r="CM35">
        <v>1690072412.0999999</v>
      </c>
      <c r="CN35" t="s">
        <v>350</v>
      </c>
      <c r="CO35">
        <v>1690072406.0999999</v>
      </c>
      <c r="CP35">
        <v>1690072412.0999999</v>
      </c>
      <c r="CQ35">
        <v>32</v>
      </c>
      <c r="CR35">
        <v>2.5999999999999999E-2</v>
      </c>
      <c r="CS35">
        <v>6.0000000000000001E-3</v>
      </c>
      <c r="CT35">
        <v>-6.27</v>
      </c>
      <c r="CU35">
        <v>-0.17399999999999999</v>
      </c>
      <c r="CV35">
        <v>427</v>
      </c>
      <c r="CW35">
        <v>15</v>
      </c>
      <c r="CX35">
        <v>0.06</v>
      </c>
      <c r="CY35">
        <v>0.01</v>
      </c>
      <c r="CZ35">
        <v>0.807501731258778</v>
      </c>
      <c r="DA35">
        <v>-0.110766338116534</v>
      </c>
      <c r="DB35">
        <v>2.9343834302572199E-2</v>
      </c>
      <c r="DC35">
        <v>1</v>
      </c>
      <c r="DD35">
        <v>401.828714285714</v>
      </c>
      <c r="DE35">
        <v>-0.29828571428548201</v>
      </c>
      <c r="DF35">
        <v>3.8872370965643298E-2</v>
      </c>
      <c r="DG35">
        <v>-1</v>
      </c>
      <c r="DH35">
        <v>29.952090476190499</v>
      </c>
      <c r="DI35">
        <v>-2.7969806427852201E-2</v>
      </c>
      <c r="DJ35">
        <v>0.154540221008309</v>
      </c>
      <c r="DK35">
        <v>1</v>
      </c>
      <c r="DL35">
        <v>2</v>
      </c>
      <c r="DM35">
        <v>2</v>
      </c>
      <c r="DN35" t="s">
        <v>351</v>
      </c>
      <c r="DO35">
        <v>3.16031</v>
      </c>
      <c r="DP35">
        <v>2.8319299999999998</v>
      </c>
      <c r="DQ35">
        <v>9.5752000000000004E-2</v>
      </c>
      <c r="DR35">
        <v>9.5237500000000003E-2</v>
      </c>
      <c r="DS35">
        <v>9.7939799999999994E-2</v>
      </c>
      <c r="DT35">
        <v>8.8505E-2</v>
      </c>
      <c r="DU35">
        <v>28893.8</v>
      </c>
      <c r="DV35">
        <v>29995.3</v>
      </c>
      <c r="DW35">
        <v>29669.1</v>
      </c>
      <c r="DX35">
        <v>30890.1</v>
      </c>
      <c r="DY35">
        <v>35045.699999999997</v>
      </c>
      <c r="DZ35">
        <v>36822.1</v>
      </c>
      <c r="EA35">
        <v>40720.1</v>
      </c>
      <c r="EB35">
        <v>42762.9</v>
      </c>
      <c r="EC35">
        <v>2.3134000000000001</v>
      </c>
      <c r="ED35">
        <v>1.9681999999999999</v>
      </c>
      <c r="EE35">
        <v>0.12109399999999999</v>
      </c>
      <c r="EF35">
        <v>0</v>
      </c>
      <c r="EG35">
        <v>19.0075</v>
      </c>
      <c r="EH35">
        <v>999.9</v>
      </c>
      <c r="EI35">
        <v>59.828000000000003</v>
      </c>
      <c r="EJ35">
        <v>24.248999999999999</v>
      </c>
      <c r="EK35">
        <v>18.237200000000001</v>
      </c>
      <c r="EL35">
        <v>61.145200000000003</v>
      </c>
      <c r="EM35">
        <v>26.826899999999998</v>
      </c>
      <c r="EN35">
        <v>1</v>
      </c>
      <c r="EO35">
        <v>-0.49608999999999998</v>
      </c>
      <c r="EP35">
        <v>-1.15892</v>
      </c>
      <c r="EQ35">
        <v>20.302</v>
      </c>
      <c r="ER35">
        <v>5.2451400000000001</v>
      </c>
      <c r="ES35">
        <v>11.8301</v>
      </c>
      <c r="ET35">
        <v>4.9833499999999997</v>
      </c>
      <c r="EU35">
        <v>3.2989999999999999</v>
      </c>
      <c r="EV35">
        <v>9999</v>
      </c>
      <c r="EW35">
        <v>213.4</v>
      </c>
      <c r="EX35">
        <v>90.4</v>
      </c>
      <c r="EY35">
        <v>6243.1</v>
      </c>
      <c r="EZ35">
        <v>1.8733299999999999</v>
      </c>
      <c r="FA35">
        <v>1.87904</v>
      </c>
      <c r="FB35">
        <v>1.8793800000000001</v>
      </c>
      <c r="FC35">
        <v>1.8800399999999999</v>
      </c>
      <c r="FD35">
        <v>1.8775999999999999</v>
      </c>
      <c r="FE35">
        <v>1.8767</v>
      </c>
      <c r="FF35">
        <v>1.8772899999999999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-6.2670000000000003</v>
      </c>
      <c r="FV35">
        <v>-0.17399999999999999</v>
      </c>
      <c r="FW35">
        <v>-6.2678699040969601</v>
      </c>
      <c r="FX35">
        <v>1.4527828764109799E-4</v>
      </c>
      <c r="FY35">
        <v>-4.3579519040863002E-7</v>
      </c>
      <c r="FZ35">
        <v>2.0799061152897499E-10</v>
      </c>
      <c r="GA35">
        <v>-0.17400000000000099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19.2</v>
      </c>
      <c r="GJ35">
        <v>19.100000000000001</v>
      </c>
      <c r="GK35">
        <v>1.0388200000000001</v>
      </c>
      <c r="GL35">
        <v>2.5317400000000001</v>
      </c>
      <c r="GM35">
        <v>1.54541</v>
      </c>
      <c r="GN35">
        <v>2.2961399999999998</v>
      </c>
      <c r="GO35">
        <v>1.5979000000000001</v>
      </c>
      <c r="GP35">
        <v>2.4340799999999998</v>
      </c>
      <c r="GQ35">
        <v>27.599399999999999</v>
      </c>
      <c r="GR35">
        <v>15.611800000000001</v>
      </c>
      <c r="GS35">
        <v>18</v>
      </c>
      <c r="GT35">
        <v>637.52700000000004</v>
      </c>
      <c r="GU35">
        <v>392.83</v>
      </c>
      <c r="GV35">
        <v>22.0945</v>
      </c>
      <c r="GW35">
        <v>20.2075</v>
      </c>
      <c r="GX35">
        <v>30.0001</v>
      </c>
      <c r="GY35">
        <v>20.348400000000002</v>
      </c>
      <c r="GZ35">
        <v>20.3307</v>
      </c>
      <c r="HA35">
        <v>20.861999999999998</v>
      </c>
      <c r="HB35">
        <v>20</v>
      </c>
      <c r="HC35">
        <v>-30</v>
      </c>
      <c r="HD35">
        <v>22.096699999999998</v>
      </c>
      <c r="HE35">
        <v>401.74700000000001</v>
      </c>
      <c r="HF35">
        <v>0</v>
      </c>
      <c r="HG35">
        <v>101.011</v>
      </c>
      <c r="HH35">
        <v>99.194500000000005</v>
      </c>
    </row>
    <row r="36" spans="1:216" x14ac:dyDescent="0.2">
      <c r="A36">
        <v>18</v>
      </c>
      <c r="B36">
        <v>1690073621.0999999</v>
      </c>
      <c r="C36">
        <v>1037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1690073621.0999999</v>
      </c>
      <c r="M36">
        <f t="shared" si="0"/>
        <v>2.3949118526341963E-3</v>
      </c>
      <c r="N36">
        <f t="shared" si="1"/>
        <v>2.3949118526341961</v>
      </c>
      <c r="O36">
        <f t="shared" si="2"/>
        <v>0.10794615309946133</v>
      </c>
      <c r="P36">
        <f t="shared" si="3"/>
        <v>400.108</v>
      </c>
      <c r="Q36">
        <f t="shared" si="4"/>
        <v>394.91547351515794</v>
      </c>
      <c r="R36">
        <f t="shared" si="5"/>
        <v>39.428062714570864</v>
      </c>
      <c r="S36">
        <f t="shared" si="6"/>
        <v>39.946480638459995</v>
      </c>
      <c r="T36">
        <f t="shared" si="7"/>
        <v>0.34429742233097094</v>
      </c>
      <c r="U36">
        <f t="shared" si="8"/>
        <v>3.0114159001048915</v>
      </c>
      <c r="V36">
        <f t="shared" si="9"/>
        <v>0.32382825941450682</v>
      </c>
      <c r="W36">
        <f t="shared" si="10"/>
        <v>0.20413024875570329</v>
      </c>
      <c r="X36">
        <f t="shared" si="11"/>
        <v>3.3136542185029945</v>
      </c>
      <c r="Y36">
        <f t="shared" si="12"/>
        <v>21.458490122609938</v>
      </c>
      <c r="Z36">
        <f t="shared" si="13"/>
        <v>20.9619</v>
      </c>
      <c r="AA36">
        <f t="shared" si="14"/>
        <v>2.4900939465384333</v>
      </c>
      <c r="AB36">
        <f t="shared" si="15"/>
        <v>66.412326469501508</v>
      </c>
      <c r="AC36">
        <f t="shared" si="16"/>
        <v>1.7674641381594998</v>
      </c>
      <c r="AD36">
        <f t="shared" si="17"/>
        <v>2.6613495297008929</v>
      </c>
      <c r="AE36">
        <f t="shared" si="18"/>
        <v>0.72262980837893354</v>
      </c>
      <c r="AF36">
        <f t="shared" si="19"/>
        <v>-105.61561270116806</v>
      </c>
      <c r="AG36">
        <f t="shared" si="20"/>
        <v>176.39485477801344</v>
      </c>
      <c r="AH36">
        <f t="shared" si="21"/>
        <v>11.959321486627424</v>
      </c>
      <c r="AI36">
        <f t="shared" si="22"/>
        <v>86.052217781975799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53515.027461187346</v>
      </c>
      <c r="AO36">
        <f t="shared" si="26"/>
        <v>20.043800000000001</v>
      </c>
      <c r="AP36">
        <f t="shared" si="27"/>
        <v>16.896203263473055</v>
      </c>
      <c r="AQ36">
        <f t="shared" si="28"/>
        <v>0.84296407185628741</v>
      </c>
      <c r="AR36">
        <f t="shared" si="29"/>
        <v>0.16532065868263474</v>
      </c>
      <c r="AS36">
        <v>1690073621.0999999</v>
      </c>
      <c r="AT36">
        <v>400.108</v>
      </c>
      <c r="AU36">
        <v>401.09100000000001</v>
      </c>
      <c r="AV36">
        <v>17.703099999999999</v>
      </c>
      <c r="AW36">
        <v>15.5341</v>
      </c>
      <c r="AX36">
        <v>406.375</v>
      </c>
      <c r="AY36">
        <v>17.877099999999999</v>
      </c>
      <c r="AZ36">
        <v>600.22199999999998</v>
      </c>
      <c r="BA36">
        <v>99.739199999999997</v>
      </c>
      <c r="BB36">
        <v>0.100045</v>
      </c>
      <c r="BC36">
        <v>22.048400000000001</v>
      </c>
      <c r="BD36">
        <v>20.9619</v>
      </c>
      <c r="BE36">
        <v>999.9</v>
      </c>
      <c r="BF36">
        <v>0</v>
      </c>
      <c r="BG36">
        <v>0</v>
      </c>
      <c r="BH36">
        <v>9978.75</v>
      </c>
      <c r="BI36">
        <v>0</v>
      </c>
      <c r="BJ36">
        <v>17.114599999999999</v>
      </c>
      <c r="BK36">
        <v>-0.98220799999999997</v>
      </c>
      <c r="BL36">
        <v>407.31900000000002</v>
      </c>
      <c r="BM36">
        <v>407.41899999999998</v>
      </c>
      <c r="BN36">
        <v>2.1689400000000001</v>
      </c>
      <c r="BO36">
        <v>401.09100000000001</v>
      </c>
      <c r="BP36">
        <v>15.5341</v>
      </c>
      <c r="BQ36">
        <v>1.76569</v>
      </c>
      <c r="BR36">
        <v>1.5493600000000001</v>
      </c>
      <c r="BS36">
        <v>15.4863</v>
      </c>
      <c r="BT36">
        <v>13.4642</v>
      </c>
      <c r="BU36">
        <v>20.043800000000001</v>
      </c>
      <c r="BV36">
        <v>0.90099499999999999</v>
      </c>
      <c r="BW36">
        <v>9.9005300000000004E-2</v>
      </c>
      <c r="BX36">
        <v>0</v>
      </c>
      <c r="BY36">
        <v>2.5466000000000002</v>
      </c>
      <c r="BZ36">
        <v>0</v>
      </c>
      <c r="CA36">
        <v>443.15300000000002</v>
      </c>
      <c r="CB36">
        <v>191.56700000000001</v>
      </c>
      <c r="CC36">
        <v>32.125</v>
      </c>
      <c r="CD36">
        <v>37.5</v>
      </c>
      <c r="CE36">
        <v>35.186999999999998</v>
      </c>
      <c r="CF36">
        <v>35.936999999999998</v>
      </c>
      <c r="CG36">
        <v>33.125</v>
      </c>
      <c r="CH36">
        <v>18.059999999999999</v>
      </c>
      <c r="CI36">
        <v>1.98</v>
      </c>
      <c r="CJ36">
        <v>0</v>
      </c>
      <c r="CK36">
        <v>1690073626.0999999</v>
      </c>
      <c r="CL36">
        <v>0</v>
      </c>
      <c r="CM36">
        <v>1690072412.0999999</v>
      </c>
      <c r="CN36" t="s">
        <v>350</v>
      </c>
      <c r="CO36">
        <v>1690072406.0999999</v>
      </c>
      <c r="CP36">
        <v>1690072412.0999999</v>
      </c>
      <c r="CQ36">
        <v>32</v>
      </c>
      <c r="CR36">
        <v>2.5999999999999999E-2</v>
      </c>
      <c r="CS36">
        <v>6.0000000000000001E-3</v>
      </c>
      <c r="CT36">
        <v>-6.27</v>
      </c>
      <c r="CU36">
        <v>-0.17399999999999999</v>
      </c>
      <c r="CV36">
        <v>427</v>
      </c>
      <c r="CW36">
        <v>15</v>
      </c>
      <c r="CX36">
        <v>0.06</v>
      </c>
      <c r="CY36">
        <v>0.01</v>
      </c>
      <c r="CZ36">
        <v>0.239031832017951</v>
      </c>
      <c r="DA36">
        <v>-0.14733074928186399</v>
      </c>
      <c r="DB36">
        <v>2.6918349629921099E-2</v>
      </c>
      <c r="DC36">
        <v>1</v>
      </c>
      <c r="DD36">
        <v>401.185571428571</v>
      </c>
      <c r="DE36">
        <v>-0.12755844155802801</v>
      </c>
      <c r="DF36">
        <v>2.9277931602349299E-2</v>
      </c>
      <c r="DG36">
        <v>-1</v>
      </c>
      <c r="DH36">
        <v>19.992215000000002</v>
      </c>
      <c r="DI36">
        <v>0.22118905220947799</v>
      </c>
      <c r="DJ36">
        <v>0.123576896202324</v>
      </c>
      <c r="DK36">
        <v>1</v>
      </c>
      <c r="DL36">
        <v>2</v>
      </c>
      <c r="DM36">
        <v>2</v>
      </c>
      <c r="DN36" t="s">
        <v>351</v>
      </c>
      <c r="DO36">
        <v>3.1605599999999998</v>
      </c>
      <c r="DP36">
        <v>2.83168</v>
      </c>
      <c r="DQ36">
        <v>9.5755099999999996E-2</v>
      </c>
      <c r="DR36">
        <v>9.5124E-2</v>
      </c>
      <c r="DS36">
        <v>9.7786600000000001E-2</v>
      </c>
      <c r="DT36">
        <v>8.8540199999999999E-2</v>
      </c>
      <c r="DU36">
        <v>28893.200000000001</v>
      </c>
      <c r="DV36">
        <v>29999.8</v>
      </c>
      <c r="DW36">
        <v>29668.6</v>
      </c>
      <c r="DX36">
        <v>30890.799999999999</v>
      </c>
      <c r="DY36">
        <v>35051.1</v>
      </c>
      <c r="DZ36">
        <v>36821</v>
      </c>
      <c r="EA36">
        <v>40719.300000000003</v>
      </c>
      <c r="EB36">
        <v>42763.3</v>
      </c>
      <c r="EC36">
        <v>2.3138999999999998</v>
      </c>
      <c r="ED36">
        <v>1.9681999999999999</v>
      </c>
      <c r="EE36">
        <v>0.121638</v>
      </c>
      <c r="EF36">
        <v>0</v>
      </c>
      <c r="EG36">
        <v>18.949400000000001</v>
      </c>
      <c r="EH36">
        <v>999.9</v>
      </c>
      <c r="EI36">
        <v>59.802999999999997</v>
      </c>
      <c r="EJ36">
        <v>24.28</v>
      </c>
      <c r="EK36">
        <v>18.261099999999999</v>
      </c>
      <c r="EL36">
        <v>61.3752</v>
      </c>
      <c r="EM36">
        <v>26.165900000000001</v>
      </c>
      <c r="EN36">
        <v>1</v>
      </c>
      <c r="EO36">
        <v>-0.49634099999999998</v>
      </c>
      <c r="EP36">
        <v>-1.52515</v>
      </c>
      <c r="EQ36">
        <v>20.298999999999999</v>
      </c>
      <c r="ER36">
        <v>5.24125</v>
      </c>
      <c r="ES36">
        <v>11.827999999999999</v>
      </c>
      <c r="ET36">
        <v>4.9835500000000001</v>
      </c>
      <c r="EU36">
        <v>3.2989999999999999</v>
      </c>
      <c r="EV36">
        <v>9999</v>
      </c>
      <c r="EW36">
        <v>213.4</v>
      </c>
      <c r="EX36">
        <v>90.4</v>
      </c>
      <c r="EY36">
        <v>6244.5</v>
      </c>
      <c r="EZ36">
        <v>1.8733200000000001</v>
      </c>
      <c r="FA36">
        <v>1.8791</v>
      </c>
      <c r="FB36">
        <v>1.8794200000000001</v>
      </c>
      <c r="FC36">
        <v>1.8800399999999999</v>
      </c>
      <c r="FD36">
        <v>1.87764</v>
      </c>
      <c r="FE36">
        <v>1.87673</v>
      </c>
      <c r="FF36">
        <v>1.8772899999999999</v>
      </c>
      <c r="FG36">
        <v>1.875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-6.2670000000000003</v>
      </c>
      <c r="FV36">
        <v>-0.17399999999999999</v>
      </c>
      <c r="FW36">
        <v>-6.2678699040969601</v>
      </c>
      <c r="FX36">
        <v>1.4527828764109799E-4</v>
      </c>
      <c r="FY36">
        <v>-4.3579519040863002E-7</v>
      </c>
      <c r="FZ36">
        <v>2.0799061152897499E-10</v>
      </c>
      <c r="GA36">
        <v>-0.17400000000000099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20.2</v>
      </c>
      <c r="GJ36">
        <v>20.100000000000001</v>
      </c>
      <c r="GK36">
        <v>1.0376000000000001</v>
      </c>
      <c r="GL36">
        <v>2.5402800000000001</v>
      </c>
      <c r="GM36">
        <v>1.54541</v>
      </c>
      <c r="GN36">
        <v>2.2949199999999998</v>
      </c>
      <c r="GO36">
        <v>1.5979000000000001</v>
      </c>
      <c r="GP36">
        <v>2.3290999999999999</v>
      </c>
      <c r="GQ36">
        <v>27.6203</v>
      </c>
      <c r="GR36">
        <v>15.5943</v>
      </c>
      <c r="GS36">
        <v>18</v>
      </c>
      <c r="GT36">
        <v>637.79899999999998</v>
      </c>
      <c r="GU36">
        <v>392.77300000000002</v>
      </c>
      <c r="GV36">
        <v>22.3215</v>
      </c>
      <c r="GW36">
        <v>20.198899999999998</v>
      </c>
      <c r="GX36">
        <v>30.0002</v>
      </c>
      <c r="GY36">
        <v>20.341699999999999</v>
      </c>
      <c r="GZ36">
        <v>20.323699999999999</v>
      </c>
      <c r="HA36">
        <v>20.8307</v>
      </c>
      <c r="HB36">
        <v>20</v>
      </c>
      <c r="HC36">
        <v>-30</v>
      </c>
      <c r="HD36">
        <v>22.3429</v>
      </c>
      <c r="HE36">
        <v>401.08499999999998</v>
      </c>
      <c r="HF36">
        <v>0</v>
      </c>
      <c r="HG36">
        <v>101.009</v>
      </c>
      <c r="HH36">
        <v>99.196100000000001</v>
      </c>
    </row>
    <row r="37" spans="1:216" x14ac:dyDescent="0.2">
      <c r="A37">
        <v>19</v>
      </c>
      <c r="B37">
        <v>1690073682.0999999</v>
      </c>
      <c r="C37">
        <v>1098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1690073682.0999999</v>
      </c>
      <c r="M37">
        <f t="shared" si="0"/>
        <v>2.3841339219145895E-3</v>
      </c>
      <c r="N37">
        <f t="shared" si="1"/>
        <v>2.3841339219145894</v>
      </c>
      <c r="O37">
        <f t="shared" si="2"/>
        <v>-1.0961756278322827</v>
      </c>
      <c r="P37">
        <f t="shared" si="3"/>
        <v>400.18299999999999</v>
      </c>
      <c r="Q37">
        <f t="shared" si="4"/>
        <v>400.88751506408613</v>
      </c>
      <c r="R37">
        <f t="shared" si="5"/>
        <v>40.024925523626486</v>
      </c>
      <c r="S37">
        <f t="shared" si="6"/>
        <v>39.954586184258901</v>
      </c>
      <c r="T37">
        <f t="shared" si="7"/>
        <v>0.33772688837395226</v>
      </c>
      <c r="U37">
        <f t="shared" si="8"/>
        <v>3.0283551511135487</v>
      </c>
      <c r="V37">
        <f t="shared" si="9"/>
        <v>0.31811094710285637</v>
      </c>
      <c r="W37">
        <f t="shared" si="10"/>
        <v>0.2004867470230054</v>
      </c>
      <c r="X37">
        <f t="shared" si="11"/>
        <v>0</v>
      </c>
      <c r="Y37">
        <f t="shared" si="12"/>
        <v>21.513925836346523</v>
      </c>
      <c r="Z37">
        <f t="shared" si="13"/>
        <v>21.026900000000001</v>
      </c>
      <c r="AA37">
        <f t="shared" si="14"/>
        <v>2.5000609111861367</v>
      </c>
      <c r="AB37">
        <f t="shared" si="15"/>
        <v>66.147086703094757</v>
      </c>
      <c r="AC37">
        <f t="shared" si="16"/>
        <v>1.7677809976398</v>
      </c>
      <c r="AD37">
        <f t="shared" si="17"/>
        <v>2.6725001594924249</v>
      </c>
      <c r="AE37">
        <f t="shared" si="18"/>
        <v>0.7322799135463367</v>
      </c>
      <c r="AF37">
        <f t="shared" si="19"/>
        <v>-105.14030595643339</v>
      </c>
      <c r="AG37">
        <f t="shared" si="20"/>
        <v>177.97483083673927</v>
      </c>
      <c r="AH37">
        <f t="shared" si="21"/>
        <v>12.007114352450833</v>
      </c>
      <c r="AI37">
        <f t="shared" si="22"/>
        <v>84.841639232756705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53975.628857197822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1690073682.0999999</v>
      </c>
      <c r="AT37">
        <v>400.18299999999999</v>
      </c>
      <c r="AU37">
        <v>400.05200000000002</v>
      </c>
      <c r="AV37">
        <v>17.706</v>
      </c>
      <c r="AW37">
        <v>15.546799999999999</v>
      </c>
      <c r="AX37">
        <v>406.45</v>
      </c>
      <c r="AY37">
        <v>17.88</v>
      </c>
      <c r="AZ37">
        <v>600.23099999999999</v>
      </c>
      <c r="BA37">
        <v>99.741200000000006</v>
      </c>
      <c r="BB37">
        <v>9.9588300000000005E-2</v>
      </c>
      <c r="BC37">
        <v>22.117000000000001</v>
      </c>
      <c r="BD37">
        <v>21.026900000000001</v>
      </c>
      <c r="BE37">
        <v>999.9</v>
      </c>
      <c r="BF37">
        <v>0</v>
      </c>
      <c r="BG37">
        <v>0</v>
      </c>
      <c r="BH37">
        <v>10070.6</v>
      </c>
      <c r="BI37">
        <v>0</v>
      </c>
      <c r="BJ37">
        <v>17.067</v>
      </c>
      <c r="BK37">
        <v>0.130829</v>
      </c>
      <c r="BL37">
        <v>407.39600000000002</v>
      </c>
      <c r="BM37">
        <v>406.37</v>
      </c>
      <c r="BN37">
        <v>2.1592699999999998</v>
      </c>
      <c r="BO37">
        <v>400.05200000000002</v>
      </c>
      <c r="BP37">
        <v>15.546799999999999</v>
      </c>
      <c r="BQ37">
        <v>1.7660199999999999</v>
      </c>
      <c r="BR37">
        <v>1.5506500000000001</v>
      </c>
      <c r="BS37">
        <v>15.4892</v>
      </c>
      <c r="BT37">
        <v>13.477</v>
      </c>
      <c r="BU37">
        <v>0</v>
      </c>
      <c r="BV37">
        <v>0</v>
      </c>
      <c r="BW37">
        <v>0</v>
      </c>
      <c r="BX37">
        <v>0</v>
      </c>
      <c r="BY37">
        <v>1.54</v>
      </c>
      <c r="BZ37">
        <v>0</v>
      </c>
      <c r="CA37">
        <v>297.95</v>
      </c>
      <c r="CB37">
        <v>-5.98</v>
      </c>
      <c r="CC37">
        <v>32</v>
      </c>
      <c r="CD37">
        <v>37.311999999999998</v>
      </c>
      <c r="CE37">
        <v>35.061999999999998</v>
      </c>
      <c r="CF37">
        <v>35.811999999999998</v>
      </c>
      <c r="CG37">
        <v>32.936999999999998</v>
      </c>
      <c r="CH37">
        <v>0</v>
      </c>
      <c r="CI37">
        <v>0</v>
      </c>
      <c r="CJ37">
        <v>0</v>
      </c>
      <c r="CK37">
        <v>1690073687.2</v>
      </c>
      <c r="CL37">
        <v>0</v>
      </c>
      <c r="CM37">
        <v>1690072412.0999999</v>
      </c>
      <c r="CN37" t="s">
        <v>350</v>
      </c>
      <c r="CO37">
        <v>1690072406.0999999</v>
      </c>
      <c r="CP37">
        <v>1690072412.0999999</v>
      </c>
      <c r="CQ37">
        <v>32</v>
      </c>
      <c r="CR37">
        <v>2.5999999999999999E-2</v>
      </c>
      <c r="CS37">
        <v>6.0000000000000001E-3</v>
      </c>
      <c r="CT37">
        <v>-6.27</v>
      </c>
      <c r="CU37">
        <v>-0.17399999999999999</v>
      </c>
      <c r="CV37">
        <v>427</v>
      </c>
      <c r="CW37">
        <v>15</v>
      </c>
      <c r="CX37">
        <v>0.06</v>
      </c>
      <c r="CY37">
        <v>0.01</v>
      </c>
      <c r="CZ37">
        <v>-0.93332599380197301</v>
      </c>
      <c r="DA37">
        <v>-9.5404737591751401E-2</v>
      </c>
      <c r="DB37">
        <v>3.9065232538408198E-2</v>
      </c>
      <c r="DC37">
        <v>1</v>
      </c>
      <c r="DD37">
        <v>400.07684999999998</v>
      </c>
      <c r="DE37">
        <v>-0.27270676691783602</v>
      </c>
      <c r="DF37">
        <v>3.7773370249427202E-2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3.1605799999999999</v>
      </c>
      <c r="DP37">
        <v>2.83202</v>
      </c>
      <c r="DQ37">
        <v>9.5772499999999997E-2</v>
      </c>
      <c r="DR37">
        <v>9.4940999999999998E-2</v>
      </c>
      <c r="DS37">
        <v>9.7802600000000003E-2</v>
      </c>
      <c r="DT37">
        <v>8.85967E-2</v>
      </c>
      <c r="DU37">
        <v>28893.8</v>
      </c>
      <c r="DV37">
        <v>30005.8</v>
      </c>
      <c r="DW37">
        <v>29669.599999999999</v>
      </c>
      <c r="DX37">
        <v>30890.7</v>
      </c>
      <c r="DY37">
        <v>35051.599999999999</v>
      </c>
      <c r="DZ37">
        <v>36818.400000000001</v>
      </c>
      <c r="EA37">
        <v>40720.699999999997</v>
      </c>
      <c r="EB37">
        <v>42763.1</v>
      </c>
      <c r="EC37">
        <v>2.3137500000000002</v>
      </c>
      <c r="ED37">
        <v>1.96793</v>
      </c>
      <c r="EE37">
        <v>0.124179</v>
      </c>
      <c r="EF37">
        <v>0</v>
      </c>
      <c r="EG37">
        <v>18.9726</v>
      </c>
      <c r="EH37">
        <v>999.9</v>
      </c>
      <c r="EI37">
        <v>59.779000000000003</v>
      </c>
      <c r="EJ37">
        <v>24.3</v>
      </c>
      <c r="EK37">
        <v>18.277000000000001</v>
      </c>
      <c r="EL37">
        <v>60.5852</v>
      </c>
      <c r="EM37">
        <v>26.298100000000002</v>
      </c>
      <c r="EN37">
        <v>1</v>
      </c>
      <c r="EO37">
        <v>-0.497363</v>
      </c>
      <c r="EP37">
        <v>-0.98433000000000004</v>
      </c>
      <c r="EQ37">
        <v>20.303699999999999</v>
      </c>
      <c r="ER37">
        <v>5.2418500000000003</v>
      </c>
      <c r="ES37">
        <v>11.8294</v>
      </c>
      <c r="ET37">
        <v>4.9819500000000003</v>
      </c>
      <c r="EU37">
        <v>3.2989999999999999</v>
      </c>
      <c r="EV37">
        <v>9999</v>
      </c>
      <c r="EW37">
        <v>213.4</v>
      </c>
      <c r="EX37">
        <v>90.4</v>
      </c>
      <c r="EY37">
        <v>6245.7</v>
      </c>
      <c r="EZ37">
        <v>1.8733900000000001</v>
      </c>
      <c r="FA37">
        <v>1.8791</v>
      </c>
      <c r="FB37">
        <v>1.8794299999999999</v>
      </c>
      <c r="FC37">
        <v>1.8800399999999999</v>
      </c>
      <c r="FD37">
        <v>1.8776900000000001</v>
      </c>
      <c r="FE37">
        <v>1.87679</v>
      </c>
      <c r="FF37">
        <v>1.8772899999999999</v>
      </c>
      <c r="FG37">
        <v>1.8750199999999999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-6.2670000000000003</v>
      </c>
      <c r="FV37">
        <v>-0.17399999999999999</v>
      </c>
      <c r="FW37">
        <v>-6.2678699040969601</v>
      </c>
      <c r="FX37">
        <v>1.4527828764109799E-4</v>
      </c>
      <c r="FY37">
        <v>-4.3579519040863002E-7</v>
      </c>
      <c r="FZ37">
        <v>2.0799061152897499E-10</v>
      </c>
      <c r="GA37">
        <v>-0.17400000000000099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21.3</v>
      </c>
      <c r="GJ37">
        <v>21.2</v>
      </c>
      <c r="GK37">
        <v>1.0351600000000001</v>
      </c>
      <c r="GL37">
        <v>2.5427200000000001</v>
      </c>
      <c r="GM37">
        <v>1.54541</v>
      </c>
      <c r="GN37">
        <v>2.2936999999999999</v>
      </c>
      <c r="GO37">
        <v>1.5979000000000001</v>
      </c>
      <c r="GP37">
        <v>2.3290999999999999</v>
      </c>
      <c r="GQ37">
        <v>27.641100000000002</v>
      </c>
      <c r="GR37">
        <v>15.5855</v>
      </c>
      <c r="GS37">
        <v>18</v>
      </c>
      <c r="GT37">
        <v>637.57899999999995</v>
      </c>
      <c r="GU37">
        <v>392.553</v>
      </c>
      <c r="GV37">
        <v>22.0868</v>
      </c>
      <c r="GW37">
        <v>20.186800000000002</v>
      </c>
      <c r="GX37">
        <v>30.0001</v>
      </c>
      <c r="GY37">
        <v>20.332999999999998</v>
      </c>
      <c r="GZ37">
        <v>20.315300000000001</v>
      </c>
      <c r="HA37">
        <v>20.789000000000001</v>
      </c>
      <c r="HB37">
        <v>20</v>
      </c>
      <c r="HC37">
        <v>-30</v>
      </c>
      <c r="HD37">
        <v>22.0794</v>
      </c>
      <c r="HE37">
        <v>399.892</v>
      </c>
      <c r="HF37">
        <v>0</v>
      </c>
      <c r="HG37">
        <v>101.01300000000001</v>
      </c>
      <c r="HH37">
        <v>99.195599999999999</v>
      </c>
    </row>
    <row r="38" spans="1:216" x14ac:dyDescent="0.2">
      <c r="A38">
        <v>20</v>
      </c>
      <c r="B38">
        <v>1690073803.0999999</v>
      </c>
      <c r="C38">
        <v>1219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1690073803.0999999</v>
      </c>
      <c r="M38">
        <f t="shared" si="0"/>
        <v>2.773123784870493E-3</v>
      </c>
      <c r="N38">
        <f t="shared" si="1"/>
        <v>2.773123784870493</v>
      </c>
      <c r="O38">
        <f t="shared" si="2"/>
        <v>16.299582771989101</v>
      </c>
      <c r="P38">
        <f t="shared" si="3"/>
        <v>398.95</v>
      </c>
      <c r="Q38">
        <f t="shared" si="4"/>
        <v>329.91339794598093</v>
      </c>
      <c r="R38">
        <f t="shared" si="5"/>
        <v>32.938258708348968</v>
      </c>
      <c r="S38">
        <f t="shared" si="6"/>
        <v>39.830811338699995</v>
      </c>
      <c r="T38">
        <f t="shared" si="7"/>
        <v>0.42816534105697357</v>
      </c>
      <c r="U38">
        <f t="shared" si="8"/>
        <v>3.0127942651143513</v>
      </c>
      <c r="V38">
        <f t="shared" si="9"/>
        <v>0.39700663241424283</v>
      </c>
      <c r="W38">
        <f t="shared" si="10"/>
        <v>0.25073941169391789</v>
      </c>
      <c r="X38">
        <f t="shared" si="11"/>
        <v>297.72013499999997</v>
      </c>
      <c r="Y38">
        <f t="shared" si="12"/>
        <v>22.241568163644228</v>
      </c>
      <c r="Z38">
        <f t="shared" si="13"/>
        <v>20.9438</v>
      </c>
      <c r="AA38">
        <f t="shared" si="14"/>
        <v>2.4873247320832705</v>
      </c>
      <c r="AB38">
        <f t="shared" si="15"/>
        <v>71.301313395958204</v>
      </c>
      <c r="AC38">
        <f t="shared" si="16"/>
        <v>1.8049312939104001</v>
      </c>
      <c r="AD38">
        <f t="shared" si="17"/>
        <v>2.531413809850962</v>
      </c>
      <c r="AE38">
        <f t="shared" si="18"/>
        <v>0.68239343817287046</v>
      </c>
      <c r="AF38">
        <f t="shared" si="19"/>
        <v>-122.29475891278874</v>
      </c>
      <c r="AG38">
        <f t="shared" si="20"/>
        <v>46.470011200803917</v>
      </c>
      <c r="AH38">
        <f t="shared" si="21"/>
        <v>3.1357499826554633</v>
      </c>
      <c r="AI38">
        <f t="shared" si="22"/>
        <v>225.03113727067063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53702.437597033517</v>
      </c>
      <c r="AO38">
        <f t="shared" si="26"/>
        <v>1800.11</v>
      </c>
      <c r="AP38">
        <f t="shared" si="27"/>
        <v>1517.4926999999998</v>
      </c>
      <c r="AQ38">
        <f t="shared" si="28"/>
        <v>0.84299998333435167</v>
      </c>
      <c r="AR38">
        <f t="shared" si="29"/>
        <v>0.16538996783529894</v>
      </c>
      <c r="AS38">
        <v>1690073803.0999999</v>
      </c>
      <c r="AT38">
        <v>398.95</v>
      </c>
      <c r="AU38">
        <v>414.99700000000001</v>
      </c>
      <c r="AV38">
        <v>18.078399999999998</v>
      </c>
      <c r="AW38">
        <v>15.568</v>
      </c>
      <c r="AX38">
        <v>405.21699999999998</v>
      </c>
      <c r="AY38">
        <v>18.252300000000002</v>
      </c>
      <c r="AZ38">
        <v>600.26400000000001</v>
      </c>
      <c r="BA38">
        <v>99.738900000000001</v>
      </c>
      <c r="BB38">
        <v>0.100206</v>
      </c>
      <c r="BC38">
        <v>21.229900000000001</v>
      </c>
      <c r="BD38">
        <v>20.9438</v>
      </c>
      <c r="BE38">
        <v>999.9</v>
      </c>
      <c r="BF38">
        <v>0</v>
      </c>
      <c r="BG38">
        <v>0</v>
      </c>
      <c r="BH38">
        <v>9986.25</v>
      </c>
      <c r="BI38">
        <v>0</v>
      </c>
      <c r="BJ38">
        <v>21.2682</v>
      </c>
      <c r="BK38">
        <v>-16.046299999999999</v>
      </c>
      <c r="BL38">
        <v>406.29599999999999</v>
      </c>
      <c r="BM38">
        <v>421.56</v>
      </c>
      <c r="BN38">
        <v>2.5103300000000002</v>
      </c>
      <c r="BO38">
        <v>414.99700000000001</v>
      </c>
      <c r="BP38">
        <v>15.568</v>
      </c>
      <c r="BQ38">
        <v>1.80311</v>
      </c>
      <c r="BR38">
        <v>1.55274</v>
      </c>
      <c r="BS38">
        <v>15.813800000000001</v>
      </c>
      <c r="BT38">
        <v>13.4976</v>
      </c>
      <c r="BU38">
        <v>1800.11</v>
      </c>
      <c r="BV38">
        <v>0.90000199999999997</v>
      </c>
      <c r="BW38">
        <v>9.9997600000000006E-2</v>
      </c>
      <c r="BX38">
        <v>0</v>
      </c>
      <c r="BY38">
        <v>2.6869999999999998</v>
      </c>
      <c r="BZ38">
        <v>0</v>
      </c>
      <c r="CA38">
        <v>12963.9</v>
      </c>
      <c r="CB38">
        <v>17200.7</v>
      </c>
      <c r="CC38">
        <v>33.875</v>
      </c>
      <c r="CD38">
        <v>37.25</v>
      </c>
      <c r="CE38">
        <v>35.436999999999998</v>
      </c>
      <c r="CF38">
        <v>35.875</v>
      </c>
      <c r="CG38">
        <v>33.875</v>
      </c>
      <c r="CH38">
        <v>1620.1</v>
      </c>
      <c r="CI38">
        <v>180.01</v>
      </c>
      <c r="CJ38">
        <v>0</v>
      </c>
      <c r="CK38">
        <v>1690073808.5</v>
      </c>
      <c r="CL38">
        <v>0</v>
      </c>
      <c r="CM38">
        <v>1690072412.0999999</v>
      </c>
      <c r="CN38" t="s">
        <v>350</v>
      </c>
      <c r="CO38">
        <v>1690072406.0999999</v>
      </c>
      <c r="CP38">
        <v>1690072412.0999999</v>
      </c>
      <c r="CQ38">
        <v>32</v>
      </c>
      <c r="CR38">
        <v>2.5999999999999999E-2</v>
      </c>
      <c r="CS38">
        <v>6.0000000000000001E-3</v>
      </c>
      <c r="CT38">
        <v>-6.27</v>
      </c>
      <c r="CU38">
        <v>-0.17399999999999999</v>
      </c>
      <c r="CV38">
        <v>427</v>
      </c>
      <c r="CW38">
        <v>15</v>
      </c>
      <c r="CX38">
        <v>0.06</v>
      </c>
      <c r="CY38">
        <v>0.01</v>
      </c>
      <c r="CZ38">
        <v>14.1992672156107</v>
      </c>
      <c r="DA38">
        <v>4.8429119324889101</v>
      </c>
      <c r="DB38">
        <v>0.466950390015614</v>
      </c>
      <c r="DC38">
        <v>0</v>
      </c>
      <c r="DD38">
        <v>414.09280952380999</v>
      </c>
      <c r="DE38">
        <v>5.3788831168831903</v>
      </c>
      <c r="DF38">
        <v>0.54490799739366802</v>
      </c>
      <c r="DG38">
        <v>-1</v>
      </c>
      <c r="DH38">
        <v>1799.9866666666701</v>
      </c>
      <c r="DI38">
        <v>0.11350184617753201</v>
      </c>
      <c r="DJ38">
        <v>0.124492621060122</v>
      </c>
      <c r="DK38">
        <v>1</v>
      </c>
      <c r="DL38">
        <v>1</v>
      </c>
      <c r="DM38">
        <v>2</v>
      </c>
      <c r="DN38" t="s">
        <v>393</v>
      </c>
      <c r="DO38">
        <v>3.1605699999999999</v>
      </c>
      <c r="DP38">
        <v>2.8319000000000001</v>
      </c>
      <c r="DQ38">
        <v>9.5546900000000004E-2</v>
      </c>
      <c r="DR38">
        <v>9.7602800000000003E-2</v>
      </c>
      <c r="DS38">
        <v>9.9281300000000003E-2</v>
      </c>
      <c r="DT38">
        <v>8.8678099999999996E-2</v>
      </c>
      <c r="DU38">
        <v>28898.9</v>
      </c>
      <c r="DV38">
        <v>29915</v>
      </c>
      <c r="DW38">
        <v>29668</v>
      </c>
      <c r="DX38">
        <v>30888.6</v>
      </c>
      <c r="DY38">
        <v>34991.599999999999</v>
      </c>
      <c r="DZ38">
        <v>36814</v>
      </c>
      <c r="EA38">
        <v>40719.4</v>
      </c>
      <c r="EB38">
        <v>42761.2</v>
      </c>
      <c r="EC38">
        <v>2.3139699999999999</v>
      </c>
      <c r="ED38">
        <v>1.9660200000000001</v>
      </c>
      <c r="EE38">
        <v>0.13627900000000001</v>
      </c>
      <c r="EF38">
        <v>0</v>
      </c>
      <c r="EG38">
        <v>18.688500000000001</v>
      </c>
      <c r="EH38">
        <v>999.9</v>
      </c>
      <c r="EI38">
        <v>59.741999999999997</v>
      </c>
      <c r="EJ38">
        <v>24.34</v>
      </c>
      <c r="EK38">
        <v>18.308</v>
      </c>
      <c r="EL38">
        <v>61.2652</v>
      </c>
      <c r="EM38">
        <v>26.306100000000001</v>
      </c>
      <c r="EN38">
        <v>1</v>
      </c>
      <c r="EO38">
        <v>-0.49405500000000002</v>
      </c>
      <c r="EP38">
        <v>-0.432753</v>
      </c>
      <c r="EQ38">
        <v>20.2911</v>
      </c>
      <c r="ER38">
        <v>5.24275</v>
      </c>
      <c r="ES38">
        <v>11.8262</v>
      </c>
      <c r="ET38">
        <v>4.9827500000000002</v>
      </c>
      <c r="EU38">
        <v>3.2989999999999999</v>
      </c>
      <c r="EV38">
        <v>9999</v>
      </c>
      <c r="EW38">
        <v>213.4</v>
      </c>
      <c r="EX38">
        <v>90.4</v>
      </c>
      <c r="EY38">
        <v>6248.4</v>
      </c>
      <c r="EZ38">
        <v>1.87334</v>
      </c>
      <c r="FA38">
        <v>1.87903</v>
      </c>
      <c r="FB38">
        <v>1.8794299999999999</v>
      </c>
      <c r="FC38">
        <v>1.8800399999999999</v>
      </c>
      <c r="FD38">
        <v>1.8776299999999999</v>
      </c>
      <c r="FE38">
        <v>1.8767100000000001</v>
      </c>
      <c r="FF38">
        <v>1.8772899999999999</v>
      </c>
      <c r="FG38">
        <v>1.8750100000000001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-6.2670000000000003</v>
      </c>
      <c r="FV38">
        <v>-0.1739</v>
      </c>
      <c r="FW38">
        <v>-6.2678699040969601</v>
      </c>
      <c r="FX38">
        <v>1.4527828764109799E-4</v>
      </c>
      <c r="FY38">
        <v>-4.3579519040863002E-7</v>
      </c>
      <c r="FZ38">
        <v>2.0799061152897499E-10</v>
      </c>
      <c r="GA38">
        <v>-0.17400000000000099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23.3</v>
      </c>
      <c r="GJ38">
        <v>23.2</v>
      </c>
      <c r="GK38">
        <v>1.06812</v>
      </c>
      <c r="GL38">
        <v>2.5317400000000001</v>
      </c>
      <c r="GM38">
        <v>1.54541</v>
      </c>
      <c r="GN38">
        <v>2.2936999999999999</v>
      </c>
      <c r="GO38">
        <v>1.5979000000000001</v>
      </c>
      <c r="GP38">
        <v>2.4035600000000001</v>
      </c>
      <c r="GQ38">
        <v>27.703700000000001</v>
      </c>
      <c r="GR38">
        <v>15.5242</v>
      </c>
      <c r="GS38">
        <v>18</v>
      </c>
      <c r="GT38">
        <v>638.10400000000004</v>
      </c>
      <c r="GU38">
        <v>391.709</v>
      </c>
      <c r="GV38">
        <v>20.630800000000001</v>
      </c>
      <c r="GW38">
        <v>20.302900000000001</v>
      </c>
      <c r="GX38">
        <v>30.000599999999999</v>
      </c>
      <c r="GY38">
        <v>20.3612</v>
      </c>
      <c r="GZ38">
        <v>20.34</v>
      </c>
      <c r="HA38">
        <v>21.433399999999999</v>
      </c>
      <c r="HB38">
        <v>20</v>
      </c>
      <c r="HC38">
        <v>-30</v>
      </c>
      <c r="HD38">
        <v>20.667300000000001</v>
      </c>
      <c r="HE38">
        <v>415.37799999999999</v>
      </c>
      <c r="HF38">
        <v>0</v>
      </c>
      <c r="HG38">
        <v>101.009</v>
      </c>
      <c r="HH38">
        <v>99.190399999999997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2023-07-22T16:56:42Z</dcterms:created>
  <dcterms:modified xsi:type="dcterms:W3CDTF">2023-07-31T15:35:43Z</dcterms:modified>
</cp:coreProperties>
</file>