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279863EA-03AA-D645-94A5-3811625B788C}" xr6:coauthVersionLast="47" xr6:coauthVersionMax="47" xr10:uidLastSave="{00000000-0000-0000-0000-000000000000}"/>
  <bookViews>
    <workbookView xWindow="36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AR37" i="1"/>
  <c r="AQ37" i="1"/>
  <c r="AO37" i="1"/>
  <c r="AP37" i="1" s="1"/>
  <c r="AN37" i="1"/>
  <c r="AL37" i="1"/>
  <c r="P37" i="1" s="1"/>
  <c r="AD37" i="1"/>
  <c r="AC37" i="1"/>
  <c r="AB37" i="1"/>
  <c r="U37" i="1"/>
  <c r="S37" i="1"/>
  <c r="AR36" i="1"/>
  <c r="AQ36" i="1"/>
  <c r="AP36" i="1"/>
  <c r="AO36" i="1"/>
  <c r="AN36" i="1"/>
  <c r="AL36" i="1"/>
  <c r="N36" i="1" s="1"/>
  <c r="M36" i="1" s="1"/>
  <c r="AD36" i="1"/>
  <c r="AC36" i="1"/>
  <c r="AB36" i="1"/>
  <c r="X36" i="1"/>
  <c r="U36" i="1"/>
  <c r="S36" i="1"/>
  <c r="P36" i="1"/>
  <c r="AR35" i="1"/>
  <c r="AQ35" i="1"/>
  <c r="AO35" i="1"/>
  <c r="AP35" i="1" s="1"/>
  <c r="AN35" i="1"/>
  <c r="AL35" i="1" s="1"/>
  <c r="AD35" i="1"/>
  <c r="AC35" i="1"/>
  <c r="AB35" i="1" s="1"/>
  <c r="U35" i="1"/>
  <c r="AR34" i="1"/>
  <c r="AQ34" i="1"/>
  <c r="AO34" i="1"/>
  <c r="AP34" i="1" s="1"/>
  <c r="AN34" i="1"/>
  <c r="AL34" i="1"/>
  <c r="AM34" i="1" s="1"/>
  <c r="AD34" i="1"/>
  <c r="AC34" i="1"/>
  <c r="AB34" i="1"/>
  <c r="U34" i="1"/>
  <c r="AR33" i="1"/>
  <c r="AQ33" i="1"/>
  <c r="AO33" i="1"/>
  <c r="AP33" i="1" s="1"/>
  <c r="AN33" i="1"/>
  <c r="AM33" i="1"/>
  <c r="AL33" i="1"/>
  <c r="P33" i="1" s="1"/>
  <c r="AD33" i="1"/>
  <c r="AC33" i="1"/>
  <c r="AB33" i="1" s="1"/>
  <c r="U33" i="1"/>
  <c r="S33" i="1"/>
  <c r="AR32" i="1"/>
  <c r="AQ32" i="1"/>
  <c r="AP32" i="1"/>
  <c r="AO32" i="1"/>
  <c r="AN32" i="1"/>
  <c r="AL32" i="1"/>
  <c r="N32" i="1" s="1"/>
  <c r="M32" i="1" s="1"/>
  <c r="AD32" i="1"/>
  <c r="AC32" i="1"/>
  <c r="AB32" i="1"/>
  <c r="X32" i="1"/>
  <c r="U32" i="1"/>
  <c r="S32" i="1"/>
  <c r="P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AM30" i="1" s="1"/>
  <c r="AD30" i="1"/>
  <c r="AC30" i="1"/>
  <c r="AB30" i="1"/>
  <c r="U30" i="1"/>
  <c r="AR29" i="1"/>
  <c r="AQ29" i="1"/>
  <c r="AO29" i="1"/>
  <c r="AP29" i="1" s="1"/>
  <c r="AN29" i="1"/>
  <c r="AM29" i="1"/>
  <c r="AL29" i="1"/>
  <c r="P29" i="1" s="1"/>
  <c r="AD29" i="1"/>
  <c r="AC29" i="1"/>
  <c r="AB29" i="1" s="1"/>
  <c r="U29" i="1"/>
  <c r="S29" i="1"/>
  <c r="AR28" i="1"/>
  <c r="AQ28" i="1"/>
  <c r="AP28" i="1"/>
  <c r="AO28" i="1"/>
  <c r="AN28" i="1"/>
  <c r="AL28" i="1"/>
  <c r="N28" i="1" s="1"/>
  <c r="M28" i="1" s="1"/>
  <c r="AD28" i="1"/>
  <c r="AC28" i="1"/>
  <c r="AB28" i="1"/>
  <c r="X28" i="1"/>
  <c r="U28" i="1"/>
  <c r="S28" i="1"/>
  <c r="P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AM26" i="1" s="1"/>
  <c r="AD26" i="1"/>
  <c r="AC26" i="1"/>
  <c r="AB26" i="1"/>
  <c r="U26" i="1"/>
  <c r="AR25" i="1"/>
  <c r="AQ25" i="1"/>
  <c r="AO25" i="1"/>
  <c r="AP25" i="1" s="1"/>
  <c r="AN25" i="1"/>
  <c r="AM25" i="1"/>
  <c r="AL25" i="1"/>
  <c r="P25" i="1" s="1"/>
  <c r="AD25" i="1"/>
  <c r="AC25" i="1"/>
  <c r="AB25" i="1" s="1"/>
  <c r="U25" i="1"/>
  <c r="S25" i="1"/>
  <c r="AR24" i="1"/>
  <c r="AQ24" i="1"/>
  <c r="AP24" i="1"/>
  <c r="AO24" i="1"/>
  <c r="AN24" i="1"/>
  <c r="AL24" i="1"/>
  <c r="N24" i="1" s="1"/>
  <c r="M24" i="1" s="1"/>
  <c r="AD24" i="1"/>
  <c r="AC24" i="1"/>
  <c r="AB24" i="1"/>
  <c r="X24" i="1"/>
  <c r="U24" i="1"/>
  <c r="S24" i="1"/>
  <c r="P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AM22" i="1" s="1"/>
  <c r="AD22" i="1"/>
  <c r="AC22" i="1"/>
  <c r="AB22" i="1"/>
  <c r="U22" i="1"/>
  <c r="AR21" i="1"/>
  <c r="AQ21" i="1"/>
  <c r="AO21" i="1"/>
  <c r="AP21" i="1" s="1"/>
  <c r="AN21" i="1"/>
  <c r="AM21" i="1"/>
  <c r="AL21" i="1"/>
  <c r="P21" i="1" s="1"/>
  <c r="AD21" i="1"/>
  <c r="AC21" i="1"/>
  <c r="AB21" i="1" s="1"/>
  <c r="U21" i="1"/>
  <c r="S21" i="1"/>
  <c r="AR20" i="1"/>
  <c r="AQ20" i="1"/>
  <c r="AP20" i="1"/>
  <c r="AO20" i="1"/>
  <c r="AN20" i="1"/>
  <c r="AL20" i="1"/>
  <c r="N20" i="1" s="1"/>
  <c r="M20" i="1" s="1"/>
  <c r="AD20" i="1"/>
  <c r="AC20" i="1"/>
  <c r="AB20" i="1"/>
  <c r="X20" i="1"/>
  <c r="U20" i="1"/>
  <c r="S20" i="1"/>
  <c r="P20" i="1"/>
  <c r="AR19" i="1"/>
  <c r="AQ19" i="1"/>
  <c r="AO19" i="1"/>
  <c r="AP19" i="1" s="1"/>
  <c r="AN19" i="1"/>
  <c r="AL19" i="1" s="1"/>
  <c r="AD19" i="1"/>
  <c r="AC19" i="1"/>
  <c r="AB19" i="1" s="1"/>
  <c r="U19" i="1"/>
  <c r="S19" i="1" l="1"/>
  <c r="P19" i="1"/>
  <c r="N19" i="1"/>
  <c r="M19" i="1" s="1"/>
  <c r="AM19" i="1"/>
  <c r="O19" i="1"/>
  <c r="V32" i="1"/>
  <c r="T32" i="1" s="1"/>
  <c r="W32" i="1" s="1"/>
  <c r="Q32" i="1" s="1"/>
  <c r="R32" i="1" s="1"/>
  <c r="AF32" i="1"/>
  <c r="AF28" i="1"/>
  <c r="V24" i="1"/>
  <c r="T24" i="1" s="1"/>
  <c r="W24" i="1" s="1"/>
  <c r="Q24" i="1" s="1"/>
  <c r="R24" i="1" s="1"/>
  <c r="AF24" i="1"/>
  <c r="Y32" i="1"/>
  <c r="Z32" i="1" s="1"/>
  <c r="S35" i="1"/>
  <c r="N35" i="1"/>
  <c r="M35" i="1" s="1"/>
  <c r="P35" i="1"/>
  <c r="AM35" i="1"/>
  <c r="O35" i="1"/>
  <c r="S31" i="1"/>
  <c r="P31" i="1"/>
  <c r="N31" i="1"/>
  <c r="M31" i="1" s="1"/>
  <c r="AM31" i="1"/>
  <c r="O31" i="1"/>
  <c r="Y24" i="1"/>
  <c r="Z24" i="1" s="1"/>
  <c r="S27" i="1"/>
  <c r="P27" i="1"/>
  <c r="N27" i="1"/>
  <c r="M27" i="1" s="1"/>
  <c r="AM27" i="1"/>
  <c r="O27" i="1"/>
  <c r="V20" i="1"/>
  <c r="T20" i="1" s="1"/>
  <c r="W20" i="1" s="1"/>
  <c r="Q20" i="1" s="1"/>
  <c r="R20" i="1" s="1"/>
  <c r="AF20" i="1"/>
  <c r="S23" i="1"/>
  <c r="O23" i="1"/>
  <c r="N23" i="1"/>
  <c r="M23" i="1" s="1"/>
  <c r="P23" i="1"/>
  <c r="AM23" i="1"/>
  <c r="V36" i="1"/>
  <c r="T36" i="1" s="1"/>
  <c r="W36" i="1" s="1"/>
  <c r="Q36" i="1" s="1"/>
  <c r="R36" i="1" s="1"/>
  <c r="AF36" i="1"/>
  <c r="Y28" i="1"/>
  <c r="Z28" i="1" s="1"/>
  <c r="Y36" i="1"/>
  <c r="Z36" i="1" s="1"/>
  <c r="O20" i="1"/>
  <c r="S22" i="1"/>
  <c r="O24" i="1"/>
  <c r="S26" i="1"/>
  <c r="O28" i="1"/>
  <c r="S30" i="1"/>
  <c r="O32" i="1"/>
  <c r="S34" i="1"/>
  <c r="O36" i="1"/>
  <c r="S38" i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X35" i="1"/>
  <c r="N38" i="1"/>
  <c r="M38" i="1" s="1"/>
  <c r="Y20" i="1"/>
  <c r="Z20" i="1" s="1"/>
  <c r="O22" i="1"/>
  <c r="O26" i="1"/>
  <c r="O30" i="1"/>
  <c r="O34" i="1"/>
  <c r="AM37" i="1"/>
  <c r="O38" i="1"/>
  <c r="N21" i="1"/>
  <c r="M21" i="1" s="1"/>
  <c r="P22" i="1"/>
  <c r="X22" i="1"/>
  <c r="N25" i="1"/>
  <c r="M25" i="1" s="1"/>
  <c r="P26" i="1"/>
  <c r="X26" i="1"/>
  <c r="N29" i="1"/>
  <c r="M29" i="1" s="1"/>
  <c r="P30" i="1"/>
  <c r="X30" i="1"/>
  <c r="N33" i="1"/>
  <c r="M33" i="1" s="1"/>
  <c r="P34" i="1"/>
  <c r="X34" i="1"/>
  <c r="N37" i="1"/>
  <c r="M37" i="1" s="1"/>
  <c r="X38" i="1"/>
  <c r="AM20" i="1"/>
  <c r="O21" i="1"/>
  <c r="AM24" i="1"/>
  <c r="O25" i="1"/>
  <c r="AM28" i="1"/>
  <c r="O29" i="1"/>
  <c r="AM32" i="1"/>
  <c r="O33" i="1"/>
  <c r="AM36" i="1"/>
  <c r="O37" i="1"/>
  <c r="X21" i="1"/>
  <c r="X25" i="1"/>
  <c r="X29" i="1"/>
  <c r="X33" i="1"/>
  <c r="X37" i="1"/>
  <c r="Y38" i="1" l="1"/>
  <c r="Z38" i="1" s="1"/>
  <c r="Y26" i="1"/>
  <c r="Z26" i="1" s="1"/>
  <c r="Y35" i="1"/>
  <c r="Z35" i="1" s="1"/>
  <c r="Y19" i="1"/>
  <c r="Z19" i="1" s="1"/>
  <c r="AG24" i="1"/>
  <c r="AA24" i="1"/>
  <c r="AE24" i="1" s="1"/>
  <c r="AH24" i="1"/>
  <c r="AI24" i="1" s="1"/>
  <c r="Y31" i="1"/>
  <c r="Z31" i="1" s="1"/>
  <c r="AF30" i="1"/>
  <c r="V30" i="1"/>
  <c r="T30" i="1" s="1"/>
  <c r="W30" i="1" s="1"/>
  <c r="Q30" i="1" s="1"/>
  <c r="R30" i="1" s="1"/>
  <c r="AA36" i="1"/>
  <c r="AE36" i="1" s="1"/>
  <c r="AH36" i="1"/>
  <c r="AG36" i="1"/>
  <c r="AF34" i="1"/>
  <c r="AF25" i="1"/>
  <c r="V25" i="1"/>
  <c r="T25" i="1" s="1"/>
  <c r="W25" i="1" s="1"/>
  <c r="Q25" i="1" s="1"/>
  <c r="R25" i="1" s="1"/>
  <c r="V35" i="1"/>
  <c r="T35" i="1" s="1"/>
  <c r="W35" i="1" s="1"/>
  <c r="Q35" i="1" s="1"/>
  <c r="R35" i="1" s="1"/>
  <c r="AF35" i="1"/>
  <c r="AG28" i="1"/>
  <c r="AA28" i="1"/>
  <c r="AE28" i="1" s="1"/>
  <c r="AH28" i="1"/>
  <c r="AI28" i="1" s="1"/>
  <c r="AG32" i="1"/>
  <c r="AA32" i="1"/>
  <c r="AE32" i="1" s="1"/>
  <c r="AH32" i="1"/>
  <c r="AI32" i="1" s="1"/>
  <c r="V28" i="1"/>
  <c r="T28" i="1" s="1"/>
  <c r="W28" i="1" s="1"/>
  <c r="Q28" i="1" s="1"/>
  <c r="R28" i="1" s="1"/>
  <c r="V19" i="1"/>
  <c r="T19" i="1" s="1"/>
  <c r="W19" i="1" s="1"/>
  <c r="Q19" i="1" s="1"/>
  <c r="R19" i="1" s="1"/>
  <c r="AF19" i="1"/>
  <c r="Y37" i="1"/>
  <c r="Z37" i="1" s="1"/>
  <c r="Y33" i="1"/>
  <c r="Z33" i="1" s="1"/>
  <c r="AF33" i="1"/>
  <c r="V33" i="1"/>
  <c r="T33" i="1" s="1"/>
  <c r="W33" i="1" s="1"/>
  <c r="Q33" i="1" s="1"/>
  <c r="R33" i="1" s="1"/>
  <c r="V31" i="1"/>
  <c r="T31" i="1" s="1"/>
  <c r="W31" i="1" s="1"/>
  <c r="Q31" i="1" s="1"/>
  <c r="R31" i="1" s="1"/>
  <c r="AF31" i="1"/>
  <c r="AG20" i="1"/>
  <c r="AA20" i="1"/>
  <c r="AE20" i="1" s="1"/>
  <c r="AH20" i="1"/>
  <c r="AI20" i="1" s="1"/>
  <c r="AF37" i="1"/>
  <c r="V37" i="1"/>
  <c r="T37" i="1" s="1"/>
  <c r="W37" i="1" s="1"/>
  <c r="Q37" i="1" s="1"/>
  <c r="R37" i="1" s="1"/>
  <c r="Y34" i="1"/>
  <c r="Z34" i="1" s="1"/>
  <c r="Y29" i="1"/>
  <c r="Z29" i="1" s="1"/>
  <c r="Y22" i="1"/>
  <c r="Z22" i="1" s="1"/>
  <c r="Y25" i="1"/>
  <c r="Z25" i="1" s="1"/>
  <c r="Y27" i="1"/>
  <c r="Z27" i="1" s="1"/>
  <c r="AF23" i="1"/>
  <c r="Y21" i="1"/>
  <c r="Z21" i="1" s="1"/>
  <c r="Y30" i="1"/>
  <c r="Z30" i="1" s="1"/>
  <c r="AF21" i="1"/>
  <c r="V21" i="1"/>
  <c r="T21" i="1" s="1"/>
  <c r="W21" i="1" s="1"/>
  <c r="Q21" i="1" s="1"/>
  <c r="R21" i="1" s="1"/>
  <c r="AF26" i="1"/>
  <c r="AF27" i="1"/>
  <c r="Y23" i="1"/>
  <c r="Z23" i="1" s="1"/>
  <c r="AF29" i="1"/>
  <c r="V29" i="1"/>
  <c r="T29" i="1" s="1"/>
  <c r="W29" i="1" s="1"/>
  <c r="Q29" i="1" s="1"/>
  <c r="R29" i="1" s="1"/>
  <c r="AF38" i="1"/>
  <c r="V38" i="1"/>
  <c r="T38" i="1" s="1"/>
  <c r="W38" i="1" s="1"/>
  <c r="Q38" i="1" s="1"/>
  <c r="R38" i="1" s="1"/>
  <c r="AF22" i="1"/>
  <c r="V22" i="1"/>
  <c r="T22" i="1" s="1"/>
  <c r="W22" i="1" s="1"/>
  <c r="Q22" i="1" s="1"/>
  <c r="R22" i="1" s="1"/>
  <c r="AA19" i="1" l="1"/>
  <c r="AE19" i="1" s="1"/>
  <c r="AH19" i="1"/>
  <c r="AI19" i="1" s="1"/>
  <c r="AG19" i="1"/>
  <c r="AH34" i="1"/>
  <c r="AA34" i="1"/>
  <c r="AE34" i="1" s="1"/>
  <c r="AG34" i="1"/>
  <c r="AA35" i="1"/>
  <c r="AE35" i="1" s="1"/>
  <c r="AH35" i="1"/>
  <c r="AI35" i="1" s="1"/>
  <c r="AG35" i="1"/>
  <c r="AA31" i="1"/>
  <c r="AE31" i="1" s="1"/>
  <c r="AH31" i="1"/>
  <c r="AG31" i="1"/>
  <c r="AH22" i="1"/>
  <c r="AA22" i="1"/>
  <c r="AE22" i="1" s="1"/>
  <c r="AG22" i="1"/>
  <c r="AH26" i="1"/>
  <c r="AI26" i="1" s="1"/>
  <c r="AA26" i="1"/>
  <c r="AE26" i="1" s="1"/>
  <c r="AG26" i="1"/>
  <c r="AA23" i="1"/>
  <c r="AE23" i="1" s="1"/>
  <c r="AH23" i="1"/>
  <c r="AG23" i="1"/>
  <c r="AH30" i="1"/>
  <c r="AA30" i="1"/>
  <c r="AE30" i="1" s="1"/>
  <c r="AG30" i="1"/>
  <c r="AA33" i="1"/>
  <c r="AE33" i="1" s="1"/>
  <c r="AH33" i="1"/>
  <c r="AI33" i="1" s="1"/>
  <c r="AG33" i="1"/>
  <c r="V34" i="1"/>
  <c r="T34" i="1" s="1"/>
  <c r="W34" i="1" s="1"/>
  <c r="Q34" i="1" s="1"/>
  <c r="R34" i="1" s="1"/>
  <c r="AH21" i="1"/>
  <c r="AA21" i="1"/>
  <c r="AE21" i="1" s="1"/>
  <c r="AG21" i="1"/>
  <c r="V26" i="1"/>
  <c r="T26" i="1" s="1"/>
  <c r="W26" i="1" s="1"/>
  <c r="Q26" i="1" s="1"/>
  <c r="R26" i="1" s="1"/>
  <c r="AA37" i="1"/>
  <c r="AE37" i="1" s="1"/>
  <c r="AH37" i="1"/>
  <c r="AI37" i="1" s="1"/>
  <c r="AG37" i="1"/>
  <c r="AA27" i="1"/>
  <c r="AE27" i="1" s="1"/>
  <c r="AH27" i="1"/>
  <c r="AG27" i="1"/>
  <c r="AA25" i="1"/>
  <c r="AE25" i="1" s="1"/>
  <c r="AH25" i="1"/>
  <c r="AI25" i="1" s="1"/>
  <c r="AG25" i="1"/>
  <c r="V27" i="1"/>
  <c r="T27" i="1" s="1"/>
  <c r="W27" i="1" s="1"/>
  <c r="Q27" i="1" s="1"/>
  <c r="R27" i="1" s="1"/>
  <c r="V23" i="1"/>
  <c r="T23" i="1" s="1"/>
  <c r="W23" i="1" s="1"/>
  <c r="Q23" i="1" s="1"/>
  <c r="R23" i="1" s="1"/>
  <c r="AH29" i="1"/>
  <c r="AA29" i="1"/>
  <c r="AE29" i="1" s="1"/>
  <c r="AG29" i="1"/>
  <c r="AI36" i="1"/>
  <c r="AH38" i="1"/>
  <c r="AI38" i="1" s="1"/>
  <c r="AA38" i="1"/>
  <c r="AE38" i="1" s="1"/>
  <c r="AG38" i="1"/>
  <c r="AI30" i="1" l="1"/>
  <c r="AI27" i="1"/>
  <c r="AI29" i="1"/>
  <c r="AI23" i="1"/>
  <c r="AI34" i="1"/>
  <c r="AI31" i="1"/>
  <c r="AI21" i="1"/>
  <c r="AI22" i="1"/>
</calcChain>
</file>

<file path=xl/sharedStrings.xml><?xml version="1.0" encoding="utf-8"?>
<sst xmlns="http://schemas.openxmlformats.org/spreadsheetml/2006/main" count="1016" uniqueCount="398">
  <si>
    <t>File opened</t>
  </si>
  <si>
    <t>2023-07-22 12:10:39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</si>
  <si>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</si>
  <si>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</si>
  <si>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</si>
  <si>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</si>
  <si>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</si>
  <si>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</si>
  <si>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</si>
  <si>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</si>
  <si>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</si>
  <si>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</si>
  <si>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</si>
  <si>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{"co2aspan2b": "0.289966", "tbzero": "-0.243059", "h2oaspanconc2": "0", "co2aspanconc1": "2473", "h2obzero": "1.0566", "h2obspan1": "1.00489", "co2aspan2": "-0.0349502", "oxygen": "21", "h2obspanconc1": "11.65", "h2oaspan2": "0", "co2aspan1": "1.00226", "h2oaspan2b": "0.0685964", "co2bspan1": "1.0021", "co2aspan2a": "0.292292", "co2bspanconc1": "2473", "h2oaspanconc1": "11.65", "h2obspanconc2": "0", "ssa_ref": "34842.2", "flowbzero": "0.38674", "ssb_ref": "37125.5", "co2bzero": "0.928369", "flowmeterzero": "0.996167", "chamberpressurezero": "2.68235", "h2obspan2b": "0.0690967", "co2bspanconc2": "301.4", "tazero": "-0.14134", "h2oazero": "1.04545", "h2oaspan1": "1.00591", "co2bspan2": "-0.0342144", "h2oaspan2a": "0.0681933", "co2bspan2a": "0.293064", "h2obspan2": "0", "flowazero": "0.29744", "co2azero": "0.925242", "co2aspanconc2": "301.4", "h2obspan2a": "0.0687607", "co2bspan2b": "0.29074"}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</si>
  <si>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</si>
  <si>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</si>
  <si>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</si>
  <si>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</si>
  <si>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</si>
  <si>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</si>
  <si>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</si>
  <si>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</si>
  <si>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</si>
  <si>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</si>
  <si>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</si>
  <si>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</si>
  <si>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</si>
  <si>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12:10:39</t>
  </si>
  <si>
    <t>Stability Definition:	Qin (LeafQ): Per=20	A (GasEx): Std&lt;0.2 Per=20	CO2_r (Meas): Std&lt;0.75 Per=20</t>
  </si>
  <si>
    <t>12:10:43</t>
  </si>
  <si>
    <t>Stability Definition:	Qin (LeafQ): Std&lt;1 Per=20	A (GasEx): Std&lt;0.2 Per=20	CO2_r (Meas): Std&lt;0.75 Per=20</t>
  </si>
  <si>
    <t>12:10:44</t>
  </si>
  <si>
    <t>Stability Definition:	Qin (LeafQ): Std&lt;1 Per=20	A (GasEx): Std&lt;0.2 Per=20	CO2_r (Meas):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</si>
  <si>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</si>
  <si>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</si>
  <si>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</si>
  <si>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</si>
  <si>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</si>
  <si>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</si>
  <si>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</si>
  <si>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</si>
  <si>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</si>
  <si>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</si>
  <si>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</si>
  <si>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</si>
  <si>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</si>
  <si>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</si>
  <si>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</si>
  <si>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</si>
  <si>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</si>
  <si>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</si>
  <si>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</si>
  <si>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</si>
  <si>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</si>
  <si>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</si>
  <si>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</si>
  <si>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</si>
  <si>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</si>
  <si>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</si>
  <si>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</si>
  <si>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</si>
  <si>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</si>
  <si>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</si>
  <si>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</si>
  <si>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</si>
  <si>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</si>
  <si>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</si>
  <si>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</si>
  <si>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</si>
  <si>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</si>
  <si>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</si>
  <si>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</si>
  <si>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</si>
  <si>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</si>
  <si>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</si>
  <si>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</si>
  <si>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</si>
  <si>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</si>
  <si>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</si>
  <si>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</si>
  <si>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</si>
  <si>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</si>
  <si>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</si>
  <si>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</si>
  <si>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</si>
  <si>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</si>
  <si>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</si>
  <si>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</si>
  <si>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</si>
  <si>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</si>
  <si>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</si>
  <si>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11.4116 93.1025 383.952 624.467 854.337 1076.03 1262.74 1363.28</t>
  </si>
  <si>
    <t>Fs_true</t>
  </si>
  <si>
    <t>-0.0298392 101.154 402.619 601.684 802.019 1001.11 1202.09 1401.06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</si>
  <si>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</si>
  <si>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</si>
  <si>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</si>
  <si>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</si>
  <si>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</si>
  <si>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</si>
  <si>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</si>
  <si>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</si>
  <si>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</si>
  <si>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</si>
  <si>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</si>
  <si>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</si>
  <si>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</si>
  <si>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</si>
  <si>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</si>
  <si>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</si>
  <si>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</si>
  <si>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</si>
  <si>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</si>
  <si>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</si>
  <si>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</si>
  <si>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</si>
  <si>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</si>
  <si>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</si>
  <si>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</si>
  <si>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</si>
  <si>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</si>
  <si>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</si>
  <si>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</si>
  <si>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</si>
  <si>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</si>
  <si>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</si>
  <si>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</si>
  <si>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</si>
  <si>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</si>
  <si>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</si>
  <si>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</si>
  <si>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</si>
  <si>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</si>
  <si>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</si>
  <si>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</si>
  <si>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</si>
  <si>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</si>
  <si>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</si>
  <si>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</si>
  <si>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</si>
  <si>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</si>
  <si>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</si>
  <si>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</si>
  <si>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</si>
  <si>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</si>
  <si>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</si>
  <si>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</si>
  <si>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</si>
  <si>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</si>
  <si>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</si>
  <si>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</si>
  <si>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</si>
  <si>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</si>
  <si>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</si>
  <si>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</si>
  <si>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</si>
  <si>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</si>
  <si>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</si>
  <si>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</si>
  <si>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</si>
  <si>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</si>
  <si>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</si>
  <si>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</si>
  <si>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</si>
  <si>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</si>
  <si>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</si>
  <si>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</si>
  <si>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</si>
  <si>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</si>
  <si>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</si>
  <si>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</si>
  <si>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</si>
  <si>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</si>
  <si>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</si>
  <si>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</si>
  <si>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</si>
  <si>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</si>
  <si>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</si>
  <si>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</si>
  <si>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</si>
  <si>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</si>
  <si>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</si>
  <si>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</si>
  <si>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</si>
  <si>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</si>
  <si>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</si>
  <si>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</si>
  <si>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</si>
  <si>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</si>
  <si>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</si>
  <si>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</si>
  <si>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</si>
  <si>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</si>
  <si>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</si>
  <si>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</si>
  <si>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</si>
  <si>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</si>
  <si>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</si>
  <si>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</si>
  <si>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</si>
  <si>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</si>
  <si>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</si>
  <si>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</si>
  <si>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</si>
  <si>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</si>
  <si>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</si>
  <si>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</si>
  <si>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</si>
  <si>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</si>
  <si>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</si>
  <si>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</si>
  <si>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</si>
  <si>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</si>
  <si>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</si>
  <si>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</si>
  <si>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</si>
  <si>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</si>
  <si>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</si>
  <si>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</si>
  <si>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</si>
  <si>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</si>
  <si>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</si>
  <si>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</si>
  <si>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</si>
  <si>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</si>
  <si>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</si>
  <si>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</si>
  <si>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</si>
  <si>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</si>
  <si>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</si>
  <si>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</si>
  <si>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</si>
  <si>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</si>
  <si>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</si>
  <si>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</si>
  <si>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</si>
  <si>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</si>
  <si>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</si>
  <si>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</si>
  <si>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</si>
  <si>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</si>
  <si>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</si>
  <si>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</si>
  <si>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</si>
  <si>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</si>
  <si>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</si>
  <si>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</si>
  <si>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</si>
  <si>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</si>
  <si>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</si>
  <si>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</si>
  <si>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</si>
  <si>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</si>
  <si>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</si>
  <si>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</si>
  <si>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</si>
  <si>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</si>
  <si>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</si>
  <si>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</si>
  <si>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AccH2O_hum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</si>
  <si>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</si>
  <si>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</si>
  <si>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</si>
  <si>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</si>
  <si>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</si>
  <si>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</si>
  <si>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</si>
  <si>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</si>
  <si>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</si>
  <si>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</si>
  <si>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</si>
  <si>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</si>
  <si>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</si>
  <si>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</si>
  <si>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</si>
  <si>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</si>
  <si>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</si>
  <si>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</si>
  <si>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</si>
  <si>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</si>
  <si>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</si>
  <si>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</si>
  <si>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</si>
  <si>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</si>
  <si>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</si>
  <si>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</si>
  <si>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</si>
  <si>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</si>
  <si>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</si>
  <si>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</si>
  <si>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</si>
  <si>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</si>
  <si>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</si>
  <si>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</si>
  <si>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</si>
  <si>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</si>
  <si>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</si>
  <si>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</si>
  <si>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</si>
  <si>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</si>
  <si>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</si>
  <si>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</si>
  <si>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</si>
  <si>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</si>
  <si>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</si>
  <si>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</si>
  <si>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</si>
  <si>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</si>
  <si>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</si>
  <si>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</si>
  <si>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</si>
  <si>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</si>
  <si>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</si>
  <si>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</si>
  <si>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</si>
  <si>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</si>
  <si>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</si>
  <si>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</si>
  <si>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</si>
  <si>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</si>
  <si>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</si>
  <si>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</si>
  <si>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</si>
  <si>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</si>
  <si>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</si>
  <si>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</si>
  <si>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</si>
  <si>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</si>
  <si>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</si>
  <si>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</si>
  <si>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</si>
  <si>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</si>
  <si>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</si>
  <si>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</si>
  <si>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</si>
  <si>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</si>
  <si>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</si>
  <si>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</si>
  <si>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</si>
  <si>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</si>
  <si>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</si>
  <si>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</si>
  <si>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</si>
  <si>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</si>
  <si>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</si>
  <si>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</si>
  <si>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20230722 12:36:39</t>
  </si>
  <si>
    <t>12:36:39</t>
  </si>
  <si>
    <t>none</t>
  </si>
  <si>
    <t>Lindsey</t>
  </si>
  <si>
    <t>20230722</t>
  </si>
  <si>
    <t>kse</t>
  </si>
  <si>
    <t>SARI4</t>
  </si>
  <si>
    <t>BNL21882</t>
  </si>
  <si>
    <t>12:33:38</t>
  </si>
  <si>
    <t>2/2</t>
  </si>
  <si>
    <t>00000000</t>
  </si>
  <si>
    <t>iiiiiiii</t>
  </si>
  <si>
    <t>off</t>
  </si>
  <si>
    <t>20230722 12:37:40</t>
  </si>
  <si>
    <t>12:37:40</t>
  </si>
  <si>
    <t>20230722 12:38:41</t>
  </si>
  <si>
    <t>12:38:41</t>
  </si>
  <si>
    <t>20230722 12:39:42</t>
  </si>
  <si>
    <t>12:39:42</t>
  </si>
  <si>
    <t>20230722 12:40:43</t>
  </si>
  <si>
    <t>12:40:43</t>
  </si>
  <si>
    <t>20230722 12:41:44</t>
  </si>
  <si>
    <t>12:41:44</t>
  </si>
  <si>
    <t>20230722 12:42:45</t>
  </si>
  <si>
    <t>12:42:45</t>
  </si>
  <si>
    <t>20230722 12:43:46</t>
  </si>
  <si>
    <t>12:43:46</t>
  </si>
  <si>
    <t>20230722 12:44:47</t>
  </si>
  <si>
    <t>12:44:47</t>
  </si>
  <si>
    <t>20230722 12:45:48</t>
  </si>
  <si>
    <t>12:45:48</t>
  </si>
  <si>
    <t>20230722 12:46:49</t>
  </si>
  <si>
    <t>12:46:49</t>
  </si>
  <si>
    <t>20230722 12:47:50</t>
  </si>
  <si>
    <t>12:47:50</t>
  </si>
  <si>
    <t>20230722 12:48:51</t>
  </si>
  <si>
    <t>12:48:51</t>
  </si>
  <si>
    <t>20230722 12:49:52</t>
  </si>
  <si>
    <t>12:49:52</t>
  </si>
  <si>
    <t>20230722 12:50:53</t>
  </si>
  <si>
    <t>12:50:53</t>
  </si>
  <si>
    <t>20230722 12:51:54</t>
  </si>
  <si>
    <t>12:51:54</t>
  </si>
  <si>
    <t>20230722 12:52:55</t>
  </si>
  <si>
    <t>12:52:55</t>
  </si>
  <si>
    <t>20230722 12:53:56</t>
  </si>
  <si>
    <t>12:53:56</t>
  </si>
  <si>
    <t>20230722 12:54:57</t>
  </si>
  <si>
    <t>12:54:57</t>
  </si>
  <si>
    <t>20230722 12:56:58</t>
  </si>
  <si>
    <t>12:56:58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</si>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</sst>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/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344</v>
      </c>
      <c r="EY18" t="s">
        <v>343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1690058199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352</v>
      </c>
      <c r="K19" t="s">
        <v>353</v>
      </c>
      <c r="L19">
        <v>1690058199</v>
      </c>
      <c r="M19">
        <f t="shared" ref="M19:M38" si="0">(N19)/1000</f>
        <v>1.4673216585850768E-3</v>
      </c>
      <c r="N19">
        <f t="shared" ref="N19:N38" si="1">1000*AZ19*AL19*(AV19-AW19)/(100*$B$7*(1000-AL19*AV19))</f>
        <v>1.4673216585850768</v>
      </c>
      <c r="O19">
        <f t="shared" ref="O19:O38" si="2">AZ19*AL19*(AU19-AT19*(1000-AL19*AW19)/(1000-AL19*AV19))/(100*$B$7)</f>
        <v>19.08340414691628</v>
      </c>
      <c r="P19">
        <f t="shared" ref="P19:P38" si="3">AT19 - IF(AL19&gt;1, O19*$B$7*100/(AN19*BH19), 0)</f>
        <v>400.03</v>
      </c>
      <c r="Q19">
        <f t="shared" ref="Q19:Q38" si="4">((W19-M19/2)*P19-O19)/(W19+M19/2)</f>
        <v>227.30932554708207</v>
      </c>
      <c r="R19">
        <f t="shared" ref="R19:R38" si="5">Q19*(BA19+BB19)/1000</f>
        <v>22.692744769863758</v>
      </c>
      <c r="S19">
        <f t="shared" ref="S19:S38" si="6">(AT19 - IF(AL19&gt;1, O19*$B$7*100/(AN19*BH19), 0))*(BA19+BB19)/1000</f>
        <v>39.935795280024003</v>
      </c>
      <c r="T19">
        <f t="shared" ref="T19:T38" si="7">2/((1/V19-1/U19)+SIGN(V19)*SQRT((1/V19-1/U19)*(1/V19-1/U19) + 4*$C$7/(($C$7+1)*($C$7+1))*(2*1/V19*1/U19-1/U19*1/U19)))</f>
        <v>0.18652640730841147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2.9225452473604228</v>
      </c>
      <c r="V19">
        <f t="shared" ref="V19:V38" si="9">M19*(1000-(1000*0.61365*EXP(17.502*Z19/(240.97+Z19))/(BA19+BB19)+AV19)/2)/(1000*0.61365*EXP(17.502*Z19/(240.97+Z19))/(BA19+BB19)-AV19)</f>
        <v>0.18015616269479284</v>
      </c>
      <c r="W19">
        <f t="shared" ref="W19:W38" si="10">1/(($C$7+1)/(T19/1.6)+1/(U19/1.37)) + $C$7/(($C$7+1)/(T19/1.6) + $C$7/(U19/1.37))</f>
        <v>0.11315181867282714</v>
      </c>
      <c r="X19">
        <f t="shared" ref="X19:X38" si="11">(AO19*AR19)</f>
        <v>330.78275400000001</v>
      </c>
      <c r="Y19">
        <f t="shared" ref="Y19:Y38" si="12">(BC19+(X19+2*0.95*0.0000000567*(((BC19+$B$9)+273)^4-(BC19+273)^4)-44100*M19)/(1.84*29.3*U19+8*0.95*0.0000000567*(BC19+273)^3))</f>
        <v>22.516337110892938</v>
      </c>
      <c r="Z19">
        <f t="shared" ref="Z19:Z38" si="13">($C$9*BD19+$D$9*BE19+$E$9*Y19)</f>
        <v>20.971599999999999</v>
      </c>
      <c r="AA19">
        <f t="shared" ref="AA19:AA38" si="14">0.61365*EXP(17.502*Z19/(240.97+Z19))</f>
        <v>2.4915791116398234</v>
      </c>
      <c r="AB19">
        <f t="shared" ref="AB19:AB38" si="15">(AC19/AD19*100)</f>
        <v>68.193928680964817</v>
      </c>
      <c r="AC19">
        <f t="shared" ref="AC19:AC38" si="16">AV19*(BA19+BB19)/1000</f>
        <v>1.69552673518704</v>
      </c>
      <c r="AD19">
        <f t="shared" ref="AD19:AD38" si="17">0.61365*EXP(17.502*BC19/(240.97+BC19))</f>
        <v>2.4863309212163305</v>
      </c>
      <c r="AE19">
        <f t="shared" ref="AE19:AE38" si="18">(AA19-AV19*(BA19+BB19)/1000)</f>
        <v>0.79605237645278337</v>
      </c>
      <c r="AF19">
        <f t="shared" ref="AF19:AF38" si="19">(-M19*44100)</f>
        <v>-64.70888514360189</v>
      </c>
      <c r="AG19">
        <f t="shared" ref="AG19:AG38" si="20">2*29.3*U19*0.92*(BC19-Z19)</f>
        <v>-5.4043168965860628</v>
      </c>
      <c r="AH19">
        <f t="shared" ref="AH19:AH38" si="21">2*0.95*0.0000000567*(((BC19+$B$9)+273)^4-(Z19+273)^4)</f>
        <v>-0.3754316567864906</v>
      </c>
      <c r="AI19">
        <f t="shared" ref="AI19:AI38" si="22">X19+AH19+AF19+AG19</f>
        <v>260.29412030302558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53755.48428471938</v>
      </c>
      <c r="AO19">
        <f t="shared" ref="AO19:AO38" si="26">$B$13*BI19+$C$13*BJ19+$F$13*BU19*(1-BX19)</f>
        <v>2000.01</v>
      </c>
      <c r="AP19">
        <f t="shared" ref="AP19:AP38" si="27">AO19*AQ19</f>
        <v>1686.009</v>
      </c>
      <c r="AQ19">
        <f t="shared" ref="AQ19:AQ38" si="28">($B$13*$D$11+$C$13*$D$11+$F$13*((CH19+BZ19)/MAX(CH19+BZ19+CI19, 0.1)*$I$11+CI19/MAX(CH19+BZ19+CI19, 0.1)*$J$11))/($B$13+$C$13+$F$13)</f>
        <v>0.84300028499857504</v>
      </c>
      <c r="AR19">
        <f t="shared" ref="AR19:AR38" si="29">($B$13*$K$11+$C$13*$K$11+$F$13*((CH19+BZ19)/MAX(CH19+BZ19+CI19, 0.1)*$P$11+CI19/MAX(CH19+BZ19+CI19, 0.1)*$Q$11))/($B$13+$C$13+$F$13)</f>
        <v>0.16539055004724976</v>
      </c>
      <c r="AS19">
        <v>1690058199</v>
      </c>
      <c r="AT19">
        <v>400.03</v>
      </c>
      <c r="AU19">
        <v>419.69900000000001</v>
      </c>
      <c r="AV19">
        <v>16.983799999999999</v>
      </c>
      <c r="AW19">
        <v>15.541499999999999</v>
      </c>
      <c r="AX19">
        <v>406.18099999999998</v>
      </c>
      <c r="AY19">
        <v>17.124199999999998</v>
      </c>
      <c r="AZ19">
        <v>600.04200000000003</v>
      </c>
      <c r="BA19">
        <v>99.732100000000003</v>
      </c>
      <c r="BB19">
        <v>9.9900799999999998E-2</v>
      </c>
      <c r="BC19">
        <v>20.9373</v>
      </c>
      <c r="BD19">
        <v>20.971599999999999</v>
      </c>
      <c r="BE19">
        <v>999.9</v>
      </c>
      <c r="BF19">
        <v>0</v>
      </c>
      <c r="BG19">
        <v>0</v>
      </c>
      <c r="BH19">
        <v>9986.8799999999992</v>
      </c>
      <c r="BI19">
        <v>0</v>
      </c>
      <c r="BJ19">
        <v>6.6140800000000004</v>
      </c>
      <c r="BK19">
        <v>-19.6694</v>
      </c>
      <c r="BL19">
        <v>406.94099999999997</v>
      </c>
      <c r="BM19">
        <v>426.32499999999999</v>
      </c>
      <c r="BN19">
        <v>1.44224</v>
      </c>
      <c r="BO19">
        <v>419.69900000000001</v>
      </c>
      <c r="BP19">
        <v>15.541499999999999</v>
      </c>
      <c r="BQ19">
        <v>1.6938299999999999</v>
      </c>
      <c r="BR19">
        <v>1.54999</v>
      </c>
      <c r="BS19">
        <v>14.84</v>
      </c>
      <c r="BT19">
        <v>13.4704</v>
      </c>
      <c r="BU19">
        <v>2000.01</v>
      </c>
      <c r="BV19">
        <v>0.89999099999999999</v>
      </c>
      <c r="BW19">
        <v>0.100009</v>
      </c>
      <c r="BX19">
        <v>0</v>
      </c>
      <c r="BY19">
        <v>2.5434000000000001</v>
      </c>
      <c r="BZ19">
        <v>0</v>
      </c>
      <c r="CA19">
        <v>12950.1</v>
      </c>
      <c r="CB19">
        <v>19110.7</v>
      </c>
      <c r="CC19">
        <v>38.936999999999998</v>
      </c>
      <c r="CD19">
        <v>40.686999999999998</v>
      </c>
      <c r="CE19">
        <v>40.125</v>
      </c>
      <c r="CF19">
        <v>38.75</v>
      </c>
      <c r="CG19">
        <v>38.186999999999998</v>
      </c>
      <c r="CH19">
        <v>1799.99</v>
      </c>
      <c r="CI19">
        <v>200.02</v>
      </c>
      <c r="CJ19">
        <v>0</v>
      </c>
      <c r="CK19">
        <v>1690058204.3</v>
      </c>
      <c r="CL19">
        <v>0</v>
      </c>
      <c r="CM19">
        <v>1690058018</v>
      </c>
      <c r="CN19" t="s">
        <v>354</v>
      </c>
      <c r="CO19">
        <v>1690058016</v>
      </c>
      <c r="CP19">
        <v>1690058018</v>
      </c>
      <c r="CQ19">
        <v>23</v>
      </c>
      <c r="CR19">
        <v>0.36599999999999999</v>
      </c>
      <c r="CS19">
        <v>-2E-3</v>
      </c>
      <c r="CT19">
        <v>-6.1539999999999999</v>
      </c>
      <c r="CU19">
        <v>-0.14000000000000001</v>
      </c>
      <c r="CV19">
        <v>420</v>
      </c>
      <c r="CW19">
        <v>15</v>
      </c>
      <c r="CX19">
        <v>0.05</v>
      </c>
      <c r="CY19">
        <v>0.05</v>
      </c>
      <c r="CZ19">
        <v>19.137593871484299</v>
      </c>
      <c r="DA19">
        <v>5.2534170227310304E-3</v>
      </c>
      <c r="DB19">
        <v>3.0043851844304598E-2</v>
      </c>
      <c r="DC19">
        <v>1</v>
      </c>
      <c r="DD19">
        <v>419.71809999999999</v>
      </c>
      <c r="DE19">
        <v>-1.7323308270967501E-2</v>
      </c>
      <c r="DF19">
        <v>3.8313052606124998E-2</v>
      </c>
      <c r="DG19">
        <v>-1</v>
      </c>
      <c r="DH19">
        <v>1999.9960000000001</v>
      </c>
      <c r="DI19">
        <v>3.6641605285054502E-2</v>
      </c>
      <c r="DJ19">
        <v>1.6552945357231799E-2</v>
      </c>
      <c r="DK19">
        <v>1</v>
      </c>
      <c r="DL19">
        <v>2</v>
      </c>
      <c r="DM19">
        <v>2</v>
      </c>
      <c r="DN19" t="s">
        <v>355</v>
      </c>
      <c r="DO19">
        <v>3.1606200000000002</v>
      </c>
      <c r="DP19">
        <v>2.8315999999999999</v>
      </c>
      <c r="DQ19">
        <v>9.5882700000000001E-2</v>
      </c>
      <c r="DR19">
        <v>9.8616599999999999E-2</v>
      </c>
      <c r="DS19">
        <v>9.4903799999999996E-2</v>
      </c>
      <c r="DT19">
        <v>8.8728399999999999E-2</v>
      </c>
      <c r="DU19">
        <v>28927.200000000001</v>
      </c>
      <c r="DV19">
        <v>29954.799999999999</v>
      </c>
      <c r="DW19">
        <v>29705.4</v>
      </c>
      <c r="DX19">
        <v>30961.599999999999</v>
      </c>
      <c r="DY19">
        <v>35193.699999999997</v>
      </c>
      <c r="DZ19">
        <v>36896.6</v>
      </c>
      <c r="EA19">
        <v>40752.300000000003</v>
      </c>
      <c r="EB19">
        <v>42861.1</v>
      </c>
      <c r="EC19">
        <v>2.3242500000000001</v>
      </c>
      <c r="ED19">
        <v>1.9981800000000001</v>
      </c>
      <c r="EE19">
        <v>0.10502</v>
      </c>
      <c r="EF19">
        <v>0</v>
      </c>
      <c r="EG19">
        <v>19.234500000000001</v>
      </c>
      <c r="EH19">
        <v>999.9</v>
      </c>
      <c r="EI19">
        <v>63.1</v>
      </c>
      <c r="EJ19">
        <v>21.408999999999999</v>
      </c>
      <c r="EK19">
        <v>16.1936</v>
      </c>
      <c r="EL19">
        <v>61.517400000000002</v>
      </c>
      <c r="EM19">
        <v>25.897400000000001</v>
      </c>
      <c r="EN19">
        <v>1</v>
      </c>
      <c r="EO19">
        <v>-0.54128100000000001</v>
      </c>
      <c r="EP19">
        <v>1.66432</v>
      </c>
      <c r="EQ19">
        <v>20.276</v>
      </c>
      <c r="ER19">
        <v>5.242</v>
      </c>
      <c r="ES19">
        <v>11.8247</v>
      </c>
      <c r="ET19">
        <v>4.9813000000000001</v>
      </c>
      <c r="EU19">
        <v>3.2989999999999999</v>
      </c>
      <c r="EV19">
        <v>9999</v>
      </c>
      <c r="EW19">
        <v>213.4</v>
      </c>
      <c r="EX19">
        <v>86.1</v>
      </c>
      <c r="EY19">
        <v>5906.3</v>
      </c>
      <c r="EZ19">
        <v>1.8732500000000001</v>
      </c>
      <c r="FA19">
        <v>1.8789199999999999</v>
      </c>
      <c r="FB19">
        <v>1.87923</v>
      </c>
      <c r="FC19">
        <v>1.8797999999999999</v>
      </c>
      <c r="FD19">
        <v>1.87747</v>
      </c>
      <c r="FE19">
        <v>1.8766799999999999</v>
      </c>
      <c r="FF19">
        <v>1.87724</v>
      </c>
      <c r="FG19">
        <v>1.8748499999999999</v>
      </c>
      <c r="FH19">
        <v>0</v>
      </c>
      <c r="FI19">
        <v>0</v>
      </c>
      <c r="FJ19">
        <v>0</v>
      </c>
      <c r="FK19">
        <v>0</v>
      </c>
      <c r="FL19" t="s">
        <v>356</v>
      </c>
      <c r="FM19" t="s">
        <v>357</v>
      </c>
      <c r="FN19" t="s">
        <v>358</v>
      </c>
      <c r="FO19" t="s">
        <v>358</v>
      </c>
      <c r="FP19" t="s">
        <v>358</v>
      </c>
      <c r="FQ19" t="s">
        <v>358</v>
      </c>
      <c r="FR19">
        <v>0</v>
      </c>
      <c r="FS19">
        <v>100</v>
      </c>
      <c r="FT19">
        <v>100</v>
      </c>
      <c r="FU19">
        <v>-6.1509999999999998</v>
      </c>
      <c r="FV19">
        <v>-0.1404</v>
      </c>
      <c r="FW19">
        <v>-6.1527556540051398</v>
      </c>
      <c r="FX19">
        <v>1.4527828764109799E-4</v>
      </c>
      <c r="FY19">
        <v>-4.3579519040863002E-7</v>
      </c>
      <c r="FZ19">
        <v>2.0799061152897499E-10</v>
      </c>
      <c r="GA19">
        <v>-0.1404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3</v>
      </c>
      <c r="GJ19">
        <v>3</v>
      </c>
      <c r="GK19">
        <v>1.0778799999999999</v>
      </c>
      <c r="GL19">
        <v>2.5134300000000001</v>
      </c>
      <c r="GM19">
        <v>1.54541</v>
      </c>
      <c r="GN19">
        <v>2.3010299999999999</v>
      </c>
      <c r="GO19">
        <v>1.5979000000000001</v>
      </c>
      <c r="GP19">
        <v>2.3168899999999999</v>
      </c>
      <c r="GQ19">
        <v>25.081700000000001</v>
      </c>
      <c r="GR19">
        <v>14.7537</v>
      </c>
      <c r="GS19">
        <v>18</v>
      </c>
      <c r="GT19">
        <v>635.99599999999998</v>
      </c>
      <c r="GU19">
        <v>403.25400000000002</v>
      </c>
      <c r="GV19">
        <v>17.780899999999999</v>
      </c>
      <c r="GW19">
        <v>19.712</v>
      </c>
      <c r="GX19">
        <v>30</v>
      </c>
      <c r="GY19">
        <v>19.630700000000001</v>
      </c>
      <c r="GZ19">
        <v>19.5883</v>
      </c>
      <c r="HA19">
        <v>21.643799999999999</v>
      </c>
      <c r="HB19">
        <v>0</v>
      </c>
      <c r="HC19">
        <v>-30</v>
      </c>
      <c r="HD19">
        <v>18.2089</v>
      </c>
      <c r="HE19">
        <v>419.64600000000002</v>
      </c>
      <c r="HF19">
        <v>0</v>
      </c>
      <c r="HG19">
        <v>101.11</v>
      </c>
      <c r="HH19">
        <v>99.423100000000005</v>
      </c>
    </row>
    <row r="20" spans="1:216" x14ac:dyDescent="0.2">
      <c r="A20">
        <v>2</v>
      </c>
      <c r="B20">
        <v>1690058260</v>
      </c>
      <c r="C20">
        <v>61</v>
      </c>
      <c r="D20" t="s">
        <v>359</v>
      </c>
      <c r="E20" t="s">
        <v>360</v>
      </c>
      <c r="F20" t="s">
        <v>348</v>
      </c>
      <c r="G20" t="s">
        <v>349</v>
      </c>
      <c r="H20" t="s">
        <v>350</v>
      </c>
      <c r="I20" t="s">
        <v>351</v>
      </c>
      <c r="J20" t="s">
        <v>352</v>
      </c>
      <c r="K20" t="s">
        <v>353</v>
      </c>
      <c r="L20">
        <v>1690058260</v>
      </c>
      <c r="M20">
        <f t="shared" si="0"/>
        <v>1.5549044556697675E-3</v>
      </c>
      <c r="N20">
        <f t="shared" si="1"/>
        <v>1.5549044556697675</v>
      </c>
      <c r="O20">
        <f t="shared" si="2"/>
        <v>18.931684664865728</v>
      </c>
      <c r="P20">
        <f t="shared" si="3"/>
        <v>399.97</v>
      </c>
      <c r="Q20">
        <f t="shared" si="4"/>
        <v>240.15768501293144</v>
      </c>
      <c r="R20">
        <f t="shared" si="5"/>
        <v>23.975648983239076</v>
      </c>
      <c r="S20">
        <f t="shared" si="6"/>
        <v>39.930183051647006</v>
      </c>
      <c r="T20">
        <f t="shared" si="7"/>
        <v>0.20084789775181489</v>
      </c>
      <c r="U20">
        <f t="shared" si="8"/>
        <v>2.9303279089312322</v>
      </c>
      <c r="V20">
        <f t="shared" si="9"/>
        <v>0.19350145613837416</v>
      </c>
      <c r="W20">
        <f t="shared" si="10"/>
        <v>0.12157607103839257</v>
      </c>
      <c r="X20">
        <f t="shared" si="11"/>
        <v>297.70040399999999</v>
      </c>
      <c r="Y20">
        <f t="shared" si="12"/>
        <v>22.355952091865397</v>
      </c>
      <c r="Z20">
        <f t="shared" si="13"/>
        <v>20.954000000000001</v>
      </c>
      <c r="AA20">
        <f t="shared" si="14"/>
        <v>2.4888849519909435</v>
      </c>
      <c r="AB20">
        <f t="shared" si="15"/>
        <v>68.253117122167296</v>
      </c>
      <c r="AC20">
        <f t="shared" si="16"/>
        <v>1.7035094420083601</v>
      </c>
      <c r="AD20">
        <f t="shared" si="17"/>
        <v>2.4958705387172611</v>
      </c>
      <c r="AE20">
        <f t="shared" si="18"/>
        <v>0.78537550998258343</v>
      </c>
      <c r="AF20">
        <f t="shared" si="19"/>
        <v>-68.571286495036745</v>
      </c>
      <c r="AG20">
        <f t="shared" si="20"/>
        <v>7.2038806231193568</v>
      </c>
      <c r="AH20">
        <f t="shared" si="21"/>
        <v>0.4992299951035612</v>
      </c>
      <c r="AI20">
        <f t="shared" si="22"/>
        <v>236.83222812318616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53973.374289511979</v>
      </c>
      <c r="AO20">
        <f t="shared" si="26"/>
        <v>1799.99</v>
      </c>
      <c r="AP20">
        <f t="shared" si="27"/>
        <v>1517.3916000000002</v>
      </c>
      <c r="AQ20">
        <f t="shared" si="28"/>
        <v>0.84300001666675928</v>
      </c>
      <c r="AR20">
        <f t="shared" si="29"/>
        <v>0.16539003216684536</v>
      </c>
      <c r="AS20">
        <v>1690058260</v>
      </c>
      <c r="AT20">
        <v>399.97</v>
      </c>
      <c r="AU20">
        <v>419.51499999999999</v>
      </c>
      <c r="AV20">
        <v>17.063600000000001</v>
      </c>
      <c r="AW20">
        <v>15.5359</v>
      </c>
      <c r="AX20">
        <v>406.12200000000001</v>
      </c>
      <c r="AY20">
        <v>17.204000000000001</v>
      </c>
      <c r="AZ20">
        <v>600.26400000000001</v>
      </c>
      <c r="BA20">
        <v>99.733199999999997</v>
      </c>
      <c r="BB20">
        <v>9.9745100000000003E-2</v>
      </c>
      <c r="BC20">
        <v>20.999600000000001</v>
      </c>
      <c r="BD20">
        <v>20.954000000000001</v>
      </c>
      <c r="BE20">
        <v>999.9</v>
      </c>
      <c r="BF20">
        <v>0</v>
      </c>
      <c r="BG20">
        <v>0</v>
      </c>
      <c r="BH20">
        <v>10031.200000000001</v>
      </c>
      <c r="BI20">
        <v>0</v>
      </c>
      <c r="BJ20">
        <v>6.5082599999999999</v>
      </c>
      <c r="BK20">
        <v>-19.544499999999999</v>
      </c>
      <c r="BL20">
        <v>406.91399999999999</v>
      </c>
      <c r="BM20">
        <v>426.13499999999999</v>
      </c>
      <c r="BN20">
        <v>1.5277099999999999</v>
      </c>
      <c r="BO20">
        <v>419.51499999999999</v>
      </c>
      <c r="BP20">
        <v>15.5359</v>
      </c>
      <c r="BQ20">
        <v>1.70181</v>
      </c>
      <c r="BR20">
        <v>1.5494399999999999</v>
      </c>
      <c r="BS20">
        <v>14.9129</v>
      </c>
      <c r="BT20">
        <v>13.465</v>
      </c>
      <c r="BU20">
        <v>1799.99</v>
      </c>
      <c r="BV20">
        <v>0.9</v>
      </c>
      <c r="BW20">
        <v>0.1</v>
      </c>
      <c r="BX20">
        <v>0</v>
      </c>
      <c r="BY20">
        <v>2.5183</v>
      </c>
      <c r="BZ20">
        <v>0</v>
      </c>
      <c r="CA20">
        <v>11598.3</v>
      </c>
      <c r="CB20">
        <v>17199.5</v>
      </c>
      <c r="CC20">
        <v>38.936999999999998</v>
      </c>
      <c r="CD20">
        <v>40.75</v>
      </c>
      <c r="CE20">
        <v>40.186999999999998</v>
      </c>
      <c r="CF20">
        <v>38.811999999999998</v>
      </c>
      <c r="CG20">
        <v>38.186999999999998</v>
      </c>
      <c r="CH20">
        <v>1619.99</v>
      </c>
      <c r="CI20">
        <v>180</v>
      </c>
      <c r="CJ20">
        <v>0</v>
      </c>
      <c r="CK20">
        <v>1690058264.9000001</v>
      </c>
      <c r="CL20">
        <v>0</v>
      </c>
      <c r="CM20">
        <v>1690058018</v>
      </c>
      <c r="CN20" t="s">
        <v>354</v>
      </c>
      <c r="CO20">
        <v>1690058016</v>
      </c>
      <c r="CP20">
        <v>1690058018</v>
      </c>
      <c r="CQ20">
        <v>23</v>
      </c>
      <c r="CR20">
        <v>0.36599999999999999</v>
      </c>
      <c r="CS20">
        <v>-2E-3</v>
      </c>
      <c r="CT20">
        <v>-6.1539999999999999</v>
      </c>
      <c r="CU20">
        <v>-0.14000000000000001</v>
      </c>
      <c r="CV20">
        <v>420</v>
      </c>
      <c r="CW20">
        <v>15</v>
      </c>
      <c r="CX20">
        <v>0.05</v>
      </c>
      <c r="CY20">
        <v>0.05</v>
      </c>
      <c r="CZ20">
        <v>18.925104471353499</v>
      </c>
      <c r="DA20">
        <v>-2.4981372423982701E-2</v>
      </c>
      <c r="DB20">
        <v>3.4273822909116201E-2</v>
      </c>
      <c r="DC20">
        <v>1</v>
      </c>
      <c r="DD20">
        <v>419.56369999999998</v>
      </c>
      <c r="DE20">
        <v>-4.6285714285635597E-2</v>
      </c>
      <c r="DF20">
        <v>1.97689149929892E-2</v>
      </c>
      <c r="DG20">
        <v>-1</v>
      </c>
      <c r="DH20">
        <v>1800.002</v>
      </c>
      <c r="DI20">
        <v>-2.89558440939384E-2</v>
      </c>
      <c r="DJ20">
        <v>7.4833147735410797E-3</v>
      </c>
      <c r="DK20">
        <v>1</v>
      </c>
      <c r="DL20">
        <v>2</v>
      </c>
      <c r="DM20">
        <v>2</v>
      </c>
      <c r="DN20" t="s">
        <v>355</v>
      </c>
      <c r="DO20">
        <v>3.1610800000000001</v>
      </c>
      <c r="DP20">
        <v>2.8318400000000001</v>
      </c>
      <c r="DQ20">
        <v>9.5868800000000004E-2</v>
      </c>
      <c r="DR20">
        <v>9.8580100000000004E-2</v>
      </c>
      <c r="DS20">
        <v>9.5225699999999996E-2</v>
      </c>
      <c r="DT20">
        <v>8.8701199999999994E-2</v>
      </c>
      <c r="DU20">
        <v>28925.8</v>
      </c>
      <c r="DV20">
        <v>29955.1</v>
      </c>
      <c r="DW20">
        <v>29703.7</v>
      </c>
      <c r="DX20">
        <v>30960.799999999999</v>
      </c>
      <c r="DY20">
        <v>35179.199999999997</v>
      </c>
      <c r="DZ20">
        <v>36896.400000000001</v>
      </c>
      <c r="EA20">
        <v>40750.300000000003</v>
      </c>
      <c r="EB20">
        <v>42859.5</v>
      </c>
      <c r="EC20">
        <v>2.3241800000000001</v>
      </c>
      <c r="ED20">
        <v>1.9975000000000001</v>
      </c>
      <c r="EE20">
        <v>0.106812</v>
      </c>
      <c r="EF20">
        <v>0</v>
      </c>
      <c r="EG20">
        <v>19.187200000000001</v>
      </c>
      <c r="EH20">
        <v>999.9</v>
      </c>
      <c r="EI20">
        <v>63.051000000000002</v>
      </c>
      <c r="EJ20">
        <v>21.419</v>
      </c>
      <c r="EK20">
        <v>16.190799999999999</v>
      </c>
      <c r="EL20">
        <v>60.667400000000001</v>
      </c>
      <c r="EM20">
        <v>24.992000000000001</v>
      </c>
      <c r="EN20">
        <v>1</v>
      </c>
      <c r="EO20">
        <v>-0.54110000000000003</v>
      </c>
      <c r="EP20">
        <v>0.43906899999999999</v>
      </c>
      <c r="EQ20">
        <v>20.288799999999998</v>
      </c>
      <c r="ER20">
        <v>5.2433500000000004</v>
      </c>
      <c r="ES20">
        <v>11.8246</v>
      </c>
      <c r="ET20">
        <v>4.98325</v>
      </c>
      <c r="EU20">
        <v>3.2989999999999999</v>
      </c>
      <c r="EV20">
        <v>9999</v>
      </c>
      <c r="EW20">
        <v>213.4</v>
      </c>
      <c r="EX20">
        <v>86.1</v>
      </c>
      <c r="EY20">
        <v>5907.7</v>
      </c>
      <c r="EZ20">
        <v>1.87324</v>
      </c>
      <c r="FA20">
        <v>1.8788800000000001</v>
      </c>
      <c r="FB20">
        <v>1.8792500000000001</v>
      </c>
      <c r="FC20">
        <v>1.8798600000000001</v>
      </c>
      <c r="FD20">
        <v>1.87748</v>
      </c>
      <c r="FE20">
        <v>1.8766799999999999</v>
      </c>
      <c r="FF20">
        <v>1.8772800000000001</v>
      </c>
      <c r="FG20">
        <v>1.8748499999999999</v>
      </c>
      <c r="FH20">
        <v>0</v>
      </c>
      <c r="FI20">
        <v>0</v>
      </c>
      <c r="FJ20">
        <v>0</v>
      </c>
      <c r="FK20">
        <v>0</v>
      </c>
      <c r="FL20" t="s">
        <v>356</v>
      </c>
      <c r="FM20" t="s">
        <v>357</v>
      </c>
      <c r="FN20" t="s">
        <v>358</v>
      </c>
      <c r="FO20" t="s">
        <v>358</v>
      </c>
      <c r="FP20" t="s">
        <v>358</v>
      </c>
      <c r="FQ20" t="s">
        <v>358</v>
      </c>
      <c r="FR20">
        <v>0</v>
      </c>
      <c r="FS20">
        <v>100</v>
      </c>
      <c r="FT20">
        <v>100</v>
      </c>
      <c r="FU20">
        <v>-6.1520000000000001</v>
      </c>
      <c r="FV20">
        <v>-0.1404</v>
      </c>
      <c r="FW20">
        <v>-6.1527556540051398</v>
      </c>
      <c r="FX20">
        <v>1.4527828764109799E-4</v>
      </c>
      <c r="FY20">
        <v>-4.3579519040863002E-7</v>
      </c>
      <c r="FZ20">
        <v>2.0799061152897499E-10</v>
      </c>
      <c r="GA20">
        <v>-0.1404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4.0999999999999996</v>
      </c>
      <c r="GJ20">
        <v>4</v>
      </c>
      <c r="GK20">
        <v>1.0778799999999999</v>
      </c>
      <c r="GL20">
        <v>2.50854</v>
      </c>
      <c r="GM20">
        <v>1.54541</v>
      </c>
      <c r="GN20">
        <v>2.3010299999999999</v>
      </c>
      <c r="GO20">
        <v>1.5979000000000001</v>
      </c>
      <c r="GP20">
        <v>2.4352999999999998</v>
      </c>
      <c r="GQ20">
        <v>25.1022</v>
      </c>
      <c r="GR20">
        <v>14.762499999999999</v>
      </c>
      <c r="GS20">
        <v>18</v>
      </c>
      <c r="GT20">
        <v>636.20699999999999</v>
      </c>
      <c r="GU20">
        <v>403.04300000000001</v>
      </c>
      <c r="GV20">
        <v>19.229500000000002</v>
      </c>
      <c r="GW20">
        <v>19.745799999999999</v>
      </c>
      <c r="GX20">
        <v>30.000399999999999</v>
      </c>
      <c r="GY20">
        <v>19.651</v>
      </c>
      <c r="GZ20">
        <v>19.607700000000001</v>
      </c>
      <c r="HA20">
        <v>21.6389</v>
      </c>
      <c r="HB20">
        <v>0</v>
      </c>
      <c r="HC20">
        <v>-30</v>
      </c>
      <c r="HD20">
        <v>19.249500000000001</v>
      </c>
      <c r="HE20">
        <v>419.48899999999998</v>
      </c>
      <c r="HF20">
        <v>0</v>
      </c>
      <c r="HG20">
        <v>101.105</v>
      </c>
      <c r="HH20">
        <v>99.42</v>
      </c>
    </row>
    <row r="21" spans="1:216" x14ac:dyDescent="0.2">
      <c r="A21">
        <v>3</v>
      </c>
      <c r="B21">
        <v>1690058321</v>
      </c>
      <c r="C21">
        <v>122</v>
      </c>
      <c r="D21" t="s">
        <v>361</v>
      </c>
      <c r="E21" t="s">
        <v>362</v>
      </c>
      <c r="F21" t="s">
        <v>348</v>
      </c>
      <c r="G21" t="s">
        <v>349</v>
      </c>
      <c r="H21" t="s">
        <v>350</v>
      </c>
      <c r="I21" t="s">
        <v>351</v>
      </c>
      <c r="J21" t="s">
        <v>352</v>
      </c>
      <c r="K21" t="s">
        <v>353</v>
      </c>
      <c r="L21">
        <v>1690058321</v>
      </c>
      <c r="M21">
        <f t="shared" si="0"/>
        <v>1.4485632615674538E-3</v>
      </c>
      <c r="N21">
        <f t="shared" si="1"/>
        <v>1.4485632615674537</v>
      </c>
      <c r="O21">
        <f t="shared" si="2"/>
        <v>18.648720282152773</v>
      </c>
      <c r="P21">
        <f t="shared" si="3"/>
        <v>400.04300000000001</v>
      </c>
      <c r="Q21">
        <f t="shared" si="4"/>
        <v>227.5901207474794</v>
      </c>
      <c r="R21">
        <f t="shared" si="5"/>
        <v>22.720738631045041</v>
      </c>
      <c r="S21">
        <f t="shared" si="6"/>
        <v>39.937025448763094</v>
      </c>
      <c r="T21">
        <f t="shared" si="7"/>
        <v>0.182470725906375</v>
      </c>
      <c r="U21">
        <f t="shared" si="8"/>
        <v>2.9334950803399256</v>
      </c>
      <c r="V21">
        <f t="shared" si="9"/>
        <v>0.17639157042796971</v>
      </c>
      <c r="W21">
        <f t="shared" si="10"/>
        <v>0.11077404741041702</v>
      </c>
      <c r="X21">
        <f t="shared" si="11"/>
        <v>248.09936399999998</v>
      </c>
      <c r="Y21">
        <f t="shared" si="12"/>
        <v>22.344409487640736</v>
      </c>
      <c r="Z21">
        <f t="shared" si="13"/>
        <v>21.026599999999998</v>
      </c>
      <c r="AA21">
        <f t="shared" si="14"/>
        <v>2.5000148296772453</v>
      </c>
      <c r="AB21">
        <f t="shared" si="15"/>
        <v>66.949880203354482</v>
      </c>
      <c r="AC21">
        <f t="shared" si="16"/>
        <v>1.6974106848455899</v>
      </c>
      <c r="AD21">
        <f t="shared" si="17"/>
        <v>2.5353453653536815</v>
      </c>
      <c r="AE21">
        <f t="shared" si="18"/>
        <v>0.80260414483165543</v>
      </c>
      <c r="AF21">
        <f t="shared" si="19"/>
        <v>-63.881639835124716</v>
      </c>
      <c r="AG21">
        <f t="shared" si="20"/>
        <v>36.153224135916027</v>
      </c>
      <c r="AH21">
        <f t="shared" si="21"/>
        <v>2.5069126024608694</v>
      </c>
      <c r="AI21">
        <f t="shared" si="22"/>
        <v>222.87786090325213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54019.801548550749</v>
      </c>
      <c r="AO21">
        <f t="shared" si="26"/>
        <v>1500.09</v>
      </c>
      <c r="AP21">
        <f t="shared" si="27"/>
        <v>1264.5755999999999</v>
      </c>
      <c r="AQ21">
        <f t="shared" si="28"/>
        <v>0.84299982001079932</v>
      </c>
      <c r="AR21">
        <f t="shared" si="29"/>
        <v>0.16538965262084274</v>
      </c>
      <c r="AS21">
        <v>1690058321</v>
      </c>
      <c r="AT21">
        <v>400.04300000000001</v>
      </c>
      <c r="AU21">
        <v>419.26400000000001</v>
      </c>
      <c r="AV21">
        <v>17.002700000000001</v>
      </c>
      <c r="AW21">
        <v>15.5793</v>
      </c>
      <c r="AX21">
        <v>406.19499999999999</v>
      </c>
      <c r="AY21">
        <v>17.1431</v>
      </c>
      <c r="AZ21">
        <v>600.22500000000002</v>
      </c>
      <c r="BA21">
        <v>99.732399999999998</v>
      </c>
      <c r="BB21">
        <v>9.9431699999999998E-2</v>
      </c>
      <c r="BC21">
        <v>21.255199999999999</v>
      </c>
      <c r="BD21">
        <v>21.026599999999998</v>
      </c>
      <c r="BE21">
        <v>999.9</v>
      </c>
      <c r="BF21">
        <v>0</v>
      </c>
      <c r="BG21">
        <v>0</v>
      </c>
      <c r="BH21">
        <v>10049.4</v>
      </c>
      <c r="BI21">
        <v>0</v>
      </c>
      <c r="BJ21">
        <v>6.7066800000000004</v>
      </c>
      <c r="BK21">
        <v>-19.221299999999999</v>
      </c>
      <c r="BL21">
        <v>406.96300000000002</v>
      </c>
      <c r="BM21">
        <v>425.9</v>
      </c>
      <c r="BN21">
        <v>1.4234100000000001</v>
      </c>
      <c r="BO21">
        <v>419.26400000000001</v>
      </c>
      <c r="BP21">
        <v>15.5793</v>
      </c>
      <c r="BQ21">
        <v>1.6957199999999999</v>
      </c>
      <c r="BR21">
        <v>1.55376</v>
      </c>
      <c r="BS21">
        <v>14.8573</v>
      </c>
      <c r="BT21">
        <v>13.5077</v>
      </c>
      <c r="BU21">
        <v>1500.09</v>
      </c>
      <c r="BV21">
        <v>0.90000599999999997</v>
      </c>
      <c r="BW21">
        <v>9.9993799999999994E-2</v>
      </c>
      <c r="BX21">
        <v>0</v>
      </c>
      <c r="BY21">
        <v>2.4889000000000001</v>
      </c>
      <c r="BZ21">
        <v>0</v>
      </c>
      <c r="CA21">
        <v>9724.8700000000008</v>
      </c>
      <c r="CB21">
        <v>14333.9</v>
      </c>
      <c r="CC21">
        <v>38.686999999999998</v>
      </c>
      <c r="CD21">
        <v>40.811999999999998</v>
      </c>
      <c r="CE21">
        <v>40.186999999999998</v>
      </c>
      <c r="CF21">
        <v>38.811999999999998</v>
      </c>
      <c r="CG21">
        <v>38.125</v>
      </c>
      <c r="CH21">
        <v>1350.09</v>
      </c>
      <c r="CI21">
        <v>150</v>
      </c>
      <c r="CJ21">
        <v>0</v>
      </c>
      <c r="CK21">
        <v>1690058326.0999999</v>
      </c>
      <c r="CL21">
        <v>0</v>
      </c>
      <c r="CM21">
        <v>1690058018</v>
      </c>
      <c r="CN21" t="s">
        <v>354</v>
      </c>
      <c r="CO21">
        <v>1690058016</v>
      </c>
      <c r="CP21">
        <v>1690058018</v>
      </c>
      <c r="CQ21">
        <v>23</v>
      </c>
      <c r="CR21">
        <v>0.36599999999999999</v>
      </c>
      <c r="CS21">
        <v>-2E-3</v>
      </c>
      <c r="CT21">
        <v>-6.1539999999999999</v>
      </c>
      <c r="CU21">
        <v>-0.14000000000000001</v>
      </c>
      <c r="CV21">
        <v>420</v>
      </c>
      <c r="CW21">
        <v>15</v>
      </c>
      <c r="CX21">
        <v>0.05</v>
      </c>
      <c r="CY21">
        <v>0.05</v>
      </c>
      <c r="CZ21">
        <v>18.652427175136701</v>
      </c>
      <c r="DA21">
        <v>-0.15406900717052799</v>
      </c>
      <c r="DB21">
        <v>4.5474125731998702E-2</v>
      </c>
      <c r="DC21">
        <v>1</v>
      </c>
      <c r="DD21">
        <v>419.2663</v>
      </c>
      <c r="DE21">
        <v>-0.207518796992754</v>
      </c>
      <c r="DF21">
        <v>3.6044555760889503E-2</v>
      </c>
      <c r="DG21">
        <v>-1</v>
      </c>
      <c r="DH21">
        <v>1500.0025000000001</v>
      </c>
      <c r="DI21">
        <v>0.13944990163114299</v>
      </c>
      <c r="DJ21">
        <v>0.11941000795576399</v>
      </c>
      <c r="DK21">
        <v>1</v>
      </c>
      <c r="DL21">
        <v>2</v>
      </c>
      <c r="DM21">
        <v>2</v>
      </c>
      <c r="DN21" t="s">
        <v>355</v>
      </c>
      <c r="DO21">
        <v>3.16099</v>
      </c>
      <c r="DP21">
        <v>2.83168</v>
      </c>
      <c r="DQ21">
        <v>9.5875000000000002E-2</v>
      </c>
      <c r="DR21">
        <v>9.8530199999999998E-2</v>
      </c>
      <c r="DS21">
        <v>9.4971299999999995E-2</v>
      </c>
      <c r="DT21">
        <v>8.8877700000000004E-2</v>
      </c>
      <c r="DU21">
        <v>28922.7</v>
      </c>
      <c r="DV21">
        <v>29954.400000000001</v>
      </c>
      <c r="DW21">
        <v>29700.9</v>
      </c>
      <c r="DX21">
        <v>30958.5</v>
      </c>
      <c r="DY21">
        <v>35186.699999999997</v>
      </c>
      <c r="DZ21">
        <v>36886.6</v>
      </c>
      <c r="EA21">
        <v>40747.1</v>
      </c>
      <c r="EB21">
        <v>42856.5</v>
      </c>
      <c r="EC21">
        <v>2.3231000000000002</v>
      </c>
      <c r="ED21">
        <v>1.99708</v>
      </c>
      <c r="EE21">
        <v>0.106055</v>
      </c>
      <c r="EF21">
        <v>0</v>
      </c>
      <c r="EG21">
        <v>19.272500000000001</v>
      </c>
      <c r="EH21">
        <v>999.9</v>
      </c>
      <c r="EI21">
        <v>62.978000000000002</v>
      </c>
      <c r="EJ21">
        <v>21.439</v>
      </c>
      <c r="EK21">
        <v>16.190799999999999</v>
      </c>
      <c r="EL21">
        <v>61.077399999999997</v>
      </c>
      <c r="EM21">
        <v>25.288499999999999</v>
      </c>
      <c r="EN21">
        <v>1</v>
      </c>
      <c r="EO21">
        <v>-0.536717</v>
      </c>
      <c r="EP21">
        <v>1.80301</v>
      </c>
      <c r="EQ21">
        <v>20.2803</v>
      </c>
      <c r="ER21">
        <v>5.2449899999999996</v>
      </c>
      <c r="ES21">
        <v>11.8249</v>
      </c>
      <c r="ET21">
        <v>4.9833499999999997</v>
      </c>
      <c r="EU21">
        <v>3.2989999999999999</v>
      </c>
      <c r="EV21">
        <v>9999</v>
      </c>
      <c r="EW21">
        <v>213.4</v>
      </c>
      <c r="EX21">
        <v>86.1</v>
      </c>
      <c r="EY21">
        <v>5908.9</v>
      </c>
      <c r="EZ21">
        <v>1.87324</v>
      </c>
      <c r="FA21">
        <v>1.8788899999999999</v>
      </c>
      <c r="FB21">
        <v>1.8792500000000001</v>
      </c>
      <c r="FC21">
        <v>1.8798600000000001</v>
      </c>
      <c r="FD21">
        <v>1.8774900000000001</v>
      </c>
      <c r="FE21">
        <v>1.8766799999999999</v>
      </c>
      <c r="FF21">
        <v>1.8772599999999999</v>
      </c>
      <c r="FG21">
        <v>1.8748499999999999</v>
      </c>
      <c r="FH21">
        <v>0</v>
      </c>
      <c r="FI21">
        <v>0</v>
      </c>
      <c r="FJ21">
        <v>0</v>
      </c>
      <c r="FK21">
        <v>0</v>
      </c>
      <c r="FL21" t="s">
        <v>356</v>
      </c>
      <c r="FM21" t="s">
        <v>357</v>
      </c>
      <c r="FN21" t="s">
        <v>358</v>
      </c>
      <c r="FO21" t="s">
        <v>358</v>
      </c>
      <c r="FP21" t="s">
        <v>358</v>
      </c>
      <c r="FQ21" t="s">
        <v>358</v>
      </c>
      <c r="FR21">
        <v>0</v>
      </c>
      <c r="FS21">
        <v>100</v>
      </c>
      <c r="FT21">
        <v>100</v>
      </c>
      <c r="FU21">
        <v>-6.1520000000000001</v>
      </c>
      <c r="FV21">
        <v>-0.1404</v>
      </c>
      <c r="FW21">
        <v>-6.1527556540051398</v>
      </c>
      <c r="FX21">
        <v>1.4527828764109799E-4</v>
      </c>
      <c r="FY21">
        <v>-4.3579519040863002E-7</v>
      </c>
      <c r="FZ21">
        <v>2.0799061152897499E-10</v>
      </c>
      <c r="GA21">
        <v>-0.1404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5.0999999999999996</v>
      </c>
      <c r="GJ21">
        <v>5</v>
      </c>
      <c r="GK21">
        <v>1.07666</v>
      </c>
      <c r="GL21">
        <v>2.5109900000000001</v>
      </c>
      <c r="GM21">
        <v>1.54541</v>
      </c>
      <c r="GN21">
        <v>2.3010299999999999</v>
      </c>
      <c r="GO21">
        <v>1.5979000000000001</v>
      </c>
      <c r="GP21">
        <v>2.35229</v>
      </c>
      <c r="GQ21">
        <v>25.122599999999998</v>
      </c>
      <c r="GR21">
        <v>14.744899999999999</v>
      </c>
      <c r="GS21">
        <v>18</v>
      </c>
      <c r="GT21">
        <v>635.726</v>
      </c>
      <c r="GU21">
        <v>402.98700000000002</v>
      </c>
      <c r="GV21">
        <v>18.835699999999999</v>
      </c>
      <c r="GW21">
        <v>19.763500000000001</v>
      </c>
      <c r="GX21">
        <v>29.9998</v>
      </c>
      <c r="GY21">
        <v>19.673100000000002</v>
      </c>
      <c r="GZ21">
        <v>19.629000000000001</v>
      </c>
      <c r="HA21">
        <v>21.622599999999998</v>
      </c>
      <c r="HB21">
        <v>0</v>
      </c>
      <c r="HC21">
        <v>-30</v>
      </c>
      <c r="HD21">
        <v>18.867899999999999</v>
      </c>
      <c r="HE21">
        <v>419.19</v>
      </c>
      <c r="HF21">
        <v>0</v>
      </c>
      <c r="HG21">
        <v>101.096</v>
      </c>
      <c r="HH21">
        <v>99.412700000000001</v>
      </c>
    </row>
    <row r="22" spans="1:216" x14ac:dyDescent="0.2">
      <c r="A22">
        <v>4</v>
      </c>
      <c r="B22">
        <v>1690058382</v>
      </c>
      <c r="C22">
        <v>183</v>
      </c>
      <c r="D22" t="s">
        <v>363</v>
      </c>
      <c r="E22" t="s">
        <v>364</v>
      </c>
      <c r="F22" t="s">
        <v>348</v>
      </c>
      <c r="G22" t="s">
        <v>349</v>
      </c>
      <c r="H22" t="s">
        <v>350</v>
      </c>
      <c r="I22" t="s">
        <v>351</v>
      </c>
      <c r="J22" t="s">
        <v>352</v>
      </c>
      <c r="K22" t="s">
        <v>353</v>
      </c>
      <c r="L22">
        <v>1690058382</v>
      </c>
      <c r="M22">
        <f t="shared" si="0"/>
        <v>1.4605075404465701E-3</v>
      </c>
      <c r="N22">
        <f t="shared" si="1"/>
        <v>1.4605075404465702</v>
      </c>
      <c r="O22">
        <f t="shared" si="2"/>
        <v>18.218791598389256</v>
      </c>
      <c r="P22">
        <f t="shared" si="3"/>
        <v>399.99099999999999</v>
      </c>
      <c r="Q22">
        <f t="shared" si="4"/>
        <v>236.60048753748993</v>
      </c>
      <c r="R22">
        <f t="shared" si="5"/>
        <v>23.620061473191448</v>
      </c>
      <c r="S22">
        <f t="shared" si="6"/>
        <v>39.931498481068395</v>
      </c>
      <c r="T22">
        <f t="shared" si="7"/>
        <v>0.18854257866027163</v>
      </c>
      <c r="U22">
        <f t="shared" si="8"/>
        <v>2.9321670067372856</v>
      </c>
      <c r="V22">
        <f t="shared" si="9"/>
        <v>0.18205702097060919</v>
      </c>
      <c r="W22">
        <f t="shared" si="10"/>
        <v>0.11434975416055765</v>
      </c>
      <c r="X22">
        <f t="shared" si="11"/>
        <v>206.70877199999998</v>
      </c>
      <c r="Y22">
        <f t="shared" si="12"/>
        <v>22.136702347007304</v>
      </c>
      <c r="Z22">
        <f t="shared" si="13"/>
        <v>20.947700000000001</v>
      </c>
      <c r="AA22">
        <f t="shared" si="14"/>
        <v>2.487921185579296</v>
      </c>
      <c r="AB22">
        <f t="shared" si="15"/>
        <v>67.040644198346655</v>
      </c>
      <c r="AC22">
        <f t="shared" si="16"/>
        <v>1.7038654627869998</v>
      </c>
      <c r="AD22">
        <f t="shared" si="17"/>
        <v>2.5415410057008674</v>
      </c>
      <c r="AE22">
        <f t="shared" si="18"/>
        <v>0.78405572279229618</v>
      </c>
      <c r="AF22">
        <f t="shared" si="19"/>
        <v>-64.408382533693739</v>
      </c>
      <c r="AG22">
        <f t="shared" si="20"/>
        <v>54.900832416825786</v>
      </c>
      <c r="AH22">
        <f t="shared" si="21"/>
        <v>3.8078623255277577</v>
      </c>
      <c r="AI22">
        <f t="shared" si="22"/>
        <v>201.00908420865977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53973.335735926281</v>
      </c>
      <c r="AO22">
        <f t="shared" si="26"/>
        <v>1249.82</v>
      </c>
      <c r="AP22">
        <f t="shared" si="27"/>
        <v>1053.5988</v>
      </c>
      <c r="AQ22">
        <f t="shared" si="28"/>
        <v>0.84300043206221698</v>
      </c>
      <c r="AR22">
        <f t="shared" si="29"/>
        <v>0.16539083388007872</v>
      </c>
      <c r="AS22">
        <v>1690058382</v>
      </c>
      <c r="AT22">
        <v>399.99099999999999</v>
      </c>
      <c r="AU22">
        <v>418.78899999999999</v>
      </c>
      <c r="AV22">
        <v>17.067499999999999</v>
      </c>
      <c r="AW22">
        <v>15.632300000000001</v>
      </c>
      <c r="AX22">
        <v>406.14299999999997</v>
      </c>
      <c r="AY22">
        <v>17.207899999999999</v>
      </c>
      <c r="AZ22">
        <v>600.15899999999999</v>
      </c>
      <c r="BA22">
        <v>99.731399999999994</v>
      </c>
      <c r="BB22">
        <v>9.9592399999999998E-2</v>
      </c>
      <c r="BC22">
        <v>21.295000000000002</v>
      </c>
      <c r="BD22">
        <v>20.947700000000001</v>
      </c>
      <c r="BE22">
        <v>999.9</v>
      </c>
      <c r="BF22">
        <v>0</v>
      </c>
      <c r="BG22">
        <v>0</v>
      </c>
      <c r="BH22">
        <v>10041.9</v>
      </c>
      <c r="BI22">
        <v>0</v>
      </c>
      <c r="BJ22">
        <v>6.7728200000000003</v>
      </c>
      <c r="BK22">
        <v>-18.797799999999999</v>
      </c>
      <c r="BL22">
        <v>406.93599999999998</v>
      </c>
      <c r="BM22">
        <v>425.43900000000002</v>
      </c>
      <c r="BN22">
        <v>1.4352499999999999</v>
      </c>
      <c r="BO22">
        <v>418.78899999999999</v>
      </c>
      <c r="BP22">
        <v>15.632300000000001</v>
      </c>
      <c r="BQ22">
        <v>1.70217</v>
      </c>
      <c r="BR22">
        <v>1.5590299999999999</v>
      </c>
      <c r="BS22">
        <v>14.9162</v>
      </c>
      <c r="BT22">
        <v>13.559699999999999</v>
      </c>
      <c r="BU22">
        <v>1249.82</v>
      </c>
      <c r="BV22">
        <v>0.89998299999999998</v>
      </c>
      <c r="BW22">
        <v>0.10001699999999999</v>
      </c>
      <c r="BX22">
        <v>0</v>
      </c>
      <c r="BY22">
        <v>2.5283000000000002</v>
      </c>
      <c r="BZ22">
        <v>0</v>
      </c>
      <c r="CA22">
        <v>8264.2000000000007</v>
      </c>
      <c r="CB22">
        <v>11942.5</v>
      </c>
      <c r="CC22">
        <v>38.436999999999998</v>
      </c>
      <c r="CD22">
        <v>40.811999999999998</v>
      </c>
      <c r="CE22">
        <v>40.061999999999998</v>
      </c>
      <c r="CF22">
        <v>38.875</v>
      </c>
      <c r="CG22">
        <v>38</v>
      </c>
      <c r="CH22">
        <v>1124.82</v>
      </c>
      <c r="CI22">
        <v>125</v>
      </c>
      <c r="CJ22">
        <v>0</v>
      </c>
      <c r="CK22">
        <v>1690058387.3</v>
      </c>
      <c r="CL22">
        <v>0</v>
      </c>
      <c r="CM22">
        <v>1690058018</v>
      </c>
      <c r="CN22" t="s">
        <v>354</v>
      </c>
      <c r="CO22">
        <v>1690058016</v>
      </c>
      <c r="CP22">
        <v>1690058018</v>
      </c>
      <c r="CQ22">
        <v>23</v>
      </c>
      <c r="CR22">
        <v>0.36599999999999999</v>
      </c>
      <c r="CS22">
        <v>-2E-3</v>
      </c>
      <c r="CT22">
        <v>-6.1539999999999999</v>
      </c>
      <c r="CU22">
        <v>-0.14000000000000001</v>
      </c>
      <c r="CV22">
        <v>420</v>
      </c>
      <c r="CW22">
        <v>15</v>
      </c>
      <c r="CX22">
        <v>0.05</v>
      </c>
      <c r="CY22">
        <v>0.05</v>
      </c>
      <c r="CZ22">
        <v>18.205691448761598</v>
      </c>
      <c r="DA22">
        <v>5.7025144118307503E-2</v>
      </c>
      <c r="DB22">
        <v>2.77638289471159E-2</v>
      </c>
      <c r="DC22">
        <v>1</v>
      </c>
      <c r="DD22">
        <v>418.80309999999997</v>
      </c>
      <c r="DE22">
        <v>0.100150375939588</v>
      </c>
      <c r="DF22">
        <v>2.6026717042296799E-2</v>
      </c>
      <c r="DG22">
        <v>-1</v>
      </c>
      <c r="DH22">
        <v>1249.9485714285699</v>
      </c>
      <c r="DI22">
        <v>-3.4066952119843098E-2</v>
      </c>
      <c r="DJ22">
        <v>0.15043700514500999</v>
      </c>
      <c r="DK22">
        <v>1</v>
      </c>
      <c r="DL22">
        <v>2</v>
      </c>
      <c r="DM22">
        <v>2</v>
      </c>
      <c r="DN22" t="s">
        <v>355</v>
      </c>
      <c r="DO22">
        <v>3.1608299999999998</v>
      </c>
      <c r="DP22">
        <v>2.8317700000000001</v>
      </c>
      <c r="DQ22">
        <v>9.5861199999999994E-2</v>
      </c>
      <c r="DR22">
        <v>9.8441200000000006E-2</v>
      </c>
      <c r="DS22">
        <v>9.5230700000000001E-2</v>
      </c>
      <c r="DT22">
        <v>8.9094300000000001E-2</v>
      </c>
      <c r="DU22">
        <v>28924.400000000001</v>
      </c>
      <c r="DV22">
        <v>29956.2</v>
      </c>
      <c r="DW22">
        <v>29702.1</v>
      </c>
      <c r="DX22">
        <v>30957.4</v>
      </c>
      <c r="DY22">
        <v>35178.199999999997</v>
      </c>
      <c r="DZ22">
        <v>36876.699999999997</v>
      </c>
      <c r="EA22">
        <v>40749.199999999997</v>
      </c>
      <c r="EB22">
        <v>42855.4</v>
      </c>
      <c r="EC22">
        <v>2.3235199999999998</v>
      </c>
      <c r="ED22">
        <v>1.9971000000000001</v>
      </c>
      <c r="EE22">
        <v>9.8392400000000005E-2</v>
      </c>
      <c r="EF22">
        <v>0</v>
      </c>
      <c r="EG22">
        <v>19.3203</v>
      </c>
      <c r="EH22">
        <v>999.9</v>
      </c>
      <c r="EI22">
        <v>62.935000000000002</v>
      </c>
      <c r="EJ22">
        <v>21.46</v>
      </c>
      <c r="EK22">
        <v>16.201000000000001</v>
      </c>
      <c r="EL22">
        <v>61.037500000000001</v>
      </c>
      <c r="EM22">
        <v>25.472799999999999</v>
      </c>
      <c r="EN22">
        <v>1</v>
      </c>
      <c r="EO22">
        <v>-0.53871999999999998</v>
      </c>
      <c r="EP22">
        <v>7.8717300000000004E-2</v>
      </c>
      <c r="EQ22">
        <v>20.293800000000001</v>
      </c>
      <c r="ER22">
        <v>5.2436499999999997</v>
      </c>
      <c r="ES22">
        <v>11.824400000000001</v>
      </c>
      <c r="ET22">
        <v>4.98325</v>
      </c>
      <c r="EU22">
        <v>3.2989999999999999</v>
      </c>
      <c r="EV22">
        <v>9999</v>
      </c>
      <c r="EW22">
        <v>213.4</v>
      </c>
      <c r="EX22">
        <v>86.2</v>
      </c>
      <c r="EY22">
        <v>5910.4</v>
      </c>
      <c r="EZ22">
        <v>1.8732899999999999</v>
      </c>
      <c r="FA22">
        <v>1.87896</v>
      </c>
      <c r="FB22">
        <v>1.87927</v>
      </c>
      <c r="FC22">
        <v>1.87988</v>
      </c>
      <c r="FD22">
        <v>1.87757</v>
      </c>
      <c r="FE22">
        <v>1.8767</v>
      </c>
      <c r="FF22">
        <v>1.8772899999999999</v>
      </c>
      <c r="FG22">
        <v>1.87487</v>
      </c>
      <c r="FH22">
        <v>0</v>
      </c>
      <c r="FI22">
        <v>0</v>
      </c>
      <c r="FJ22">
        <v>0</v>
      </c>
      <c r="FK22">
        <v>0</v>
      </c>
      <c r="FL22" t="s">
        <v>356</v>
      </c>
      <c r="FM22" t="s">
        <v>357</v>
      </c>
      <c r="FN22" t="s">
        <v>358</v>
      </c>
      <c r="FO22" t="s">
        <v>358</v>
      </c>
      <c r="FP22" t="s">
        <v>358</v>
      </c>
      <c r="FQ22" t="s">
        <v>358</v>
      </c>
      <c r="FR22">
        <v>0</v>
      </c>
      <c r="FS22">
        <v>100</v>
      </c>
      <c r="FT22">
        <v>100</v>
      </c>
      <c r="FU22">
        <v>-6.1520000000000001</v>
      </c>
      <c r="FV22">
        <v>-0.1404</v>
      </c>
      <c r="FW22">
        <v>-6.1527556540051398</v>
      </c>
      <c r="FX22">
        <v>1.4527828764109799E-4</v>
      </c>
      <c r="FY22">
        <v>-4.3579519040863002E-7</v>
      </c>
      <c r="FZ22">
        <v>2.0799061152897499E-10</v>
      </c>
      <c r="GA22">
        <v>-0.1404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6.1</v>
      </c>
      <c r="GJ22">
        <v>6.1</v>
      </c>
      <c r="GK22">
        <v>1.07666</v>
      </c>
      <c r="GL22">
        <v>2.52197</v>
      </c>
      <c r="GM22">
        <v>1.54541</v>
      </c>
      <c r="GN22">
        <v>2.3010299999999999</v>
      </c>
      <c r="GO22">
        <v>1.5979000000000001</v>
      </c>
      <c r="GP22">
        <v>2.2729499999999998</v>
      </c>
      <c r="GQ22">
        <v>25.122599999999998</v>
      </c>
      <c r="GR22">
        <v>14.744899999999999</v>
      </c>
      <c r="GS22">
        <v>18</v>
      </c>
      <c r="GT22">
        <v>636.25</v>
      </c>
      <c r="GU22">
        <v>403.15699999999998</v>
      </c>
      <c r="GV22">
        <v>19.804300000000001</v>
      </c>
      <c r="GW22">
        <v>19.776299999999999</v>
      </c>
      <c r="GX22">
        <v>30.000299999999999</v>
      </c>
      <c r="GY22">
        <v>19.690000000000001</v>
      </c>
      <c r="GZ22">
        <v>19.647200000000002</v>
      </c>
      <c r="HA22">
        <v>21.607800000000001</v>
      </c>
      <c r="HB22">
        <v>0</v>
      </c>
      <c r="HC22">
        <v>-30</v>
      </c>
      <c r="HD22">
        <v>19.807400000000001</v>
      </c>
      <c r="HE22">
        <v>418.70499999999998</v>
      </c>
      <c r="HF22">
        <v>0</v>
      </c>
      <c r="HG22">
        <v>101.101</v>
      </c>
      <c r="HH22">
        <v>99.409800000000004</v>
      </c>
    </row>
    <row r="23" spans="1:216" x14ac:dyDescent="0.2">
      <c r="A23">
        <v>5</v>
      </c>
      <c r="B23">
        <v>1690058443</v>
      </c>
      <c r="C23">
        <v>244</v>
      </c>
      <c r="D23" t="s">
        <v>365</v>
      </c>
      <c r="E23" t="s">
        <v>366</v>
      </c>
      <c r="F23" t="s">
        <v>348</v>
      </c>
      <c r="G23" t="s">
        <v>349</v>
      </c>
      <c r="H23" t="s">
        <v>350</v>
      </c>
      <c r="I23" t="s">
        <v>351</v>
      </c>
      <c r="J23" t="s">
        <v>352</v>
      </c>
      <c r="K23" t="s">
        <v>353</v>
      </c>
      <c r="L23">
        <v>1690058443</v>
      </c>
      <c r="M23">
        <f t="shared" si="0"/>
        <v>1.3956213957524476E-3</v>
      </c>
      <c r="N23">
        <f t="shared" si="1"/>
        <v>1.3956213957524477</v>
      </c>
      <c r="O23">
        <f t="shared" si="2"/>
        <v>17.632456051135303</v>
      </c>
      <c r="P23">
        <f t="shared" si="3"/>
        <v>400.017</v>
      </c>
      <c r="Q23">
        <f t="shared" si="4"/>
        <v>230.24278946945745</v>
      </c>
      <c r="R23">
        <f t="shared" si="5"/>
        <v>22.986000622710868</v>
      </c>
      <c r="S23">
        <f t="shared" si="6"/>
        <v>39.935196373715996</v>
      </c>
      <c r="T23">
        <f t="shared" si="7"/>
        <v>0.1751673847280647</v>
      </c>
      <c r="U23">
        <f t="shared" si="8"/>
        <v>2.9200459423669685</v>
      </c>
      <c r="V23">
        <f t="shared" si="9"/>
        <v>0.169532126984484</v>
      </c>
      <c r="W23">
        <f t="shared" si="10"/>
        <v>0.10644878287575421</v>
      </c>
      <c r="X23">
        <f t="shared" si="11"/>
        <v>165.37588421779961</v>
      </c>
      <c r="Y23">
        <f t="shared" si="12"/>
        <v>22.136835763417832</v>
      </c>
      <c r="Z23">
        <f t="shared" si="13"/>
        <v>21.044599999999999</v>
      </c>
      <c r="AA23">
        <f t="shared" si="14"/>
        <v>2.502781037196609</v>
      </c>
      <c r="AB23">
        <f t="shared" si="15"/>
        <v>65.902261685143671</v>
      </c>
      <c r="AC23">
        <f t="shared" si="16"/>
        <v>1.698221970354</v>
      </c>
      <c r="AD23">
        <f t="shared" si="17"/>
        <v>2.5768796501514148</v>
      </c>
      <c r="AE23">
        <f t="shared" si="18"/>
        <v>0.80455906684260903</v>
      </c>
      <c r="AF23">
        <f t="shared" si="19"/>
        <v>-61.546903552682942</v>
      </c>
      <c r="AG23">
        <f t="shared" si="20"/>
        <v>74.903060914797635</v>
      </c>
      <c r="AH23">
        <f t="shared" si="21"/>
        <v>5.2253415519225905</v>
      </c>
      <c r="AI23">
        <f t="shared" si="22"/>
        <v>183.95738313183688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53575.67837155961</v>
      </c>
      <c r="AO23">
        <f t="shared" si="26"/>
        <v>999.90800000000002</v>
      </c>
      <c r="AP23">
        <f t="shared" si="27"/>
        <v>842.92301399886003</v>
      </c>
      <c r="AQ23">
        <f t="shared" si="28"/>
        <v>0.84300057005130469</v>
      </c>
      <c r="AR23">
        <f t="shared" si="29"/>
        <v>0.16539110019901793</v>
      </c>
      <c r="AS23">
        <v>1690058443</v>
      </c>
      <c r="AT23">
        <v>400.017</v>
      </c>
      <c r="AU23">
        <v>418.20400000000001</v>
      </c>
      <c r="AV23">
        <v>17.0105</v>
      </c>
      <c r="AW23">
        <v>15.6389</v>
      </c>
      <c r="AX23">
        <v>406.16899999999998</v>
      </c>
      <c r="AY23">
        <v>17.1509</v>
      </c>
      <c r="AZ23">
        <v>600.12300000000005</v>
      </c>
      <c r="BA23">
        <v>99.733500000000006</v>
      </c>
      <c r="BB23">
        <v>0.100248</v>
      </c>
      <c r="BC23">
        <v>21.520399999999999</v>
      </c>
      <c r="BD23">
        <v>21.044599999999999</v>
      </c>
      <c r="BE23">
        <v>999.9</v>
      </c>
      <c r="BF23">
        <v>0</v>
      </c>
      <c r="BG23">
        <v>0</v>
      </c>
      <c r="BH23">
        <v>9972.5</v>
      </c>
      <c r="BI23">
        <v>0</v>
      </c>
      <c r="BJ23">
        <v>6.6286399999999999</v>
      </c>
      <c r="BK23">
        <v>-18.186299999999999</v>
      </c>
      <c r="BL23">
        <v>406.94</v>
      </c>
      <c r="BM23">
        <v>424.84800000000001</v>
      </c>
      <c r="BN23">
        <v>1.3715999999999999</v>
      </c>
      <c r="BO23">
        <v>418.20400000000001</v>
      </c>
      <c r="BP23">
        <v>15.6389</v>
      </c>
      <c r="BQ23">
        <v>1.69652</v>
      </c>
      <c r="BR23">
        <v>1.55972</v>
      </c>
      <c r="BS23">
        <v>14.864599999999999</v>
      </c>
      <c r="BT23">
        <v>13.566599999999999</v>
      </c>
      <c r="BU23">
        <v>999.90800000000002</v>
      </c>
      <c r="BV23">
        <v>0.89997899999999997</v>
      </c>
      <c r="BW23">
        <v>0.100021</v>
      </c>
      <c r="BX23">
        <v>0</v>
      </c>
      <c r="BY23">
        <v>2.379</v>
      </c>
      <c r="BZ23">
        <v>0</v>
      </c>
      <c r="CA23">
        <v>6879.66</v>
      </c>
      <c r="CB23">
        <v>9554.43</v>
      </c>
      <c r="CC23">
        <v>38.125</v>
      </c>
      <c r="CD23">
        <v>40.811999999999998</v>
      </c>
      <c r="CE23">
        <v>40</v>
      </c>
      <c r="CF23">
        <v>38.875</v>
      </c>
      <c r="CG23">
        <v>37.811999999999998</v>
      </c>
      <c r="CH23">
        <v>899.9</v>
      </c>
      <c r="CI23">
        <v>100.01</v>
      </c>
      <c r="CJ23">
        <v>0</v>
      </c>
      <c r="CK23">
        <v>1690058447.9000001</v>
      </c>
      <c r="CL23">
        <v>0</v>
      </c>
      <c r="CM23">
        <v>1690058018</v>
      </c>
      <c r="CN23" t="s">
        <v>354</v>
      </c>
      <c r="CO23">
        <v>1690058016</v>
      </c>
      <c r="CP23">
        <v>1690058018</v>
      </c>
      <c r="CQ23">
        <v>23</v>
      </c>
      <c r="CR23">
        <v>0.36599999999999999</v>
      </c>
      <c r="CS23">
        <v>-2E-3</v>
      </c>
      <c r="CT23">
        <v>-6.1539999999999999</v>
      </c>
      <c r="CU23">
        <v>-0.14000000000000001</v>
      </c>
      <c r="CV23">
        <v>420</v>
      </c>
      <c r="CW23">
        <v>15</v>
      </c>
      <c r="CX23">
        <v>0.05</v>
      </c>
      <c r="CY23">
        <v>0.05</v>
      </c>
      <c r="CZ23">
        <v>17.680596948770301</v>
      </c>
      <c r="DA23">
        <v>5.2698263650999298E-2</v>
      </c>
      <c r="DB23">
        <v>4.7348894116956801E-2</v>
      </c>
      <c r="DC23">
        <v>1</v>
      </c>
      <c r="DD23">
        <v>418.25445000000002</v>
      </c>
      <c r="DE23">
        <v>0.13430075187973001</v>
      </c>
      <c r="DF23">
        <v>5.5935208053600097E-2</v>
      </c>
      <c r="DG23">
        <v>-1</v>
      </c>
      <c r="DH23">
        <v>1000.03642857143</v>
      </c>
      <c r="DI23">
        <v>-1.2332066034967899E-2</v>
      </c>
      <c r="DJ23">
        <v>0.153949457206428</v>
      </c>
      <c r="DK23">
        <v>1</v>
      </c>
      <c r="DL23">
        <v>2</v>
      </c>
      <c r="DM23">
        <v>2</v>
      </c>
      <c r="DN23" t="s">
        <v>355</v>
      </c>
      <c r="DO23">
        <v>3.1607400000000001</v>
      </c>
      <c r="DP23">
        <v>2.8318300000000001</v>
      </c>
      <c r="DQ23">
        <v>9.58643E-2</v>
      </c>
      <c r="DR23">
        <v>9.8336800000000002E-2</v>
      </c>
      <c r="DS23">
        <v>9.4997300000000007E-2</v>
      </c>
      <c r="DT23">
        <v>8.9121099999999995E-2</v>
      </c>
      <c r="DU23">
        <v>28922.1</v>
      </c>
      <c r="DV23">
        <v>29958.5</v>
      </c>
      <c r="DW23">
        <v>29699.9</v>
      </c>
      <c r="DX23">
        <v>30956.2</v>
      </c>
      <c r="DY23">
        <v>35184.5</v>
      </c>
      <c r="DZ23">
        <v>36874.5</v>
      </c>
      <c r="EA23">
        <v>40745.699999999997</v>
      </c>
      <c r="EB23">
        <v>42854.1</v>
      </c>
      <c r="EC23">
        <v>2.3227500000000001</v>
      </c>
      <c r="ED23">
        <v>1.99702</v>
      </c>
      <c r="EE23">
        <v>9.8221000000000003E-2</v>
      </c>
      <c r="EF23">
        <v>0</v>
      </c>
      <c r="EG23">
        <v>19.420300000000001</v>
      </c>
      <c r="EH23">
        <v>999.9</v>
      </c>
      <c r="EI23">
        <v>62.874000000000002</v>
      </c>
      <c r="EJ23">
        <v>21.48</v>
      </c>
      <c r="EK23">
        <v>16.206299999999999</v>
      </c>
      <c r="EL23">
        <v>61.777500000000003</v>
      </c>
      <c r="EM23">
        <v>25.725200000000001</v>
      </c>
      <c r="EN23">
        <v>1</v>
      </c>
      <c r="EO23">
        <v>-0.53534000000000004</v>
      </c>
      <c r="EP23">
        <v>1.4741299999999999</v>
      </c>
      <c r="EQ23">
        <v>20.287400000000002</v>
      </c>
      <c r="ER23">
        <v>5.2449899999999996</v>
      </c>
      <c r="ES23">
        <v>11.825200000000001</v>
      </c>
      <c r="ET23">
        <v>4.9833499999999997</v>
      </c>
      <c r="EU23">
        <v>3.2989999999999999</v>
      </c>
      <c r="EV23">
        <v>9999</v>
      </c>
      <c r="EW23">
        <v>213.4</v>
      </c>
      <c r="EX23">
        <v>86.2</v>
      </c>
      <c r="EY23">
        <v>5911.6</v>
      </c>
      <c r="EZ23">
        <v>1.8732899999999999</v>
      </c>
      <c r="FA23">
        <v>1.87897</v>
      </c>
      <c r="FB23">
        <v>1.87927</v>
      </c>
      <c r="FC23">
        <v>1.8798600000000001</v>
      </c>
      <c r="FD23">
        <v>1.8775299999999999</v>
      </c>
      <c r="FE23">
        <v>1.8766799999999999</v>
      </c>
      <c r="FF23">
        <v>1.8772800000000001</v>
      </c>
      <c r="FG23">
        <v>1.8749</v>
      </c>
      <c r="FH23">
        <v>0</v>
      </c>
      <c r="FI23">
        <v>0</v>
      </c>
      <c r="FJ23">
        <v>0</v>
      </c>
      <c r="FK23">
        <v>0</v>
      </c>
      <c r="FL23" t="s">
        <v>356</v>
      </c>
      <c r="FM23" t="s">
        <v>357</v>
      </c>
      <c r="FN23" t="s">
        <v>358</v>
      </c>
      <c r="FO23" t="s">
        <v>358</v>
      </c>
      <c r="FP23" t="s">
        <v>358</v>
      </c>
      <c r="FQ23" t="s">
        <v>358</v>
      </c>
      <c r="FR23">
        <v>0</v>
      </c>
      <c r="FS23">
        <v>100</v>
      </c>
      <c r="FT23">
        <v>100</v>
      </c>
      <c r="FU23">
        <v>-6.1520000000000001</v>
      </c>
      <c r="FV23">
        <v>-0.1404</v>
      </c>
      <c r="FW23">
        <v>-6.1527556540051398</v>
      </c>
      <c r="FX23">
        <v>1.4527828764109799E-4</v>
      </c>
      <c r="FY23">
        <v>-4.3579519040863002E-7</v>
      </c>
      <c r="FZ23">
        <v>2.0799061152897499E-10</v>
      </c>
      <c r="GA23">
        <v>-0.1404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7.1</v>
      </c>
      <c r="GJ23">
        <v>7.1</v>
      </c>
      <c r="GK23">
        <v>1.07544</v>
      </c>
      <c r="GL23">
        <v>2.5109900000000001</v>
      </c>
      <c r="GM23">
        <v>1.54541</v>
      </c>
      <c r="GN23">
        <v>2.3010299999999999</v>
      </c>
      <c r="GO23">
        <v>1.5979000000000001</v>
      </c>
      <c r="GP23">
        <v>2.4230999999999998</v>
      </c>
      <c r="GQ23">
        <v>25.1431</v>
      </c>
      <c r="GR23">
        <v>14.744899999999999</v>
      </c>
      <c r="GS23">
        <v>18</v>
      </c>
      <c r="GT23">
        <v>635.851</v>
      </c>
      <c r="GU23">
        <v>403.221</v>
      </c>
      <c r="GV23">
        <v>19.5307</v>
      </c>
      <c r="GW23">
        <v>19.777100000000001</v>
      </c>
      <c r="GX23">
        <v>29.9999</v>
      </c>
      <c r="GY23">
        <v>19.701899999999998</v>
      </c>
      <c r="GZ23">
        <v>19.659600000000001</v>
      </c>
      <c r="HA23">
        <v>21.5884</v>
      </c>
      <c r="HB23">
        <v>0</v>
      </c>
      <c r="HC23">
        <v>-30</v>
      </c>
      <c r="HD23">
        <v>19.5168</v>
      </c>
      <c r="HE23">
        <v>418.21699999999998</v>
      </c>
      <c r="HF23">
        <v>0</v>
      </c>
      <c r="HG23">
        <v>101.092</v>
      </c>
      <c r="HH23">
        <v>99.406400000000005</v>
      </c>
    </row>
    <row r="24" spans="1:216" x14ac:dyDescent="0.2">
      <c r="A24">
        <v>6</v>
      </c>
      <c r="B24">
        <v>1690058504</v>
      </c>
      <c r="C24">
        <v>305</v>
      </c>
      <c r="D24" t="s">
        <v>367</v>
      </c>
      <c r="E24" t="s">
        <v>368</v>
      </c>
      <c r="F24" t="s">
        <v>348</v>
      </c>
      <c r="G24" t="s">
        <v>349</v>
      </c>
      <c r="H24" t="s">
        <v>350</v>
      </c>
      <c r="I24" t="s">
        <v>351</v>
      </c>
      <c r="J24" t="s">
        <v>352</v>
      </c>
      <c r="K24" t="s">
        <v>353</v>
      </c>
      <c r="L24">
        <v>1690058504</v>
      </c>
      <c r="M24">
        <f t="shared" si="0"/>
        <v>1.3902468794437495E-3</v>
      </c>
      <c r="N24">
        <f t="shared" si="1"/>
        <v>1.3902468794437495</v>
      </c>
      <c r="O24">
        <f t="shared" si="2"/>
        <v>16.667320811185085</v>
      </c>
      <c r="P24">
        <f t="shared" si="3"/>
        <v>399.988</v>
      </c>
      <c r="Q24">
        <f t="shared" si="4"/>
        <v>242.11837325126007</v>
      </c>
      <c r="R24">
        <f t="shared" si="5"/>
        <v>24.171227197769973</v>
      </c>
      <c r="S24">
        <f t="shared" si="6"/>
        <v>39.931710652740797</v>
      </c>
      <c r="T24">
        <f t="shared" si="7"/>
        <v>0.17847080649309888</v>
      </c>
      <c r="U24">
        <f t="shared" si="8"/>
        <v>2.9238641393801648</v>
      </c>
      <c r="V24">
        <f t="shared" si="9"/>
        <v>0.1726321803395684</v>
      </c>
      <c r="W24">
        <f t="shared" si="10"/>
        <v>0.10840377819645054</v>
      </c>
      <c r="X24">
        <f t="shared" si="11"/>
        <v>124.08248283347284</v>
      </c>
      <c r="Y24">
        <f t="shared" si="12"/>
        <v>21.901625642613602</v>
      </c>
      <c r="Z24">
        <f t="shared" si="13"/>
        <v>20.935700000000001</v>
      </c>
      <c r="AA24">
        <f t="shared" si="14"/>
        <v>2.486086344192572</v>
      </c>
      <c r="AB24">
        <f t="shared" si="15"/>
        <v>65.894808399475849</v>
      </c>
      <c r="AC24">
        <f t="shared" si="16"/>
        <v>1.6989655645431201</v>
      </c>
      <c r="AD24">
        <f t="shared" si="17"/>
        <v>2.5782995744420956</v>
      </c>
      <c r="AE24">
        <f t="shared" si="18"/>
        <v>0.78712077964945193</v>
      </c>
      <c r="AF24">
        <f t="shared" si="19"/>
        <v>-61.309887383469352</v>
      </c>
      <c r="AG24">
        <f t="shared" si="20"/>
        <v>93.585740499419543</v>
      </c>
      <c r="AH24">
        <f t="shared" si="21"/>
        <v>6.5168284559137764</v>
      </c>
      <c r="AI24">
        <f t="shared" si="22"/>
        <v>162.87516440533682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53686.176148148006</v>
      </c>
      <c r="AO24">
        <f t="shared" si="26"/>
        <v>750.24699999999996</v>
      </c>
      <c r="AP24">
        <f t="shared" si="27"/>
        <v>632.4577710017993</v>
      </c>
      <c r="AQ24">
        <f t="shared" si="28"/>
        <v>0.84299940019993325</v>
      </c>
      <c r="AR24">
        <f t="shared" si="29"/>
        <v>0.16538884238587137</v>
      </c>
      <c r="AS24">
        <v>1690058504</v>
      </c>
      <c r="AT24">
        <v>399.988</v>
      </c>
      <c r="AU24">
        <v>417.20400000000001</v>
      </c>
      <c r="AV24">
        <v>17.0182</v>
      </c>
      <c r="AW24">
        <v>15.652200000000001</v>
      </c>
      <c r="AX24">
        <v>406.14</v>
      </c>
      <c r="AY24">
        <v>17.1586</v>
      </c>
      <c r="AZ24">
        <v>600.25800000000004</v>
      </c>
      <c r="BA24">
        <v>99.732299999999995</v>
      </c>
      <c r="BB24">
        <v>9.9971599999999994E-2</v>
      </c>
      <c r="BC24">
        <v>21.529399999999999</v>
      </c>
      <c r="BD24">
        <v>20.935700000000001</v>
      </c>
      <c r="BE24">
        <v>999.9</v>
      </c>
      <c r="BF24">
        <v>0</v>
      </c>
      <c r="BG24">
        <v>0</v>
      </c>
      <c r="BH24">
        <v>9994.3799999999992</v>
      </c>
      <c r="BI24">
        <v>0</v>
      </c>
      <c r="BJ24">
        <v>6.5611699999999997</v>
      </c>
      <c r="BK24">
        <v>-17.215399999999999</v>
      </c>
      <c r="BL24">
        <v>406.91300000000001</v>
      </c>
      <c r="BM24">
        <v>423.83800000000002</v>
      </c>
      <c r="BN24">
        <v>1.36608</v>
      </c>
      <c r="BO24">
        <v>417.20400000000001</v>
      </c>
      <c r="BP24">
        <v>15.652200000000001</v>
      </c>
      <c r="BQ24">
        <v>1.6972700000000001</v>
      </c>
      <c r="BR24">
        <v>1.5610299999999999</v>
      </c>
      <c r="BS24">
        <v>14.871499999999999</v>
      </c>
      <c r="BT24">
        <v>13.5794</v>
      </c>
      <c r="BU24">
        <v>750.24699999999996</v>
      </c>
      <c r="BV24">
        <v>0.90001799999999998</v>
      </c>
      <c r="BW24">
        <v>9.9982299999999996E-2</v>
      </c>
      <c r="BX24">
        <v>0</v>
      </c>
      <c r="BY24">
        <v>2.4832999999999998</v>
      </c>
      <c r="BZ24">
        <v>0</v>
      </c>
      <c r="CA24">
        <v>5482.88</v>
      </c>
      <c r="CB24">
        <v>7168.9</v>
      </c>
      <c r="CC24">
        <v>37.625</v>
      </c>
      <c r="CD24">
        <v>40.686999999999998</v>
      </c>
      <c r="CE24">
        <v>39.75</v>
      </c>
      <c r="CF24">
        <v>38.811999999999998</v>
      </c>
      <c r="CG24">
        <v>37.5</v>
      </c>
      <c r="CH24">
        <v>675.24</v>
      </c>
      <c r="CI24">
        <v>75.010000000000005</v>
      </c>
      <c r="CJ24">
        <v>0</v>
      </c>
      <c r="CK24">
        <v>1690058509.0999999</v>
      </c>
      <c r="CL24">
        <v>0</v>
      </c>
      <c r="CM24">
        <v>1690058018</v>
      </c>
      <c r="CN24" t="s">
        <v>354</v>
      </c>
      <c r="CO24">
        <v>1690058016</v>
      </c>
      <c r="CP24">
        <v>1690058018</v>
      </c>
      <c r="CQ24">
        <v>23</v>
      </c>
      <c r="CR24">
        <v>0.36599999999999999</v>
      </c>
      <c r="CS24">
        <v>-2E-3</v>
      </c>
      <c r="CT24">
        <v>-6.1539999999999999</v>
      </c>
      <c r="CU24">
        <v>-0.14000000000000001</v>
      </c>
      <c r="CV24">
        <v>420</v>
      </c>
      <c r="CW24">
        <v>15</v>
      </c>
      <c r="CX24">
        <v>0.05</v>
      </c>
      <c r="CY24">
        <v>0.05</v>
      </c>
      <c r="CZ24">
        <v>16.633717178307801</v>
      </c>
      <c r="DA24">
        <v>0.49774430873915498</v>
      </c>
      <c r="DB24">
        <v>6.2352602861100399E-2</v>
      </c>
      <c r="DC24">
        <v>1</v>
      </c>
      <c r="DD24">
        <v>417.20974999999999</v>
      </c>
      <c r="DE24">
        <v>0.406872180451336</v>
      </c>
      <c r="DF24">
        <v>5.5751121064959497E-2</v>
      </c>
      <c r="DG24">
        <v>-1</v>
      </c>
      <c r="DH24">
        <v>750.01323809523797</v>
      </c>
      <c r="DI24">
        <v>0.29726375730030502</v>
      </c>
      <c r="DJ24">
        <v>0.14367619173878701</v>
      </c>
      <c r="DK24">
        <v>1</v>
      </c>
      <c r="DL24">
        <v>2</v>
      </c>
      <c r="DM24">
        <v>2</v>
      </c>
      <c r="DN24" t="s">
        <v>355</v>
      </c>
      <c r="DO24">
        <v>3.1610399999999998</v>
      </c>
      <c r="DP24">
        <v>2.8317399999999999</v>
      </c>
      <c r="DQ24">
        <v>9.5856399999999994E-2</v>
      </c>
      <c r="DR24">
        <v>9.8157099999999997E-2</v>
      </c>
      <c r="DS24">
        <v>9.5026100000000002E-2</v>
      </c>
      <c r="DT24">
        <v>8.9173799999999998E-2</v>
      </c>
      <c r="DU24">
        <v>28923.1</v>
      </c>
      <c r="DV24">
        <v>29964.799999999999</v>
      </c>
      <c r="DW24">
        <v>29700.6</v>
      </c>
      <c r="DX24">
        <v>30956.5</v>
      </c>
      <c r="DY24">
        <v>35184.400000000001</v>
      </c>
      <c r="DZ24">
        <v>36872.400000000001</v>
      </c>
      <c r="EA24">
        <v>40746.9</v>
      </c>
      <c r="EB24">
        <v>42854.2</v>
      </c>
      <c r="EC24">
        <v>2.3229500000000001</v>
      </c>
      <c r="ED24">
        <v>1.9970000000000001</v>
      </c>
      <c r="EE24">
        <v>8.8851899999999998E-2</v>
      </c>
      <c r="EF24">
        <v>0</v>
      </c>
      <c r="EG24">
        <v>19.4663</v>
      </c>
      <c r="EH24">
        <v>999.9</v>
      </c>
      <c r="EI24">
        <v>62.813000000000002</v>
      </c>
      <c r="EJ24">
        <v>21.51</v>
      </c>
      <c r="EK24">
        <v>16.2195</v>
      </c>
      <c r="EL24">
        <v>61.317500000000003</v>
      </c>
      <c r="EM24">
        <v>25.100200000000001</v>
      </c>
      <c r="EN24">
        <v>1</v>
      </c>
      <c r="EO24">
        <v>-0.53821600000000003</v>
      </c>
      <c r="EP24">
        <v>-0.3271</v>
      </c>
      <c r="EQ24">
        <v>20.2972</v>
      </c>
      <c r="ER24">
        <v>5.2449899999999996</v>
      </c>
      <c r="ES24">
        <v>11.8255</v>
      </c>
      <c r="ET24">
        <v>4.9831000000000003</v>
      </c>
      <c r="EU24">
        <v>3.2989999999999999</v>
      </c>
      <c r="EV24">
        <v>9999</v>
      </c>
      <c r="EW24">
        <v>213.4</v>
      </c>
      <c r="EX24">
        <v>86.2</v>
      </c>
      <c r="EY24">
        <v>5913.1</v>
      </c>
      <c r="EZ24">
        <v>1.8732500000000001</v>
      </c>
      <c r="FA24">
        <v>1.8789100000000001</v>
      </c>
      <c r="FB24">
        <v>1.87927</v>
      </c>
      <c r="FC24">
        <v>1.8798600000000001</v>
      </c>
      <c r="FD24">
        <v>1.87748</v>
      </c>
      <c r="FE24">
        <v>1.8766799999999999</v>
      </c>
      <c r="FF24">
        <v>1.8772599999999999</v>
      </c>
      <c r="FG24">
        <v>1.87486</v>
      </c>
      <c r="FH24">
        <v>0</v>
      </c>
      <c r="FI24">
        <v>0</v>
      </c>
      <c r="FJ24">
        <v>0</v>
      </c>
      <c r="FK24">
        <v>0</v>
      </c>
      <c r="FL24" t="s">
        <v>356</v>
      </c>
      <c r="FM24" t="s">
        <v>357</v>
      </c>
      <c r="FN24" t="s">
        <v>358</v>
      </c>
      <c r="FO24" t="s">
        <v>358</v>
      </c>
      <c r="FP24" t="s">
        <v>358</v>
      </c>
      <c r="FQ24" t="s">
        <v>358</v>
      </c>
      <c r="FR24">
        <v>0</v>
      </c>
      <c r="FS24">
        <v>100</v>
      </c>
      <c r="FT24">
        <v>100</v>
      </c>
      <c r="FU24">
        <v>-6.1520000000000001</v>
      </c>
      <c r="FV24">
        <v>-0.1404</v>
      </c>
      <c r="FW24">
        <v>-6.1527556540051398</v>
      </c>
      <c r="FX24">
        <v>1.4527828764109799E-4</v>
      </c>
      <c r="FY24">
        <v>-4.3579519040863002E-7</v>
      </c>
      <c r="FZ24">
        <v>2.0799061152897499E-10</v>
      </c>
      <c r="GA24">
        <v>-0.1404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8.1</v>
      </c>
      <c r="GJ24">
        <v>8.1</v>
      </c>
      <c r="GK24">
        <v>1.073</v>
      </c>
      <c r="GL24">
        <v>2.5109900000000001</v>
      </c>
      <c r="GM24">
        <v>1.54541</v>
      </c>
      <c r="GN24">
        <v>2.3010299999999999</v>
      </c>
      <c r="GO24">
        <v>1.5979000000000001</v>
      </c>
      <c r="GP24">
        <v>2.3071299999999999</v>
      </c>
      <c r="GQ24">
        <v>25.163499999999999</v>
      </c>
      <c r="GR24">
        <v>14.744899999999999</v>
      </c>
      <c r="GS24">
        <v>18</v>
      </c>
      <c r="GT24">
        <v>636.08199999999999</v>
      </c>
      <c r="GU24">
        <v>403.26799999999997</v>
      </c>
      <c r="GV24">
        <v>20.45</v>
      </c>
      <c r="GW24">
        <v>19.771999999999998</v>
      </c>
      <c r="GX24">
        <v>30.0001</v>
      </c>
      <c r="GY24">
        <v>19.7087</v>
      </c>
      <c r="GZ24">
        <v>19.666799999999999</v>
      </c>
      <c r="HA24">
        <v>21.546099999999999</v>
      </c>
      <c r="HB24">
        <v>0</v>
      </c>
      <c r="HC24">
        <v>-30</v>
      </c>
      <c r="HD24">
        <v>20.488900000000001</v>
      </c>
      <c r="HE24">
        <v>417.286</v>
      </c>
      <c r="HF24">
        <v>0</v>
      </c>
      <c r="HG24">
        <v>101.095</v>
      </c>
      <c r="HH24">
        <v>99.406999999999996</v>
      </c>
    </row>
    <row r="25" spans="1:216" x14ac:dyDescent="0.2">
      <c r="A25">
        <v>7</v>
      </c>
      <c r="B25">
        <v>1690058565</v>
      </c>
      <c r="C25">
        <v>366</v>
      </c>
      <c r="D25" t="s">
        <v>369</v>
      </c>
      <c r="E25" t="s">
        <v>370</v>
      </c>
      <c r="F25" t="s">
        <v>348</v>
      </c>
      <c r="G25" t="s">
        <v>349</v>
      </c>
      <c r="H25" t="s">
        <v>350</v>
      </c>
      <c r="I25" t="s">
        <v>351</v>
      </c>
      <c r="J25" t="s">
        <v>352</v>
      </c>
      <c r="K25" t="s">
        <v>353</v>
      </c>
      <c r="L25">
        <v>1690058565</v>
      </c>
      <c r="M25">
        <f t="shared" si="0"/>
        <v>1.3443315683117556E-3</v>
      </c>
      <c r="N25">
        <f t="shared" si="1"/>
        <v>1.3443315683117556</v>
      </c>
      <c r="O25">
        <f t="shared" si="2"/>
        <v>15.642223591747651</v>
      </c>
      <c r="P25">
        <f t="shared" si="3"/>
        <v>400.041</v>
      </c>
      <c r="Q25">
        <f t="shared" si="4"/>
        <v>243.59601432293061</v>
      </c>
      <c r="R25">
        <f t="shared" si="5"/>
        <v>24.31791594254404</v>
      </c>
      <c r="S25">
        <f t="shared" si="6"/>
        <v>39.935642783854497</v>
      </c>
      <c r="T25">
        <f t="shared" si="7"/>
        <v>0.16889729002806916</v>
      </c>
      <c r="U25">
        <f t="shared" si="8"/>
        <v>2.9315881976689999</v>
      </c>
      <c r="V25">
        <f t="shared" si="9"/>
        <v>0.16367170191463934</v>
      </c>
      <c r="W25">
        <f t="shared" si="10"/>
        <v>0.10275084433433467</v>
      </c>
      <c r="X25">
        <f t="shared" si="11"/>
        <v>99.253375563473384</v>
      </c>
      <c r="Y25">
        <f t="shared" si="12"/>
        <v>21.920394209826206</v>
      </c>
      <c r="Z25">
        <f t="shared" si="13"/>
        <v>21.018999999999998</v>
      </c>
      <c r="AA25">
        <f t="shared" si="14"/>
        <v>2.4988476795406758</v>
      </c>
      <c r="AB25">
        <f t="shared" si="15"/>
        <v>65.165356425789952</v>
      </c>
      <c r="AC25">
        <f t="shared" si="16"/>
        <v>1.6961225264173501</v>
      </c>
      <c r="AD25">
        <f t="shared" si="17"/>
        <v>2.602797896684395</v>
      </c>
      <c r="AE25">
        <f t="shared" si="18"/>
        <v>0.80272515312332571</v>
      </c>
      <c r="AF25">
        <f t="shared" si="19"/>
        <v>-59.285022162548422</v>
      </c>
      <c r="AG25">
        <f t="shared" si="20"/>
        <v>105.10177563696662</v>
      </c>
      <c r="AH25">
        <f t="shared" si="21"/>
        <v>7.3083209345305988</v>
      </c>
      <c r="AI25">
        <f t="shared" si="22"/>
        <v>152.37844997242217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53885.009357306953</v>
      </c>
      <c r="AO25">
        <f t="shared" si="26"/>
        <v>600.11400000000003</v>
      </c>
      <c r="AP25">
        <f t="shared" si="27"/>
        <v>505.89637200179976</v>
      </c>
      <c r="AQ25">
        <f t="shared" si="28"/>
        <v>0.84300044991751522</v>
      </c>
      <c r="AR25">
        <f t="shared" si="29"/>
        <v>0.16539086834080421</v>
      </c>
      <c r="AS25">
        <v>1690058565</v>
      </c>
      <c r="AT25">
        <v>400.041</v>
      </c>
      <c r="AU25">
        <v>416.21499999999997</v>
      </c>
      <c r="AV25">
        <v>16.990300000000001</v>
      </c>
      <c r="AW25">
        <v>15.6693</v>
      </c>
      <c r="AX25">
        <v>406.19200000000001</v>
      </c>
      <c r="AY25">
        <v>17.130700000000001</v>
      </c>
      <c r="AZ25">
        <v>600.22299999999996</v>
      </c>
      <c r="BA25">
        <v>99.729299999999995</v>
      </c>
      <c r="BB25">
        <v>9.9574499999999996E-2</v>
      </c>
      <c r="BC25">
        <v>21.684000000000001</v>
      </c>
      <c r="BD25">
        <v>21.018999999999998</v>
      </c>
      <c r="BE25">
        <v>999.9</v>
      </c>
      <c r="BF25">
        <v>0</v>
      </c>
      <c r="BG25">
        <v>0</v>
      </c>
      <c r="BH25">
        <v>10038.799999999999</v>
      </c>
      <c r="BI25">
        <v>0</v>
      </c>
      <c r="BJ25">
        <v>6.5082599999999999</v>
      </c>
      <c r="BK25">
        <v>-16.174299999999999</v>
      </c>
      <c r="BL25">
        <v>406.95499999999998</v>
      </c>
      <c r="BM25">
        <v>422.84100000000001</v>
      </c>
      <c r="BN25">
        <v>1.3209900000000001</v>
      </c>
      <c r="BO25">
        <v>416.21499999999997</v>
      </c>
      <c r="BP25">
        <v>15.6693</v>
      </c>
      <c r="BQ25">
        <v>1.6944300000000001</v>
      </c>
      <c r="BR25">
        <v>1.5626899999999999</v>
      </c>
      <c r="BS25">
        <v>14.845499999999999</v>
      </c>
      <c r="BT25">
        <v>13.595800000000001</v>
      </c>
      <c r="BU25">
        <v>600.11400000000003</v>
      </c>
      <c r="BV25">
        <v>0.89998500000000003</v>
      </c>
      <c r="BW25">
        <v>0.10001500000000001</v>
      </c>
      <c r="BX25">
        <v>0</v>
      </c>
      <c r="BY25">
        <v>2.1871999999999998</v>
      </c>
      <c r="BZ25">
        <v>0</v>
      </c>
      <c r="CA25">
        <v>4586.42</v>
      </c>
      <c r="CB25">
        <v>5734.27</v>
      </c>
      <c r="CC25">
        <v>37.375</v>
      </c>
      <c r="CD25">
        <v>40.561999999999998</v>
      </c>
      <c r="CE25">
        <v>39.5</v>
      </c>
      <c r="CF25">
        <v>38.625</v>
      </c>
      <c r="CG25">
        <v>37.25</v>
      </c>
      <c r="CH25">
        <v>540.09</v>
      </c>
      <c r="CI25">
        <v>60.02</v>
      </c>
      <c r="CJ25">
        <v>0</v>
      </c>
      <c r="CK25">
        <v>1690058570.3</v>
      </c>
      <c r="CL25">
        <v>0</v>
      </c>
      <c r="CM25">
        <v>1690058018</v>
      </c>
      <c r="CN25" t="s">
        <v>354</v>
      </c>
      <c r="CO25">
        <v>1690058016</v>
      </c>
      <c r="CP25">
        <v>1690058018</v>
      </c>
      <c r="CQ25">
        <v>23</v>
      </c>
      <c r="CR25">
        <v>0.36599999999999999</v>
      </c>
      <c r="CS25">
        <v>-2E-3</v>
      </c>
      <c r="CT25">
        <v>-6.1539999999999999</v>
      </c>
      <c r="CU25">
        <v>-0.14000000000000001</v>
      </c>
      <c r="CV25">
        <v>420</v>
      </c>
      <c r="CW25">
        <v>15</v>
      </c>
      <c r="CX25">
        <v>0.05</v>
      </c>
      <c r="CY25">
        <v>0.05</v>
      </c>
      <c r="CZ25">
        <v>15.633261721218499</v>
      </c>
      <c r="DA25">
        <v>-2.6810699162273501E-2</v>
      </c>
      <c r="DB25">
        <v>1.9618614979245101E-2</v>
      </c>
      <c r="DC25">
        <v>1</v>
      </c>
      <c r="DD25">
        <v>416.22964999999999</v>
      </c>
      <c r="DE25">
        <v>-4.0195488721461697E-2</v>
      </c>
      <c r="DF25">
        <v>1.2100723118889999E-2</v>
      </c>
      <c r="DG25">
        <v>-1</v>
      </c>
      <c r="DH25">
        <v>600.00454999999999</v>
      </c>
      <c r="DI25">
        <v>9.1267641612985308E-3</v>
      </c>
      <c r="DJ25">
        <v>0.125102947607166</v>
      </c>
      <c r="DK25">
        <v>1</v>
      </c>
      <c r="DL25">
        <v>2</v>
      </c>
      <c r="DM25">
        <v>2</v>
      </c>
      <c r="DN25" t="s">
        <v>355</v>
      </c>
      <c r="DO25">
        <v>3.1609699999999998</v>
      </c>
      <c r="DP25">
        <v>2.8317299999999999</v>
      </c>
      <c r="DQ25">
        <v>9.5861500000000002E-2</v>
      </c>
      <c r="DR25">
        <v>9.7977800000000004E-2</v>
      </c>
      <c r="DS25">
        <v>9.4908000000000006E-2</v>
      </c>
      <c r="DT25">
        <v>8.9241399999999999E-2</v>
      </c>
      <c r="DU25">
        <v>28923.1</v>
      </c>
      <c r="DV25">
        <v>29968.400000000001</v>
      </c>
      <c r="DW25">
        <v>29700.799999999999</v>
      </c>
      <c r="DX25">
        <v>30954</v>
      </c>
      <c r="DY25">
        <v>35189.699999999997</v>
      </c>
      <c r="DZ25">
        <v>36867.1</v>
      </c>
      <c r="EA25">
        <v>40747.599999999999</v>
      </c>
      <c r="EB25">
        <v>42851.4</v>
      </c>
      <c r="EC25">
        <v>2.3226200000000001</v>
      </c>
      <c r="ED25">
        <v>1.99678</v>
      </c>
      <c r="EE25">
        <v>8.7536900000000001E-2</v>
      </c>
      <c r="EF25">
        <v>0</v>
      </c>
      <c r="EG25">
        <v>19.5716</v>
      </c>
      <c r="EH25">
        <v>999.9</v>
      </c>
      <c r="EI25">
        <v>62.764000000000003</v>
      </c>
      <c r="EJ25">
        <v>21.53</v>
      </c>
      <c r="EK25">
        <v>16.2273</v>
      </c>
      <c r="EL25">
        <v>61.127499999999998</v>
      </c>
      <c r="EM25">
        <v>25.148199999999999</v>
      </c>
      <c r="EN25">
        <v>1</v>
      </c>
      <c r="EO25">
        <v>-0.53737599999999996</v>
      </c>
      <c r="EP25">
        <v>0.59036500000000003</v>
      </c>
      <c r="EQ25">
        <v>20.2973</v>
      </c>
      <c r="ER25">
        <v>5.2428999999999997</v>
      </c>
      <c r="ES25">
        <v>11.8256</v>
      </c>
      <c r="ET25">
        <v>4.9831000000000003</v>
      </c>
      <c r="EU25">
        <v>3.2989999999999999</v>
      </c>
      <c r="EV25">
        <v>9999</v>
      </c>
      <c r="EW25">
        <v>213.4</v>
      </c>
      <c r="EX25">
        <v>86.2</v>
      </c>
      <c r="EY25">
        <v>5914.5</v>
      </c>
      <c r="EZ25">
        <v>1.87331</v>
      </c>
      <c r="FA25">
        <v>1.87896</v>
      </c>
      <c r="FB25">
        <v>1.8792599999999999</v>
      </c>
      <c r="FC25">
        <v>1.8798600000000001</v>
      </c>
      <c r="FD25">
        <v>1.8775200000000001</v>
      </c>
      <c r="FE25">
        <v>1.87669</v>
      </c>
      <c r="FF25">
        <v>1.8772899999999999</v>
      </c>
      <c r="FG25">
        <v>1.8749100000000001</v>
      </c>
      <c r="FH25">
        <v>0</v>
      </c>
      <c r="FI25">
        <v>0</v>
      </c>
      <c r="FJ25">
        <v>0</v>
      </c>
      <c r="FK25">
        <v>0</v>
      </c>
      <c r="FL25" t="s">
        <v>356</v>
      </c>
      <c r="FM25" t="s">
        <v>357</v>
      </c>
      <c r="FN25" t="s">
        <v>358</v>
      </c>
      <c r="FO25" t="s">
        <v>358</v>
      </c>
      <c r="FP25" t="s">
        <v>358</v>
      </c>
      <c r="FQ25" t="s">
        <v>358</v>
      </c>
      <c r="FR25">
        <v>0</v>
      </c>
      <c r="FS25">
        <v>100</v>
      </c>
      <c r="FT25">
        <v>100</v>
      </c>
      <c r="FU25">
        <v>-6.1509999999999998</v>
      </c>
      <c r="FV25">
        <v>-0.1404</v>
      </c>
      <c r="FW25">
        <v>-6.1527556540051398</v>
      </c>
      <c r="FX25">
        <v>1.4527828764109799E-4</v>
      </c>
      <c r="FY25">
        <v>-4.3579519040863002E-7</v>
      </c>
      <c r="FZ25">
        <v>2.0799061152897499E-10</v>
      </c>
      <c r="GA25">
        <v>-0.1404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9.1999999999999993</v>
      </c>
      <c r="GJ25">
        <v>9.1</v>
      </c>
      <c r="GK25">
        <v>1.07178</v>
      </c>
      <c r="GL25">
        <v>2.51709</v>
      </c>
      <c r="GM25">
        <v>1.54541</v>
      </c>
      <c r="GN25">
        <v>2.3010299999999999</v>
      </c>
      <c r="GO25">
        <v>1.5979000000000001</v>
      </c>
      <c r="GP25">
        <v>2.34497</v>
      </c>
      <c r="GQ25">
        <v>25.163499999999999</v>
      </c>
      <c r="GR25">
        <v>14.727399999999999</v>
      </c>
      <c r="GS25">
        <v>18</v>
      </c>
      <c r="GT25">
        <v>635.91600000000005</v>
      </c>
      <c r="GU25">
        <v>403.197</v>
      </c>
      <c r="GV25">
        <v>19.971800000000002</v>
      </c>
      <c r="GW25">
        <v>19.761900000000001</v>
      </c>
      <c r="GX25">
        <v>29.999700000000001</v>
      </c>
      <c r="GY25">
        <v>19.713699999999999</v>
      </c>
      <c r="GZ25">
        <v>19.673200000000001</v>
      </c>
      <c r="HA25">
        <v>21.507200000000001</v>
      </c>
      <c r="HB25">
        <v>0</v>
      </c>
      <c r="HC25">
        <v>-30</v>
      </c>
      <c r="HD25">
        <v>19.9894</v>
      </c>
      <c r="HE25">
        <v>416.17500000000001</v>
      </c>
      <c r="HF25">
        <v>0</v>
      </c>
      <c r="HG25">
        <v>101.096</v>
      </c>
      <c r="HH25">
        <v>99.399900000000002</v>
      </c>
    </row>
    <row r="26" spans="1:216" x14ac:dyDescent="0.2">
      <c r="A26">
        <v>8</v>
      </c>
      <c r="B26">
        <v>1690058626</v>
      </c>
      <c r="C26">
        <v>427</v>
      </c>
      <c r="D26" t="s">
        <v>371</v>
      </c>
      <c r="E26" t="s">
        <v>372</v>
      </c>
      <c r="F26" t="s">
        <v>348</v>
      </c>
      <c r="G26" t="s">
        <v>349</v>
      </c>
      <c r="H26" t="s">
        <v>350</v>
      </c>
      <c r="I26" t="s">
        <v>351</v>
      </c>
      <c r="J26" t="s">
        <v>352</v>
      </c>
      <c r="K26" t="s">
        <v>353</v>
      </c>
      <c r="L26">
        <v>1690058626</v>
      </c>
      <c r="M26">
        <f t="shared" si="0"/>
        <v>1.354658637547132E-3</v>
      </c>
      <c r="N26">
        <f t="shared" si="1"/>
        <v>1.3546586375471319</v>
      </c>
      <c r="O26">
        <f t="shared" si="2"/>
        <v>14.917721605262411</v>
      </c>
      <c r="P26">
        <f t="shared" si="3"/>
        <v>399.952</v>
      </c>
      <c r="Q26">
        <f t="shared" si="4"/>
        <v>252.89249767446762</v>
      </c>
      <c r="R26">
        <f t="shared" si="5"/>
        <v>25.246702122068019</v>
      </c>
      <c r="S26">
        <f t="shared" si="6"/>
        <v>39.927910475712004</v>
      </c>
      <c r="T26">
        <f t="shared" si="7"/>
        <v>0.1717734202060377</v>
      </c>
      <c r="U26">
        <f t="shared" si="8"/>
        <v>2.9249439749203807</v>
      </c>
      <c r="V26">
        <f t="shared" si="9"/>
        <v>0.16635955384862802</v>
      </c>
      <c r="W26">
        <f t="shared" si="10"/>
        <v>0.1044469216966101</v>
      </c>
      <c r="X26">
        <f t="shared" si="11"/>
        <v>82.67215982513504</v>
      </c>
      <c r="Y26">
        <f t="shared" si="12"/>
        <v>21.802919910633843</v>
      </c>
      <c r="Z26">
        <f t="shared" si="13"/>
        <v>20.9802</v>
      </c>
      <c r="AA26">
        <f t="shared" si="14"/>
        <v>2.4928965046902651</v>
      </c>
      <c r="AB26">
        <f t="shared" si="15"/>
        <v>65.268023902435829</v>
      </c>
      <c r="AC26">
        <f t="shared" si="16"/>
        <v>1.6970300370683999</v>
      </c>
      <c r="AD26">
        <f t="shared" si="17"/>
        <v>2.6000940975402602</v>
      </c>
      <c r="AE26">
        <f t="shared" si="18"/>
        <v>0.79586646762186519</v>
      </c>
      <c r="AF26">
        <f t="shared" si="19"/>
        <v>-59.740445915828516</v>
      </c>
      <c r="AG26">
        <f t="shared" si="20"/>
        <v>108.30120325273357</v>
      </c>
      <c r="AH26">
        <f t="shared" si="21"/>
        <v>7.5457565532611106</v>
      </c>
      <c r="AI26">
        <f t="shared" si="22"/>
        <v>138.77867371530121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53692.816013830299</v>
      </c>
      <c r="AO26">
        <f t="shared" si="26"/>
        <v>499.85700000000003</v>
      </c>
      <c r="AP26">
        <f t="shared" si="27"/>
        <v>421.37987099747926</v>
      </c>
      <c r="AQ26">
        <f t="shared" si="28"/>
        <v>0.84300084023526578</v>
      </c>
      <c r="AR26">
        <f t="shared" si="29"/>
        <v>0.16539162165406313</v>
      </c>
      <c r="AS26">
        <v>1690058626</v>
      </c>
      <c r="AT26">
        <v>399.952</v>
      </c>
      <c r="AU26">
        <v>415.41</v>
      </c>
      <c r="AV26">
        <v>16.998899999999999</v>
      </c>
      <c r="AW26">
        <v>15.667400000000001</v>
      </c>
      <c r="AX26">
        <v>406.10399999999998</v>
      </c>
      <c r="AY26">
        <v>17.139299999999999</v>
      </c>
      <c r="AZ26">
        <v>600.05899999999997</v>
      </c>
      <c r="BA26">
        <v>99.731700000000004</v>
      </c>
      <c r="BB26">
        <v>0.10005600000000001</v>
      </c>
      <c r="BC26">
        <v>21.667000000000002</v>
      </c>
      <c r="BD26">
        <v>20.9802</v>
      </c>
      <c r="BE26">
        <v>999.9</v>
      </c>
      <c r="BF26">
        <v>0</v>
      </c>
      <c r="BG26">
        <v>0</v>
      </c>
      <c r="BH26">
        <v>10000.6</v>
      </c>
      <c r="BI26">
        <v>0</v>
      </c>
      <c r="BJ26">
        <v>6.7847299999999997</v>
      </c>
      <c r="BK26">
        <v>-15.458</v>
      </c>
      <c r="BL26">
        <v>406.86900000000003</v>
      </c>
      <c r="BM26">
        <v>422.02199999999999</v>
      </c>
      <c r="BN26">
        <v>1.3314999999999999</v>
      </c>
      <c r="BO26">
        <v>415.41</v>
      </c>
      <c r="BP26">
        <v>15.667400000000001</v>
      </c>
      <c r="BQ26">
        <v>1.69533</v>
      </c>
      <c r="BR26">
        <v>1.56253</v>
      </c>
      <c r="BS26">
        <v>14.8537</v>
      </c>
      <c r="BT26">
        <v>13.594200000000001</v>
      </c>
      <c r="BU26">
        <v>499.85700000000003</v>
      </c>
      <c r="BV26">
        <v>0.89998100000000003</v>
      </c>
      <c r="BW26">
        <v>0.100019</v>
      </c>
      <c r="BX26">
        <v>0</v>
      </c>
      <c r="BY26">
        <v>2.5485000000000002</v>
      </c>
      <c r="BZ26">
        <v>0</v>
      </c>
      <c r="CA26">
        <v>3916.81</v>
      </c>
      <c r="CB26">
        <v>4776.28</v>
      </c>
      <c r="CC26">
        <v>36.811999999999998</v>
      </c>
      <c r="CD26">
        <v>40.375</v>
      </c>
      <c r="CE26">
        <v>39.061999999999998</v>
      </c>
      <c r="CF26">
        <v>38.5</v>
      </c>
      <c r="CG26">
        <v>36.875</v>
      </c>
      <c r="CH26">
        <v>449.86</v>
      </c>
      <c r="CI26">
        <v>50</v>
      </c>
      <c r="CJ26">
        <v>0</v>
      </c>
      <c r="CK26">
        <v>1690058630.9000001</v>
      </c>
      <c r="CL26">
        <v>0</v>
      </c>
      <c r="CM26">
        <v>1690058018</v>
      </c>
      <c r="CN26" t="s">
        <v>354</v>
      </c>
      <c r="CO26">
        <v>1690058016</v>
      </c>
      <c r="CP26">
        <v>1690058018</v>
      </c>
      <c r="CQ26">
        <v>23</v>
      </c>
      <c r="CR26">
        <v>0.36599999999999999</v>
      </c>
      <c r="CS26">
        <v>-2E-3</v>
      </c>
      <c r="CT26">
        <v>-6.1539999999999999</v>
      </c>
      <c r="CU26">
        <v>-0.14000000000000001</v>
      </c>
      <c r="CV26">
        <v>420</v>
      </c>
      <c r="CW26">
        <v>15</v>
      </c>
      <c r="CX26">
        <v>0.05</v>
      </c>
      <c r="CY26">
        <v>0.05</v>
      </c>
      <c r="CZ26">
        <v>14.7925668095678</v>
      </c>
      <c r="DA26">
        <v>0.25443339293742501</v>
      </c>
      <c r="DB26">
        <v>5.2943878325704401E-2</v>
      </c>
      <c r="DC26">
        <v>1</v>
      </c>
      <c r="DD26">
        <v>415.34461904761901</v>
      </c>
      <c r="DE26">
        <v>3.4285714284706999E-3</v>
      </c>
      <c r="DF26">
        <v>4.6875190097874699E-2</v>
      </c>
      <c r="DG26">
        <v>-1</v>
      </c>
      <c r="DH26">
        <v>499.99323809523798</v>
      </c>
      <c r="DI26">
        <v>-0.31676226696795201</v>
      </c>
      <c r="DJ26">
        <v>0.15136455669985199</v>
      </c>
      <c r="DK26">
        <v>1</v>
      </c>
      <c r="DL26">
        <v>2</v>
      </c>
      <c r="DM26">
        <v>2</v>
      </c>
      <c r="DN26" t="s">
        <v>355</v>
      </c>
      <c r="DO26">
        <v>3.1606200000000002</v>
      </c>
      <c r="DP26">
        <v>2.83188</v>
      </c>
      <c r="DQ26">
        <v>9.5847399999999999E-2</v>
      </c>
      <c r="DR26">
        <v>9.7836599999999996E-2</v>
      </c>
      <c r="DS26">
        <v>9.4944700000000007E-2</v>
      </c>
      <c r="DT26">
        <v>8.9234599999999997E-2</v>
      </c>
      <c r="DU26">
        <v>28923</v>
      </c>
      <c r="DV26">
        <v>29975.200000000001</v>
      </c>
      <c r="DW26">
        <v>29700.2</v>
      </c>
      <c r="DX26">
        <v>30956.2</v>
      </c>
      <c r="DY26">
        <v>35187.800000000003</v>
      </c>
      <c r="DZ26">
        <v>36869</v>
      </c>
      <c r="EA26">
        <v>40747.1</v>
      </c>
      <c r="EB26">
        <v>42853.2</v>
      </c>
      <c r="EC26">
        <v>2.3234499999999998</v>
      </c>
      <c r="ED26">
        <v>1.99688</v>
      </c>
      <c r="EE26">
        <v>8.2362400000000002E-2</v>
      </c>
      <c r="EF26">
        <v>0</v>
      </c>
      <c r="EG26">
        <v>19.618300000000001</v>
      </c>
      <c r="EH26">
        <v>999.9</v>
      </c>
      <c r="EI26">
        <v>62.691000000000003</v>
      </c>
      <c r="EJ26">
        <v>21.55</v>
      </c>
      <c r="EK26">
        <v>16.2258</v>
      </c>
      <c r="EL26">
        <v>61.297499999999999</v>
      </c>
      <c r="EM26">
        <v>25.801300000000001</v>
      </c>
      <c r="EN26">
        <v>1</v>
      </c>
      <c r="EO26">
        <v>-0.53860799999999998</v>
      </c>
      <c r="EP26">
        <v>-0.12564</v>
      </c>
      <c r="EQ26">
        <v>20.2988</v>
      </c>
      <c r="ER26">
        <v>5.2413999999999996</v>
      </c>
      <c r="ES26">
        <v>11.8261</v>
      </c>
      <c r="ET26">
        <v>4.9832000000000001</v>
      </c>
      <c r="EU26">
        <v>3.2989999999999999</v>
      </c>
      <c r="EV26">
        <v>9999</v>
      </c>
      <c r="EW26">
        <v>213.4</v>
      </c>
      <c r="EX26">
        <v>86.2</v>
      </c>
      <c r="EY26">
        <v>5915.7</v>
      </c>
      <c r="EZ26">
        <v>1.8733</v>
      </c>
      <c r="FA26">
        <v>1.87893</v>
      </c>
      <c r="FB26">
        <v>1.87924</v>
      </c>
      <c r="FC26">
        <v>1.8798600000000001</v>
      </c>
      <c r="FD26">
        <v>1.87754</v>
      </c>
      <c r="FE26">
        <v>1.8766799999999999</v>
      </c>
      <c r="FF26">
        <v>1.8772599999999999</v>
      </c>
      <c r="FG26">
        <v>1.8748499999999999</v>
      </c>
      <c r="FH26">
        <v>0</v>
      </c>
      <c r="FI26">
        <v>0</v>
      </c>
      <c r="FJ26">
        <v>0</v>
      </c>
      <c r="FK26">
        <v>0</v>
      </c>
      <c r="FL26" t="s">
        <v>356</v>
      </c>
      <c r="FM26" t="s">
        <v>357</v>
      </c>
      <c r="FN26" t="s">
        <v>358</v>
      </c>
      <c r="FO26" t="s">
        <v>358</v>
      </c>
      <c r="FP26" t="s">
        <v>358</v>
      </c>
      <c r="FQ26" t="s">
        <v>358</v>
      </c>
      <c r="FR26">
        <v>0</v>
      </c>
      <c r="FS26">
        <v>100</v>
      </c>
      <c r="FT26">
        <v>100</v>
      </c>
      <c r="FU26">
        <v>-6.1520000000000001</v>
      </c>
      <c r="FV26">
        <v>-0.1404</v>
      </c>
      <c r="FW26">
        <v>-6.1527556540051398</v>
      </c>
      <c r="FX26">
        <v>1.4527828764109799E-4</v>
      </c>
      <c r="FY26">
        <v>-4.3579519040863002E-7</v>
      </c>
      <c r="FZ26">
        <v>2.0799061152897499E-10</v>
      </c>
      <c r="GA26">
        <v>-0.1404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10.199999999999999</v>
      </c>
      <c r="GJ26">
        <v>10.1</v>
      </c>
      <c r="GK26">
        <v>1.06934</v>
      </c>
      <c r="GL26">
        <v>2.50732</v>
      </c>
      <c r="GM26">
        <v>1.54541</v>
      </c>
      <c r="GN26">
        <v>2.3010299999999999</v>
      </c>
      <c r="GO26">
        <v>1.5979000000000001</v>
      </c>
      <c r="GP26">
        <v>2.4169900000000002</v>
      </c>
      <c r="GQ26">
        <v>25.183900000000001</v>
      </c>
      <c r="GR26">
        <v>14.7362</v>
      </c>
      <c r="GS26">
        <v>18</v>
      </c>
      <c r="GT26">
        <v>636.53499999999997</v>
      </c>
      <c r="GU26">
        <v>403.28300000000002</v>
      </c>
      <c r="GV26">
        <v>20.5016</v>
      </c>
      <c r="GW26">
        <v>19.756799999999998</v>
      </c>
      <c r="GX26">
        <v>30</v>
      </c>
      <c r="GY26">
        <v>19.715900000000001</v>
      </c>
      <c r="GZ26">
        <v>19.6767</v>
      </c>
      <c r="HA26">
        <v>21.468299999999999</v>
      </c>
      <c r="HB26">
        <v>0</v>
      </c>
      <c r="HC26">
        <v>-30</v>
      </c>
      <c r="HD26">
        <v>20.510100000000001</v>
      </c>
      <c r="HE26">
        <v>415.351</v>
      </c>
      <c r="HF26">
        <v>0</v>
      </c>
      <c r="HG26">
        <v>101.095</v>
      </c>
      <c r="HH26">
        <v>99.405299999999997</v>
      </c>
    </row>
    <row r="27" spans="1:216" x14ac:dyDescent="0.2">
      <c r="A27">
        <v>9</v>
      </c>
      <c r="B27">
        <v>1690058687</v>
      </c>
      <c r="C27">
        <v>488</v>
      </c>
      <c r="D27" t="s">
        <v>373</v>
      </c>
      <c r="E27" t="s">
        <v>374</v>
      </c>
      <c r="F27" t="s">
        <v>348</v>
      </c>
      <c r="G27" t="s">
        <v>349</v>
      </c>
      <c r="H27" t="s">
        <v>350</v>
      </c>
      <c r="I27" t="s">
        <v>351</v>
      </c>
      <c r="J27" t="s">
        <v>352</v>
      </c>
      <c r="K27" t="s">
        <v>353</v>
      </c>
      <c r="L27">
        <v>1690058687</v>
      </c>
      <c r="M27">
        <f t="shared" si="0"/>
        <v>1.3639362374267179E-3</v>
      </c>
      <c r="N27">
        <f t="shared" si="1"/>
        <v>1.3639362374267179</v>
      </c>
      <c r="O27">
        <f t="shared" si="2"/>
        <v>12.939522133501573</v>
      </c>
      <c r="P27">
        <f t="shared" si="3"/>
        <v>400.04399999999998</v>
      </c>
      <c r="Q27">
        <f t="shared" si="4"/>
        <v>271.40946501051133</v>
      </c>
      <c r="R27">
        <f t="shared" si="5"/>
        <v>27.095219705795625</v>
      </c>
      <c r="S27">
        <f t="shared" si="6"/>
        <v>39.937000986923998</v>
      </c>
      <c r="T27">
        <f t="shared" si="7"/>
        <v>0.171272051057901</v>
      </c>
      <c r="U27">
        <f t="shared" si="8"/>
        <v>2.9258166359409756</v>
      </c>
      <c r="V27">
        <f t="shared" si="9"/>
        <v>0.16589076056902893</v>
      </c>
      <c r="W27">
        <f t="shared" si="10"/>
        <v>0.10415112855138886</v>
      </c>
      <c r="X27">
        <f t="shared" si="11"/>
        <v>62.032421700823839</v>
      </c>
      <c r="Y27">
        <f t="shared" si="12"/>
        <v>21.768056075590952</v>
      </c>
      <c r="Z27">
        <f t="shared" si="13"/>
        <v>21.000699999999998</v>
      </c>
      <c r="AA27">
        <f t="shared" si="14"/>
        <v>2.4960392625601568</v>
      </c>
      <c r="AB27">
        <f t="shared" si="15"/>
        <v>64.735334424853036</v>
      </c>
      <c r="AC27">
        <f t="shared" si="16"/>
        <v>1.6924537586650998</v>
      </c>
      <c r="AD27">
        <f t="shared" si="17"/>
        <v>2.6144203528132803</v>
      </c>
      <c r="AE27">
        <f t="shared" si="18"/>
        <v>0.80358550389505701</v>
      </c>
      <c r="AF27">
        <f t="shared" si="19"/>
        <v>-60.149588070518256</v>
      </c>
      <c r="AG27">
        <f t="shared" si="20"/>
        <v>119.28043694179441</v>
      </c>
      <c r="AH27">
        <f t="shared" si="21"/>
        <v>8.3129206017765203</v>
      </c>
      <c r="AI27">
        <f t="shared" si="22"/>
        <v>129.47619117387651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53702.069625902019</v>
      </c>
      <c r="AO27">
        <f t="shared" si="26"/>
        <v>375.077</v>
      </c>
      <c r="AP27">
        <f t="shared" si="27"/>
        <v>316.18910098488283</v>
      </c>
      <c r="AQ27">
        <f t="shared" si="28"/>
        <v>0.84299784040312475</v>
      </c>
      <c r="AR27">
        <f t="shared" si="29"/>
        <v>0.16538583197803075</v>
      </c>
      <c r="AS27">
        <v>1690058687</v>
      </c>
      <c r="AT27">
        <v>400.04399999999998</v>
      </c>
      <c r="AU27">
        <v>413.52499999999998</v>
      </c>
      <c r="AV27">
        <v>16.953099999999999</v>
      </c>
      <c r="AW27">
        <v>15.6127</v>
      </c>
      <c r="AX27">
        <v>406.19499999999999</v>
      </c>
      <c r="AY27">
        <v>17.093499999999999</v>
      </c>
      <c r="AZ27">
        <v>600.18499999999995</v>
      </c>
      <c r="BA27">
        <v>99.731499999999997</v>
      </c>
      <c r="BB27">
        <v>0.100021</v>
      </c>
      <c r="BC27">
        <v>21.756900000000002</v>
      </c>
      <c r="BD27">
        <v>21.000699999999998</v>
      </c>
      <c r="BE27">
        <v>999.9</v>
      </c>
      <c r="BF27">
        <v>0</v>
      </c>
      <c r="BG27">
        <v>0</v>
      </c>
      <c r="BH27">
        <v>10005.6</v>
      </c>
      <c r="BI27">
        <v>0</v>
      </c>
      <c r="BJ27">
        <v>7.2490399999999999</v>
      </c>
      <c r="BK27">
        <v>-13.4815</v>
      </c>
      <c r="BL27">
        <v>406.94200000000001</v>
      </c>
      <c r="BM27">
        <v>420.084</v>
      </c>
      <c r="BN27">
        <v>1.3404100000000001</v>
      </c>
      <c r="BO27">
        <v>413.52499999999998</v>
      </c>
      <c r="BP27">
        <v>15.6127</v>
      </c>
      <c r="BQ27">
        <v>1.69076</v>
      </c>
      <c r="BR27">
        <v>1.55708</v>
      </c>
      <c r="BS27">
        <v>14.8119</v>
      </c>
      <c r="BT27">
        <v>13.5405</v>
      </c>
      <c r="BU27">
        <v>375.077</v>
      </c>
      <c r="BV27">
        <v>0.90006699999999995</v>
      </c>
      <c r="BW27">
        <v>9.99332E-2</v>
      </c>
      <c r="BX27">
        <v>0</v>
      </c>
      <c r="BY27">
        <v>2.2968999999999999</v>
      </c>
      <c r="BZ27">
        <v>0</v>
      </c>
      <c r="CA27">
        <v>2995.11</v>
      </c>
      <c r="CB27">
        <v>3584.04</v>
      </c>
      <c r="CC27">
        <v>36.375</v>
      </c>
      <c r="CD27">
        <v>40.125</v>
      </c>
      <c r="CE27">
        <v>38.875</v>
      </c>
      <c r="CF27">
        <v>38.311999999999998</v>
      </c>
      <c r="CG27">
        <v>36.561999999999998</v>
      </c>
      <c r="CH27">
        <v>337.59</v>
      </c>
      <c r="CI27">
        <v>37.479999999999997</v>
      </c>
      <c r="CJ27">
        <v>0</v>
      </c>
      <c r="CK27">
        <v>1690058692.0999999</v>
      </c>
      <c r="CL27">
        <v>0</v>
      </c>
      <c r="CM27">
        <v>1690058018</v>
      </c>
      <c r="CN27" t="s">
        <v>354</v>
      </c>
      <c r="CO27">
        <v>1690058016</v>
      </c>
      <c r="CP27">
        <v>1690058018</v>
      </c>
      <c r="CQ27">
        <v>23</v>
      </c>
      <c r="CR27">
        <v>0.36599999999999999</v>
      </c>
      <c r="CS27">
        <v>-2E-3</v>
      </c>
      <c r="CT27">
        <v>-6.1539999999999999</v>
      </c>
      <c r="CU27">
        <v>-0.14000000000000001</v>
      </c>
      <c r="CV27">
        <v>420</v>
      </c>
      <c r="CW27">
        <v>15</v>
      </c>
      <c r="CX27">
        <v>0.05</v>
      </c>
      <c r="CY27">
        <v>0.05</v>
      </c>
      <c r="CZ27">
        <v>12.8317203341255</v>
      </c>
      <c r="DA27">
        <v>-0.104341089637405</v>
      </c>
      <c r="DB27">
        <v>5.1799349761142997E-2</v>
      </c>
      <c r="DC27">
        <v>1</v>
      </c>
      <c r="DD27">
        <v>413.46460000000002</v>
      </c>
      <c r="DE27">
        <v>-0.43867669173025498</v>
      </c>
      <c r="DF27">
        <v>6.6729603625375403E-2</v>
      </c>
      <c r="DG27">
        <v>-1</v>
      </c>
      <c r="DH27">
        <v>375.02961904761901</v>
      </c>
      <c r="DI27">
        <v>-8.5546514707935895E-2</v>
      </c>
      <c r="DJ27">
        <v>0.111718385829852</v>
      </c>
      <c r="DK27">
        <v>1</v>
      </c>
      <c r="DL27">
        <v>2</v>
      </c>
      <c r="DM27">
        <v>2</v>
      </c>
      <c r="DN27" t="s">
        <v>355</v>
      </c>
      <c r="DO27">
        <v>3.1609099999999999</v>
      </c>
      <c r="DP27">
        <v>2.83188</v>
      </c>
      <c r="DQ27">
        <v>9.5862799999999998E-2</v>
      </c>
      <c r="DR27">
        <v>9.7500699999999996E-2</v>
      </c>
      <c r="DS27">
        <v>9.4757400000000006E-2</v>
      </c>
      <c r="DT27">
        <v>8.9005500000000001E-2</v>
      </c>
      <c r="DU27">
        <v>28922.9</v>
      </c>
      <c r="DV27">
        <v>29986.1</v>
      </c>
      <c r="DW27">
        <v>29700.5</v>
      </c>
      <c r="DX27">
        <v>30955.8</v>
      </c>
      <c r="DY27">
        <v>35195.599999999999</v>
      </c>
      <c r="DZ27">
        <v>36878.6</v>
      </c>
      <c r="EA27">
        <v>40747.5</v>
      </c>
      <c r="EB27">
        <v>42853.5</v>
      </c>
      <c r="EC27">
        <v>2.3232499999999998</v>
      </c>
      <c r="ED27">
        <v>1.9966999999999999</v>
      </c>
      <c r="EE27">
        <v>8.11331E-2</v>
      </c>
      <c r="EF27">
        <v>0</v>
      </c>
      <c r="EG27">
        <v>19.659300000000002</v>
      </c>
      <c r="EH27">
        <v>999.9</v>
      </c>
      <c r="EI27">
        <v>62.642000000000003</v>
      </c>
      <c r="EJ27">
        <v>21.56</v>
      </c>
      <c r="EK27">
        <v>16.225300000000001</v>
      </c>
      <c r="EL27">
        <v>61.407499999999999</v>
      </c>
      <c r="EM27">
        <v>25.432700000000001</v>
      </c>
      <c r="EN27">
        <v>1</v>
      </c>
      <c r="EO27">
        <v>-0.538628</v>
      </c>
      <c r="EP27">
        <v>-0.24767400000000001</v>
      </c>
      <c r="EQ27">
        <v>20.300699999999999</v>
      </c>
      <c r="ER27">
        <v>5.2438000000000002</v>
      </c>
      <c r="ES27">
        <v>11.8262</v>
      </c>
      <c r="ET27">
        <v>4.9817</v>
      </c>
      <c r="EU27">
        <v>3.2989999999999999</v>
      </c>
      <c r="EV27">
        <v>9999</v>
      </c>
      <c r="EW27">
        <v>213.4</v>
      </c>
      <c r="EX27">
        <v>86.2</v>
      </c>
      <c r="EY27">
        <v>5917.2</v>
      </c>
      <c r="EZ27">
        <v>1.8733200000000001</v>
      </c>
      <c r="FA27">
        <v>1.87896</v>
      </c>
      <c r="FB27">
        <v>1.87927</v>
      </c>
      <c r="FC27">
        <v>1.87988</v>
      </c>
      <c r="FD27">
        <v>1.8775900000000001</v>
      </c>
      <c r="FE27">
        <v>1.8767400000000001</v>
      </c>
      <c r="FF27">
        <v>1.8772899999999999</v>
      </c>
      <c r="FG27">
        <v>1.8749100000000001</v>
      </c>
      <c r="FH27">
        <v>0</v>
      </c>
      <c r="FI27">
        <v>0</v>
      </c>
      <c r="FJ27">
        <v>0</v>
      </c>
      <c r="FK27">
        <v>0</v>
      </c>
      <c r="FL27" t="s">
        <v>356</v>
      </c>
      <c r="FM27" t="s">
        <v>357</v>
      </c>
      <c r="FN27" t="s">
        <v>358</v>
      </c>
      <c r="FO27" t="s">
        <v>358</v>
      </c>
      <c r="FP27" t="s">
        <v>358</v>
      </c>
      <c r="FQ27" t="s">
        <v>358</v>
      </c>
      <c r="FR27">
        <v>0</v>
      </c>
      <c r="FS27">
        <v>100</v>
      </c>
      <c r="FT27">
        <v>100</v>
      </c>
      <c r="FU27">
        <v>-6.1509999999999998</v>
      </c>
      <c r="FV27">
        <v>-0.1404</v>
      </c>
      <c r="FW27">
        <v>-6.1527556540051398</v>
      </c>
      <c r="FX27">
        <v>1.4527828764109799E-4</v>
      </c>
      <c r="FY27">
        <v>-4.3579519040863002E-7</v>
      </c>
      <c r="FZ27">
        <v>2.0799061152897499E-10</v>
      </c>
      <c r="GA27">
        <v>-0.1404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11.2</v>
      </c>
      <c r="GJ27">
        <v>11.2</v>
      </c>
      <c r="GK27">
        <v>1.0656699999999999</v>
      </c>
      <c r="GL27">
        <v>2.5061</v>
      </c>
      <c r="GM27">
        <v>1.54541</v>
      </c>
      <c r="GN27">
        <v>2.3010299999999999</v>
      </c>
      <c r="GO27">
        <v>1.5979000000000001</v>
      </c>
      <c r="GP27">
        <v>2.4182100000000002</v>
      </c>
      <c r="GQ27">
        <v>25.183900000000001</v>
      </c>
      <c r="GR27">
        <v>14.727399999999999</v>
      </c>
      <c r="GS27">
        <v>18</v>
      </c>
      <c r="GT27">
        <v>636.39700000000005</v>
      </c>
      <c r="GU27">
        <v>403.19600000000003</v>
      </c>
      <c r="GV27">
        <v>20.819700000000001</v>
      </c>
      <c r="GW27">
        <v>19.7483</v>
      </c>
      <c r="GX27">
        <v>30.0001</v>
      </c>
      <c r="GY27">
        <v>19.716200000000001</v>
      </c>
      <c r="GZ27">
        <v>19.678000000000001</v>
      </c>
      <c r="HA27">
        <v>21.388300000000001</v>
      </c>
      <c r="HB27">
        <v>0</v>
      </c>
      <c r="HC27">
        <v>-30</v>
      </c>
      <c r="HD27">
        <v>20.815999999999999</v>
      </c>
      <c r="HE27">
        <v>413.38</v>
      </c>
      <c r="HF27">
        <v>0</v>
      </c>
      <c r="HG27">
        <v>101.096</v>
      </c>
      <c r="HH27">
        <v>99.405199999999994</v>
      </c>
    </row>
    <row r="28" spans="1:216" x14ac:dyDescent="0.2">
      <c r="A28">
        <v>10</v>
      </c>
      <c r="B28">
        <v>1690058748</v>
      </c>
      <c r="C28">
        <v>549</v>
      </c>
      <c r="D28" t="s">
        <v>375</v>
      </c>
      <c r="E28" t="s">
        <v>376</v>
      </c>
      <c r="F28" t="s">
        <v>348</v>
      </c>
      <c r="G28" t="s">
        <v>349</v>
      </c>
      <c r="H28" t="s">
        <v>350</v>
      </c>
      <c r="I28" t="s">
        <v>351</v>
      </c>
      <c r="J28" t="s">
        <v>352</v>
      </c>
      <c r="K28" t="s">
        <v>353</v>
      </c>
      <c r="L28">
        <v>1690058748</v>
      </c>
      <c r="M28">
        <f t="shared" si="0"/>
        <v>1.3328333406572356E-3</v>
      </c>
      <c r="N28">
        <f t="shared" si="1"/>
        <v>1.3328333406572355</v>
      </c>
      <c r="O28">
        <f t="shared" si="2"/>
        <v>9.6813751499035394</v>
      </c>
      <c r="P28">
        <f t="shared" si="3"/>
        <v>400.03899999999999</v>
      </c>
      <c r="Q28">
        <f t="shared" si="4"/>
        <v>300.51390654603983</v>
      </c>
      <c r="R28">
        <f t="shared" si="5"/>
        <v>30.000836702675276</v>
      </c>
      <c r="S28">
        <f t="shared" si="6"/>
        <v>39.936603439224996</v>
      </c>
      <c r="T28">
        <f t="shared" si="7"/>
        <v>0.16759058560475598</v>
      </c>
      <c r="U28">
        <f t="shared" si="8"/>
        <v>2.9204497849811224</v>
      </c>
      <c r="V28">
        <f t="shared" si="9"/>
        <v>0.1624252393441929</v>
      </c>
      <c r="W28">
        <f t="shared" si="10"/>
        <v>0.1019665989057072</v>
      </c>
      <c r="X28">
        <f t="shared" si="11"/>
        <v>41.363873609999992</v>
      </c>
      <c r="Y28">
        <f t="shared" si="12"/>
        <v>21.666642655645425</v>
      </c>
      <c r="Z28">
        <f t="shared" si="13"/>
        <v>20.967600000000001</v>
      </c>
      <c r="AA28">
        <f t="shared" si="14"/>
        <v>2.4909665784572379</v>
      </c>
      <c r="AB28">
        <f t="shared" si="15"/>
        <v>64.548258978978566</v>
      </c>
      <c r="AC28">
        <f t="shared" si="16"/>
        <v>1.6889140367399997</v>
      </c>
      <c r="AD28">
        <f t="shared" si="17"/>
        <v>2.6165136960394677</v>
      </c>
      <c r="AE28">
        <f t="shared" si="18"/>
        <v>0.80205254171723817</v>
      </c>
      <c r="AF28">
        <f t="shared" si="19"/>
        <v>-58.77795032298409</v>
      </c>
      <c r="AG28">
        <f t="shared" si="20"/>
        <v>126.33570453946058</v>
      </c>
      <c r="AH28">
        <f t="shared" si="21"/>
        <v>8.8199009978063838</v>
      </c>
      <c r="AI28">
        <f t="shared" si="22"/>
        <v>117.74152882428287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53542.118225358412</v>
      </c>
      <c r="AO28">
        <f t="shared" si="26"/>
        <v>250.09899999999999</v>
      </c>
      <c r="AP28">
        <f t="shared" si="27"/>
        <v>210.83345699999998</v>
      </c>
      <c r="AQ28">
        <f t="shared" si="28"/>
        <v>0.84299999999999997</v>
      </c>
      <c r="AR28">
        <f t="shared" si="29"/>
        <v>0.16538999999999998</v>
      </c>
      <c r="AS28">
        <v>1690058748</v>
      </c>
      <c r="AT28">
        <v>400.03899999999999</v>
      </c>
      <c r="AU28">
        <v>410.24900000000002</v>
      </c>
      <c r="AV28">
        <v>16.9176</v>
      </c>
      <c r="AW28">
        <v>15.607900000000001</v>
      </c>
      <c r="AX28">
        <v>406.19099999999997</v>
      </c>
      <c r="AY28">
        <v>17.058</v>
      </c>
      <c r="AZ28">
        <v>600.26800000000003</v>
      </c>
      <c r="BA28">
        <v>99.731499999999997</v>
      </c>
      <c r="BB28">
        <v>0.100275</v>
      </c>
      <c r="BC28">
        <v>21.77</v>
      </c>
      <c r="BD28">
        <v>20.967600000000001</v>
      </c>
      <c r="BE28">
        <v>999.9</v>
      </c>
      <c r="BF28">
        <v>0</v>
      </c>
      <c r="BG28">
        <v>0</v>
      </c>
      <c r="BH28">
        <v>9975</v>
      </c>
      <c r="BI28">
        <v>0</v>
      </c>
      <c r="BJ28">
        <v>7.4183599999999998</v>
      </c>
      <c r="BK28">
        <v>-10.2098</v>
      </c>
      <c r="BL28">
        <v>406.92399999999998</v>
      </c>
      <c r="BM28">
        <v>416.75400000000002</v>
      </c>
      <c r="BN28">
        <v>1.3097300000000001</v>
      </c>
      <c r="BO28">
        <v>410.24900000000002</v>
      </c>
      <c r="BP28">
        <v>15.607900000000001</v>
      </c>
      <c r="BQ28">
        <v>1.6872199999999999</v>
      </c>
      <c r="BR28">
        <v>1.5566</v>
      </c>
      <c r="BS28">
        <v>14.779299999999999</v>
      </c>
      <c r="BT28">
        <v>13.5357</v>
      </c>
      <c r="BU28">
        <v>250.09899999999999</v>
      </c>
      <c r="BV28">
        <v>0.89998599999999995</v>
      </c>
      <c r="BW28">
        <v>0.10001400000000001</v>
      </c>
      <c r="BX28">
        <v>0</v>
      </c>
      <c r="BY28">
        <v>2.5074999999999998</v>
      </c>
      <c r="BZ28">
        <v>0</v>
      </c>
      <c r="CA28">
        <v>2032.44</v>
      </c>
      <c r="CB28">
        <v>2389.77</v>
      </c>
      <c r="CC28">
        <v>35.875</v>
      </c>
      <c r="CD28">
        <v>39.811999999999998</v>
      </c>
      <c r="CE28">
        <v>38.436999999999998</v>
      </c>
      <c r="CF28">
        <v>38.125</v>
      </c>
      <c r="CG28">
        <v>36.25</v>
      </c>
      <c r="CH28">
        <v>225.09</v>
      </c>
      <c r="CI28">
        <v>25.01</v>
      </c>
      <c r="CJ28">
        <v>0</v>
      </c>
      <c r="CK28">
        <v>1690058753.3</v>
      </c>
      <c r="CL28">
        <v>0</v>
      </c>
      <c r="CM28">
        <v>1690058018</v>
      </c>
      <c r="CN28" t="s">
        <v>354</v>
      </c>
      <c r="CO28">
        <v>1690058016</v>
      </c>
      <c r="CP28">
        <v>1690058018</v>
      </c>
      <c r="CQ28">
        <v>23</v>
      </c>
      <c r="CR28">
        <v>0.36599999999999999</v>
      </c>
      <c r="CS28">
        <v>-2E-3</v>
      </c>
      <c r="CT28">
        <v>-6.1539999999999999</v>
      </c>
      <c r="CU28">
        <v>-0.14000000000000001</v>
      </c>
      <c r="CV28">
        <v>420</v>
      </c>
      <c r="CW28">
        <v>15</v>
      </c>
      <c r="CX28">
        <v>0.05</v>
      </c>
      <c r="CY28">
        <v>0.05</v>
      </c>
      <c r="CZ28">
        <v>9.5661013766464293</v>
      </c>
      <c r="DA28">
        <v>0.32628408634932599</v>
      </c>
      <c r="DB28">
        <v>5.0020024421312301E-2</v>
      </c>
      <c r="DC28">
        <v>1</v>
      </c>
      <c r="DD28">
        <v>410.30238095238099</v>
      </c>
      <c r="DE28">
        <v>-0.51911688311733994</v>
      </c>
      <c r="DF28">
        <v>5.9896320095624303E-2</v>
      </c>
      <c r="DG28">
        <v>-1</v>
      </c>
      <c r="DH28">
        <v>250.0128</v>
      </c>
      <c r="DI28">
        <v>0.34753587047623402</v>
      </c>
      <c r="DJ28">
        <v>0.13536343671760501</v>
      </c>
      <c r="DK28">
        <v>1</v>
      </c>
      <c r="DL28">
        <v>2</v>
      </c>
      <c r="DM28">
        <v>2</v>
      </c>
      <c r="DN28" t="s">
        <v>355</v>
      </c>
      <c r="DO28">
        <v>3.1610999999999998</v>
      </c>
      <c r="DP28">
        <v>2.8318699999999999</v>
      </c>
      <c r="DQ28">
        <v>9.5863799999999999E-2</v>
      </c>
      <c r="DR28">
        <v>9.6920000000000006E-2</v>
      </c>
      <c r="DS28">
        <v>9.4614100000000007E-2</v>
      </c>
      <c r="DT28">
        <v>8.8987300000000005E-2</v>
      </c>
      <c r="DU28">
        <v>28924.1</v>
      </c>
      <c r="DV28">
        <v>30006</v>
      </c>
      <c r="DW28">
        <v>29701.7</v>
      </c>
      <c r="DX28">
        <v>30956.3</v>
      </c>
      <c r="DY28">
        <v>35202.5</v>
      </c>
      <c r="DZ28">
        <v>36879.199999999997</v>
      </c>
      <c r="EA28">
        <v>40748.9</v>
      </c>
      <c r="EB28">
        <v>42853.5</v>
      </c>
      <c r="EC28">
        <v>2.32335</v>
      </c>
      <c r="ED28">
        <v>1.99685</v>
      </c>
      <c r="EE28">
        <v>7.7933100000000005E-2</v>
      </c>
      <c r="EF28">
        <v>0</v>
      </c>
      <c r="EG28">
        <v>19.678999999999998</v>
      </c>
      <c r="EH28">
        <v>999.9</v>
      </c>
      <c r="EI28">
        <v>62.569000000000003</v>
      </c>
      <c r="EJ28">
        <v>21.58</v>
      </c>
      <c r="EK28">
        <v>16.225999999999999</v>
      </c>
      <c r="EL28">
        <v>61.457500000000003</v>
      </c>
      <c r="EM28">
        <v>25.144200000000001</v>
      </c>
      <c r="EN28">
        <v>1</v>
      </c>
      <c r="EO28">
        <v>-0.53975099999999998</v>
      </c>
      <c r="EP28">
        <v>-0.36646200000000001</v>
      </c>
      <c r="EQ28">
        <v>20.301300000000001</v>
      </c>
      <c r="ER28">
        <v>5.2466400000000002</v>
      </c>
      <c r="ES28">
        <v>11.8261</v>
      </c>
      <c r="ET28">
        <v>4.9837999999999996</v>
      </c>
      <c r="EU28">
        <v>3.2989999999999999</v>
      </c>
      <c r="EV28">
        <v>9999</v>
      </c>
      <c r="EW28">
        <v>213.4</v>
      </c>
      <c r="EX28">
        <v>86.3</v>
      </c>
      <c r="EY28">
        <v>5918.4</v>
      </c>
      <c r="EZ28">
        <v>1.87331</v>
      </c>
      <c r="FA28">
        <v>1.87897</v>
      </c>
      <c r="FB28">
        <v>1.87927</v>
      </c>
      <c r="FC28">
        <v>1.87988</v>
      </c>
      <c r="FD28">
        <v>1.8775900000000001</v>
      </c>
      <c r="FE28">
        <v>1.8767100000000001</v>
      </c>
      <c r="FF28">
        <v>1.8772800000000001</v>
      </c>
      <c r="FG28">
        <v>1.8749</v>
      </c>
      <c r="FH28">
        <v>0</v>
      </c>
      <c r="FI28">
        <v>0</v>
      </c>
      <c r="FJ28">
        <v>0</v>
      </c>
      <c r="FK28">
        <v>0</v>
      </c>
      <c r="FL28" t="s">
        <v>356</v>
      </c>
      <c r="FM28" t="s">
        <v>357</v>
      </c>
      <c r="FN28" t="s">
        <v>358</v>
      </c>
      <c r="FO28" t="s">
        <v>358</v>
      </c>
      <c r="FP28" t="s">
        <v>358</v>
      </c>
      <c r="FQ28" t="s">
        <v>358</v>
      </c>
      <c r="FR28">
        <v>0</v>
      </c>
      <c r="FS28">
        <v>100</v>
      </c>
      <c r="FT28">
        <v>100</v>
      </c>
      <c r="FU28">
        <v>-6.1520000000000001</v>
      </c>
      <c r="FV28">
        <v>-0.1404</v>
      </c>
      <c r="FW28">
        <v>-6.1527556540051398</v>
      </c>
      <c r="FX28">
        <v>1.4527828764109799E-4</v>
      </c>
      <c r="FY28">
        <v>-4.3579519040863002E-7</v>
      </c>
      <c r="FZ28">
        <v>2.0799061152897499E-10</v>
      </c>
      <c r="GA28">
        <v>-0.1404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12.2</v>
      </c>
      <c r="GJ28">
        <v>12.2</v>
      </c>
      <c r="GK28">
        <v>1.0595699999999999</v>
      </c>
      <c r="GL28">
        <v>2.51831</v>
      </c>
      <c r="GM28">
        <v>1.54541</v>
      </c>
      <c r="GN28">
        <v>2.3010299999999999</v>
      </c>
      <c r="GO28">
        <v>1.5979000000000001</v>
      </c>
      <c r="GP28">
        <v>2.3315399999999999</v>
      </c>
      <c r="GQ28">
        <v>25.183900000000001</v>
      </c>
      <c r="GR28">
        <v>14.709899999999999</v>
      </c>
      <c r="GS28">
        <v>18</v>
      </c>
      <c r="GT28">
        <v>636.37</v>
      </c>
      <c r="GU28">
        <v>403.21</v>
      </c>
      <c r="GV28">
        <v>20.869199999999999</v>
      </c>
      <c r="GW28">
        <v>19.729299999999999</v>
      </c>
      <c r="GX28">
        <v>30.0001</v>
      </c>
      <c r="GY28">
        <v>19.7087</v>
      </c>
      <c r="GZ28">
        <v>19.669799999999999</v>
      </c>
      <c r="HA28">
        <v>21.257300000000001</v>
      </c>
      <c r="HB28">
        <v>0</v>
      </c>
      <c r="HC28">
        <v>-30</v>
      </c>
      <c r="HD28">
        <v>20.890599999999999</v>
      </c>
      <c r="HE28">
        <v>410.30900000000003</v>
      </c>
      <c r="HF28">
        <v>0</v>
      </c>
      <c r="HG28">
        <v>101.1</v>
      </c>
      <c r="HH28">
        <v>99.405900000000003</v>
      </c>
    </row>
    <row r="29" spans="1:216" x14ac:dyDescent="0.2">
      <c r="A29">
        <v>11</v>
      </c>
      <c r="B29">
        <v>1690058809</v>
      </c>
      <c r="C29">
        <v>610</v>
      </c>
      <c r="D29" t="s">
        <v>377</v>
      </c>
      <c r="E29" t="s">
        <v>378</v>
      </c>
      <c r="F29" t="s">
        <v>348</v>
      </c>
      <c r="G29" t="s">
        <v>349</v>
      </c>
      <c r="H29" t="s">
        <v>350</v>
      </c>
      <c r="I29" t="s">
        <v>351</v>
      </c>
      <c r="J29" t="s">
        <v>352</v>
      </c>
      <c r="K29" t="s">
        <v>353</v>
      </c>
      <c r="L29">
        <v>1690058809</v>
      </c>
      <c r="M29">
        <f t="shared" si="0"/>
        <v>1.3324632788521292E-3</v>
      </c>
      <c r="N29">
        <f t="shared" si="1"/>
        <v>1.3324632788521291</v>
      </c>
      <c r="O29">
        <f t="shared" si="2"/>
        <v>7.3575475373065666</v>
      </c>
      <c r="P29">
        <f t="shared" si="3"/>
        <v>400.01400000000001</v>
      </c>
      <c r="Q29">
        <f t="shared" si="4"/>
        <v>322.01512454382379</v>
      </c>
      <c r="R29">
        <f t="shared" si="5"/>
        <v>32.148166140789947</v>
      </c>
      <c r="S29">
        <f t="shared" si="6"/>
        <v>39.935132080703994</v>
      </c>
      <c r="T29">
        <f t="shared" si="7"/>
        <v>0.16510898041669858</v>
      </c>
      <c r="U29">
        <f t="shared" si="8"/>
        <v>2.9204954410091815</v>
      </c>
      <c r="V29">
        <f t="shared" si="9"/>
        <v>0.1600930853411367</v>
      </c>
      <c r="W29">
        <f t="shared" si="10"/>
        <v>0.10049614355105527</v>
      </c>
      <c r="X29">
        <f t="shared" si="11"/>
        <v>29.763377999999999</v>
      </c>
      <c r="Y29">
        <f t="shared" si="12"/>
        <v>21.672398443796219</v>
      </c>
      <c r="Z29">
        <f t="shared" si="13"/>
        <v>21.024799999999999</v>
      </c>
      <c r="AA29">
        <f t="shared" si="14"/>
        <v>2.4997383562444511</v>
      </c>
      <c r="AB29">
        <f t="shared" si="15"/>
        <v>64.15317485138084</v>
      </c>
      <c r="AC29">
        <f t="shared" si="16"/>
        <v>1.6862318853407998</v>
      </c>
      <c r="AD29">
        <f t="shared" si="17"/>
        <v>2.6284465098526688</v>
      </c>
      <c r="AE29">
        <f t="shared" si="18"/>
        <v>0.81350647090365125</v>
      </c>
      <c r="AF29">
        <f t="shared" si="19"/>
        <v>-58.761630597378897</v>
      </c>
      <c r="AG29">
        <f t="shared" si="20"/>
        <v>129.0615602517988</v>
      </c>
      <c r="AH29">
        <f t="shared" si="21"/>
        <v>9.0161095763681942</v>
      </c>
      <c r="AI29">
        <f t="shared" si="22"/>
        <v>109.0794172307881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53529.984930714643</v>
      </c>
      <c r="AO29">
        <f t="shared" si="26"/>
        <v>179.95</v>
      </c>
      <c r="AP29">
        <f t="shared" si="27"/>
        <v>151.6986</v>
      </c>
      <c r="AQ29">
        <f t="shared" si="28"/>
        <v>0.84300416782439569</v>
      </c>
      <c r="AR29">
        <f t="shared" si="29"/>
        <v>0.16539804390108365</v>
      </c>
      <c r="AS29">
        <v>1690058809</v>
      </c>
      <c r="AT29">
        <v>400.01400000000001</v>
      </c>
      <c r="AU29">
        <v>407.90300000000002</v>
      </c>
      <c r="AV29">
        <v>16.8903</v>
      </c>
      <c r="AW29">
        <v>15.5806</v>
      </c>
      <c r="AX29">
        <v>406.166</v>
      </c>
      <c r="AY29">
        <v>17.0307</v>
      </c>
      <c r="AZ29">
        <v>600.11800000000005</v>
      </c>
      <c r="BA29">
        <v>99.734099999999998</v>
      </c>
      <c r="BB29">
        <v>0.10023600000000001</v>
      </c>
      <c r="BC29">
        <v>21.8445</v>
      </c>
      <c r="BD29">
        <v>21.024799999999999</v>
      </c>
      <c r="BE29">
        <v>999.9</v>
      </c>
      <c r="BF29">
        <v>0</v>
      </c>
      <c r="BG29">
        <v>0</v>
      </c>
      <c r="BH29">
        <v>9975</v>
      </c>
      <c r="BI29">
        <v>0</v>
      </c>
      <c r="BJ29">
        <v>7.9607099999999997</v>
      </c>
      <c r="BK29">
        <v>-7.8883700000000001</v>
      </c>
      <c r="BL29">
        <v>406.887</v>
      </c>
      <c r="BM29">
        <v>414.35899999999998</v>
      </c>
      <c r="BN29">
        <v>1.3097300000000001</v>
      </c>
      <c r="BO29">
        <v>407.90300000000002</v>
      </c>
      <c r="BP29">
        <v>15.5806</v>
      </c>
      <c r="BQ29">
        <v>1.6845399999999999</v>
      </c>
      <c r="BR29">
        <v>1.55392</v>
      </c>
      <c r="BS29">
        <v>14.7547</v>
      </c>
      <c r="BT29">
        <v>13.5092</v>
      </c>
      <c r="BU29">
        <v>179.95</v>
      </c>
      <c r="BV29">
        <v>0.89985099999999996</v>
      </c>
      <c r="BW29">
        <v>0.100149</v>
      </c>
      <c r="BX29">
        <v>0</v>
      </c>
      <c r="BY29">
        <v>2.5461999999999998</v>
      </c>
      <c r="BZ29">
        <v>0</v>
      </c>
      <c r="CA29">
        <v>1496.83</v>
      </c>
      <c r="CB29">
        <v>1719.43</v>
      </c>
      <c r="CC29">
        <v>35.436999999999998</v>
      </c>
      <c r="CD29">
        <v>39.561999999999998</v>
      </c>
      <c r="CE29">
        <v>38.061999999999998</v>
      </c>
      <c r="CF29">
        <v>37.811999999999998</v>
      </c>
      <c r="CG29">
        <v>35.811999999999998</v>
      </c>
      <c r="CH29">
        <v>161.93</v>
      </c>
      <c r="CI29">
        <v>18.02</v>
      </c>
      <c r="CJ29">
        <v>0</v>
      </c>
      <c r="CK29">
        <v>1690058813.9000001</v>
      </c>
      <c r="CL29">
        <v>0</v>
      </c>
      <c r="CM29">
        <v>1690058018</v>
      </c>
      <c r="CN29" t="s">
        <v>354</v>
      </c>
      <c r="CO29">
        <v>1690058016</v>
      </c>
      <c r="CP29">
        <v>1690058018</v>
      </c>
      <c r="CQ29">
        <v>23</v>
      </c>
      <c r="CR29">
        <v>0.36599999999999999</v>
      </c>
      <c r="CS29">
        <v>-2E-3</v>
      </c>
      <c r="CT29">
        <v>-6.1539999999999999</v>
      </c>
      <c r="CU29">
        <v>-0.14000000000000001</v>
      </c>
      <c r="CV29">
        <v>420</v>
      </c>
      <c r="CW29">
        <v>15</v>
      </c>
      <c r="CX29">
        <v>0.05</v>
      </c>
      <c r="CY29">
        <v>0.05</v>
      </c>
      <c r="CZ29">
        <v>7.2116052994161697</v>
      </c>
      <c r="DA29">
        <v>0.85926108843084303</v>
      </c>
      <c r="DB29">
        <v>9.4658219028517898E-2</v>
      </c>
      <c r="DC29">
        <v>1</v>
      </c>
      <c r="DD29">
        <v>407.91230000000002</v>
      </c>
      <c r="DE29">
        <v>-8.5533834586503807E-2</v>
      </c>
      <c r="DF29">
        <v>3.6746564465267001E-2</v>
      </c>
      <c r="DG29">
        <v>-1</v>
      </c>
      <c r="DH29">
        <v>180.010619047619</v>
      </c>
      <c r="DI29">
        <v>4.8818831296891102E-2</v>
      </c>
      <c r="DJ29">
        <v>0.13756019502834299</v>
      </c>
      <c r="DK29">
        <v>1</v>
      </c>
      <c r="DL29">
        <v>2</v>
      </c>
      <c r="DM29">
        <v>2</v>
      </c>
      <c r="DN29" t="s">
        <v>355</v>
      </c>
      <c r="DO29">
        <v>3.16079</v>
      </c>
      <c r="DP29">
        <v>2.8318300000000001</v>
      </c>
      <c r="DQ29">
        <v>9.5864699999999997E-2</v>
      </c>
      <c r="DR29">
        <v>9.6506099999999997E-2</v>
      </c>
      <c r="DS29">
        <v>9.4507900000000006E-2</v>
      </c>
      <c r="DT29">
        <v>8.8877899999999996E-2</v>
      </c>
      <c r="DU29">
        <v>28925.4</v>
      </c>
      <c r="DV29">
        <v>30021.1</v>
      </c>
      <c r="DW29">
        <v>29703.1</v>
      </c>
      <c r="DX29">
        <v>30957.599999999999</v>
      </c>
      <c r="DY29">
        <v>35207.800000000003</v>
      </c>
      <c r="DZ29">
        <v>36885.199999999997</v>
      </c>
      <c r="EA29">
        <v>40750.199999999997</v>
      </c>
      <c r="EB29">
        <v>42855.3</v>
      </c>
      <c r="EC29">
        <v>2.3237199999999998</v>
      </c>
      <c r="ED29">
        <v>1.99678</v>
      </c>
      <c r="EE29">
        <v>7.9050700000000002E-2</v>
      </c>
      <c r="EF29">
        <v>0</v>
      </c>
      <c r="EG29">
        <v>19.7179</v>
      </c>
      <c r="EH29">
        <v>999.9</v>
      </c>
      <c r="EI29">
        <v>62.502000000000002</v>
      </c>
      <c r="EJ29">
        <v>21.600999999999999</v>
      </c>
      <c r="EK29">
        <v>16.229500000000002</v>
      </c>
      <c r="EL29">
        <v>61.597499999999997</v>
      </c>
      <c r="EM29">
        <v>25.629000000000001</v>
      </c>
      <c r="EN29">
        <v>1</v>
      </c>
      <c r="EO29">
        <v>-0.54026700000000005</v>
      </c>
      <c r="EP29">
        <v>0.431699</v>
      </c>
      <c r="EQ29">
        <v>20.303799999999999</v>
      </c>
      <c r="ER29">
        <v>5.2457399999999996</v>
      </c>
      <c r="ES29">
        <v>11.8268</v>
      </c>
      <c r="ET29">
        <v>4.9835000000000003</v>
      </c>
      <c r="EU29">
        <v>3.2989999999999999</v>
      </c>
      <c r="EV29">
        <v>9999</v>
      </c>
      <c r="EW29">
        <v>213.4</v>
      </c>
      <c r="EX29">
        <v>86.3</v>
      </c>
      <c r="EY29">
        <v>5919.9</v>
      </c>
      <c r="EZ29">
        <v>1.8733200000000001</v>
      </c>
      <c r="FA29">
        <v>1.87897</v>
      </c>
      <c r="FB29">
        <v>1.87927</v>
      </c>
      <c r="FC29">
        <v>1.87988</v>
      </c>
      <c r="FD29">
        <v>1.8775900000000001</v>
      </c>
      <c r="FE29">
        <v>1.87676</v>
      </c>
      <c r="FF29">
        <v>1.8772899999999999</v>
      </c>
      <c r="FG29">
        <v>1.87493</v>
      </c>
      <c r="FH29">
        <v>0</v>
      </c>
      <c r="FI29">
        <v>0</v>
      </c>
      <c r="FJ29">
        <v>0</v>
      </c>
      <c r="FK29">
        <v>0</v>
      </c>
      <c r="FL29" t="s">
        <v>356</v>
      </c>
      <c r="FM29" t="s">
        <v>357</v>
      </c>
      <c r="FN29" t="s">
        <v>358</v>
      </c>
      <c r="FO29" t="s">
        <v>358</v>
      </c>
      <c r="FP29" t="s">
        <v>358</v>
      </c>
      <c r="FQ29" t="s">
        <v>358</v>
      </c>
      <c r="FR29">
        <v>0</v>
      </c>
      <c r="FS29">
        <v>100</v>
      </c>
      <c r="FT29">
        <v>100</v>
      </c>
      <c r="FU29">
        <v>-6.1520000000000001</v>
      </c>
      <c r="FV29">
        <v>-0.1404</v>
      </c>
      <c r="FW29">
        <v>-6.1527556540051398</v>
      </c>
      <c r="FX29">
        <v>1.4527828764109799E-4</v>
      </c>
      <c r="FY29">
        <v>-4.3579519040863002E-7</v>
      </c>
      <c r="FZ29">
        <v>2.0799061152897499E-10</v>
      </c>
      <c r="GA29">
        <v>-0.1404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13.2</v>
      </c>
      <c r="GJ29">
        <v>13.2</v>
      </c>
      <c r="GK29">
        <v>1.0546899999999999</v>
      </c>
      <c r="GL29">
        <v>2.51831</v>
      </c>
      <c r="GM29">
        <v>1.54541</v>
      </c>
      <c r="GN29">
        <v>2.3010299999999999</v>
      </c>
      <c r="GO29">
        <v>1.5979000000000001</v>
      </c>
      <c r="GP29">
        <v>2.3315399999999999</v>
      </c>
      <c r="GQ29">
        <v>25.183900000000001</v>
      </c>
      <c r="GR29">
        <v>14.7012</v>
      </c>
      <c r="GS29">
        <v>18</v>
      </c>
      <c r="GT29">
        <v>636.47299999999996</v>
      </c>
      <c r="GU29">
        <v>403.07100000000003</v>
      </c>
      <c r="GV29">
        <v>20.795300000000001</v>
      </c>
      <c r="GW29">
        <v>19.706499999999998</v>
      </c>
      <c r="GX29">
        <v>30.000399999999999</v>
      </c>
      <c r="GY29">
        <v>19.695900000000002</v>
      </c>
      <c r="GZ29">
        <v>19.6584</v>
      </c>
      <c r="HA29">
        <v>21.1587</v>
      </c>
      <c r="HB29">
        <v>0</v>
      </c>
      <c r="HC29">
        <v>-30</v>
      </c>
      <c r="HD29">
        <v>20.7301</v>
      </c>
      <c r="HE29">
        <v>407.91399999999999</v>
      </c>
      <c r="HF29">
        <v>0</v>
      </c>
      <c r="HG29">
        <v>101.10299999999999</v>
      </c>
      <c r="HH29">
        <v>99.41</v>
      </c>
    </row>
    <row r="30" spans="1:216" x14ac:dyDescent="0.2">
      <c r="A30">
        <v>12</v>
      </c>
      <c r="B30">
        <v>1690058870</v>
      </c>
      <c r="C30">
        <v>671</v>
      </c>
      <c r="D30" t="s">
        <v>379</v>
      </c>
      <c r="E30" t="s">
        <v>380</v>
      </c>
      <c r="F30" t="s">
        <v>348</v>
      </c>
      <c r="G30" t="s">
        <v>349</v>
      </c>
      <c r="H30" t="s">
        <v>350</v>
      </c>
      <c r="I30" t="s">
        <v>351</v>
      </c>
      <c r="J30" t="s">
        <v>352</v>
      </c>
      <c r="K30" t="s">
        <v>353</v>
      </c>
      <c r="L30">
        <v>1690058870</v>
      </c>
      <c r="M30">
        <f t="shared" si="0"/>
        <v>1.3197667962770313E-3</v>
      </c>
      <c r="N30">
        <f t="shared" si="1"/>
        <v>1.3197667962770312</v>
      </c>
      <c r="O30">
        <f t="shared" si="2"/>
        <v>4.8870613637119895</v>
      </c>
      <c r="P30">
        <f t="shared" si="3"/>
        <v>400.08100000000002</v>
      </c>
      <c r="Q30">
        <f t="shared" si="4"/>
        <v>346.41019611178956</v>
      </c>
      <c r="R30">
        <f t="shared" si="5"/>
        <v>34.583024239684271</v>
      </c>
      <c r="S30">
        <f t="shared" si="6"/>
        <v>39.941119159125805</v>
      </c>
      <c r="T30">
        <f t="shared" si="7"/>
        <v>0.16464692136992587</v>
      </c>
      <c r="U30">
        <f t="shared" si="8"/>
        <v>2.9341554186680776</v>
      </c>
      <c r="V30">
        <f t="shared" si="9"/>
        <v>0.15968107365505929</v>
      </c>
      <c r="W30">
        <f t="shared" si="10"/>
        <v>0.10023435687842272</v>
      </c>
      <c r="X30">
        <f t="shared" si="11"/>
        <v>20.653936158872515</v>
      </c>
      <c r="Y30">
        <f t="shared" si="12"/>
        <v>21.577520994719297</v>
      </c>
      <c r="Z30">
        <f t="shared" si="13"/>
        <v>20.9771</v>
      </c>
      <c r="AA30">
        <f t="shared" si="14"/>
        <v>2.4924215601533448</v>
      </c>
      <c r="AB30">
        <f t="shared" si="15"/>
        <v>64.266520216133188</v>
      </c>
      <c r="AC30">
        <f t="shared" si="16"/>
        <v>1.68456500203502</v>
      </c>
      <c r="AD30">
        <f t="shared" si="17"/>
        <v>2.6212170759669262</v>
      </c>
      <c r="AE30">
        <f t="shared" si="18"/>
        <v>0.8078565581183248</v>
      </c>
      <c r="AF30">
        <f t="shared" si="19"/>
        <v>-58.20171571581708</v>
      </c>
      <c r="AG30">
        <f t="shared" si="20"/>
        <v>130.07650151355298</v>
      </c>
      <c r="AH30">
        <f t="shared" si="21"/>
        <v>9.0404324238272729</v>
      </c>
      <c r="AI30">
        <f t="shared" si="22"/>
        <v>101.56915438043569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53939.529979619321</v>
      </c>
      <c r="AO30">
        <f t="shared" si="26"/>
        <v>124.883</v>
      </c>
      <c r="AP30">
        <f t="shared" si="27"/>
        <v>105.27612899423445</v>
      </c>
      <c r="AQ30">
        <f t="shared" si="28"/>
        <v>0.84299807815502881</v>
      </c>
      <c r="AR30">
        <f t="shared" si="29"/>
        <v>0.16538629083920561</v>
      </c>
      <c r="AS30">
        <v>1690058870</v>
      </c>
      <c r="AT30">
        <v>400.08100000000002</v>
      </c>
      <c r="AU30">
        <v>405.49400000000003</v>
      </c>
      <c r="AV30">
        <v>16.873899999999999</v>
      </c>
      <c r="AW30">
        <v>15.5769</v>
      </c>
      <c r="AX30">
        <v>406.233</v>
      </c>
      <c r="AY30">
        <v>17.014299999999999</v>
      </c>
      <c r="AZ30">
        <v>600.23</v>
      </c>
      <c r="BA30">
        <v>99.733199999999997</v>
      </c>
      <c r="BB30">
        <v>9.9381800000000006E-2</v>
      </c>
      <c r="BC30">
        <v>21.799399999999999</v>
      </c>
      <c r="BD30">
        <v>20.9771</v>
      </c>
      <c r="BE30">
        <v>999.9</v>
      </c>
      <c r="BF30">
        <v>0</v>
      </c>
      <c r="BG30">
        <v>0</v>
      </c>
      <c r="BH30">
        <v>10053.1</v>
      </c>
      <c r="BI30">
        <v>0</v>
      </c>
      <c r="BJ30">
        <v>8.0956399999999995</v>
      </c>
      <c r="BK30">
        <v>-5.4130599999999998</v>
      </c>
      <c r="BL30">
        <v>406.94799999999998</v>
      </c>
      <c r="BM30">
        <v>411.911</v>
      </c>
      <c r="BN30">
        <v>1.2969999999999999</v>
      </c>
      <c r="BO30">
        <v>405.49400000000003</v>
      </c>
      <c r="BP30">
        <v>15.5769</v>
      </c>
      <c r="BQ30">
        <v>1.68289</v>
      </c>
      <c r="BR30">
        <v>1.5535399999999999</v>
      </c>
      <c r="BS30">
        <v>14.7395</v>
      </c>
      <c r="BT30">
        <v>13.5055</v>
      </c>
      <c r="BU30">
        <v>124.883</v>
      </c>
      <c r="BV30">
        <v>0.900038</v>
      </c>
      <c r="BW30">
        <v>9.9961599999999998E-2</v>
      </c>
      <c r="BX30">
        <v>0</v>
      </c>
      <c r="BY30">
        <v>2.4607000000000001</v>
      </c>
      <c r="BZ30">
        <v>0</v>
      </c>
      <c r="CA30">
        <v>1076.69</v>
      </c>
      <c r="CB30">
        <v>1193.31</v>
      </c>
      <c r="CC30">
        <v>35</v>
      </c>
      <c r="CD30">
        <v>39.311999999999998</v>
      </c>
      <c r="CE30">
        <v>37.686999999999998</v>
      </c>
      <c r="CF30">
        <v>37.561999999999998</v>
      </c>
      <c r="CG30">
        <v>35.5</v>
      </c>
      <c r="CH30">
        <v>112.4</v>
      </c>
      <c r="CI30">
        <v>12.48</v>
      </c>
      <c r="CJ30">
        <v>0</v>
      </c>
      <c r="CK30">
        <v>1690058875.0999999</v>
      </c>
      <c r="CL30">
        <v>0</v>
      </c>
      <c r="CM30">
        <v>1690058018</v>
      </c>
      <c r="CN30" t="s">
        <v>354</v>
      </c>
      <c r="CO30">
        <v>1690058016</v>
      </c>
      <c r="CP30">
        <v>1690058018</v>
      </c>
      <c r="CQ30">
        <v>23</v>
      </c>
      <c r="CR30">
        <v>0.36599999999999999</v>
      </c>
      <c r="CS30">
        <v>-2E-3</v>
      </c>
      <c r="CT30">
        <v>-6.1539999999999999</v>
      </c>
      <c r="CU30">
        <v>-0.14000000000000001</v>
      </c>
      <c r="CV30">
        <v>420</v>
      </c>
      <c r="CW30">
        <v>15</v>
      </c>
      <c r="CX30">
        <v>0.05</v>
      </c>
      <c r="CY30">
        <v>0.05</v>
      </c>
      <c r="CZ30">
        <v>4.8535186265057799</v>
      </c>
      <c r="DA30">
        <v>0.44020078183162697</v>
      </c>
      <c r="DB30">
        <v>5.3268466511887998E-2</v>
      </c>
      <c r="DC30">
        <v>1</v>
      </c>
      <c r="DD30">
        <v>405.58809523809498</v>
      </c>
      <c r="DE30">
        <v>-0.40955844155878302</v>
      </c>
      <c r="DF30">
        <v>5.77712276070824E-2</v>
      </c>
      <c r="DG30">
        <v>-1</v>
      </c>
      <c r="DH30">
        <v>124.99</v>
      </c>
      <c r="DI30">
        <v>-0.13287287460987901</v>
      </c>
      <c r="DJ30">
        <v>0.14440617319610199</v>
      </c>
      <c r="DK30">
        <v>1</v>
      </c>
      <c r="DL30">
        <v>2</v>
      </c>
      <c r="DM30">
        <v>2</v>
      </c>
      <c r="DN30" t="s">
        <v>355</v>
      </c>
      <c r="DO30">
        <v>3.1610499999999999</v>
      </c>
      <c r="DP30">
        <v>2.8316599999999998</v>
      </c>
      <c r="DQ30">
        <v>9.5879300000000001E-2</v>
      </c>
      <c r="DR30">
        <v>9.6077499999999996E-2</v>
      </c>
      <c r="DS30">
        <v>9.4443399999999997E-2</v>
      </c>
      <c r="DT30">
        <v>8.8864899999999997E-2</v>
      </c>
      <c r="DU30">
        <v>28925.1</v>
      </c>
      <c r="DV30">
        <v>30035.599999999999</v>
      </c>
      <c r="DW30">
        <v>29703.1</v>
      </c>
      <c r="DX30">
        <v>30957.8</v>
      </c>
      <c r="DY30">
        <v>35210.800000000003</v>
      </c>
      <c r="DZ30">
        <v>36886.400000000001</v>
      </c>
      <c r="EA30">
        <v>40750.800000000003</v>
      </c>
      <c r="EB30">
        <v>42856.2</v>
      </c>
      <c r="EC30">
        <v>2.3237000000000001</v>
      </c>
      <c r="ED30">
        <v>1.9972000000000001</v>
      </c>
      <c r="EE30">
        <v>7.4058799999999994E-2</v>
      </c>
      <c r="EF30">
        <v>0</v>
      </c>
      <c r="EG30">
        <v>19.752600000000001</v>
      </c>
      <c r="EH30">
        <v>999.9</v>
      </c>
      <c r="EI30">
        <v>62.44</v>
      </c>
      <c r="EJ30">
        <v>21.620999999999999</v>
      </c>
      <c r="EK30">
        <v>16.2333</v>
      </c>
      <c r="EL30">
        <v>60.957500000000003</v>
      </c>
      <c r="EM30">
        <v>24.98</v>
      </c>
      <c r="EN30">
        <v>1</v>
      </c>
      <c r="EO30">
        <v>-0.54261400000000004</v>
      </c>
      <c r="EP30">
        <v>-0.35100199999999998</v>
      </c>
      <c r="EQ30">
        <v>20.302600000000002</v>
      </c>
      <c r="ER30">
        <v>5.24125</v>
      </c>
      <c r="ES30">
        <v>11.827299999999999</v>
      </c>
      <c r="ET30">
        <v>4.9833999999999996</v>
      </c>
      <c r="EU30">
        <v>3.2989999999999999</v>
      </c>
      <c r="EV30">
        <v>9999</v>
      </c>
      <c r="EW30">
        <v>213.4</v>
      </c>
      <c r="EX30">
        <v>86.3</v>
      </c>
      <c r="EY30">
        <v>5921.1</v>
      </c>
      <c r="EZ30">
        <v>1.8733200000000001</v>
      </c>
      <c r="FA30">
        <v>1.87897</v>
      </c>
      <c r="FB30">
        <v>1.87927</v>
      </c>
      <c r="FC30">
        <v>1.87988</v>
      </c>
      <c r="FD30">
        <v>1.87758</v>
      </c>
      <c r="FE30">
        <v>1.8767799999999999</v>
      </c>
      <c r="FF30">
        <v>1.8772899999999999</v>
      </c>
      <c r="FG30">
        <v>1.8749100000000001</v>
      </c>
      <c r="FH30">
        <v>0</v>
      </c>
      <c r="FI30">
        <v>0</v>
      </c>
      <c r="FJ30">
        <v>0</v>
      </c>
      <c r="FK30">
        <v>0</v>
      </c>
      <c r="FL30" t="s">
        <v>356</v>
      </c>
      <c r="FM30" t="s">
        <v>357</v>
      </c>
      <c r="FN30" t="s">
        <v>358</v>
      </c>
      <c r="FO30" t="s">
        <v>358</v>
      </c>
      <c r="FP30" t="s">
        <v>358</v>
      </c>
      <c r="FQ30" t="s">
        <v>358</v>
      </c>
      <c r="FR30">
        <v>0</v>
      </c>
      <c r="FS30">
        <v>100</v>
      </c>
      <c r="FT30">
        <v>100</v>
      </c>
      <c r="FU30">
        <v>-6.1520000000000001</v>
      </c>
      <c r="FV30">
        <v>-0.1404</v>
      </c>
      <c r="FW30">
        <v>-6.1527556540051398</v>
      </c>
      <c r="FX30">
        <v>1.4527828764109799E-4</v>
      </c>
      <c r="FY30">
        <v>-4.3579519040863002E-7</v>
      </c>
      <c r="FZ30">
        <v>2.0799061152897499E-10</v>
      </c>
      <c r="GA30">
        <v>-0.1404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14.2</v>
      </c>
      <c r="GJ30">
        <v>14.2</v>
      </c>
      <c r="GK30">
        <v>1.0498000000000001</v>
      </c>
      <c r="GL30">
        <v>2.50854</v>
      </c>
      <c r="GM30">
        <v>1.54541</v>
      </c>
      <c r="GN30">
        <v>2.2997999999999998</v>
      </c>
      <c r="GO30">
        <v>1.5979000000000001</v>
      </c>
      <c r="GP30">
        <v>2.4182100000000002</v>
      </c>
      <c r="GQ30">
        <v>25.183900000000001</v>
      </c>
      <c r="GR30">
        <v>14.709899999999999</v>
      </c>
      <c r="GS30">
        <v>18</v>
      </c>
      <c r="GT30">
        <v>636.26599999999996</v>
      </c>
      <c r="GU30">
        <v>403.19299999999998</v>
      </c>
      <c r="GV30">
        <v>20.917899999999999</v>
      </c>
      <c r="GW30">
        <v>19.684200000000001</v>
      </c>
      <c r="GX30">
        <v>30</v>
      </c>
      <c r="GY30">
        <v>19.6815</v>
      </c>
      <c r="GZ30">
        <v>19.6448</v>
      </c>
      <c r="HA30">
        <v>21.069700000000001</v>
      </c>
      <c r="HB30">
        <v>0</v>
      </c>
      <c r="HC30">
        <v>-30</v>
      </c>
      <c r="HD30">
        <v>20.934200000000001</v>
      </c>
      <c r="HE30">
        <v>405.66699999999997</v>
      </c>
      <c r="HF30">
        <v>0</v>
      </c>
      <c r="HG30">
        <v>101.104</v>
      </c>
      <c r="HH30">
        <v>99.411500000000004</v>
      </c>
    </row>
    <row r="31" spans="1:216" x14ac:dyDescent="0.2">
      <c r="A31">
        <v>13</v>
      </c>
      <c r="B31">
        <v>1690058931</v>
      </c>
      <c r="C31">
        <v>732</v>
      </c>
      <c r="D31" t="s">
        <v>381</v>
      </c>
      <c r="E31" t="s">
        <v>382</v>
      </c>
      <c r="F31" t="s">
        <v>348</v>
      </c>
      <c r="G31" t="s">
        <v>349</v>
      </c>
      <c r="H31" t="s">
        <v>350</v>
      </c>
      <c r="I31" t="s">
        <v>351</v>
      </c>
      <c r="J31" t="s">
        <v>352</v>
      </c>
      <c r="K31" t="s">
        <v>353</v>
      </c>
      <c r="L31">
        <v>1690058931</v>
      </c>
      <c r="M31">
        <f t="shared" si="0"/>
        <v>1.2958034689797102E-3</v>
      </c>
      <c r="N31">
        <f t="shared" si="1"/>
        <v>1.2958034689797102</v>
      </c>
      <c r="O31">
        <f t="shared" si="2"/>
        <v>3.8594118073157317</v>
      </c>
      <c r="P31">
        <f t="shared" si="3"/>
        <v>399.96899999999999</v>
      </c>
      <c r="Q31">
        <f t="shared" si="4"/>
        <v>355.70246115320379</v>
      </c>
      <c r="R31">
        <f t="shared" si="5"/>
        <v>35.511876052850056</v>
      </c>
      <c r="S31">
        <f t="shared" si="6"/>
        <v>39.931265887037995</v>
      </c>
      <c r="T31">
        <f t="shared" si="7"/>
        <v>0.16131560649089122</v>
      </c>
      <c r="U31">
        <f t="shared" si="8"/>
        <v>2.9204146800208233</v>
      </c>
      <c r="V31">
        <f t="shared" si="9"/>
        <v>0.15652381520295616</v>
      </c>
      <c r="W31">
        <f t="shared" si="10"/>
        <v>9.824605155494634E-2</v>
      </c>
      <c r="X31">
        <f t="shared" si="11"/>
        <v>16.552702460825255</v>
      </c>
      <c r="Y31">
        <f t="shared" si="12"/>
        <v>21.570477869602811</v>
      </c>
      <c r="Z31">
        <f t="shared" si="13"/>
        <v>21.0045</v>
      </c>
      <c r="AA31">
        <f t="shared" si="14"/>
        <v>2.4966222036044026</v>
      </c>
      <c r="AB31">
        <f t="shared" si="15"/>
        <v>64.328898778990947</v>
      </c>
      <c r="AC31">
        <f t="shared" si="16"/>
        <v>1.6874363991942001</v>
      </c>
      <c r="AD31">
        <f t="shared" si="17"/>
        <v>2.6231389487819068</v>
      </c>
      <c r="AE31">
        <f t="shared" si="18"/>
        <v>0.80918580441020249</v>
      </c>
      <c r="AF31">
        <f t="shared" si="19"/>
        <v>-57.144932982005223</v>
      </c>
      <c r="AG31">
        <f t="shared" si="20"/>
        <v>127.04269021740798</v>
      </c>
      <c r="AH31">
        <f t="shared" si="21"/>
        <v>8.872903983388694</v>
      </c>
      <c r="AI31">
        <f t="shared" si="22"/>
        <v>95.323363679616705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53533.66024775392</v>
      </c>
      <c r="AO31">
        <f t="shared" si="26"/>
        <v>100.086</v>
      </c>
      <c r="AP31">
        <f t="shared" si="27"/>
        <v>84.372228010790295</v>
      </c>
      <c r="AQ31">
        <f t="shared" si="28"/>
        <v>0.84299730242781501</v>
      </c>
      <c r="AR31">
        <f t="shared" si="29"/>
        <v>0.16538479368568287</v>
      </c>
      <c r="AS31">
        <v>1690058931</v>
      </c>
      <c r="AT31">
        <v>399.96899999999999</v>
      </c>
      <c r="AU31">
        <v>404.346</v>
      </c>
      <c r="AV31">
        <v>16.902100000000001</v>
      </c>
      <c r="AW31">
        <v>15.628399999999999</v>
      </c>
      <c r="AX31">
        <v>406.12099999999998</v>
      </c>
      <c r="AY31">
        <v>17.0425</v>
      </c>
      <c r="AZ31">
        <v>600.09500000000003</v>
      </c>
      <c r="BA31">
        <v>99.735699999999994</v>
      </c>
      <c r="BB31">
        <v>0.100202</v>
      </c>
      <c r="BC31">
        <v>21.811399999999999</v>
      </c>
      <c r="BD31">
        <v>21.0045</v>
      </c>
      <c r="BE31">
        <v>999.9</v>
      </c>
      <c r="BF31">
        <v>0</v>
      </c>
      <c r="BG31">
        <v>0</v>
      </c>
      <c r="BH31">
        <v>9974.3799999999992</v>
      </c>
      <c r="BI31">
        <v>0</v>
      </c>
      <c r="BJ31">
        <v>8.0453700000000001</v>
      </c>
      <c r="BK31">
        <v>-4.3761900000000002</v>
      </c>
      <c r="BL31">
        <v>406.846</v>
      </c>
      <c r="BM31">
        <v>410.76499999999999</v>
      </c>
      <c r="BN31">
        <v>1.2736700000000001</v>
      </c>
      <c r="BO31">
        <v>404.346</v>
      </c>
      <c r="BP31">
        <v>15.628399999999999</v>
      </c>
      <c r="BQ31">
        <v>1.68574</v>
      </c>
      <c r="BR31">
        <v>1.55871</v>
      </c>
      <c r="BS31">
        <v>14.765700000000001</v>
      </c>
      <c r="BT31">
        <v>13.5565</v>
      </c>
      <c r="BU31">
        <v>100.086</v>
      </c>
      <c r="BV31">
        <v>0.90011300000000005</v>
      </c>
      <c r="BW31">
        <v>9.9887400000000001E-2</v>
      </c>
      <c r="BX31">
        <v>0</v>
      </c>
      <c r="BY31">
        <v>2.4653</v>
      </c>
      <c r="BZ31">
        <v>0</v>
      </c>
      <c r="CA31">
        <v>886.101</v>
      </c>
      <c r="CB31">
        <v>956.375</v>
      </c>
      <c r="CC31">
        <v>34.625</v>
      </c>
      <c r="CD31">
        <v>39</v>
      </c>
      <c r="CE31">
        <v>37.311999999999998</v>
      </c>
      <c r="CF31">
        <v>37.25</v>
      </c>
      <c r="CG31">
        <v>35.125</v>
      </c>
      <c r="CH31">
        <v>90.09</v>
      </c>
      <c r="CI31">
        <v>10</v>
      </c>
      <c r="CJ31">
        <v>0</v>
      </c>
      <c r="CK31">
        <v>1690058936.3</v>
      </c>
      <c r="CL31">
        <v>0</v>
      </c>
      <c r="CM31">
        <v>1690058018</v>
      </c>
      <c r="CN31" t="s">
        <v>354</v>
      </c>
      <c r="CO31">
        <v>1690058016</v>
      </c>
      <c r="CP31">
        <v>1690058018</v>
      </c>
      <c r="CQ31">
        <v>23</v>
      </c>
      <c r="CR31">
        <v>0.36599999999999999</v>
      </c>
      <c r="CS31">
        <v>-2E-3</v>
      </c>
      <c r="CT31">
        <v>-6.1539999999999999</v>
      </c>
      <c r="CU31">
        <v>-0.14000000000000001</v>
      </c>
      <c r="CV31">
        <v>420</v>
      </c>
      <c r="CW31">
        <v>15</v>
      </c>
      <c r="CX31">
        <v>0.05</v>
      </c>
      <c r="CY31">
        <v>0.05</v>
      </c>
      <c r="CZ31">
        <v>3.7070761641634999</v>
      </c>
      <c r="DA31">
        <v>0.49672773565538703</v>
      </c>
      <c r="DB31">
        <v>5.5527571702583101E-2</v>
      </c>
      <c r="DC31">
        <v>1</v>
      </c>
      <c r="DD31">
        <v>404.327</v>
      </c>
      <c r="DE31">
        <v>2.9774436089580199E-2</v>
      </c>
      <c r="DF31">
        <v>1.91963538204485E-2</v>
      </c>
      <c r="DG31">
        <v>-1</v>
      </c>
      <c r="DH31">
        <v>99.999529999999993</v>
      </c>
      <c r="DI31">
        <v>-0.70300314845793899</v>
      </c>
      <c r="DJ31">
        <v>0.12572313271629701</v>
      </c>
      <c r="DK31">
        <v>1</v>
      </c>
      <c r="DL31">
        <v>2</v>
      </c>
      <c r="DM31">
        <v>2</v>
      </c>
      <c r="DN31" t="s">
        <v>355</v>
      </c>
      <c r="DO31">
        <v>3.1607699999999999</v>
      </c>
      <c r="DP31">
        <v>2.8317999999999999</v>
      </c>
      <c r="DQ31">
        <v>9.5865400000000003E-2</v>
      </c>
      <c r="DR31">
        <v>9.5877500000000004E-2</v>
      </c>
      <c r="DS31">
        <v>9.4564200000000001E-2</v>
      </c>
      <c r="DT31">
        <v>8.90851E-2</v>
      </c>
      <c r="DU31">
        <v>28927.3</v>
      </c>
      <c r="DV31">
        <v>30044.3</v>
      </c>
      <c r="DW31">
        <v>29704.799999999999</v>
      </c>
      <c r="DX31">
        <v>30959.8</v>
      </c>
      <c r="DY31">
        <v>35207.599999999999</v>
      </c>
      <c r="DZ31">
        <v>36879.199999999997</v>
      </c>
      <c r="EA31">
        <v>40752.800000000003</v>
      </c>
      <c r="EB31">
        <v>42858.5</v>
      </c>
      <c r="EC31">
        <v>2.3243999999999998</v>
      </c>
      <c r="ED31">
        <v>1.9972700000000001</v>
      </c>
      <c r="EE31">
        <v>7.2009900000000002E-2</v>
      </c>
      <c r="EF31">
        <v>0</v>
      </c>
      <c r="EG31">
        <v>19.814</v>
      </c>
      <c r="EH31">
        <v>999.9</v>
      </c>
      <c r="EI31">
        <v>62.354999999999997</v>
      </c>
      <c r="EJ31">
        <v>21.631</v>
      </c>
      <c r="EK31">
        <v>16.2209</v>
      </c>
      <c r="EL31">
        <v>61.667499999999997</v>
      </c>
      <c r="EM31">
        <v>25.652999999999999</v>
      </c>
      <c r="EN31">
        <v>1</v>
      </c>
      <c r="EO31">
        <v>-0.54441300000000004</v>
      </c>
      <c r="EP31">
        <v>-8.7764200000000001E-2</v>
      </c>
      <c r="EQ31">
        <v>20.302900000000001</v>
      </c>
      <c r="ER31">
        <v>5.2416999999999998</v>
      </c>
      <c r="ES31">
        <v>11.8286</v>
      </c>
      <c r="ET31">
        <v>4.9817999999999998</v>
      </c>
      <c r="EU31">
        <v>3.2989999999999999</v>
      </c>
      <c r="EV31">
        <v>9999</v>
      </c>
      <c r="EW31">
        <v>213.4</v>
      </c>
      <c r="EX31">
        <v>86.3</v>
      </c>
      <c r="EY31">
        <v>5922.5</v>
      </c>
      <c r="EZ31">
        <v>1.87331</v>
      </c>
      <c r="FA31">
        <v>1.87897</v>
      </c>
      <c r="FB31">
        <v>1.87927</v>
      </c>
      <c r="FC31">
        <v>1.87988</v>
      </c>
      <c r="FD31">
        <v>1.87758</v>
      </c>
      <c r="FE31">
        <v>1.87676</v>
      </c>
      <c r="FF31">
        <v>1.8772899999999999</v>
      </c>
      <c r="FG31">
        <v>1.87493</v>
      </c>
      <c r="FH31">
        <v>0</v>
      </c>
      <c r="FI31">
        <v>0</v>
      </c>
      <c r="FJ31">
        <v>0</v>
      </c>
      <c r="FK31">
        <v>0</v>
      </c>
      <c r="FL31" t="s">
        <v>356</v>
      </c>
      <c r="FM31" t="s">
        <v>357</v>
      </c>
      <c r="FN31" t="s">
        <v>358</v>
      </c>
      <c r="FO31" t="s">
        <v>358</v>
      </c>
      <c r="FP31" t="s">
        <v>358</v>
      </c>
      <c r="FQ31" t="s">
        <v>358</v>
      </c>
      <c r="FR31">
        <v>0</v>
      </c>
      <c r="FS31">
        <v>100</v>
      </c>
      <c r="FT31">
        <v>100</v>
      </c>
      <c r="FU31">
        <v>-6.1520000000000001</v>
      </c>
      <c r="FV31">
        <v>-0.1404</v>
      </c>
      <c r="FW31">
        <v>-6.1527556540051398</v>
      </c>
      <c r="FX31">
        <v>1.4527828764109799E-4</v>
      </c>
      <c r="FY31">
        <v>-4.3579519040863002E-7</v>
      </c>
      <c r="FZ31">
        <v>2.0799061152897499E-10</v>
      </c>
      <c r="GA31">
        <v>-0.1404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15.2</v>
      </c>
      <c r="GJ31">
        <v>15.2</v>
      </c>
      <c r="GK31">
        <v>1.0473600000000001</v>
      </c>
      <c r="GL31">
        <v>2.51953</v>
      </c>
      <c r="GM31">
        <v>1.54541</v>
      </c>
      <c r="GN31">
        <v>2.3010299999999999</v>
      </c>
      <c r="GO31">
        <v>1.5979000000000001</v>
      </c>
      <c r="GP31">
        <v>2.3767100000000001</v>
      </c>
      <c r="GQ31">
        <v>25.183900000000001</v>
      </c>
      <c r="GR31">
        <v>14.692399999999999</v>
      </c>
      <c r="GS31">
        <v>18</v>
      </c>
      <c r="GT31">
        <v>636.58500000000004</v>
      </c>
      <c r="GU31">
        <v>403.12599999999998</v>
      </c>
      <c r="GV31">
        <v>20.8096</v>
      </c>
      <c r="GW31">
        <v>19.663499999999999</v>
      </c>
      <c r="GX31">
        <v>30</v>
      </c>
      <c r="GY31">
        <v>19.6675</v>
      </c>
      <c r="GZ31">
        <v>19.632100000000001</v>
      </c>
      <c r="HA31">
        <v>21.016200000000001</v>
      </c>
      <c r="HB31">
        <v>0</v>
      </c>
      <c r="HC31">
        <v>-30</v>
      </c>
      <c r="HD31">
        <v>20.806799999999999</v>
      </c>
      <c r="HE31">
        <v>404.38099999999997</v>
      </c>
      <c r="HF31">
        <v>0</v>
      </c>
      <c r="HG31">
        <v>101.10899999999999</v>
      </c>
      <c r="HH31">
        <v>99.417299999999997</v>
      </c>
    </row>
    <row r="32" spans="1:216" x14ac:dyDescent="0.2">
      <c r="A32">
        <v>14</v>
      </c>
      <c r="B32">
        <v>1690058992</v>
      </c>
      <c r="C32">
        <v>793</v>
      </c>
      <c r="D32" t="s">
        <v>383</v>
      </c>
      <c r="E32" t="s">
        <v>384</v>
      </c>
      <c r="F32" t="s">
        <v>348</v>
      </c>
      <c r="G32" t="s">
        <v>349</v>
      </c>
      <c r="H32" t="s">
        <v>350</v>
      </c>
      <c r="I32" t="s">
        <v>351</v>
      </c>
      <c r="J32" t="s">
        <v>352</v>
      </c>
      <c r="K32" t="s">
        <v>353</v>
      </c>
      <c r="L32">
        <v>1690058992</v>
      </c>
      <c r="M32">
        <f t="shared" si="0"/>
        <v>1.2836407079500182E-3</v>
      </c>
      <c r="N32">
        <f t="shared" si="1"/>
        <v>1.2836407079500183</v>
      </c>
      <c r="O32">
        <f t="shared" si="2"/>
        <v>2.5878786112394674</v>
      </c>
      <c r="P32">
        <f t="shared" si="3"/>
        <v>400.029</v>
      </c>
      <c r="Q32">
        <f t="shared" si="4"/>
        <v>368.49210147353369</v>
      </c>
      <c r="R32">
        <f t="shared" si="5"/>
        <v>36.789175045689205</v>
      </c>
      <c r="S32">
        <f t="shared" si="6"/>
        <v>39.937726875291006</v>
      </c>
      <c r="T32">
        <f t="shared" si="7"/>
        <v>0.16039673820086842</v>
      </c>
      <c r="U32">
        <f t="shared" si="8"/>
        <v>2.9187865368440926</v>
      </c>
      <c r="V32">
        <f t="shared" si="9"/>
        <v>0.1556559583424684</v>
      </c>
      <c r="W32">
        <f t="shared" si="10"/>
        <v>9.7699242493320515E-2</v>
      </c>
      <c r="X32">
        <f t="shared" si="11"/>
        <v>12.398973893838354</v>
      </c>
      <c r="Y32">
        <f t="shared" si="12"/>
        <v>21.508364384652623</v>
      </c>
      <c r="Z32">
        <f t="shared" si="13"/>
        <v>20.980899999999998</v>
      </c>
      <c r="AA32">
        <f t="shared" si="14"/>
        <v>2.4930037611996947</v>
      </c>
      <c r="AB32">
        <f t="shared" si="15"/>
        <v>64.468396391626598</v>
      </c>
      <c r="AC32">
        <f t="shared" si="16"/>
        <v>1.6869171727393</v>
      </c>
      <c r="AD32">
        <f t="shared" si="17"/>
        <v>2.6166575673633523</v>
      </c>
      <c r="AE32">
        <f t="shared" si="18"/>
        <v>0.80608658846039472</v>
      </c>
      <c r="AF32">
        <f t="shared" si="19"/>
        <v>-56.608555220595804</v>
      </c>
      <c r="AG32">
        <f t="shared" si="20"/>
        <v>124.31251962172801</v>
      </c>
      <c r="AH32">
        <f t="shared" si="21"/>
        <v>8.6842292805922501</v>
      </c>
      <c r="AI32">
        <f t="shared" si="22"/>
        <v>88.787167575562819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53493.275237616283</v>
      </c>
      <c r="AO32">
        <f t="shared" si="26"/>
        <v>74.974400000000003</v>
      </c>
      <c r="AP32">
        <f t="shared" si="27"/>
        <v>63.202879240330745</v>
      </c>
      <c r="AQ32">
        <f t="shared" si="28"/>
        <v>0.84299279807948768</v>
      </c>
      <c r="AR32">
        <f t="shared" si="29"/>
        <v>0.16537610029341154</v>
      </c>
      <c r="AS32">
        <v>1690058992</v>
      </c>
      <c r="AT32">
        <v>400.029</v>
      </c>
      <c r="AU32">
        <v>403.13</v>
      </c>
      <c r="AV32">
        <v>16.896699999999999</v>
      </c>
      <c r="AW32">
        <v>15.6349</v>
      </c>
      <c r="AX32">
        <v>406.18</v>
      </c>
      <c r="AY32">
        <v>17.037099999999999</v>
      </c>
      <c r="AZ32">
        <v>600.072</v>
      </c>
      <c r="BA32">
        <v>99.736800000000002</v>
      </c>
      <c r="BB32">
        <v>0.10027899999999999</v>
      </c>
      <c r="BC32">
        <v>21.770900000000001</v>
      </c>
      <c r="BD32">
        <v>20.980899999999998</v>
      </c>
      <c r="BE32">
        <v>999.9</v>
      </c>
      <c r="BF32">
        <v>0</v>
      </c>
      <c r="BG32">
        <v>0</v>
      </c>
      <c r="BH32">
        <v>9965</v>
      </c>
      <c r="BI32">
        <v>0</v>
      </c>
      <c r="BJ32">
        <v>7.83108</v>
      </c>
      <c r="BK32">
        <v>-3.10181</v>
      </c>
      <c r="BL32">
        <v>406.904</v>
      </c>
      <c r="BM32">
        <v>409.53300000000002</v>
      </c>
      <c r="BN32">
        <v>1.2618</v>
      </c>
      <c r="BO32">
        <v>403.13</v>
      </c>
      <c r="BP32">
        <v>15.6349</v>
      </c>
      <c r="BQ32">
        <v>1.6852199999999999</v>
      </c>
      <c r="BR32">
        <v>1.55938</v>
      </c>
      <c r="BS32">
        <v>14.760999999999999</v>
      </c>
      <c r="BT32">
        <v>13.5631</v>
      </c>
      <c r="BU32">
        <v>74.974400000000003</v>
      </c>
      <c r="BV32">
        <v>0.90028200000000003</v>
      </c>
      <c r="BW32">
        <v>9.9718299999999996E-2</v>
      </c>
      <c r="BX32">
        <v>0</v>
      </c>
      <c r="BY32">
        <v>2.1772</v>
      </c>
      <c r="BZ32">
        <v>0</v>
      </c>
      <c r="CA32">
        <v>699.71799999999996</v>
      </c>
      <c r="CB32">
        <v>716.45</v>
      </c>
      <c r="CC32">
        <v>34.25</v>
      </c>
      <c r="CD32">
        <v>38.75</v>
      </c>
      <c r="CE32">
        <v>37</v>
      </c>
      <c r="CF32">
        <v>37</v>
      </c>
      <c r="CG32">
        <v>34.811999999999998</v>
      </c>
      <c r="CH32">
        <v>67.5</v>
      </c>
      <c r="CI32">
        <v>7.48</v>
      </c>
      <c r="CJ32">
        <v>0</v>
      </c>
      <c r="CK32">
        <v>1690058996.9000001</v>
      </c>
      <c r="CL32">
        <v>0</v>
      </c>
      <c r="CM32">
        <v>1690058018</v>
      </c>
      <c r="CN32" t="s">
        <v>354</v>
      </c>
      <c r="CO32">
        <v>1690058016</v>
      </c>
      <c r="CP32">
        <v>1690058018</v>
      </c>
      <c r="CQ32">
        <v>23</v>
      </c>
      <c r="CR32">
        <v>0.36599999999999999</v>
      </c>
      <c r="CS32">
        <v>-2E-3</v>
      </c>
      <c r="CT32">
        <v>-6.1539999999999999</v>
      </c>
      <c r="CU32">
        <v>-0.14000000000000001</v>
      </c>
      <c r="CV32">
        <v>420</v>
      </c>
      <c r="CW32">
        <v>15</v>
      </c>
      <c r="CX32">
        <v>0.05</v>
      </c>
      <c r="CY32">
        <v>0.05</v>
      </c>
      <c r="CZ32">
        <v>2.4713386034827498</v>
      </c>
      <c r="DA32">
        <v>0.142774495496646</v>
      </c>
      <c r="DB32">
        <v>6.2804853047619305E-2</v>
      </c>
      <c r="DC32">
        <v>1</v>
      </c>
      <c r="DD32">
        <v>403.11880952381</v>
      </c>
      <c r="DE32">
        <v>-0.35727272727218601</v>
      </c>
      <c r="DF32">
        <v>7.0206918020011097E-2</v>
      </c>
      <c r="DG32">
        <v>-1</v>
      </c>
      <c r="DH32">
        <v>74.9997238095238</v>
      </c>
      <c r="DI32">
        <v>2.6750119179666E-2</v>
      </c>
      <c r="DJ32">
        <v>1.62386049354445E-2</v>
      </c>
      <c r="DK32">
        <v>1</v>
      </c>
      <c r="DL32">
        <v>2</v>
      </c>
      <c r="DM32">
        <v>2</v>
      </c>
      <c r="DN32" t="s">
        <v>355</v>
      </c>
      <c r="DO32">
        <v>3.16073</v>
      </c>
      <c r="DP32">
        <v>2.8317899999999998</v>
      </c>
      <c r="DQ32">
        <v>9.5880900000000005E-2</v>
      </c>
      <c r="DR32">
        <v>9.5663999999999999E-2</v>
      </c>
      <c r="DS32">
        <v>9.4547199999999998E-2</v>
      </c>
      <c r="DT32">
        <v>8.9116799999999996E-2</v>
      </c>
      <c r="DU32">
        <v>28927.200000000001</v>
      </c>
      <c r="DV32">
        <v>30052.1</v>
      </c>
      <c r="DW32">
        <v>29705.1</v>
      </c>
      <c r="DX32">
        <v>30960.5</v>
      </c>
      <c r="DY32">
        <v>35208.199999999997</v>
      </c>
      <c r="DZ32">
        <v>36878.1</v>
      </c>
      <c r="EA32">
        <v>40752.699999999997</v>
      </c>
      <c r="EB32">
        <v>42858.8</v>
      </c>
      <c r="EC32">
        <v>2.3248199999999999</v>
      </c>
      <c r="ED32">
        <v>1.99735</v>
      </c>
      <c r="EE32">
        <v>6.8470799999999998E-2</v>
      </c>
      <c r="EF32">
        <v>0</v>
      </c>
      <c r="EG32">
        <v>19.8489</v>
      </c>
      <c r="EH32">
        <v>999.9</v>
      </c>
      <c r="EI32">
        <v>62.305999999999997</v>
      </c>
      <c r="EJ32">
        <v>21.640999999999998</v>
      </c>
      <c r="EK32">
        <v>16.217099999999999</v>
      </c>
      <c r="EL32">
        <v>61.567500000000003</v>
      </c>
      <c r="EM32">
        <v>25.857399999999998</v>
      </c>
      <c r="EN32">
        <v>1</v>
      </c>
      <c r="EO32">
        <v>-0.54558700000000004</v>
      </c>
      <c r="EP32">
        <v>-0.30616599999999999</v>
      </c>
      <c r="EQ32">
        <v>20.302800000000001</v>
      </c>
      <c r="ER32">
        <v>5.2436499999999997</v>
      </c>
      <c r="ES32">
        <v>11.8279</v>
      </c>
      <c r="ET32">
        <v>4.9820000000000002</v>
      </c>
      <c r="EU32">
        <v>3.2989999999999999</v>
      </c>
      <c r="EV32">
        <v>9999</v>
      </c>
      <c r="EW32">
        <v>213.4</v>
      </c>
      <c r="EX32">
        <v>86.3</v>
      </c>
      <c r="EY32">
        <v>5923.7</v>
      </c>
      <c r="EZ32">
        <v>1.87331</v>
      </c>
      <c r="FA32">
        <v>1.87897</v>
      </c>
      <c r="FB32">
        <v>1.87927</v>
      </c>
      <c r="FC32">
        <v>1.87988</v>
      </c>
      <c r="FD32">
        <v>1.8775900000000001</v>
      </c>
      <c r="FE32">
        <v>1.8767799999999999</v>
      </c>
      <c r="FF32">
        <v>1.8772899999999999</v>
      </c>
      <c r="FG32">
        <v>1.87496</v>
      </c>
      <c r="FH32">
        <v>0</v>
      </c>
      <c r="FI32">
        <v>0</v>
      </c>
      <c r="FJ32">
        <v>0</v>
      </c>
      <c r="FK32">
        <v>0</v>
      </c>
      <c r="FL32" t="s">
        <v>356</v>
      </c>
      <c r="FM32" t="s">
        <v>357</v>
      </c>
      <c r="FN32" t="s">
        <v>358</v>
      </c>
      <c r="FO32" t="s">
        <v>358</v>
      </c>
      <c r="FP32" t="s">
        <v>358</v>
      </c>
      <c r="FQ32" t="s">
        <v>358</v>
      </c>
      <c r="FR32">
        <v>0</v>
      </c>
      <c r="FS32">
        <v>100</v>
      </c>
      <c r="FT32">
        <v>100</v>
      </c>
      <c r="FU32">
        <v>-6.1509999999999998</v>
      </c>
      <c r="FV32">
        <v>-0.1404</v>
      </c>
      <c r="FW32">
        <v>-6.1527556540051398</v>
      </c>
      <c r="FX32">
        <v>1.4527828764109799E-4</v>
      </c>
      <c r="FY32">
        <v>-4.3579519040863002E-7</v>
      </c>
      <c r="FZ32">
        <v>2.0799061152897499E-10</v>
      </c>
      <c r="GA32">
        <v>-0.1404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16.3</v>
      </c>
      <c r="GJ32">
        <v>16.2</v>
      </c>
      <c r="GK32">
        <v>1.0449200000000001</v>
      </c>
      <c r="GL32">
        <v>2.5158700000000001</v>
      </c>
      <c r="GM32">
        <v>1.54541</v>
      </c>
      <c r="GN32">
        <v>2.2997999999999998</v>
      </c>
      <c r="GO32">
        <v>1.5979000000000001</v>
      </c>
      <c r="GP32">
        <v>2.3877000000000002</v>
      </c>
      <c r="GQ32">
        <v>25.183900000000001</v>
      </c>
      <c r="GR32">
        <v>14.692399999999999</v>
      </c>
      <c r="GS32">
        <v>18</v>
      </c>
      <c r="GT32">
        <v>636.67899999999997</v>
      </c>
      <c r="GU32">
        <v>403.03699999999998</v>
      </c>
      <c r="GV32">
        <v>20.930499999999999</v>
      </c>
      <c r="GW32">
        <v>19.645399999999999</v>
      </c>
      <c r="GX32">
        <v>30</v>
      </c>
      <c r="GY32">
        <v>19.651399999999999</v>
      </c>
      <c r="GZ32">
        <v>19.616800000000001</v>
      </c>
      <c r="HA32">
        <v>20.963200000000001</v>
      </c>
      <c r="HB32">
        <v>0</v>
      </c>
      <c r="HC32">
        <v>-30</v>
      </c>
      <c r="HD32">
        <v>20.935199999999998</v>
      </c>
      <c r="HE32">
        <v>403.11599999999999</v>
      </c>
      <c r="HF32">
        <v>0</v>
      </c>
      <c r="HG32">
        <v>101.11</v>
      </c>
      <c r="HH32">
        <v>99.418499999999995</v>
      </c>
    </row>
    <row r="33" spans="1:216" x14ac:dyDescent="0.2">
      <c r="A33">
        <v>15</v>
      </c>
      <c r="B33">
        <v>1690059053</v>
      </c>
      <c r="C33">
        <v>854</v>
      </c>
      <c r="D33" t="s">
        <v>385</v>
      </c>
      <c r="E33" t="s">
        <v>386</v>
      </c>
      <c r="F33" t="s">
        <v>348</v>
      </c>
      <c r="G33" t="s">
        <v>349</v>
      </c>
      <c r="H33" t="s">
        <v>350</v>
      </c>
      <c r="I33" t="s">
        <v>351</v>
      </c>
      <c r="J33" t="s">
        <v>352</v>
      </c>
      <c r="K33" t="s">
        <v>353</v>
      </c>
      <c r="L33">
        <v>1690059053</v>
      </c>
      <c r="M33">
        <f t="shared" si="0"/>
        <v>1.2791456641698636E-3</v>
      </c>
      <c r="N33">
        <f t="shared" si="1"/>
        <v>1.2791456641698635</v>
      </c>
      <c r="O33">
        <f t="shared" si="2"/>
        <v>1.7049257133097064</v>
      </c>
      <c r="P33">
        <f t="shared" si="3"/>
        <v>399.99099999999999</v>
      </c>
      <c r="Q33">
        <f t="shared" si="4"/>
        <v>377.27919480350005</v>
      </c>
      <c r="R33">
        <f t="shared" si="5"/>
        <v>37.667900396923883</v>
      </c>
      <c r="S33">
        <f t="shared" si="6"/>
        <v>39.935467831756</v>
      </c>
      <c r="T33">
        <f t="shared" si="7"/>
        <v>0.15914049747346573</v>
      </c>
      <c r="U33">
        <f t="shared" si="8"/>
        <v>2.9220366053671771</v>
      </c>
      <c r="V33">
        <f t="shared" si="9"/>
        <v>0.15447755203083896</v>
      </c>
      <c r="W33">
        <f t="shared" si="10"/>
        <v>9.6956036477221022E-2</v>
      </c>
      <c r="X33">
        <f t="shared" si="11"/>
        <v>9.9153869210341963</v>
      </c>
      <c r="Y33">
        <f t="shared" si="12"/>
        <v>21.510282744633731</v>
      </c>
      <c r="Z33">
        <f t="shared" si="13"/>
        <v>21.006799999999998</v>
      </c>
      <c r="AA33">
        <f t="shared" si="14"/>
        <v>2.4969750942611277</v>
      </c>
      <c r="AB33">
        <f t="shared" si="15"/>
        <v>64.433527355253659</v>
      </c>
      <c r="AC33">
        <f t="shared" si="16"/>
        <v>1.6875710667816002</v>
      </c>
      <c r="AD33">
        <f t="shared" si="17"/>
        <v>2.6190884405213337</v>
      </c>
      <c r="AE33">
        <f t="shared" si="18"/>
        <v>0.80940402747952755</v>
      </c>
      <c r="AF33">
        <f t="shared" si="19"/>
        <v>-56.410323789890988</v>
      </c>
      <c r="AG33">
        <f t="shared" si="20"/>
        <v>122.76534023924556</v>
      </c>
      <c r="AH33">
        <f t="shared" si="21"/>
        <v>8.5684012203284343</v>
      </c>
      <c r="AI33">
        <f t="shared" si="22"/>
        <v>84.838804590717203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53585.959452330644</v>
      </c>
      <c r="AO33">
        <f t="shared" si="26"/>
        <v>59.949800000000003</v>
      </c>
      <c r="AP33">
        <f t="shared" si="27"/>
        <v>50.537831399499588</v>
      </c>
      <c r="AQ33">
        <f t="shared" si="28"/>
        <v>0.84300250208507088</v>
      </c>
      <c r="AR33">
        <f t="shared" si="29"/>
        <v>0.16539482902418684</v>
      </c>
      <c r="AS33">
        <v>1690059053</v>
      </c>
      <c r="AT33">
        <v>399.99099999999999</v>
      </c>
      <c r="AU33">
        <v>402.20699999999999</v>
      </c>
      <c r="AV33">
        <v>16.9026</v>
      </c>
      <c r="AW33">
        <v>15.6454</v>
      </c>
      <c r="AX33">
        <v>406.14299999999997</v>
      </c>
      <c r="AY33">
        <v>17.042999999999999</v>
      </c>
      <c r="AZ33">
        <v>600.15499999999997</v>
      </c>
      <c r="BA33">
        <v>99.740700000000004</v>
      </c>
      <c r="BB33">
        <v>0.100216</v>
      </c>
      <c r="BC33">
        <v>21.786100000000001</v>
      </c>
      <c r="BD33">
        <v>21.006799999999998</v>
      </c>
      <c r="BE33">
        <v>999.9</v>
      </c>
      <c r="BF33">
        <v>0</v>
      </c>
      <c r="BG33">
        <v>0</v>
      </c>
      <c r="BH33">
        <v>9983.1200000000008</v>
      </c>
      <c r="BI33">
        <v>0</v>
      </c>
      <c r="BJ33">
        <v>8.1988199999999996</v>
      </c>
      <c r="BK33">
        <v>-2.2160600000000001</v>
      </c>
      <c r="BL33">
        <v>406.86799999999999</v>
      </c>
      <c r="BM33">
        <v>408.6</v>
      </c>
      <c r="BN33">
        <v>1.25719</v>
      </c>
      <c r="BO33">
        <v>402.20699999999999</v>
      </c>
      <c r="BP33">
        <v>15.6454</v>
      </c>
      <c r="BQ33">
        <v>1.68588</v>
      </c>
      <c r="BR33">
        <v>1.5604800000000001</v>
      </c>
      <c r="BS33">
        <v>14.766999999999999</v>
      </c>
      <c r="BT33">
        <v>13.574</v>
      </c>
      <c r="BU33">
        <v>59.949800000000003</v>
      </c>
      <c r="BV33">
        <v>0.89999399999999996</v>
      </c>
      <c r="BW33">
        <v>0.100005</v>
      </c>
      <c r="BX33">
        <v>0</v>
      </c>
      <c r="BY33">
        <v>2.4053</v>
      </c>
      <c r="BZ33">
        <v>0</v>
      </c>
      <c r="CA33">
        <v>598.55399999999997</v>
      </c>
      <c r="CB33">
        <v>572.84100000000001</v>
      </c>
      <c r="CC33">
        <v>33.875</v>
      </c>
      <c r="CD33">
        <v>38.436999999999998</v>
      </c>
      <c r="CE33">
        <v>36.686999999999998</v>
      </c>
      <c r="CF33">
        <v>36.75</v>
      </c>
      <c r="CG33">
        <v>34.561999999999998</v>
      </c>
      <c r="CH33">
        <v>53.95</v>
      </c>
      <c r="CI33">
        <v>6</v>
      </c>
      <c r="CJ33">
        <v>0</v>
      </c>
      <c r="CK33">
        <v>1690059058.0999999</v>
      </c>
      <c r="CL33">
        <v>0</v>
      </c>
      <c r="CM33">
        <v>1690058018</v>
      </c>
      <c r="CN33" t="s">
        <v>354</v>
      </c>
      <c r="CO33">
        <v>1690058016</v>
      </c>
      <c r="CP33">
        <v>1690058018</v>
      </c>
      <c r="CQ33">
        <v>23</v>
      </c>
      <c r="CR33">
        <v>0.36599999999999999</v>
      </c>
      <c r="CS33">
        <v>-2E-3</v>
      </c>
      <c r="CT33">
        <v>-6.1539999999999999</v>
      </c>
      <c r="CU33">
        <v>-0.14000000000000001</v>
      </c>
      <c r="CV33">
        <v>420</v>
      </c>
      <c r="CW33">
        <v>15</v>
      </c>
      <c r="CX33">
        <v>0.05</v>
      </c>
      <c r="CY33">
        <v>0.05</v>
      </c>
      <c r="CZ33">
        <v>1.6538287647924901</v>
      </c>
      <c r="DA33">
        <v>2.1127985001702099E-2</v>
      </c>
      <c r="DB33">
        <v>3.6402560212430199E-2</v>
      </c>
      <c r="DC33">
        <v>1</v>
      </c>
      <c r="DD33">
        <v>402.25514285714303</v>
      </c>
      <c r="DE33">
        <v>-0.396623376623091</v>
      </c>
      <c r="DF33">
        <v>5.20066714715662E-2</v>
      </c>
      <c r="DG33">
        <v>-1</v>
      </c>
      <c r="DH33">
        <v>60.007519047619098</v>
      </c>
      <c r="DI33">
        <v>4.4640655074178602E-2</v>
      </c>
      <c r="DJ33">
        <v>0.141064094243741</v>
      </c>
      <c r="DK33">
        <v>1</v>
      </c>
      <c r="DL33">
        <v>2</v>
      </c>
      <c r="DM33">
        <v>2</v>
      </c>
      <c r="DN33" t="s">
        <v>355</v>
      </c>
      <c r="DO33">
        <v>3.16093</v>
      </c>
      <c r="DP33">
        <v>2.83189</v>
      </c>
      <c r="DQ33">
        <v>9.5881800000000003E-2</v>
      </c>
      <c r="DR33">
        <v>9.5505599999999996E-2</v>
      </c>
      <c r="DS33">
        <v>9.4578800000000005E-2</v>
      </c>
      <c r="DT33">
        <v>8.9167700000000003E-2</v>
      </c>
      <c r="DU33">
        <v>28929.4</v>
      </c>
      <c r="DV33">
        <v>30057.9</v>
      </c>
      <c r="DW33">
        <v>29707.3</v>
      </c>
      <c r="DX33">
        <v>30960.9</v>
      </c>
      <c r="DY33">
        <v>35209.800000000003</v>
      </c>
      <c r="DZ33">
        <v>36876.400000000001</v>
      </c>
      <c r="EA33">
        <v>40756.1</v>
      </c>
      <c r="EB33">
        <v>42859.3</v>
      </c>
      <c r="EC33">
        <v>2.3248500000000001</v>
      </c>
      <c r="ED33">
        <v>1.9975799999999999</v>
      </c>
      <c r="EE33">
        <v>6.8396299999999993E-2</v>
      </c>
      <c r="EF33">
        <v>0</v>
      </c>
      <c r="EG33">
        <v>19.876200000000001</v>
      </c>
      <c r="EH33">
        <v>999.9</v>
      </c>
      <c r="EI33">
        <v>62.232999999999997</v>
      </c>
      <c r="EJ33">
        <v>21.661000000000001</v>
      </c>
      <c r="EK33">
        <v>16.216699999999999</v>
      </c>
      <c r="EL33">
        <v>61.347499999999997</v>
      </c>
      <c r="EM33">
        <v>25.5489</v>
      </c>
      <c r="EN33">
        <v>1</v>
      </c>
      <c r="EO33">
        <v>-0.54678400000000005</v>
      </c>
      <c r="EP33">
        <v>-0.218499</v>
      </c>
      <c r="EQ33">
        <v>20.303100000000001</v>
      </c>
      <c r="ER33">
        <v>5.2442500000000001</v>
      </c>
      <c r="ES33">
        <v>11.828200000000001</v>
      </c>
      <c r="ET33">
        <v>4.9825999999999997</v>
      </c>
      <c r="EU33">
        <v>3.2989999999999999</v>
      </c>
      <c r="EV33">
        <v>9999</v>
      </c>
      <c r="EW33">
        <v>213.4</v>
      </c>
      <c r="EX33">
        <v>86.3</v>
      </c>
      <c r="EY33">
        <v>5925.2</v>
      </c>
      <c r="EZ33">
        <v>1.8733200000000001</v>
      </c>
      <c r="FA33">
        <v>1.87897</v>
      </c>
      <c r="FB33">
        <v>1.87927</v>
      </c>
      <c r="FC33">
        <v>1.87988</v>
      </c>
      <c r="FD33">
        <v>1.8775900000000001</v>
      </c>
      <c r="FE33">
        <v>1.87677</v>
      </c>
      <c r="FF33">
        <v>1.8772899999999999</v>
      </c>
      <c r="FG33">
        <v>1.8749800000000001</v>
      </c>
      <c r="FH33">
        <v>0</v>
      </c>
      <c r="FI33">
        <v>0</v>
      </c>
      <c r="FJ33">
        <v>0</v>
      </c>
      <c r="FK33">
        <v>0</v>
      </c>
      <c r="FL33" t="s">
        <v>356</v>
      </c>
      <c r="FM33" t="s">
        <v>357</v>
      </c>
      <c r="FN33" t="s">
        <v>358</v>
      </c>
      <c r="FO33" t="s">
        <v>358</v>
      </c>
      <c r="FP33" t="s">
        <v>358</v>
      </c>
      <c r="FQ33" t="s">
        <v>358</v>
      </c>
      <c r="FR33">
        <v>0</v>
      </c>
      <c r="FS33">
        <v>100</v>
      </c>
      <c r="FT33">
        <v>100</v>
      </c>
      <c r="FU33">
        <v>-6.1520000000000001</v>
      </c>
      <c r="FV33">
        <v>-0.1404</v>
      </c>
      <c r="FW33">
        <v>-6.1527556540051398</v>
      </c>
      <c r="FX33">
        <v>1.4527828764109799E-4</v>
      </c>
      <c r="FY33">
        <v>-4.3579519040863002E-7</v>
      </c>
      <c r="FZ33">
        <v>2.0799061152897499E-10</v>
      </c>
      <c r="GA33">
        <v>-0.1404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17.3</v>
      </c>
      <c r="GJ33">
        <v>17.2</v>
      </c>
      <c r="GK33">
        <v>1.0424800000000001</v>
      </c>
      <c r="GL33">
        <v>2.51953</v>
      </c>
      <c r="GM33">
        <v>1.54541</v>
      </c>
      <c r="GN33">
        <v>2.3010299999999999</v>
      </c>
      <c r="GO33">
        <v>1.5979000000000001</v>
      </c>
      <c r="GP33">
        <v>2.34009</v>
      </c>
      <c r="GQ33">
        <v>25.183900000000001</v>
      </c>
      <c r="GR33">
        <v>14.674899999999999</v>
      </c>
      <c r="GS33">
        <v>18</v>
      </c>
      <c r="GT33">
        <v>636.48599999999999</v>
      </c>
      <c r="GU33">
        <v>403.02499999999998</v>
      </c>
      <c r="GV33">
        <v>20.9392</v>
      </c>
      <c r="GW33">
        <v>19.6248</v>
      </c>
      <c r="GX33">
        <v>30</v>
      </c>
      <c r="GY33">
        <v>19.635300000000001</v>
      </c>
      <c r="GZ33">
        <v>19.6007</v>
      </c>
      <c r="HA33">
        <v>20.928100000000001</v>
      </c>
      <c r="HB33">
        <v>0</v>
      </c>
      <c r="HC33">
        <v>-30</v>
      </c>
      <c r="HD33">
        <v>20.946000000000002</v>
      </c>
      <c r="HE33">
        <v>402.27800000000002</v>
      </c>
      <c r="HF33">
        <v>0</v>
      </c>
      <c r="HG33">
        <v>101.11799999999999</v>
      </c>
      <c r="HH33">
        <v>99.419899999999998</v>
      </c>
    </row>
    <row r="34" spans="1:216" x14ac:dyDescent="0.2">
      <c r="A34">
        <v>16</v>
      </c>
      <c r="B34">
        <v>1690059114</v>
      </c>
      <c r="C34">
        <v>915</v>
      </c>
      <c r="D34" t="s">
        <v>387</v>
      </c>
      <c r="E34" t="s">
        <v>388</v>
      </c>
      <c r="F34" t="s">
        <v>348</v>
      </c>
      <c r="G34" t="s">
        <v>349</v>
      </c>
      <c r="H34" t="s">
        <v>350</v>
      </c>
      <c r="I34" t="s">
        <v>351</v>
      </c>
      <c r="J34" t="s">
        <v>352</v>
      </c>
      <c r="K34" t="s">
        <v>353</v>
      </c>
      <c r="L34">
        <v>1690059114</v>
      </c>
      <c r="M34">
        <f t="shared" si="0"/>
        <v>1.2813711287911046E-3</v>
      </c>
      <c r="N34">
        <f t="shared" si="1"/>
        <v>1.2813711287911047</v>
      </c>
      <c r="O34">
        <f t="shared" si="2"/>
        <v>0.96500593210247776</v>
      </c>
      <c r="P34">
        <f t="shared" si="3"/>
        <v>400.06299999999999</v>
      </c>
      <c r="Q34">
        <f t="shared" si="4"/>
        <v>385.00798356111733</v>
      </c>
      <c r="R34">
        <f t="shared" si="5"/>
        <v>38.437957545538879</v>
      </c>
      <c r="S34">
        <f t="shared" si="6"/>
        <v>39.941001917171505</v>
      </c>
      <c r="T34">
        <f t="shared" si="7"/>
        <v>0.16006489998840412</v>
      </c>
      <c r="U34">
        <f t="shared" si="8"/>
        <v>2.9260149182564472</v>
      </c>
      <c r="V34">
        <f t="shared" si="9"/>
        <v>0.15535469940223459</v>
      </c>
      <c r="W34">
        <f t="shared" si="10"/>
        <v>9.7508334464817756E-2</v>
      </c>
      <c r="X34">
        <f t="shared" si="11"/>
        <v>8.2979962511538456</v>
      </c>
      <c r="Y34">
        <f t="shared" si="12"/>
        <v>21.471063684330723</v>
      </c>
      <c r="Z34">
        <f t="shared" si="13"/>
        <v>20.971</v>
      </c>
      <c r="AA34">
        <f t="shared" si="14"/>
        <v>2.4914872232538299</v>
      </c>
      <c r="AB34">
        <f t="shared" si="15"/>
        <v>64.460767782712523</v>
      </c>
      <c r="AC34">
        <f t="shared" si="16"/>
        <v>1.6852548385180499</v>
      </c>
      <c r="AD34">
        <f t="shared" si="17"/>
        <v>2.6143884047406765</v>
      </c>
      <c r="AE34">
        <f t="shared" si="18"/>
        <v>0.80623238473577996</v>
      </c>
      <c r="AF34">
        <f t="shared" si="19"/>
        <v>-56.508466779687716</v>
      </c>
      <c r="AG34">
        <f t="shared" si="20"/>
        <v>123.94206639572856</v>
      </c>
      <c r="AH34">
        <f t="shared" si="21"/>
        <v>8.6358999291727443</v>
      </c>
      <c r="AI34">
        <f t="shared" si="22"/>
        <v>84.367495796367436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53708.048341045527</v>
      </c>
      <c r="AO34">
        <f t="shared" si="26"/>
        <v>50.182099999999998</v>
      </c>
      <c r="AP34">
        <f t="shared" si="27"/>
        <v>42.302670264846547</v>
      </c>
      <c r="AQ34">
        <f t="shared" si="28"/>
        <v>0.84298326026305292</v>
      </c>
      <c r="AR34">
        <f t="shared" si="29"/>
        <v>0.16535769230769229</v>
      </c>
      <c r="AS34">
        <v>1690059114</v>
      </c>
      <c r="AT34">
        <v>400.06299999999999</v>
      </c>
      <c r="AU34">
        <v>401.54</v>
      </c>
      <c r="AV34">
        <v>16.880099999999999</v>
      </c>
      <c r="AW34">
        <v>15.620900000000001</v>
      </c>
      <c r="AX34">
        <v>406.214</v>
      </c>
      <c r="AY34">
        <v>17.020499999999998</v>
      </c>
      <c r="AZ34">
        <v>600.25800000000004</v>
      </c>
      <c r="BA34">
        <v>99.736800000000002</v>
      </c>
      <c r="BB34">
        <v>9.99805E-2</v>
      </c>
      <c r="BC34">
        <v>21.756699999999999</v>
      </c>
      <c r="BD34">
        <v>20.971</v>
      </c>
      <c r="BE34">
        <v>999.9</v>
      </c>
      <c r="BF34">
        <v>0</v>
      </c>
      <c r="BG34">
        <v>0</v>
      </c>
      <c r="BH34">
        <v>10006.200000000001</v>
      </c>
      <c r="BI34">
        <v>0</v>
      </c>
      <c r="BJ34">
        <v>8.1247399999999992</v>
      </c>
      <c r="BK34">
        <v>-1.47729</v>
      </c>
      <c r="BL34">
        <v>406.93200000000002</v>
      </c>
      <c r="BM34">
        <v>407.91199999999998</v>
      </c>
      <c r="BN34">
        <v>1.25922</v>
      </c>
      <c r="BO34">
        <v>401.54</v>
      </c>
      <c r="BP34">
        <v>15.620900000000001</v>
      </c>
      <c r="BQ34">
        <v>1.6835599999999999</v>
      </c>
      <c r="BR34">
        <v>1.5579700000000001</v>
      </c>
      <c r="BS34">
        <v>14.745699999999999</v>
      </c>
      <c r="BT34">
        <v>13.549300000000001</v>
      </c>
      <c r="BU34">
        <v>50.182099999999998</v>
      </c>
      <c r="BV34">
        <v>0.90055499999999999</v>
      </c>
      <c r="BW34">
        <v>9.9445000000000006E-2</v>
      </c>
      <c r="BX34">
        <v>0</v>
      </c>
      <c r="BY34">
        <v>2.5474000000000001</v>
      </c>
      <c r="BZ34">
        <v>0</v>
      </c>
      <c r="CA34">
        <v>542.00400000000002</v>
      </c>
      <c r="CB34">
        <v>479.565</v>
      </c>
      <c r="CC34">
        <v>33.561999999999998</v>
      </c>
      <c r="CD34">
        <v>38.125</v>
      </c>
      <c r="CE34">
        <v>36.311999999999998</v>
      </c>
      <c r="CF34">
        <v>36.5</v>
      </c>
      <c r="CG34">
        <v>34.25</v>
      </c>
      <c r="CH34">
        <v>45.19</v>
      </c>
      <c r="CI34">
        <v>4.99</v>
      </c>
      <c r="CJ34">
        <v>0</v>
      </c>
      <c r="CK34">
        <v>1690059119.3</v>
      </c>
      <c r="CL34">
        <v>0</v>
      </c>
      <c r="CM34">
        <v>1690058018</v>
      </c>
      <c r="CN34" t="s">
        <v>354</v>
      </c>
      <c r="CO34">
        <v>1690058016</v>
      </c>
      <c r="CP34">
        <v>1690058018</v>
      </c>
      <c r="CQ34">
        <v>23</v>
      </c>
      <c r="CR34">
        <v>0.36599999999999999</v>
      </c>
      <c r="CS34">
        <v>-2E-3</v>
      </c>
      <c r="CT34">
        <v>-6.1539999999999999</v>
      </c>
      <c r="CU34">
        <v>-0.14000000000000001</v>
      </c>
      <c r="CV34">
        <v>420</v>
      </c>
      <c r="CW34">
        <v>15</v>
      </c>
      <c r="CX34">
        <v>0.05</v>
      </c>
      <c r="CY34">
        <v>0.05</v>
      </c>
      <c r="CZ34">
        <v>1.0071221383995099</v>
      </c>
      <c r="DA34">
        <v>6.9097858850248398E-2</v>
      </c>
      <c r="DB34">
        <v>3.2654560250075397E-2</v>
      </c>
      <c r="DC34">
        <v>1</v>
      </c>
      <c r="DD34">
        <v>401.59847619047599</v>
      </c>
      <c r="DE34">
        <v>-0.105272727272077</v>
      </c>
      <c r="DF34">
        <v>4.6089580526485797E-2</v>
      </c>
      <c r="DG34">
        <v>-1</v>
      </c>
      <c r="DH34">
        <v>50.024430000000002</v>
      </c>
      <c r="DI34">
        <v>-0.114937198073624</v>
      </c>
      <c r="DJ34">
        <v>0.148450493768125</v>
      </c>
      <c r="DK34">
        <v>1</v>
      </c>
      <c r="DL34">
        <v>2</v>
      </c>
      <c r="DM34">
        <v>2</v>
      </c>
      <c r="DN34" t="s">
        <v>355</v>
      </c>
      <c r="DO34">
        <v>3.1611799999999999</v>
      </c>
      <c r="DP34">
        <v>2.8318500000000002</v>
      </c>
      <c r="DQ34">
        <v>9.58957E-2</v>
      </c>
      <c r="DR34">
        <v>9.5386600000000002E-2</v>
      </c>
      <c r="DS34">
        <v>9.4487600000000005E-2</v>
      </c>
      <c r="DT34">
        <v>8.9066000000000006E-2</v>
      </c>
      <c r="DU34">
        <v>28928.9</v>
      </c>
      <c r="DV34">
        <v>30062.5</v>
      </c>
      <c r="DW34">
        <v>29707.1</v>
      </c>
      <c r="DX34">
        <v>30961.4</v>
      </c>
      <c r="DY34">
        <v>35212.699999999997</v>
      </c>
      <c r="DZ34">
        <v>36881.4</v>
      </c>
      <c r="EA34">
        <v>40755.300000000003</v>
      </c>
      <c r="EB34">
        <v>42860.4</v>
      </c>
      <c r="EC34">
        <v>2.3254000000000001</v>
      </c>
      <c r="ED34">
        <v>1.9976700000000001</v>
      </c>
      <c r="EE34">
        <v>6.9737400000000005E-2</v>
      </c>
      <c r="EF34">
        <v>0</v>
      </c>
      <c r="EG34">
        <v>19.818100000000001</v>
      </c>
      <c r="EH34">
        <v>999.9</v>
      </c>
      <c r="EI34">
        <v>62.154000000000003</v>
      </c>
      <c r="EJ34">
        <v>21.690999999999999</v>
      </c>
      <c r="EK34">
        <v>16.2288</v>
      </c>
      <c r="EL34">
        <v>61.397500000000001</v>
      </c>
      <c r="EM34">
        <v>25.0441</v>
      </c>
      <c r="EN34">
        <v>1</v>
      </c>
      <c r="EO34">
        <v>-0.54814799999999997</v>
      </c>
      <c r="EP34">
        <v>-0.61331999999999998</v>
      </c>
      <c r="EQ34">
        <v>20.302099999999999</v>
      </c>
      <c r="ER34">
        <v>5.2452899999999998</v>
      </c>
      <c r="ES34">
        <v>11.8262</v>
      </c>
      <c r="ET34">
        <v>4.9830500000000004</v>
      </c>
      <c r="EU34">
        <v>3.2989999999999999</v>
      </c>
      <c r="EV34">
        <v>9999</v>
      </c>
      <c r="EW34">
        <v>213.4</v>
      </c>
      <c r="EX34">
        <v>86.4</v>
      </c>
      <c r="EY34">
        <v>5926.4</v>
      </c>
      <c r="EZ34">
        <v>1.8733200000000001</v>
      </c>
      <c r="FA34">
        <v>1.87897</v>
      </c>
      <c r="FB34">
        <v>1.87927</v>
      </c>
      <c r="FC34">
        <v>1.87988</v>
      </c>
      <c r="FD34">
        <v>1.8775900000000001</v>
      </c>
      <c r="FE34">
        <v>1.8768</v>
      </c>
      <c r="FF34">
        <v>1.8772899999999999</v>
      </c>
      <c r="FG34">
        <v>1.8749899999999999</v>
      </c>
      <c r="FH34">
        <v>0</v>
      </c>
      <c r="FI34">
        <v>0</v>
      </c>
      <c r="FJ34">
        <v>0</v>
      </c>
      <c r="FK34">
        <v>0</v>
      </c>
      <c r="FL34" t="s">
        <v>356</v>
      </c>
      <c r="FM34" t="s">
        <v>357</v>
      </c>
      <c r="FN34" t="s">
        <v>358</v>
      </c>
      <c r="FO34" t="s">
        <v>358</v>
      </c>
      <c r="FP34" t="s">
        <v>358</v>
      </c>
      <c r="FQ34" t="s">
        <v>358</v>
      </c>
      <c r="FR34">
        <v>0</v>
      </c>
      <c r="FS34">
        <v>100</v>
      </c>
      <c r="FT34">
        <v>100</v>
      </c>
      <c r="FU34">
        <v>-6.1509999999999998</v>
      </c>
      <c r="FV34">
        <v>-0.1404</v>
      </c>
      <c r="FW34">
        <v>-6.1527556540051398</v>
      </c>
      <c r="FX34">
        <v>1.4527828764109799E-4</v>
      </c>
      <c r="FY34">
        <v>-4.3579519040863002E-7</v>
      </c>
      <c r="FZ34">
        <v>2.0799061152897499E-10</v>
      </c>
      <c r="GA34">
        <v>-0.1404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18.3</v>
      </c>
      <c r="GJ34">
        <v>18.3</v>
      </c>
      <c r="GK34">
        <v>1.0412600000000001</v>
      </c>
      <c r="GL34">
        <v>2.5158700000000001</v>
      </c>
      <c r="GM34">
        <v>1.54541</v>
      </c>
      <c r="GN34">
        <v>2.2997999999999998</v>
      </c>
      <c r="GO34">
        <v>1.5979000000000001</v>
      </c>
      <c r="GP34">
        <v>2.3339799999999999</v>
      </c>
      <c r="GQ34">
        <v>25.2044</v>
      </c>
      <c r="GR34">
        <v>14.6661</v>
      </c>
      <c r="GS34">
        <v>18</v>
      </c>
      <c r="GT34">
        <v>636.62099999999998</v>
      </c>
      <c r="GU34">
        <v>402.91</v>
      </c>
      <c r="GV34">
        <v>21.198599999999999</v>
      </c>
      <c r="GW34">
        <v>19.601299999999998</v>
      </c>
      <c r="GX34">
        <v>29.9999</v>
      </c>
      <c r="GY34">
        <v>19.615500000000001</v>
      </c>
      <c r="GZ34">
        <v>19.5807</v>
      </c>
      <c r="HA34">
        <v>20.904699999999998</v>
      </c>
      <c r="HB34">
        <v>0</v>
      </c>
      <c r="HC34">
        <v>-30</v>
      </c>
      <c r="HD34">
        <v>21.223400000000002</v>
      </c>
      <c r="HE34">
        <v>401.62299999999999</v>
      </c>
      <c r="HF34">
        <v>0</v>
      </c>
      <c r="HG34">
        <v>101.117</v>
      </c>
      <c r="HH34">
        <v>99.421999999999997</v>
      </c>
    </row>
    <row r="35" spans="1:216" x14ac:dyDescent="0.2">
      <c r="A35">
        <v>17</v>
      </c>
      <c r="B35">
        <v>1690059175</v>
      </c>
      <c r="C35">
        <v>976</v>
      </c>
      <c r="D35" t="s">
        <v>389</v>
      </c>
      <c r="E35" t="s">
        <v>390</v>
      </c>
      <c r="F35" t="s">
        <v>348</v>
      </c>
      <c r="G35" t="s">
        <v>349</v>
      </c>
      <c r="H35" t="s">
        <v>350</v>
      </c>
      <c r="I35" t="s">
        <v>351</v>
      </c>
      <c r="J35" t="s">
        <v>352</v>
      </c>
      <c r="K35" t="s">
        <v>353</v>
      </c>
      <c r="L35">
        <v>1690059175</v>
      </c>
      <c r="M35">
        <f t="shared" si="0"/>
        <v>1.2640642010560454E-3</v>
      </c>
      <c r="N35">
        <f t="shared" si="1"/>
        <v>1.2640642010560454</v>
      </c>
      <c r="O35">
        <f t="shared" si="2"/>
        <v>-0.18960261807215892</v>
      </c>
      <c r="P35">
        <f t="shared" si="3"/>
        <v>400.08800000000002</v>
      </c>
      <c r="Q35">
        <f t="shared" si="4"/>
        <v>396.80129336533088</v>
      </c>
      <c r="R35">
        <f t="shared" si="5"/>
        <v>39.616245359984632</v>
      </c>
      <c r="S35">
        <f t="shared" si="6"/>
        <v>39.944386872228804</v>
      </c>
      <c r="T35">
        <f t="shared" si="7"/>
        <v>0.15677029538029152</v>
      </c>
      <c r="U35">
        <f t="shared" si="8"/>
        <v>2.9293505727600229</v>
      </c>
      <c r="V35">
        <f t="shared" si="9"/>
        <v>0.15225403903862855</v>
      </c>
      <c r="W35">
        <f t="shared" si="10"/>
        <v>9.55537049121013E-2</v>
      </c>
      <c r="X35">
        <f t="shared" si="11"/>
        <v>4.9743109905782639</v>
      </c>
      <c r="Y35">
        <f t="shared" si="12"/>
        <v>21.498422176431539</v>
      </c>
      <c r="Z35">
        <f t="shared" si="13"/>
        <v>21.005199999999999</v>
      </c>
      <c r="AA35">
        <f t="shared" si="14"/>
        <v>2.4967296004846609</v>
      </c>
      <c r="AB35">
        <f t="shared" si="15"/>
        <v>64.29242320840514</v>
      </c>
      <c r="AC35">
        <f t="shared" si="16"/>
        <v>1.6851925087856601</v>
      </c>
      <c r="AD35">
        <f t="shared" si="17"/>
        <v>2.6211370246896371</v>
      </c>
      <c r="AE35">
        <f t="shared" si="18"/>
        <v>0.81153709169900079</v>
      </c>
      <c r="AF35">
        <f t="shared" si="19"/>
        <v>-55.745231266571601</v>
      </c>
      <c r="AG35">
        <f t="shared" si="20"/>
        <v>125.34677743001546</v>
      </c>
      <c r="AH35">
        <f t="shared" si="21"/>
        <v>8.7272277559959726</v>
      </c>
      <c r="AI35">
        <f t="shared" si="22"/>
        <v>83.3030849100181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53798.437304390791</v>
      </c>
      <c r="AO35">
        <f t="shared" si="26"/>
        <v>30.082899999999999</v>
      </c>
      <c r="AP35">
        <f t="shared" si="27"/>
        <v>25.359314834496505</v>
      </c>
      <c r="AQ35">
        <f t="shared" si="28"/>
        <v>0.8429810568295113</v>
      </c>
      <c r="AR35">
        <f t="shared" si="29"/>
        <v>0.16535343968095709</v>
      </c>
      <c r="AS35">
        <v>1690059175</v>
      </c>
      <c r="AT35">
        <v>400.08800000000002</v>
      </c>
      <c r="AU35">
        <v>400.404</v>
      </c>
      <c r="AV35">
        <v>16.879100000000001</v>
      </c>
      <c r="AW35">
        <v>15.636900000000001</v>
      </c>
      <c r="AX35">
        <v>406.23899999999998</v>
      </c>
      <c r="AY35">
        <v>17.019500000000001</v>
      </c>
      <c r="AZ35">
        <v>600.255</v>
      </c>
      <c r="BA35">
        <v>99.7393</v>
      </c>
      <c r="BB35">
        <v>9.9702600000000002E-2</v>
      </c>
      <c r="BC35">
        <v>21.7989</v>
      </c>
      <c r="BD35">
        <v>21.005199999999999</v>
      </c>
      <c r="BE35">
        <v>999.9</v>
      </c>
      <c r="BF35">
        <v>0</v>
      </c>
      <c r="BG35">
        <v>0</v>
      </c>
      <c r="BH35">
        <v>10025</v>
      </c>
      <c r="BI35">
        <v>0</v>
      </c>
      <c r="BJ35">
        <v>8.4633800000000008</v>
      </c>
      <c r="BK35">
        <v>-0.31631500000000001</v>
      </c>
      <c r="BL35">
        <v>406.95699999999999</v>
      </c>
      <c r="BM35">
        <v>406.76400000000001</v>
      </c>
      <c r="BN35">
        <v>1.24217</v>
      </c>
      <c r="BO35">
        <v>400.404</v>
      </c>
      <c r="BP35">
        <v>15.636900000000001</v>
      </c>
      <c r="BQ35">
        <v>1.6835100000000001</v>
      </c>
      <c r="BR35">
        <v>1.55962</v>
      </c>
      <c r="BS35">
        <v>14.745200000000001</v>
      </c>
      <c r="BT35">
        <v>13.5655</v>
      </c>
      <c r="BU35">
        <v>30.082899999999999</v>
      </c>
      <c r="BV35">
        <v>0.90074600000000005</v>
      </c>
      <c r="BW35">
        <v>9.9254200000000001E-2</v>
      </c>
      <c r="BX35">
        <v>0</v>
      </c>
      <c r="BY35">
        <v>2.0318999999999998</v>
      </c>
      <c r="BZ35">
        <v>0</v>
      </c>
      <c r="CA35">
        <v>421.05</v>
      </c>
      <c r="CB35">
        <v>287.49900000000002</v>
      </c>
      <c r="CC35">
        <v>33.25</v>
      </c>
      <c r="CD35">
        <v>38</v>
      </c>
      <c r="CE35">
        <v>36.186999999999998</v>
      </c>
      <c r="CF35">
        <v>36.436999999999998</v>
      </c>
      <c r="CG35">
        <v>34.061999999999998</v>
      </c>
      <c r="CH35">
        <v>27.1</v>
      </c>
      <c r="CI35">
        <v>2.99</v>
      </c>
      <c r="CJ35">
        <v>0</v>
      </c>
      <c r="CK35">
        <v>1690059179.9000001</v>
      </c>
      <c r="CL35">
        <v>0</v>
      </c>
      <c r="CM35">
        <v>1690058018</v>
      </c>
      <c r="CN35" t="s">
        <v>354</v>
      </c>
      <c r="CO35">
        <v>1690058016</v>
      </c>
      <c r="CP35">
        <v>1690058018</v>
      </c>
      <c r="CQ35">
        <v>23</v>
      </c>
      <c r="CR35">
        <v>0.36599999999999999</v>
      </c>
      <c r="CS35">
        <v>-2E-3</v>
      </c>
      <c r="CT35">
        <v>-6.1539999999999999</v>
      </c>
      <c r="CU35">
        <v>-0.14000000000000001</v>
      </c>
      <c r="CV35">
        <v>420</v>
      </c>
      <c r="CW35">
        <v>15</v>
      </c>
      <c r="CX35">
        <v>0.05</v>
      </c>
      <c r="CY35">
        <v>0.05</v>
      </c>
      <c r="CZ35">
        <v>-0.163488850689545</v>
      </c>
      <c r="DA35">
        <v>-0.57592764212293301</v>
      </c>
      <c r="DB35">
        <v>7.0855009412400194E-2</v>
      </c>
      <c r="DC35">
        <v>1</v>
      </c>
      <c r="DD35">
        <v>400.48129999999998</v>
      </c>
      <c r="DE35">
        <v>-0.69293233082662198</v>
      </c>
      <c r="DF35">
        <v>7.31950134913672E-2</v>
      </c>
      <c r="DG35">
        <v>-1</v>
      </c>
      <c r="DH35">
        <v>29.978542857142902</v>
      </c>
      <c r="DI35">
        <v>-0.36419328091335901</v>
      </c>
      <c r="DJ35">
        <v>0.15172314878604001</v>
      </c>
      <c r="DK35">
        <v>1</v>
      </c>
      <c r="DL35">
        <v>2</v>
      </c>
      <c r="DM35">
        <v>2</v>
      </c>
      <c r="DN35" t="s">
        <v>355</v>
      </c>
      <c r="DO35">
        <v>3.1611899999999999</v>
      </c>
      <c r="DP35">
        <v>2.8317399999999999</v>
      </c>
      <c r="DQ35">
        <v>9.5908199999999999E-2</v>
      </c>
      <c r="DR35">
        <v>9.5189800000000005E-2</v>
      </c>
      <c r="DS35">
        <v>9.4491400000000003E-2</v>
      </c>
      <c r="DT35">
        <v>8.9140399999999995E-2</v>
      </c>
      <c r="DU35">
        <v>28930.6</v>
      </c>
      <c r="DV35">
        <v>30070.1</v>
      </c>
      <c r="DW35">
        <v>29709.200000000001</v>
      </c>
      <c r="DX35">
        <v>30962.400000000001</v>
      </c>
      <c r="DY35">
        <v>35215</v>
      </c>
      <c r="DZ35">
        <v>36879.4</v>
      </c>
      <c r="EA35">
        <v>40758.199999999997</v>
      </c>
      <c r="EB35">
        <v>42861.7</v>
      </c>
      <c r="EC35">
        <v>2.3255499999999998</v>
      </c>
      <c r="ED35">
        <v>1.9979499999999999</v>
      </c>
      <c r="EE35">
        <v>7.1302099999999993E-2</v>
      </c>
      <c r="EF35">
        <v>0</v>
      </c>
      <c r="EG35">
        <v>19.8264</v>
      </c>
      <c r="EH35">
        <v>999.9</v>
      </c>
      <c r="EI35">
        <v>62.08</v>
      </c>
      <c r="EJ35">
        <v>21.701000000000001</v>
      </c>
      <c r="EK35">
        <v>16.218599999999999</v>
      </c>
      <c r="EL35">
        <v>61.357500000000002</v>
      </c>
      <c r="EM35">
        <v>24.995999999999999</v>
      </c>
      <c r="EN35">
        <v>1</v>
      </c>
      <c r="EO35">
        <v>-0.54998000000000002</v>
      </c>
      <c r="EP35">
        <v>-0.32930300000000001</v>
      </c>
      <c r="EQ35">
        <v>20.3034</v>
      </c>
      <c r="ER35">
        <v>5.24559</v>
      </c>
      <c r="ES35">
        <v>11.8283</v>
      </c>
      <c r="ET35">
        <v>4.9832000000000001</v>
      </c>
      <c r="EU35">
        <v>3.2989999999999999</v>
      </c>
      <c r="EV35">
        <v>9999</v>
      </c>
      <c r="EW35">
        <v>213.4</v>
      </c>
      <c r="EX35">
        <v>86.4</v>
      </c>
      <c r="EY35">
        <v>5927.9</v>
      </c>
      <c r="EZ35">
        <v>1.87331</v>
      </c>
      <c r="FA35">
        <v>1.87897</v>
      </c>
      <c r="FB35">
        <v>1.87927</v>
      </c>
      <c r="FC35">
        <v>1.87988</v>
      </c>
      <c r="FD35">
        <v>1.8775900000000001</v>
      </c>
      <c r="FE35">
        <v>1.8767799999999999</v>
      </c>
      <c r="FF35">
        <v>1.8772899999999999</v>
      </c>
      <c r="FG35">
        <v>1.87497</v>
      </c>
      <c r="FH35">
        <v>0</v>
      </c>
      <c r="FI35">
        <v>0</v>
      </c>
      <c r="FJ35">
        <v>0</v>
      </c>
      <c r="FK35">
        <v>0</v>
      </c>
      <c r="FL35" t="s">
        <v>356</v>
      </c>
      <c r="FM35" t="s">
        <v>357</v>
      </c>
      <c r="FN35" t="s">
        <v>358</v>
      </c>
      <c r="FO35" t="s">
        <v>358</v>
      </c>
      <c r="FP35" t="s">
        <v>358</v>
      </c>
      <c r="FQ35" t="s">
        <v>358</v>
      </c>
      <c r="FR35">
        <v>0</v>
      </c>
      <c r="FS35">
        <v>100</v>
      </c>
      <c r="FT35">
        <v>100</v>
      </c>
      <c r="FU35">
        <v>-6.1509999999999998</v>
      </c>
      <c r="FV35">
        <v>-0.1404</v>
      </c>
      <c r="FW35">
        <v>-6.1527556540051398</v>
      </c>
      <c r="FX35">
        <v>1.4527828764109799E-4</v>
      </c>
      <c r="FY35">
        <v>-4.3579519040863002E-7</v>
      </c>
      <c r="FZ35">
        <v>2.0799061152897499E-10</v>
      </c>
      <c r="GA35">
        <v>-0.1404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19.3</v>
      </c>
      <c r="GJ35">
        <v>19.3</v>
      </c>
      <c r="GK35">
        <v>1.0388200000000001</v>
      </c>
      <c r="GL35">
        <v>2.52563</v>
      </c>
      <c r="GM35">
        <v>1.54541</v>
      </c>
      <c r="GN35">
        <v>2.2997999999999998</v>
      </c>
      <c r="GO35">
        <v>1.5979000000000001</v>
      </c>
      <c r="GP35">
        <v>2.2448700000000001</v>
      </c>
      <c r="GQ35">
        <v>25.183900000000001</v>
      </c>
      <c r="GR35">
        <v>14.657400000000001</v>
      </c>
      <c r="GS35">
        <v>18</v>
      </c>
      <c r="GT35">
        <v>636.42899999999997</v>
      </c>
      <c r="GU35">
        <v>402.875</v>
      </c>
      <c r="GV35">
        <v>21.08</v>
      </c>
      <c r="GW35">
        <v>19.5731</v>
      </c>
      <c r="GX35">
        <v>29.9999</v>
      </c>
      <c r="GY35">
        <v>19.592600000000001</v>
      </c>
      <c r="GZ35">
        <v>19.558700000000002</v>
      </c>
      <c r="HA35">
        <v>20.853300000000001</v>
      </c>
      <c r="HB35">
        <v>0</v>
      </c>
      <c r="HC35">
        <v>-30</v>
      </c>
      <c r="HD35">
        <v>21.069800000000001</v>
      </c>
      <c r="HE35">
        <v>400.32900000000001</v>
      </c>
      <c r="HF35">
        <v>0</v>
      </c>
      <c r="HG35">
        <v>101.124</v>
      </c>
      <c r="HH35">
        <v>99.4251</v>
      </c>
    </row>
    <row r="36" spans="1:216" x14ac:dyDescent="0.2">
      <c r="A36">
        <v>18</v>
      </c>
      <c r="B36">
        <v>1690059236</v>
      </c>
      <c r="C36">
        <v>1037</v>
      </c>
      <c r="D36" t="s">
        <v>391</v>
      </c>
      <c r="E36" t="s">
        <v>392</v>
      </c>
      <c r="F36" t="s">
        <v>348</v>
      </c>
      <c r="G36" t="s">
        <v>349</v>
      </c>
      <c r="H36" t="s">
        <v>350</v>
      </c>
      <c r="I36" t="s">
        <v>351</v>
      </c>
      <c r="J36" t="s">
        <v>352</v>
      </c>
      <c r="K36" t="s">
        <v>353</v>
      </c>
      <c r="L36">
        <v>1690059236</v>
      </c>
      <c r="M36">
        <f t="shared" si="0"/>
        <v>1.2424679635095123E-3</v>
      </c>
      <c r="N36">
        <f t="shared" si="1"/>
        <v>1.2424679635095124</v>
      </c>
      <c r="O36">
        <f t="shared" si="2"/>
        <v>-0.89813603056513647</v>
      </c>
      <c r="P36">
        <f t="shared" si="3"/>
        <v>400.07299999999998</v>
      </c>
      <c r="Q36">
        <f t="shared" si="4"/>
        <v>404.28316092986415</v>
      </c>
      <c r="R36">
        <f t="shared" si="5"/>
        <v>40.362096128358743</v>
      </c>
      <c r="S36">
        <f t="shared" si="6"/>
        <v>39.941769642891998</v>
      </c>
      <c r="T36">
        <f t="shared" si="7"/>
        <v>0.15524271988184407</v>
      </c>
      <c r="U36">
        <f t="shared" si="8"/>
        <v>2.9204181918807404</v>
      </c>
      <c r="V36">
        <f t="shared" si="9"/>
        <v>0.15079957689018519</v>
      </c>
      <c r="W36">
        <f t="shared" si="10"/>
        <v>9.4638342001468478E-2</v>
      </c>
      <c r="X36">
        <f t="shared" si="11"/>
        <v>3.320369277624502</v>
      </c>
      <c r="Y36">
        <f t="shared" si="12"/>
        <v>21.458992509216429</v>
      </c>
      <c r="Z36">
        <f t="shared" si="13"/>
        <v>20.974599999999999</v>
      </c>
      <c r="AA36">
        <f t="shared" si="14"/>
        <v>2.4920385980906805</v>
      </c>
      <c r="AB36">
        <f t="shared" si="15"/>
        <v>64.484646567028989</v>
      </c>
      <c r="AC36">
        <f t="shared" si="16"/>
        <v>1.6866827484779998</v>
      </c>
      <c r="AD36">
        <f t="shared" si="17"/>
        <v>2.6156346328497997</v>
      </c>
      <c r="AE36">
        <f t="shared" si="18"/>
        <v>0.8053558496126807</v>
      </c>
      <c r="AF36">
        <f t="shared" si="19"/>
        <v>-54.792837190769497</v>
      </c>
      <c r="AG36">
        <f t="shared" si="20"/>
        <v>124.36626803437724</v>
      </c>
      <c r="AH36">
        <f t="shared" si="21"/>
        <v>8.682568106963533</v>
      </c>
      <c r="AI36">
        <f t="shared" si="22"/>
        <v>81.576368228195776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53542.285360271744</v>
      </c>
      <c r="AO36">
        <f t="shared" si="26"/>
        <v>20.0823</v>
      </c>
      <c r="AP36">
        <f t="shared" si="27"/>
        <v>16.92883883814741</v>
      </c>
      <c r="AQ36">
        <f t="shared" si="28"/>
        <v>0.8429731075697211</v>
      </c>
      <c r="AR36">
        <f t="shared" si="29"/>
        <v>0.16533809760956175</v>
      </c>
      <c r="AS36">
        <v>1690059236</v>
      </c>
      <c r="AT36">
        <v>400.07299999999998</v>
      </c>
      <c r="AU36">
        <v>399.67200000000003</v>
      </c>
      <c r="AV36">
        <v>16.894500000000001</v>
      </c>
      <c r="AW36">
        <v>15.6732</v>
      </c>
      <c r="AX36">
        <v>406.22500000000002</v>
      </c>
      <c r="AY36">
        <v>17.0349</v>
      </c>
      <c r="AZ36">
        <v>600.08699999999999</v>
      </c>
      <c r="BA36">
        <v>99.735900000000001</v>
      </c>
      <c r="BB36">
        <v>0.100304</v>
      </c>
      <c r="BC36">
        <v>21.764500000000002</v>
      </c>
      <c r="BD36">
        <v>20.974599999999999</v>
      </c>
      <c r="BE36">
        <v>999.9</v>
      </c>
      <c r="BF36">
        <v>0</v>
      </c>
      <c r="BG36">
        <v>0</v>
      </c>
      <c r="BH36">
        <v>9974.3799999999992</v>
      </c>
      <c r="BI36">
        <v>0</v>
      </c>
      <c r="BJ36">
        <v>8.7993799999999993</v>
      </c>
      <c r="BK36">
        <v>0.40115400000000001</v>
      </c>
      <c r="BL36">
        <v>406.94900000000001</v>
      </c>
      <c r="BM36">
        <v>406.036</v>
      </c>
      <c r="BN36">
        <v>1.22126</v>
      </c>
      <c r="BO36">
        <v>399.67200000000003</v>
      </c>
      <c r="BP36">
        <v>15.6732</v>
      </c>
      <c r="BQ36">
        <v>1.68499</v>
      </c>
      <c r="BR36">
        <v>1.56318</v>
      </c>
      <c r="BS36">
        <v>14.758800000000001</v>
      </c>
      <c r="BT36">
        <v>13.6006</v>
      </c>
      <c r="BU36">
        <v>20.0823</v>
      </c>
      <c r="BV36">
        <v>0.90099499999999999</v>
      </c>
      <c r="BW36">
        <v>9.9005300000000004E-2</v>
      </c>
      <c r="BX36">
        <v>0</v>
      </c>
      <c r="BY36">
        <v>2.5142000000000002</v>
      </c>
      <c r="BZ36">
        <v>0</v>
      </c>
      <c r="CA36">
        <v>370.76799999999997</v>
      </c>
      <c r="CB36">
        <v>191.935</v>
      </c>
      <c r="CC36">
        <v>33.186999999999998</v>
      </c>
      <c r="CD36">
        <v>38.186999999999998</v>
      </c>
      <c r="CE36">
        <v>36.186999999999998</v>
      </c>
      <c r="CF36">
        <v>36.686999999999998</v>
      </c>
      <c r="CG36">
        <v>34</v>
      </c>
      <c r="CH36">
        <v>18.09</v>
      </c>
      <c r="CI36">
        <v>1.99</v>
      </c>
      <c r="CJ36">
        <v>0</v>
      </c>
      <c r="CK36">
        <v>1690059241.0999999</v>
      </c>
      <c r="CL36">
        <v>0</v>
      </c>
      <c r="CM36">
        <v>1690058018</v>
      </c>
      <c r="CN36" t="s">
        <v>354</v>
      </c>
      <c r="CO36">
        <v>1690058016</v>
      </c>
      <c r="CP36">
        <v>1690058018</v>
      </c>
      <c r="CQ36">
        <v>23</v>
      </c>
      <c r="CR36">
        <v>0.36599999999999999</v>
      </c>
      <c r="CS36">
        <v>-2E-3</v>
      </c>
      <c r="CT36">
        <v>-6.1539999999999999</v>
      </c>
      <c r="CU36">
        <v>-0.14000000000000001</v>
      </c>
      <c r="CV36">
        <v>420</v>
      </c>
      <c r="CW36">
        <v>15</v>
      </c>
      <c r="CX36">
        <v>0.05</v>
      </c>
      <c r="CY36">
        <v>0.05</v>
      </c>
      <c r="CZ36">
        <v>-0.818325108103518</v>
      </c>
      <c r="DA36">
        <v>-7.6054152168340994E-2</v>
      </c>
      <c r="DB36">
        <v>4.33366584596954E-2</v>
      </c>
      <c r="DC36">
        <v>1</v>
      </c>
      <c r="DD36">
        <v>399.77166666666699</v>
      </c>
      <c r="DE36">
        <v>-0.32088311688306598</v>
      </c>
      <c r="DF36">
        <v>5.5136482895004502E-2</v>
      </c>
      <c r="DG36">
        <v>-1</v>
      </c>
      <c r="DH36">
        <v>19.9912904761905</v>
      </c>
      <c r="DI36">
        <v>-5.0077189045128999E-2</v>
      </c>
      <c r="DJ36">
        <v>0.13471154334093699</v>
      </c>
      <c r="DK36">
        <v>1</v>
      </c>
      <c r="DL36">
        <v>2</v>
      </c>
      <c r="DM36">
        <v>2</v>
      </c>
      <c r="DN36" t="s">
        <v>355</v>
      </c>
      <c r="DO36">
        <v>3.1608399999999999</v>
      </c>
      <c r="DP36">
        <v>2.8319000000000001</v>
      </c>
      <c r="DQ36">
        <v>9.5907400000000004E-2</v>
      </c>
      <c r="DR36">
        <v>9.50598E-2</v>
      </c>
      <c r="DS36">
        <v>9.4555899999999998E-2</v>
      </c>
      <c r="DT36">
        <v>8.9293399999999995E-2</v>
      </c>
      <c r="DU36">
        <v>28932.3</v>
      </c>
      <c r="DV36">
        <v>30076</v>
      </c>
      <c r="DW36">
        <v>29710.799999999999</v>
      </c>
      <c r="DX36">
        <v>30963.9</v>
      </c>
      <c r="DY36">
        <v>35213.9</v>
      </c>
      <c r="DZ36">
        <v>36874.5</v>
      </c>
      <c r="EA36">
        <v>40760</v>
      </c>
      <c r="EB36">
        <v>42863.5</v>
      </c>
      <c r="EC36">
        <v>2.3260000000000001</v>
      </c>
      <c r="ED36">
        <v>1.9982800000000001</v>
      </c>
      <c r="EE36">
        <v>6.7949300000000004E-2</v>
      </c>
      <c r="EF36">
        <v>0</v>
      </c>
      <c r="EG36">
        <v>19.851299999999998</v>
      </c>
      <c r="EH36">
        <v>999.9</v>
      </c>
      <c r="EI36">
        <v>62.006999999999998</v>
      </c>
      <c r="EJ36">
        <v>21.701000000000001</v>
      </c>
      <c r="EK36">
        <v>16.198599999999999</v>
      </c>
      <c r="EL36">
        <v>61.137500000000003</v>
      </c>
      <c r="EM36">
        <v>25.789300000000001</v>
      </c>
      <c r="EN36">
        <v>1</v>
      </c>
      <c r="EO36">
        <v>-0.551593</v>
      </c>
      <c r="EP36">
        <v>-0.39208100000000001</v>
      </c>
      <c r="EQ36">
        <v>20.3032</v>
      </c>
      <c r="ER36">
        <v>5.2442500000000001</v>
      </c>
      <c r="ES36">
        <v>11.825200000000001</v>
      </c>
      <c r="ET36">
        <v>4.9830500000000004</v>
      </c>
      <c r="EU36">
        <v>3.2989999999999999</v>
      </c>
      <c r="EV36">
        <v>9999</v>
      </c>
      <c r="EW36">
        <v>213.4</v>
      </c>
      <c r="EX36">
        <v>86.4</v>
      </c>
      <c r="EY36">
        <v>5929.3</v>
      </c>
      <c r="EZ36">
        <v>1.8733</v>
      </c>
      <c r="FA36">
        <v>1.87896</v>
      </c>
      <c r="FB36">
        <v>1.87927</v>
      </c>
      <c r="FC36">
        <v>1.87988</v>
      </c>
      <c r="FD36">
        <v>1.87758</v>
      </c>
      <c r="FE36">
        <v>1.8767199999999999</v>
      </c>
      <c r="FF36">
        <v>1.8772800000000001</v>
      </c>
      <c r="FG36">
        <v>1.8749199999999999</v>
      </c>
      <c r="FH36">
        <v>0</v>
      </c>
      <c r="FI36">
        <v>0</v>
      </c>
      <c r="FJ36">
        <v>0</v>
      </c>
      <c r="FK36">
        <v>0</v>
      </c>
      <c r="FL36" t="s">
        <v>356</v>
      </c>
      <c r="FM36" t="s">
        <v>357</v>
      </c>
      <c r="FN36" t="s">
        <v>358</v>
      </c>
      <c r="FO36" t="s">
        <v>358</v>
      </c>
      <c r="FP36" t="s">
        <v>358</v>
      </c>
      <c r="FQ36" t="s">
        <v>358</v>
      </c>
      <c r="FR36">
        <v>0</v>
      </c>
      <c r="FS36">
        <v>100</v>
      </c>
      <c r="FT36">
        <v>100</v>
      </c>
      <c r="FU36">
        <v>-6.1520000000000001</v>
      </c>
      <c r="FV36">
        <v>-0.1404</v>
      </c>
      <c r="FW36">
        <v>-6.1527556540051398</v>
      </c>
      <c r="FX36">
        <v>1.4527828764109799E-4</v>
      </c>
      <c r="FY36">
        <v>-4.3579519040863002E-7</v>
      </c>
      <c r="FZ36">
        <v>2.0799061152897499E-10</v>
      </c>
      <c r="GA36">
        <v>-0.1404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20.3</v>
      </c>
      <c r="GJ36">
        <v>20.3</v>
      </c>
      <c r="GK36">
        <v>1.0376000000000001</v>
      </c>
      <c r="GL36">
        <v>2.5097700000000001</v>
      </c>
      <c r="GM36">
        <v>1.54541</v>
      </c>
      <c r="GN36">
        <v>2.3010299999999999</v>
      </c>
      <c r="GO36">
        <v>1.5979000000000001</v>
      </c>
      <c r="GP36">
        <v>2.3107899999999999</v>
      </c>
      <c r="GQ36">
        <v>25.183900000000001</v>
      </c>
      <c r="GR36">
        <v>14.657400000000001</v>
      </c>
      <c r="GS36">
        <v>18</v>
      </c>
      <c r="GT36">
        <v>636.49599999999998</v>
      </c>
      <c r="GU36">
        <v>402.89</v>
      </c>
      <c r="GV36">
        <v>21.072299999999998</v>
      </c>
      <c r="GW36">
        <v>19.549700000000001</v>
      </c>
      <c r="GX36">
        <v>30.0001</v>
      </c>
      <c r="GY36">
        <v>19.5732</v>
      </c>
      <c r="GZ36">
        <v>19.539200000000001</v>
      </c>
      <c r="HA36">
        <v>20.828399999999998</v>
      </c>
      <c r="HB36">
        <v>0</v>
      </c>
      <c r="HC36">
        <v>-30</v>
      </c>
      <c r="HD36">
        <v>21.077300000000001</v>
      </c>
      <c r="HE36">
        <v>399.75299999999999</v>
      </c>
      <c r="HF36">
        <v>0</v>
      </c>
      <c r="HG36">
        <v>101.129</v>
      </c>
      <c r="HH36">
        <v>99.429500000000004</v>
      </c>
    </row>
    <row r="37" spans="1:216" x14ac:dyDescent="0.2">
      <c r="A37">
        <v>19</v>
      </c>
      <c r="B37">
        <v>1690059297</v>
      </c>
      <c r="C37">
        <v>1098</v>
      </c>
      <c r="D37" t="s">
        <v>393</v>
      </c>
      <c r="E37" t="s">
        <v>394</v>
      </c>
      <c r="F37" t="s">
        <v>348</v>
      </c>
      <c r="G37" t="s">
        <v>349</v>
      </c>
      <c r="H37" t="s">
        <v>350</v>
      </c>
      <c r="I37" t="s">
        <v>351</v>
      </c>
      <c r="J37" t="s">
        <v>352</v>
      </c>
      <c r="K37" t="s">
        <v>353</v>
      </c>
      <c r="L37">
        <v>1690059297</v>
      </c>
      <c r="M37">
        <f t="shared" si="0"/>
        <v>1.254005627649529E-3</v>
      </c>
      <c r="N37">
        <f t="shared" si="1"/>
        <v>1.2540056276495291</v>
      </c>
      <c r="O37">
        <f t="shared" si="2"/>
        <v>-2.004366123248579</v>
      </c>
      <c r="P37">
        <f t="shared" si="3"/>
        <v>400.15199999999999</v>
      </c>
      <c r="Q37">
        <f t="shared" si="4"/>
        <v>415.88042876488424</v>
      </c>
      <c r="R37">
        <f t="shared" si="5"/>
        <v>41.519319301043716</v>
      </c>
      <c r="S37">
        <f t="shared" si="6"/>
        <v>39.949075522243199</v>
      </c>
      <c r="T37">
        <f t="shared" si="7"/>
        <v>0.15568643701171161</v>
      </c>
      <c r="U37">
        <f t="shared" si="8"/>
        <v>2.9243463813437058</v>
      </c>
      <c r="V37">
        <f t="shared" si="9"/>
        <v>0.15122406910873074</v>
      </c>
      <c r="W37">
        <f t="shared" si="10"/>
        <v>9.4905315499372339E-2</v>
      </c>
      <c r="X37">
        <f t="shared" si="11"/>
        <v>0</v>
      </c>
      <c r="Y37">
        <f t="shared" si="12"/>
        <v>21.459582018332927</v>
      </c>
      <c r="Z37">
        <f t="shared" si="13"/>
        <v>20.982099999999999</v>
      </c>
      <c r="AA37">
        <f t="shared" si="14"/>
        <v>2.4931876389041485</v>
      </c>
      <c r="AB37">
        <f t="shared" si="15"/>
        <v>64.239955713457704</v>
      </c>
      <c r="AC37">
        <f t="shared" si="16"/>
        <v>1.6826348704167198</v>
      </c>
      <c r="AD37">
        <f t="shared" si="17"/>
        <v>2.619296435885031</v>
      </c>
      <c r="AE37">
        <f t="shared" si="18"/>
        <v>0.81055276848742874</v>
      </c>
      <c r="AF37">
        <f t="shared" si="19"/>
        <v>-55.301648179344227</v>
      </c>
      <c r="AG37">
        <f t="shared" si="20"/>
        <v>126.96147370799021</v>
      </c>
      <c r="AH37">
        <f t="shared" si="21"/>
        <v>8.853216571650119</v>
      </c>
      <c r="AI37">
        <f t="shared" si="22"/>
        <v>80.513042100296104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53653.404813485162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1690059297</v>
      </c>
      <c r="AT37">
        <v>400.15199999999999</v>
      </c>
      <c r="AU37">
        <v>398.65</v>
      </c>
      <c r="AV37">
        <v>16.854199999999999</v>
      </c>
      <c r="AW37">
        <v>15.6218</v>
      </c>
      <c r="AX37">
        <v>406.30399999999997</v>
      </c>
      <c r="AY37">
        <v>16.994599999999998</v>
      </c>
      <c r="AZ37">
        <v>600.22900000000004</v>
      </c>
      <c r="BA37">
        <v>99.734800000000007</v>
      </c>
      <c r="BB37">
        <v>9.9951600000000002E-2</v>
      </c>
      <c r="BC37">
        <v>21.787400000000002</v>
      </c>
      <c r="BD37">
        <v>20.982099999999999</v>
      </c>
      <c r="BE37">
        <v>999.9</v>
      </c>
      <c r="BF37">
        <v>0</v>
      </c>
      <c r="BG37">
        <v>0</v>
      </c>
      <c r="BH37">
        <v>9996.8799999999992</v>
      </c>
      <c r="BI37">
        <v>0</v>
      </c>
      <c r="BJ37">
        <v>8.5189400000000006</v>
      </c>
      <c r="BK37">
        <v>1.50153</v>
      </c>
      <c r="BL37">
        <v>407.012</v>
      </c>
      <c r="BM37">
        <v>404.97699999999998</v>
      </c>
      <c r="BN37">
        <v>1.23237</v>
      </c>
      <c r="BO37">
        <v>398.65</v>
      </c>
      <c r="BP37">
        <v>15.6218</v>
      </c>
      <c r="BQ37">
        <v>1.6809499999999999</v>
      </c>
      <c r="BR37">
        <v>1.5580400000000001</v>
      </c>
      <c r="BS37">
        <v>14.7216</v>
      </c>
      <c r="BT37">
        <v>13.549899999999999</v>
      </c>
      <c r="BU37">
        <v>0</v>
      </c>
      <c r="BV37">
        <v>0</v>
      </c>
      <c r="BW37">
        <v>0</v>
      </c>
      <c r="BX37">
        <v>0</v>
      </c>
      <c r="BY37">
        <v>0.08</v>
      </c>
      <c r="BZ37">
        <v>0</v>
      </c>
      <c r="CA37">
        <v>225.96</v>
      </c>
      <c r="CB37">
        <v>-4.7</v>
      </c>
      <c r="CC37">
        <v>33.061999999999998</v>
      </c>
      <c r="CD37">
        <v>38.186999999999998</v>
      </c>
      <c r="CE37">
        <v>36.186999999999998</v>
      </c>
      <c r="CF37">
        <v>36.75</v>
      </c>
      <c r="CG37">
        <v>33.936999999999998</v>
      </c>
      <c r="CH37">
        <v>0</v>
      </c>
      <c r="CI37">
        <v>0</v>
      </c>
      <c r="CJ37">
        <v>0</v>
      </c>
      <c r="CK37">
        <v>1690059301.5999999</v>
      </c>
      <c r="CL37">
        <v>0</v>
      </c>
      <c r="CM37">
        <v>1690058018</v>
      </c>
      <c r="CN37" t="s">
        <v>354</v>
      </c>
      <c r="CO37">
        <v>1690058016</v>
      </c>
      <c r="CP37">
        <v>1690058018</v>
      </c>
      <c r="CQ37">
        <v>23</v>
      </c>
      <c r="CR37">
        <v>0.36599999999999999</v>
      </c>
      <c r="CS37">
        <v>-2E-3</v>
      </c>
      <c r="CT37">
        <v>-6.1539999999999999</v>
      </c>
      <c r="CU37">
        <v>-0.14000000000000001</v>
      </c>
      <c r="CV37">
        <v>420</v>
      </c>
      <c r="CW37">
        <v>15</v>
      </c>
      <c r="CX37">
        <v>0.05</v>
      </c>
      <c r="CY37">
        <v>0.05</v>
      </c>
      <c r="CZ37">
        <v>-1.91035278034616</v>
      </c>
      <c r="DA37">
        <v>-0.65304129860443805</v>
      </c>
      <c r="DB37">
        <v>6.9511337659983297E-2</v>
      </c>
      <c r="DC37">
        <v>1</v>
      </c>
      <c r="DD37">
        <v>398.72365000000002</v>
      </c>
      <c r="DE37">
        <v>-0.66212030075183703</v>
      </c>
      <c r="DF37">
        <v>6.8756290621296998E-2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355</v>
      </c>
      <c r="DO37">
        <v>3.1611699999999998</v>
      </c>
      <c r="DP37">
        <v>2.83175</v>
      </c>
      <c r="DQ37">
        <v>9.5926200000000003E-2</v>
      </c>
      <c r="DR37">
        <v>9.4879900000000003E-2</v>
      </c>
      <c r="DS37">
        <v>9.4395599999999996E-2</v>
      </c>
      <c r="DT37">
        <v>8.9083099999999998E-2</v>
      </c>
      <c r="DU37">
        <v>28932.7</v>
      </c>
      <c r="DV37">
        <v>30082.3</v>
      </c>
      <c r="DW37">
        <v>29711.599999999999</v>
      </c>
      <c r="DX37">
        <v>30964.1</v>
      </c>
      <c r="DY37">
        <v>35221.300000000003</v>
      </c>
      <c r="DZ37">
        <v>36883.5</v>
      </c>
      <c r="EA37">
        <v>40761.300000000003</v>
      </c>
      <c r="EB37">
        <v>42864</v>
      </c>
      <c r="EC37">
        <v>2.3263799999999999</v>
      </c>
      <c r="ED37">
        <v>1.9985299999999999</v>
      </c>
      <c r="EE37">
        <v>7.3202000000000003E-2</v>
      </c>
      <c r="EF37">
        <v>0</v>
      </c>
      <c r="EG37">
        <v>19.771899999999999</v>
      </c>
      <c r="EH37">
        <v>999.9</v>
      </c>
      <c r="EI37">
        <v>61.945999999999998</v>
      </c>
      <c r="EJ37">
        <v>21.731000000000002</v>
      </c>
      <c r="EK37">
        <v>16.211300000000001</v>
      </c>
      <c r="EL37">
        <v>61.607500000000002</v>
      </c>
      <c r="EM37">
        <v>25.052099999999999</v>
      </c>
      <c r="EN37">
        <v>1</v>
      </c>
      <c r="EO37">
        <v>-0.55338399999999999</v>
      </c>
      <c r="EP37">
        <v>-0.82838000000000001</v>
      </c>
      <c r="EQ37">
        <v>20.301500000000001</v>
      </c>
      <c r="ER37">
        <v>5.2452899999999998</v>
      </c>
      <c r="ES37">
        <v>11.8255</v>
      </c>
      <c r="ET37">
        <v>4.9832999999999998</v>
      </c>
      <c r="EU37">
        <v>3.2989999999999999</v>
      </c>
      <c r="EV37">
        <v>9999</v>
      </c>
      <c r="EW37">
        <v>213.4</v>
      </c>
      <c r="EX37">
        <v>86.4</v>
      </c>
      <c r="EY37">
        <v>5930.5</v>
      </c>
      <c r="EZ37">
        <v>1.8732800000000001</v>
      </c>
      <c r="FA37">
        <v>1.8789499999999999</v>
      </c>
      <c r="FB37">
        <v>1.87927</v>
      </c>
      <c r="FC37">
        <v>1.87988</v>
      </c>
      <c r="FD37">
        <v>1.8775500000000001</v>
      </c>
      <c r="FE37">
        <v>1.8767100000000001</v>
      </c>
      <c r="FF37">
        <v>1.8772800000000001</v>
      </c>
      <c r="FG37">
        <v>1.8748899999999999</v>
      </c>
      <c r="FH37">
        <v>0</v>
      </c>
      <c r="FI37">
        <v>0</v>
      </c>
      <c r="FJ37">
        <v>0</v>
      </c>
      <c r="FK37">
        <v>0</v>
      </c>
      <c r="FL37" t="s">
        <v>356</v>
      </c>
      <c r="FM37" t="s">
        <v>357</v>
      </c>
      <c r="FN37" t="s">
        <v>358</v>
      </c>
      <c r="FO37" t="s">
        <v>358</v>
      </c>
      <c r="FP37" t="s">
        <v>358</v>
      </c>
      <c r="FQ37" t="s">
        <v>358</v>
      </c>
      <c r="FR37">
        <v>0</v>
      </c>
      <c r="FS37">
        <v>100</v>
      </c>
      <c r="FT37">
        <v>100</v>
      </c>
      <c r="FU37">
        <v>-6.1520000000000001</v>
      </c>
      <c r="FV37">
        <v>-0.1404</v>
      </c>
      <c r="FW37">
        <v>-6.1527556540051398</v>
      </c>
      <c r="FX37">
        <v>1.4527828764109799E-4</v>
      </c>
      <c r="FY37">
        <v>-4.3579519040863002E-7</v>
      </c>
      <c r="FZ37">
        <v>2.0799061152897499E-10</v>
      </c>
      <c r="GA37">
        <v>-0.1404</v>
      </c>
      <c r="GB37">
        <v>0</v>
      </c>
      <c r="GC37">
        <v>0</v>
      </c>
      <c r="GD37">
        <v>0</v>
      </c>
      <c r="GE37">
        <v>4</v>
      </c>
      <c r="GF37">
        <v>2147</v>
      </c>
      <c r="GG37">
        <v>-1</v>
      </c>
      <c r="GH37">
        <v>-1</v>
      </c>
      <c r="GI37">
        <v>21.4</v>
      </c>
      <c r="GJ37">
        <v>21.3</v>
      </c>
      <c r="GK37">
        <v>1.0351600000000001</v>
      </c>
      <c r="GL37">
        <v>2.51953</v>
      </c>
      <c r="GM37">
        <v>1.54541</v>
      </c>
      <c r="GN37">
        <v>2.3010299999999999</v>
      </c>
      <c r="GO37">
        <v>1.5979000000000001</v>
      </c>
      <c r="GP37">
        <v>2.34863</v>
      </c>
      <c r="GQ37">
        <v>25.183900000000001</v>
      </c>
      <c r="GR37">
        <v>14.6486</v>
      </c>
      <c r="GS37">
        <v>18</v>
      </c>
      <c r="GT37">
        <v>636.43899999999996</v>
      </c>
      <c r="GU37">
        <v>402.81599999999997</v>
      </c>
      <c r="GV37">
        <v>21.4602</v>
      </c>
      <c r="GW37">
        <v>19.521999999999998</v>
      </c>
      <c r="GX37">
        <v>29.9999</v>
      </c>
      <c r="GY37">
        <v>19.548300000000001</v>
      </c>
      <c r="GZ37">
        <v>19.514199999999999</v>
      </c>
      <c r="HA37">
        <v>20.783100000000001</v>
      </c>
      <c r="HB37">
        <v>0</v>
      </c>
      <c r="HC37">
        <v>-30</v>
      </c>
      <c r="HD37">
        <v>21.4617</v>
      </c>
      <c r="HE37">
        <v>398.64499999999998</v>
      </c>
      <c r="HF37">
        <v>0</v>
      </c>
      <c r="HG37">
        <v>101.13200000000001</v>
      </c>
      <c r="HH37">
        <v>99.430499999999995</v>
      </c>
    </row>
    <row r="38" spans="1:216" x14ac:dyDescent="0.2">
      <c r="A38">
        <v>20</v>
      </c>
      <c r="B38">
        <v>1690059418</v>
      </c>
      <c r="C38">
        <v>1219</v>
      </c>
      <c r="D38" t="s">
        <v>395</v>
      </c>
      <c r="E38" t="s">
        <v>396</v>
      </c>
      <c r="F38" t="s">
        <v>348</v>
      </c>
      <c r="G38" t="s">
        <v>349</v>
      </c>
      <c r="H38" t="s">
        <v>350</v>
      </c>
      <c r="I38" t="s">
        <v>351</v>
      </c>
      <c r="J38" t="s">
        <v>352</v>
      </c>
      <c r="K38" t="s">
        <v>353</v>
      </c>
      <c r="L38">
        <v>1690059418</v>
      </c>
      <c r="M38">
        <f t="shared" si="0"/>
        <v>1.4549442166472454E-3</v>
      </c>
      <c r="N38">
        <f t="shared" si="1"/>
        <v>1.4549442166472455</v>
      </c>
      <c r="O38">
        <f t="shared" si="2"/>
        <v>13.556500782793467</v>
      </c>
      <c r="P38">
        <f t="shared" si="3"/>
        <v>399.303</v>
      </c>
      <c r="Q38">
        <f t="shared" si="4"/>
        <v>276.1225795466076</v>
      </c>
      <c r="R38">
        <f t="shared" si="5"/>
        <v>27.567329690783374</v>
      </c>
      <c r="S38">
        <f t="shared" si="6"/>
        <v>39.865328889776094</v>
      </c>
      <c r="T38">
        <f t="shared" si="7"/>
        <v>0.18803582899890917</v>
      </c>
      <c r="U38">
        <f t="shared" si="8"/>
        <v>2.9247198822279272</v>
      </c>
      <c r="V38">
        <f t="shared" si="9"/>
        <v>0.18156862636076265</v>
      </c>
      <c r="W38">
        <f t="shared" si="10"/>
        <v>0.11404291365020311</v>
      </c>
      <c r="X38">
        <f t="shared" si="11"/>
        <v>297.68546099999998</v>
      </c>
      <c r="Y38">
        <f t="shared" si="12"/>
        <v>22.151950567517702</v>
      </c>
      <c r="Z38">
        <f t="shared" si="13"/>
        <v>20.9693</v>
      </c>
      <c r="AA38">
        <f t="shared" si="14"/>
        <v>2.4912268889437597</v>
      </c>
      <c r="AB38">
        <f t="shared" si="15"/>
        <v>69.421038566635843</v>
      </c>
      <c r="AC38">
        <f t="shared" si="16"/>
        <v>1.70803630253734</v>
      </c>
      <c r="AD38">
        <f t="shared" si="17"/>
        <v>2.4604015408064384</v>
      </c>
      <c r="AE38">
        <f t="shared" si="18"/>
        <v>0.7831905864064197</v>
      </c>
      <c r="AF38">
        <f t="shared" si="19"/>
        <v>-64.163039954143528</v>
      </c>
      <c r="AG38">
        <f t="shared" si="20"/>
        <v>-31.913925654032145</v>
      </c>
      <c r="AH38">
        <f t="shared" si="21"/>
        <v>-2.2134236500763018</v>
      </c>
      <c r="AI38">
        <f t="shared" si="22"/>
        <v>199.39507174174798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53850.852149547332</v>
      </c>
      <c r="AO38">
        <f t="shared" si="26"/>
        <v>1799.9</v>
      </c>
      <c r="AP38">
        <f t="shared" si="27"/>
        <v>1517.3157000000001</v>
      </c>
      <c r="AQ38">
        <f t="shared" si="28"/>
        <v>0.84299999999999997</v>
      </c>
      <c r="AR38">
        <f t="shared" si="29"/>
        <v>0.16538999999999998</v>
      </c>
      <c r="AS38">
        <v>1690059418</v>
      </c>
      <c r="AT38">
        <v>399.303</v>
      </c>
      <c r="AU38">
        <v>413.435</v>
      </c>
      <c r="AV38">
        <v>17.1082</v>
      </c>
      <c r="AW38">
        <v>15.678699999999999</v>
      </c>
      <c r="AX38">
        <v>405.45499999999998</v>
      </c>
      <c r="AY38">
        <v>17.2486</v>
      </c>
      <c r="AZ38">
        <v>600.23199999999997</v>
      </c>
      <c r="BA38">
        <v>99.737399999999994</v>
      </c>
      <c r="BB38">
        <v>9.9888699999999997E-2</v>
      </c>
      <c r="BC38">
        <v>20.7669</v>
      </c>
      <c r="BD38">
        <v>20.9693</v>
      </c>
      <c r="BE38">
        <v>999.9</v>
      </c>
      <c r="BF38">
        <v>0</v>
      </c>
      <c r="BG38">
        <v>0</v>
      </c>
      <c r="BH38">
        <v>9998.75</v>
      </c>
      <c r="BI38">
        <v>0</v>
      </c>
      <c r="BJ38">
        <v>9.4687199999999994</v>
      </c>
      <c r="BK38">
        <v>-14.131500000000001</v>
      </c>
      <c r="BL38">
        <v>406.25299999999999</v>
      </c>
      <c r="BM38">
        <v>420.02</v>
      </c>
      <c r="BN38">
        <v>1.42954</v>
      </c>
      <c r="BO38">
        <v>413.435</v>
      </c>
      <c r="BP38">
        <v>15.678699999999999</v>
      </c>
      <c r="BQ38">
        <v>1.7063299999999999</v>
      </c>
      <c r="BR38">
        <v>1.56375</v>
      </c>
      <c r="BS38">
        <v>14.9541</v>
      </c>
      <c r="BT38">
        <v>13.606199999999999</v>
      </c>
      <c r="BU38">
        <v>1799.9</v>
      </c>
      <c r="BV38">
        <v>0.89999899999999999</v>
      </c>
      <c r="BW38">
        <v>0.10000100000000001</v>
      </c>
      <c r="BX38">
        <v>0</v>
      </c>
      <c r="BY38">
        <v>2.3191999999999999</v>
      </c>
      <c r="BZ38">
        <v>0</v>
      </c>
      <c r="CA38">
        <v>12025.9</v>
      </c>
      <c r="CB38">
        <v>17198.7</v>
      </c>
      <c r="CC38">
        <v>35</v>
      </c>
      <c r="CD38">
        <v>38.186999999999998</v>
      </c>
      <c r="CE38">
        <v>36.625</v>
      </c>
      <c r="CF38">
        <v>36.875</v>
      </c>
      <c r="CG38">
        <v>34.875</v>
      </c>
      <c r="CH38">
        <v>1619.91</v>
      </c>
      <c r="CI38">
        <v>179.99</v>
      </c>
      <c r="CJ38">
        <v>0</v>
      </c>
      <c r="CK38">
        <v>1690059422.8</v>
      </c>
      <c r="CL38">
        <v>0</v>
      </c>
      <c r="CM38">
        <v>1690058018</v>
      </c>
      <c r="CN38" t="s">
        <v>354</v>
      </c>
      <c r="CO38">
        <v>1690058016</v>
      </c>
      <c r="CP38">
        <v>1690058018</v>
      </c>
      <c r="CQ38">
        <v>23</v>
      </c>
      <c r="CR38">
        <v>0.36599999999999999</v>
      </c>
      <c r="CS38">
        <v>-2E-3</v>
      </c>
      <c r="CT38">
        <v>-6.1539999999999999</v>
      </c>
      <c r="CU38">
        <v>-0.14000000000000001</v>
      </c>
      <c r="CV38">
        <v>420</v>
      </c>
      <c r="CW38">
        <v>15</v>
      </c>
      <c r="CX38">
        <v>0.05</v>
      </c>
      <c r="CY38">
        <v>0.05</v>
      </c>
      <c r="CZ38">
        <v>13.1382675512692</v>
      </c>
      <c r="DA38">
        <v>3.1119103958147001</v>
      </c>
      <c r="DB38">
        <v>0.30109131430924302</v>
      </c>
      <c r="DC38">
        <v>0</v>
      </c>
      <c r="DD38">
        <v>412.86876190476198</v>
      </c>
      <c r="DE38">
        <v>3.8110909090904501</v>
      </c>
      <c r="DF38">
        <v>0.38695735027223099</v>
      </c>
      <c r="DG38">
        <v>-1</v>
      </c>
      <c r="DH38">
        <v>1799.9894999999999</v>
      </c>
      <c r="DI38">
        <v>-0.50430439953265704</v>
      </c>
      <c r="DJ38">
        <v>4.9140105819947197E-2</v>
      </c>
      <c r="DK38">
        <v>1</v>
      </c>
      <c r="DL38">
        <v>1</v>
      </c>
      <c r="DM38">
        <v>2</v>
      </c>
      <c r="DN38" t="s">
        <v>397</v>
      </c>
      <c r="DO38">
        <v>3.1610900000000002</v>
      </c>
      <c r="DP38">
        <v>2.83169</v>
      </c>
      <c r="DQ38">
        <v>9.5779100000000006E-2</v>
      </c>
      <c r="DR38">
        <v>9.7533900000000007E-2</v>
      </c>
      <c r="DS38">
        <v>9.5436000000000007E-2</v>
      </c>
      <c r="DT38">
        <v>8.9324500000000001E-2</v>
      </c>
      <c r="DU38">
        <v>28938.5</v>
      </c>
      <c r="DV38">
        <v>29996</v>
      </c>
      <c r="DW38">
        <v>29713.4</v>
      </c>
      <c r="DX38">
        <v>30966.7</v>
      </c>
      <c r="DY38">
        <v>35181.300000000003</v>
      </c>
      <c r="DZ38">
        <v>36876.9</v>
      </c>
      <c r="EA38">
        <v>40763</v>
      </c>
      <c r="EB38">
        <v>42867.199999999997</v>
      </c>
      <c r="EC38">
        <v>2.32667</v>
      </c>
      <c r="ED38">
        <v>1.99647</v>
      </c>
      <c r="EE38">
        <v>9.4361600000000004E-2</v>
      </c>
      <c r="EF38">
        <v>0</v>
      </c>
      <c r="EG38">
        <v>19.408799999999999</v>
      </c>
      <c r="EH38">
        <v>999.9</v>
      </c>
      <c r="EI38">
        <v>61.774999999999999</v>
      </c>
      <c r="EJ38">
        <v>21.742000000000001</v>
      </c>
      <c r="EK38">
        <v>16.178899999999999</v>
      </c>
      <c r="EL38">
        <v>61.327500000000001</v>
      </c>
      <c r="EM38">
        <v>25.1082</v>
      </c>
      <c r="EN38">
        <v>1</v>
      </c>
      <c r="EO38">
        <v>-0.550427</v>
      </c>
      <c r="EP38">
        <v>0.86803900000000001</v>
      </c>
      <c r="EQ38">
        <v>20.287299999999998</v>
      </c>
      <c r="ER38">
        <v>5.2460399999999998</v>
      </c>
      <c r="ES38">
        <v>11.824299999999999</v>
      </c>
      <c r="ET38">
        <v>4.9833999999999996</v>
      </c>
      <c r="EU38">
        <v>3.2989999999999999</v>
      </c>
      <c r="EV38">
        <v>9999</v>
      </c>
      <c r="EW38">
        <v>213.4</v>
      </c>
      <c r="EX38">
        <v>86.5</v>
      </c>
      <c r="EY38">
        <v>5933.2</v>
      </c>
      <c r="EZ38">
        <v>1.87327</v>
      </c>
      <c r="FA38">
        <v>1.87896</v>
      </c>
      <c r="FB38">
        <v>1.87927</v>
      </c>
      <c r="FC38">
        <v>1.87988</v>
      </c>
      <c r="FD38">
        <v>1.87757</v>
      </c>
      <c r="FE38">
        <v>1.8767</v>
      </c>
      <c r="FF38">
        <v>1.87727</v>
      </c>
      <c r="FG38">
        <v>1.87493</v>
      </c>
      <c r="FH38">
        <v>0</v>
      </c>
      <c r="FI38">
        <v>0</v>
      </c>
      <c r="FJ38">
        <v>0</v>
      </c>
      <c r="FK38">
        <v>0</v>
      </c>
      <c r="FL38" t="s">
        <v>356</v>
      </c>
      <c r="FM38" t="s">
        <v>357</v>
      </c>
      <c r="FN38" t="s">
        <v>358</v>
      </c>
      <c r="FO38" t="s">
        <v>358</v>
      </c>
      <c r="FP38" t="s">
        <v>358</v>
      </c>
      <c r="FQ38" t="s">
        <v>358</v>
      </c>
      <c r="FR38">
        <v>0</v>
      </c>
      <c r="FS38">
        <v>100</v>
      </c>
      <c r="FT38">
        <v>100</v>
      </c>
      <c r="FU38">
        <v>-6.1520000000000001</v>
      </c>
      <c r="FV38">
        <v>-0.1404</v>
      </c>
      <c r="FW38">
        <v>-6.1527556540051398</v>
      </c>
      <c r="FX38">
        <v>1.4527828764109799E-4</v>
      </c>
      <c r="FY38">
        <v>-4.3579519040863002E-7</v>
      </c>
      <c r="FZ38">
        <v>2.0799061152897499E-10</v>
      </c>
      <c r="GA38">
        <v>-0.1404</v>
      </c>
      <c r="GB38">
        <v>0</v>
      </c>
      <c r="GC38">
        <v>0</v>
      </c>
      <c r="GD38">
        <v>0</v>
      </c>
      <c r="GE38">
        <v>4</v>
      </c>
      <c r="GF38">
        <v>2147</v>
      </c>
      <c r="GG38">
        <v>-1</v>
      </c>
      <c r="GH38">
        <v>-1</v>
      </c>
      <c r="GI38">
        <v>23.4</v>
      </c>
      <c r="GJ38">
        <v>23.3</v>
      </c>
      <c r="GK38">
        <v>1.0668899999999999</v>
      </c>
      <c r="GL38">
        <v>2.5122100000000001</v>
      </c>
      <c r="GM38">
        <v>1.54541</v>
      </c>
      <c r="GN38">
        <v>2.3010299999999999</v>
      </c>
      <c r="GO38">
        <v>1.5979000000000001</v>
      </c>
      <c r="GP38">
        <v>2.4377399999999998</v>
      </c>
      <c r="GQ38">
        <v>25.224900000000002</v>
      </c>
      <c r="GR38">
        <v>14.5786</v>
      </c>
      <c r="GS38">
        <v>18</v>
      </c>
      <c r="GT38">
        <v>636.66399999999999</v>
      </c>
      <c r="GU38">
        <v>401.61500000000001</v>
      </c>
      <c r="GV38">
        <v>19.331900000000001</v>
      </c>
      <c r="GW38">
        <v>19.642900000000001</v>
      </c>
      <c r="GX38">
        <v>30.000900000000001</v>
      </c>
      <c r="GY38">
        <v>19.549099999999999</v>
      </c>
      <c r="GZ38">
        <v>19.5077</v>
      </c>
      <c r="HA38">
        <v>21.415500000000002</v>
      </c>
      <c r="HB38">
        <v>0</v>
      </c>
      <c r="HC38">
        <v>-30</v>
      </c>
      <c r="HD38">
        <v>19.349900000000002</v>
      </c>
      <c r="HE38">
        <v>413.84899999999999</v>
      </c>
      <c r="HF38">
        <v>0</v>
      </c>
      <c r="HG38">
        <v>101.136</v>
      </c>
      <c r="HH38">
        <v>99.438199999999995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2023-07-22T12:57:55Z</dcterms:created>
  <dcterms:modified xsi:type="dcterms:W3CDTF">2023-07-25T16:55:37Z</dcterms:modified>
</cp:coreProperties>
</file>