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2468E07E-587E-DA47-ADFB-EF024FC1AA23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P38" i="1"/>
  <c r="AO38" i="1"/>
  <c r="AN38" i="1"/>
  <c r="AL38" i="1"/>
  <c r="P38" i="1" s="1"/>
  <c r="AD38" i="1"/>
  <c r="AC38" i="1"/>
  <c r="AB38" i="1"/>
  <c r="X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P36" i="1"/>
  <c r="O36" i="1"/>
  <c r="AR35" i="1"/>
  <c r="AQ35" i="1"/>
  <c r="AP35" i="1"/>
  <c r="AO35" i="1"/>
  <c r="AN35" i="1"/>
  <c r="AL35" i="1" s="1"/>
  <c r="AD35" i="1"/>
  <c r="AC35" i="1"/>
  <c r="AB35" i="1" s="1"/>
  <c r="X35" i="1"/>
  <c r="U35" i="1"/>
  <c r="AR34" i="1"/>
  <c r="AQ34" i="1"/>
  <c r="AP34" i="1"/>
  <c r="AO34" i="1"/>
  <c r="AN34" i="1"/>
  <c r="AL34" i="1"/>
  <c r="P34" i="1" s="1"/>
  <c r="AD34" i="1"/>
  <c r="AC34" i="1"/>
  <c r="AB34" i="1"/>
  <c r="X34" i="1"/>
  <c r="U34" i="1"/>
  <c r="S34" i="1"/>
  <c r="AR33" i="1"/>
  <c r="AQ33" i="1"/>
  <c r="AO33" i="1"/>
  <c r="AP33" i="1" s="1"/>
  <c r="AN33" i="1"/>
  <c r="AL33" i="1"/>
  <c r="P33" i="1" s="1"/>
  <c r="AD33" i="1"/>
  <c r="AC33" i="1"/>
  <c r="AB33" i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P32" i="1"/>
  <c r="O32" i="1"/>
  <c r="AR31" i="1"/>
  <c r="AQ31" i="1"/>
  <c r="AP31" i="1"/>
  <c r="AO31" i="1"/>
  <c r="AN31" i="1"/>
  <c r="AL31" i="1" s="1"/>
  <c r="AD31" i="1"/>
  <c r="AC31" i="1"/>
  <c r="AB31" i="1" s="1"/>
  <c r="X31" i="1"/>
  <c r="U31" i="1"/>
  <c r="AR30" i="1"/>
  <c r="AQ30" i="1"/>
  <c r="AP30" i="1"/>
  <c r="AO30" i="1"/>
  <c r="AN30" i="1"/>
  <c r="AL30" i="1"/>
  <c r="P30" i="1" s="1"/>
  <c r="AD30" i="1"/>
  <c r="AC30" i="1"/>
  <c r="AB30" i="1"/>
  <c r="X30" i="1"/>
  <c r="U30" i="1"/>
  <c r="S30" i="1"/>
  <c r="AR29" i="1"/>
  <c r="AQ29" i="1"/>
  <c r="AO29" i="1"/>
  <c r="AP29" i="1" s="1"/>
  <c r="AN29" i="1"/>
  <c r="AL29" i="1"/>
  <c r="P29" i="1" s="1"/>
  <c r="AD29" i="1"/>
  <c r="AC29" i="1"/>
  <c r="AB29" i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P28" i="1"/>
  <c r="O28" i="1"/>
  <c r="AR27" i="1"/>
  <c r="AQ27" i="1"/>
  <c r="AP27" i="1"/>
  <c r="AO27" i="1"/>
  <c r="AN27" i="1"/>
  <c r="AL27" i="1" s="1"/>
  <c r="AD27" i="1"/>
  <c r="AC27" i="1"/>
  <c r="AB27" i="1" s="1"/>
  <c r="X27" i="1"/>
  <c r="U27" i="1"/>
  <c r="AR26" i="1"/>
  <c r="AQ26" i="1"/>
  <c r="AP26" i="1"/>
  <c r="AO26" i="1"/>
  <c r="AN26" i="1"/>
  <c r="AL26" i="1"/>
  <c r="P26" i="1" s="1"/>
  <c r="AD26" i="1"/>
  <c r="AC26" i="1"/>
  <c r="AB26" i="1"/>
  <c r="X26" i="1"/>
  <c r="U26" i="1"/>
  <c r="S26" i="1"/>
  <c r="AR25" i="1"/>
  <c r="AQ25" i="1"/>
  <c r="AO25" i="1"/>
  <c r="AP25" i="1" s="1"/>
  <c r="AN25" i="1"/>
  <c r="AL25" i="1"/>
  <c r="P25" i="1" s="1"/>
  <c r="AD25" i="1"/>
  <c r="AC25" i="1"/>
  <c r="AB25" i="1"/>
  <c r="U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P24" i="1"/>
  <c r="O24" i="1"/>
  <c r="AR23" i="1"/>
  <c r="AQ23" i="1"/>
  <c r="AP23" i="1"/>
  <c r="AO23" i="1"/>
  <c r="AN23" i="1"/>
  <c r="AL23" i="1" s="1"/>
  <c r="AD23" i="1"/>
  <c r="AC23" i="1"/>
  <c r="AB23" i="1" s="1"/>
  <c r="X23" i="1"/>
  <c r="U23" i="1"/>
  <c r="AR22" i="1"/>
  <c r="AQ22" i="1"/>
  <c r="AP22" i="1"/>
  <c r="AO22" i="1"/>
  <c r="AN22" i="1"/>
  <c r="AL22" i="1"/>
  <c r="P22" i="1" s="1"/>
  <c r="AD22" i="1"/>
  <c r="AC22" i="1"/>
  <c r="AB22" i="1"/>
  <c r="X22" i="1"/>
  <c r="U22" i="1"/>
  <c r="S22" i="1"/>
  <c r="AR21" i="1"/>
  <c r="AQ21" i="1"/>
  <c r="AO21" i="1"/>
  <c r="AP21" i="1" s="1"/>
  <c r="AN21" i="1"/>
  <c r="AL21" i="1"/>
  <c r="P21" i="1" s="1"/>
  <c r="AD21" i="1"/>
  <c r="AC21" i="1"/>
  <c r="AB21" i="1"/>
  <c r="U21" i="1"/>
  <c r="AR20" i="1"/>
  <c r="AQ20" i="1"/>
  <c r="AO20" i="1"/>
  <c r="X20" i="1" s="1"/>
  <c r="AN20" i="1"/>
  <c r="AL20" i="1"/>
  <c r="N20" i="1" s="1"/>
  <c r="M20" i="1" s="1"/>
  <c r="AD20" i="1"/>
  <c r="AC20" i="1"/>
  <c r="AB20" i="1"/>
  <c r="U20" i="1"/>
  <c r="P20" i="1"/>
  <c r="O20" i="1"/>
  <c r="AR19" i="1"/>
  <c r="AQ19" i="1"/>
  <c r="AP19" i="1"/>
  <c r="AO19" i="1"/>
  <c r="AN19" i="1"/>
  <c r="AL19" i="1" s="1"/>
  <c r="AD19" i="1"/>
  <c r="AC19" i="1"/>
  <c r="AB19" i="1" s="1"/>
  <c r="X19" i="1"/>
  <c r="U19" i="1"/>
  <c r="S23" i="1" l="1"/>
  <c r="AM23" i="1"/>
  <c r="N23" i="1"/>
  <c r="M23" i="1" s="1"/>
  <c r="P23" i="1"/>
  <c r="O23" i="1"/>
  <c r="S27" i="1"/>
  <c r="AM27" i="1"/>
  <c r="P27" i="1"/>
  <c r="N27" i="1"/>
  <c r="M27" i="1" s="1"/>
  <c r="O27" i="1"/>
  <c r="AF20" i="1"/>
  <c r="S31" i="1"/>
  <c r="AM31" i="1"/>
  <c r="P31" i="1"/>
  <c r="O31" i="1"/>
  <c r="N31" i="1"/>
  <c r="M31" i="1" s="1"/>
  <c r="AF24" i="1"/>
  <c r="S35" i="1"/>
  <c r="AM35" i="1"/>
  <c r="P35" i="1"/>
  <c r="O35" i="1"/>
  <c r="N35" i="1"/>
  <c r="M35" i="1" s="1"/>
  <c r="AF28" i="1"/>
  <c r="AF32" i="1"/>
  <c r="Y20" i="1"/>
  <c r="Z20" i="1" s="1"/>
  <c r="V20" i="1" s="1"/>
  <c r="T20" i="1" s="1"/>
  <c r="W20" i="1" s="1"/>
  <c r="Q20" i="1" s="1"/>
  <c r="R20" i="1" s="1"/>
  <c r="AF36" i="1"/>
  <c r="S19" i="1"/>
  <c r="N19" i="1"/>
  <c r="M19" i="1" s="1"/>
  <c r="P19" i="1"/>
  <c r="O19" i="1"/>
  <c r="AM19" i="1"/>
  <c r="X28" i="1"/>
  <c r="X36" i="1"/>
  <c r="X32" i="1"/>
  <c r="S21" i="1"/>
  <c r="AM22" i="1"/>
  <c r="S25" i="1"/>
  <c r="AM26" i="1"/>
  <c r="S29" i="1"/>
  <c r="AM30" i="1"/>
  <c r="S33" i="1"/>
  <c r="AM34" i="1"/>
  <c r="S37" i="1"/>
  <c r="AM38" i="1"/>
  <c r="X24" i="1"/>
  <c r="N22" i="1"/>
  <c r="M22" i="1" s="1"/>
  <c r="N26" i="1"/>
  <c r="M26" i="1" s="1"/>
  <c r="Y26" i="1" s="1"/>
  <c r="Z26" i="1" s="1"/>
  <c r="N30" i="1"/>
  <c r="M30" i="1" s="1"/>
  <c r="N34" i="1"/>
  <c r="M34" i="1" s="1"/>
  <c r="Y34" i="1" s="1"/>
  <c r="Z34" i="1" s="1"/>
  <c r="N38" i="1"/>
  <c r="M38" i="1" s="1"/>
  <c r="Y38" i="1" s="1"/>
  <c r="Z38" i="1" s="1"/>
  <c r="AP20" i="1"/>
  <c r="Y19" i="1"/>
  <c r="Z19" i="1" s="1"/>
  <c r="S20" i="1"/>
  <c r="AM21" i="1"/>
  <c r="O22" i="1"/>
  <c r="S24" i="1"/>
  <c r="AM25" i="1"/>
  <c r="O26" i="1"/>
  <c r="Y27" i="1"/>
  <c r="Z27" i="1" s="1"/>
  <c r="AG27" i="1" s="1"/>
  <c r="S28" i="1"/>
  <c r="AM29" i="1"/>
  <c r="O30" i="1"/>
  <c r="S32" i="1"/>
  <c r="AM33" i="1"/>
  <c r="O34" i="1"/>
  <c r="Y35" i="1"/>
  <c r="Z35" i="1" s="1"/>
  <c r="S36" i="1"/>
  <c r="AM37" i="1"/>
  <c r="O38" i="1"/>
  <c r="N21" i="1"/>
  <c r="M21" i="1" s="1"/>
  <c r="N25" i="1"/>
  <c r="M25" i="1" s="1"/>
  <c r="N29" i="1"/>
  <c r="M29" i="1" s="1"/>
  <c r="N33" i="1"/>
  <c r="M33" i="1" s="1"/>
  <c r="N37" i="1"/>
  <c r="M37" i="1" s="1"/>
  <c r="AM20" i="1"/>
  <c r="O21" i="1"/>
  <c r="AM24" i="1"/>
  <c r="O25" i="1"/>
  <c r="AM28" i="1"/>
  <c r="O29" i="1"/>
  <c r="AM32" i="1"/>
  <c r="O33" i="1"/>
  <c r="AM36" i="1"/>
  <c r="O37" i="1"/>
  <c r="X21" i="1"/>
  <c r="X25" i="1"/>
  <c r="X29" i="1"/>
  <c r="X33" i="1"/>
  <c r="X37" i="1"/>
  <c r="AF22" i="1" l="1"/>
  <c r="AH38" i="1"/>
  <c r="AA38" i="1"/>
  <c r="AE38" i="1" s="1"/>
  <c r="AH34" i="1"/>
  <c r="AA34" i="1"/>
  <c r="AE34" i="1" s="1"/>
  <c r="AH26" i="1"/>
  <c r="AA26" i="1"/>
  <c r="AE26" i="1" s="1"/>
  <c r="AG26" i="1"/>
  <c r="Y24" i="1"/>
  <c r="Z24" i="1" s="1"/>
  <c r="Y22" i="1"/>
  <c r="Z22" i="1" s="1"/>
  <c r="AA19" i="1"/>
  <c r="AE19" i="1" s="1"/>
  <c r="AH19" i="1"/>
  <c r="AF35" i="1"/>
  <c r="V35" i="1"/>
  <c r="T35" i="1" s="1"/>
  <c r="W35" i="1" s="1"/>
  <c r="Q35" i="1" s="1"/>
  <c r="R35" i="1" s="1"/>
  <c r="Y37" i="1"/>
  <c r="Z37" i="1" s="1"/>
  <c r="V37" i="1" s="1"/>
  <c r="T37" i="1" s="1"/>
  <c r="W37" i="1" s="1"/>
  <c r="Q37" i="1" s="1"/>
  <c r="R37" i="1" s="1"/>
  <c r="AF37" i="1"/>
  <c r="AF31" i="1"/>
  <c r="AF29" i="1"/>
  <c r="Y29" i="1"/>
  <c r="Z29" i="1" s="1"/>
  <c r="V29" i="1" s="1"/>
  <c r="T29" i="1" s="1"/>
  <c r="W29" i="1" s="1"/>
  <c r="Q29" i="1" s="1"/>
  <c r="R29" i="1" s="1"/>
  <c r="V27" i="1"/>
  <c r="T27" i="1" s="1"/>
  <c r="W27" i="1" s="1"/>
  <c r="Q27" i="1" s="1"/>
  <c r="R27" i="1" s="1"/>
  <c r="AF27" i="1"/>
  <c r="AF23" i="1"/>
  <c r="AA35" i="1"/>
  <c r="AE35" i="1" s="1"/>
  <c r="AH35" i="1"/>
  <c r="AF33" i="1"/>
  <c r="V19" i="1"/>
  <c r="T19" i="1" s="1"/>
  <c r="W19" i="1" s="1"/>
  <c r="Q19" i="1" s="1"/>
  <c r="R19" i="1" s="1"/>
  <c r="AF19" i="1"/>
  <c r="Y36" i="1"/>
  <c r="Z36" i="1" s="1"/>
  <c r="AF30" i="1"/>
  <c r="Y28" i="1"/>
  <c r="Z28" i="1" s="1"/>
  <c r="AG34" i="1"/>
  <c r="AA27" i="1"/>
  <c r="AE27" i="1" s="1"/>
  <c r="AH27" i="1"/>
  <c r="AI27" i="1" s="1"/>
  <c r="Y33" i="1"/>
  <c r="Z33" i="1" s="1"/>
  <c r="AF38" i="1"/>
  <c r="V38" i="1"/>
  <c r="T38" i="1" s="1"/>
  <c r="W38" i="1" s="1"/>
  <c r="Q38" i="1" s="1"/>
  <c r="R38" i="1" s="1"/>
  <c r="Y32" i="1"/>
  <c r="Z32" i="1" s="1"/>
  <c r="AF25" i="1"/>
  <c r="AF34" i="1"/>
  <c r="V34" i="1"/>
  <c r="T34" i="1" s="1"/>
  <c r="W34" i="1" s="1"/>
  <c r="Q34" i="1" s="1"/>
  <c r="R34" i="1" s="1"/>
  <c r="AA20" i="1"/>
  <c r="AE20" i="1" s="1"/>
  <c r="AH20" i="1"/>
  <c r="AG20" i="1"/>
  <c r="AG19" i="1"/>
  <c r="Y25" i="1"/>
  <c r="Z25" i="1" s="1"/>
  <c r="V25" i="1" s="1"/>
  <c r="T25" i="1" s="1"/>
  <c r="W25" i="1" s="1"/>
  <c r="Q25" i="1" s="1"/>
  <c r="R25" i="1" s="1"/>
  <c r="AF21" i="1"/>
  <c r="Y31" i="1"/>
  <c r="Z31" i="1" s="1"/>
  <c r="V31" i="1" s="1"/>
  <c r="T31" i="1" s="1"/>
  <c r="W31" i="1" s="1"/>
  <c r="Q31" i="1" s="1"/>
  <c r="R31" i="1" s="1"/>
  <c r="Y23" i="1"/>
  <c r="Z23" i="1" s="1"/>
  <c r="V23" i="1" s="1"/>
  <c r="T23" i="1" s="1"/>
  <c r="W23" i="1" s="1"/>
  <c r="Q23" i="1" s="1"/>
  <c r="R23" i="1" s="1"/>
  <c r="Y21" i="1"/>
  <c r="Z21" i="1" s="1"/>
  <c r="V21" i="1" s="1"/>
  <c r="T21" i="1" s="1"/>
  <c r="W21" i="1" s="1"/>
  <c r="Q21" i="1" s="1"/>
  <c r="R21" i="1" s="1"/>
  <c r="AF26" i="1"/>
  <c r="V26" i="1"/>
  <c r="T26" i="1" s="1"/>
  <c r="W26" i="1" s="1"/>
  <c r="Q26" i="1" s="1"/>
  <c r="R26" i="1" s="1"/>
  <c r="AG35" i="1"/>
  <c r="AG38" i="1"/>
  <c r="Y30" i="1"/>
  <c r="Z30" i="1" s="1"/>
  <c r="AI26" i="1" l="1"/>
  <c r="AI19" i="1"/>
  <c r="AH30" i="1"/>
  <c r="AA30" i="1"/>
  <c r="AE30" i="1" s="1"/>
  <c r="AG30" i="1"/>
  <c r="AA31" i="1"/>
  <c r="AE31" i="1" s="1"/>
  <c r="AH31" i="1"/>
  <c r="AG31" i="1"/>
  <c r="V30" i="1"/>
  <c r="T30" i="1" s="1"/>
  <c r="W30" i="1" s="1"/>
  <c r="Q30" i="1" s="1"/>
  <c r="R30" i="1" s="1"/>
  <c r="AI35" i="1"/>
  <c r="AA36" i="1"/>
  <c r="AE36" i="1" s="1"/>
  <c r="AH36" i="1"/>
  <c r="AG36" i="1"/>
  <c r="V36" i="1"/>
  <c r="T36" i="1" s="1"/>
  <c r="W36" i="1" s="1"/>
  <c r="Q36" i="1" s="1"/>
  <c r="R36" i="1" s="1"/>
  <c r="AA32" i="1"/>
  <c r="AE32" i="1" s="1"/>
  <c r="AH32" i="1"/>
  <c r="AG32" i="1"/>
  <c r="V32" i="1"/>
  <c r="T32" i="1" s="1"/>
  <c r="W32" i="1" s="1"/>
  <c r="Q32" i="1" s="1"/>
  <c r="R32" i="1" s="1"/>
  <c r="AA24" i="1"/>
  <c r="AE24" i="1" s="1"/>
  <c r="AH24" i="1"/>
  <c r="AG24" i="1"/>
  <c r="V24" i="1"/>
  <c r="T24" i="1" s="1"/>
  <c r="W24" i="1" s="1"/>
  <c r="Q24" i="1" s="1"/>
  <c r="R24" i="1" s="1"/>
  <c r="AI38" i="1"/>
  <c r="AH33" i="1"/>
  <c r="AG33" i="1"/>
  <c r="AA33" i="1"/>
  <c r="AE33" i="1" s="1"/>
  <c r="AI34" i="1"/>
  <c r="AG25" i="1"/>
  <c r="AA25" i="1"/>
  <c r="AE25" i="1" s="1"/>
  <c r="AH25" i="1"/>
  <c r="AI25" i="1" s="1"/>
  <c r="AH22" i="1"/>
  <c r="AA22" i="1"/>
  <c r="AE22" i="1" s="1"/>
  <c r="AG22" i="1"/>
  <c r="AA28" i="1"/>
  <c r="AE28" i="1" s="1"/>
  <c r="AH28" i="1"/>
  <c r="AG28" i="1"/>
  <c r="V28" i="1"/>
  <c r="T28" i="1" s="1"/>
  <c r="W28" i="1" s="1"/>
  <c r="Q28" i="1" s="1"/>
  <c r="R28" i="1" s="1"/>
  <c r="AG21" i="1"/>
  <c r="AH21" i="1"/>
  <c r="AA21" i="1"/>
  <c r="AE21" i="1" s="1"/>
  <c r="V33" i="1"/>
  <c r="T33" i="1" s="1"/>
  <c r="W33" i="1" s="1"/>
  <c r="Q33" i="1" s="1"/>
  <c r="R33" i="1" s="1"/>
  <c r="V22" i="1"/>
  <c r="T22" i="1" s="1"/>
  <c r="W22" i="1" s="1"/>
  <c r="Q22" i="1" s="1"/>
  <c r="R22" i="1" s="1"/>
  <c r="AA23" i="1"/>
  <c r="AE23" i="1" s="1"/>
  <c r="AH23" i="1"/>
  <c r="AG23" i="1"/>
  <c r="AI20" i="1"/>
  <c r="AG29" i="1"/>
  <c r="AH29" i="1"/>
  <c r="AA29" i="1"/>
  <c r="AE29" i="1" s="1"/>
  <c r="AG37" i="1"/>
  <c r="AA37" i="1"/>
  <c r="AE37" i="1" s="1"/>
  <c r="AH37" i="1"/>
  <c r="AI29" i="1" l="1"/>
  <c r="AI21" i="1"/>
  <c r="AI24" i="1"/>
  <c r="AI36" i="1"/>
  <c r="AI30" i="1"/>
  <c r="AI23" i="1"/>
  <c r="AI32" i="1"/>
  <c r="AI22" i="1"/>
  <c r="AI33" i="1"/>
  <c r="AI31" i="1"/>
  <c r="AI37" i="1"/>
  <c r="AI28" i="1"/>
</calcChain>
</file>

<file path=xl/sharedStrings.xml><?xml version="1.0" encoding="utf-8"?>
<sst xmlns="http://schemas.openxmlformats.org/spreadsheetml/2006/main" count="1012" uniqueCount="394">
  <si>
    <t>File opened</t>
  </si>
  <si>
    <t>2023-07-22 13:26:15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</si>
  <si>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</si>
  <si>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</si>
  <si>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</si>
  <si>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</si>
  <si>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</si>
  <si>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</si>
  <si>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</si>
  <si>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</si>
  <si>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</si>
  <si>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</si>
  <si>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</si>
  <si>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{"co2aspan2b": "0.289966", "tbzero": "-0.243059", "h2oaspanconc2": "0", "co2aspanconc1": "2473", "h2obzero": "1.0566", "h2obspan1": "1.00489", "co2aspan2": "-0.0349502", "oxygen": "21", "h2obspanconc1": "11.65", "h2oaspan2": "0", "co2aspan1": "1.00226", "h2oaspan2b": "0.0685964", "co2bspan1": "1.0021", "co2aspan2a": "0.292292", "co2bspanconc1": "2473", "h2oaspanconc1": "11.65", "h2obspanconc2": "0", "ssa_ref": "34842.2", "flowbzero": "0.38674", "ssb_ref": "37125.5", "co2bzero": "0.928369", "flowmeterzero": "0.996167", "chamberpressurezero": "2.68235", "h2obspan2b": "0.0690967", "co2bspanconc2": "301.4", "tazero": "-0.14134", "h2oazero": "1.04545", "h2oaspan1": "1.00591", "co2bspan2": "-0.0342144", "h2oaspan2a": "0.0681933", "co2bspan2a": "0.293064", "h2obspan2": "0", "flowazero": "0.29744", "co2azero": "0.925242", "co2aspanconc2": "301.4", "h2obspan2a": "0.0687607", "co2bspan2b": "0.29074"}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</si>
  <si>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</si>
  <si>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</si>
  <si>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</si>
  <si>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</si>
  <si>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</si>
  <si>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</si>
  <si>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</si>
  <si>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</si>
  <si>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</si>
  <si>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</si>
  <si>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</si>
  <si>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</si>
  <si>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</si>
  <si>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13:26:15</t>
  </si>
  <si>
    <t>Stability Definition:	Qin (LeafQ): Std&lt;1 Per=20	A (GasEx): Std&lt;0.2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</si>
  <si>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</si>
  <si>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</si>
  <si>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</si>
  <si>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</si>
  <si>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</si>
  <si>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</si>
  <si>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</si>
  <si>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</si>
  <si>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</si>
  <si>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</si>
  <si>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</si>
  <si>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</si>
  <si>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</si>
  <si>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</si>
  <si>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</si>
  <si>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</si>
  <si>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</si>
  <si>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</si>
  <si>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</si>
  <si>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</si>
  <si>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</si>
  <si>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</si>
  <si>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</si>
  <si>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</si>
  <si>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</si>
  <si>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</si>
  <si>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</si>
  <si>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</si>
  <si>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</si>
  <si>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</si>
  <si>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</si>
  <si>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</si>
  <si>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</si>
  <si>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</si>
  <si>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</si>
  <si>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</si>
  <si>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</si>
  <si>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</si>
  <si>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</si>
  <si>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</si>
  <si>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</si>
  <si>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</si>
  <si>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</si>
  <si>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</si>
  <si>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</si>
  <si>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</si>
  <si>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</si>
  <si>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</si>
  <si>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</si>
  <si>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</si>
  <si>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</si>
  <si>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</si>
  <si>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</si>
  <si>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</si>
  <si>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</si>
  <si>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</si>
  <si>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</si>
  <si>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</si>
  <si>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11.4116 93.1025 383.952 624.467 854.337 1076.03 1262.74 1363.28</t>
  </si>
  <si>
    <t>Fs_true</t>
  </si>
  <si>
    <t>-0.0298392 101.154 402.619 601.684 802.019 1001.11 1202.09 1401.06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</si>
  <si>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</si>
  <si>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</si>
  <si>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</si>
  <si>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</si>
  <si>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</si>
  <si>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</si>
  <si>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</si>
  <si>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</si>
  <si>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</si>
  <si>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</si>
  <si>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</si>
  <si>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</si>
  <si>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</si>
  <si>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</si>
  <si>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</si>
  <si>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</si>
  <si>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</si>
  <si>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</si>
  <si>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</si>
  <si>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</si>
  <si>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</si>
  <si>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</si>
  <si>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</si>
  <si>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</si>
  <si>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</si>
  <si>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</si>
  <si>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</si>
  <si>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</si>
  <si>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</si>
  <si>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</si>
  <si>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</si>
  <si>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</si>
  <si>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</si>
  <si>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</si>
  <si>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</si>
  <si>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</si>
  <si>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</si>
  <si>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</si>
  <si>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</si>
  <si>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</si>
  <si>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</si>
  <si>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</si>
  <si>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</si>
  <si>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</si>
  <si>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</si>
  <si>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</si>
  <si>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</si>
  <si>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</si>
  <si>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</si>
  <si>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</si>
  <si>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</si>
  <si>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</si>
  <si>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</si>
  <si>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</si>
  <si>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</si>
  <si>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</si>
  <si>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</si>
  <si>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</si>
  <si>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</si>
  <si>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</si>
  <si>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</si>
  <si>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</si>
  <si>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</si>
  <si>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</si>
  <si>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</si>
  <si>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</si>
  <si>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</si>
  <si>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</si>
  <si>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</si>
  <si>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</si>
  <si>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</si>
  <si>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</si>
  <si>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</si>
  <si>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</si>
  <si>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</si>
  <si>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</si>
  <si>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</si>
  <si>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</si>
  <si>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</si>
  <si>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</si>
  <si>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</si>
  <si>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</si>
  <si>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</si>
  <si>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</si>
  <si>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</si>
  <si>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</si>
  <si>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</si>
  <si>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</si>
  <si>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</si>
  <si>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</si>
  <si>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</si>
  <si>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</si>
  <si>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</si>
  <si>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</si>
  <si>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</si>
  <si>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</si>
  <si>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</si>
  <si>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</si>
  <si>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</si>
  <si>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</si>
  <si>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</si>
  <si>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</si>
  <si>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</si>
  <si>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</si>
  <si>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</si>
  <si>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</si>
  <si>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</si>
  <si>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</si>
  <si>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</si>
  <si>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</si>
  <si>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</si>
  <si>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</si>
  <si>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</si>
  <si>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</si>
  <si>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</si>
  <si>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</si>
  <si>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</si>
  <si>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</si>
  <si>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</si>
  <si>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</si>
  <si>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</si>
  <si>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</si>
  <si>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</si>
  <si>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</si>
  <si>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</si>
  <si>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</si>
  <si>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</si>
  <si>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</si>
  <si>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</si>
  <si>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</si>
  <si>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</si>
  <si>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</si>
  <si>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</si>
  <si>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</si>
  <si>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</si>
  <si>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</si>
  <si>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</si>
  <si>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</si>
  <si>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</si>
  <si>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</si>
  <si>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</si>
  <si>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</si>
  <si>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</si>
  <si>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</si>
  <si>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</si>
  <si>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</si>
  <si>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</si>
  <si>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</si>
  <si>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</si>
  <si>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</si>
  <si>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</si>
  <si>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</si>
  <si>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</si>
  <si>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</si>
  <si>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</si>
  <si>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</si>
  <si>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</si>
  <si>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</si>
  <si>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</si>
  <si>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</si>
  <si>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</si>
  <si>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</si>
  <si>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</si>
  <si>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</si>
  <si>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</si>
  <si>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</si>
  <si>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</si>
  <si>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</si>
  <si>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</si>
  <si>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</si>
  <si>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</si>
  <si>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</si>
  <si>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</si>
  <si>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</si>
  <si>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</si>
  <si>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</si>
  <si>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</si>
  <si>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</si>
  <si>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</si>
  <si>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</si>
  <si>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</si>
  <si>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</si>
  <si>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</si>
  <si>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</si>
  <si>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</si>
  <si>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</si>
  <si>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</si>
  <si>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</si>
  <si>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</si>
  <si>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</si>
  <si>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</si>
  <si>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</si>
  <si>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</si>
  <si>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</si>
  <si>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</si>
  <si>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</si>
  <si>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</si>
  <si>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</si>
  <si>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</si>
  <si>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</si>
  <si>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</si>
  <si>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</si>
  <si>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</si>
  <si>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</si>
  <si>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</si>
  <si>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</si>
  <si>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</si>
  <si>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</si>
  <si>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</si>
  <si>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</si>
  <si>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</si>
  <si>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</si>
  <si>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</si>
  <si>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</si>
  <si>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</si>
  <si>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</si>
  <si>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</si>
  <si>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</si>
  <si>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</si>
  <si>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</si>
  <si>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</si>
  <si>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</si>
  <si>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</si>
  <si>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</si>
  <si>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</si>
  <si>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</si>
  <si>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</si>
  <si>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</si>
  <si>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</si>
  <si>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</si>
  <si>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</si>
  <si>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</si>
  <si>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</si>
  <si>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</si>
  <si>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</si>
  <si>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</si>
  <si>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</si>
  <si>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</si>
  <si>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</si>
  <si>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</si>
  <si>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</si>
  <si>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</si>
  <si>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</si>
  <si>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</si>
  <si>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</si>
  <si>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</si>
  <si>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</si>
  <si>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</si>
  <si>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</si>
  <si>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</si>
  <si>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</si>
  <si>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</si>
  <si>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13:50:30</t>
  </si>
  <si>
    <t>13:50:30</t>
  </si>
  <si>
    <t>none</t>
  </si>
  <si>
    <t>Lindsey</t>
  </si>
  <si>
    <t>20230722</t>
  </si>
  <si>
    <t>kse</t>
  </si>
  <si>
    <t>SAPU15</t>
  </si>
  <si>
    <t>BNL21883</t>
  </si>
  <si>
    <t>13:48:19</t>
  </si>
  <si>
    <t>2/2</t>
  </si>
  <si>
    <t>00000000</t>
  </si>
  <si>
    <t>iiiiiiii</t>
  </si>
  <si>
    <t>off</t>
  </si>
  <si>
    <t>20230722 13:51:31</t>
  </si>
  <si>
    <t>13:51:31</t>
  </si>
  <si>
    <t>20230722 13:52:32</t>
  </si>
  <si>
    <t>13:52:32</t>
  </si>
  <si>
    <t>20230722 13:53:33</t>
  </si>
  <si>
    <t>13:53:33</t>
  </si>
  <si>
    <t>20230722 13:54:34</t>
  </si>
  <si>
    <t>13:54:34</t>
  </si>
  <si>
    <t>20230722 13:55:35</t>
  </si>
  <si>
    <t>13:55:35</t>
  </si>
  <si>
    <t>20230722 13:56:36</t>
  </si>
  <si>
    <t>13:56:36</t>
  </si>
  <si>
    <t>20230722 13:57:37</t>
  </si>
  <si>
    <t>13:57:37</t>
  </si>
  <si>
    <t>20230722 13:58:38</t>
  </si>
  <si>
    <t>13:58:38</t>
  </si>
  <si>
    <t>20230722 13:59:39</t>
  </si>
  <si>
    <t>13:59:39</t>
  </si>
  <si>
    <t>20230722 14:00:40</t>
  </si>
  <si>
    <t>14:00:40</t>
  </si>
  <si>
    <t>20230722 14:01:41</t>
  </si>
  <si>
    <t>14:01:41</t>
  </si>
  <si>
    <t>20230722 14:02:42</t>
  </si>
  <si>
    <t>14:02:42</t>
  </si>
  <si>
    <t>20230722 14:03:43</t>
  </si>
  <si>
    <t>14:03:43</t>
  </si>
  <si>
    <t>20230722 14:04:44</t>
  </si>
  <si>
    <t>14:04:44</t>
  </si>
  <si>
    <t>20230722 14:05:45</t>
  </si>
  <si>
    <t>14:05:45</t>
  </si>
  <si>
    <t>20230722 14:06:46</t>
  </si>
  <si>
    <t>14:06:46</t>
  </si>
  <si>
    <t>20230722 14:07:47</t>
  </si>
  <si>
    <t>14:07:47</t>
  </si>
  <si>
    <t>20230722 14:08:48</t>
  </si>
  <si>
    <t>14:08:48</t>
  </si>
  <si>
    <t>20230722 14:10:49</t>
  </si>
  <si>
    <t>14:10:49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</si>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</sst>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5.3719999999999999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340</v>
      </c>
      <c r="EY18" t="s">
        <v>339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</v>
      </c>
      <c r="B19">
        <v>1690062630</v>
      </c>
      <c r="C19">
        <v>0</v>
      </c>
      <c r="D19" t="s">
        <v>342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348</v>
      </c>
      <c r="K19" t="s">
        <v>349</v>
      </c>
      <c r="L19">
        <v>1690062630</v>
      </c>
      <c r="M19">
        <f t="shared" ref="M19:M38" si="0">(N19)/1000</f>
        <v>2.9185809625588799E-3</v>
      </c>
      <c r="N19">
        <f t="shared" ref="N19:N38" si="1">1000*AZ19*AL19*(AV19-AW19)/(100*$B$7*(1000-AL19*AV19))</f>
        <v>2.9185809625588797</v>
      </c>
      <c r="O19">
        <f t="shared" ref="O19:O38" si="2">AZ19*AL19*(AU19-AT19*(1000-AL19*AW19)/(1000-AL19*AV19))/(100*$B$7)</f>
        <v>22.598330022079168</v>
      </c>
      <c r="P19">
        <f t="shared" ref="P19:P38" si="3">AT19 - IF(AL19&gt;1, O19*$B$7*100/(AN19*BH19), 0)</f>
        <v>399.97899999999998</v>
      </c>
      <c r="Q19">
        <f t="shared" ref="Q19:Q38" si="4">((W19-M19/2)*P19-O19)/(W19+M19/2)</f>
        <v>308.1725906896678</v>
      </c>
      <c r="R19">
        <f t="shared" ref="R19:R38" si="5">Q19*(BA19+BB19)/1000</f>
        <v>30.765692241194092</v>
      </c>
      <c r="S19">
        <f t="shared" ref="S19:S38" si="6">(AT19 - IF(AL19&gt;1, O19*$B$7*100/(AN19*BH19), 0))*(BA19+BB19)/1000</f>
        <v>39.930971113951003</v>
      </c>
      <c r="T19">
        <f t="shared" ref="T19:T38" si="7">2/((1/V19-1/U19)+SIGN(V19)*SQRT((1/V19-1/U19)*(1/V19-1/U19) + 4*$C$7/(($C$7+1)*($C$7+1))*(2*1/V19*1/U19-1/U19*1/U19)))</f>
        <v>0.43992420967375867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3.0544164602206259</v>
      </c>
      <c r="V19">
        <f t="shared" ref="V19:V38" si="9">M19*(1000-(1000*0.61365*EXP(17.502*Z19/(240.97+Z19))/(BA19+BB19)+AV19)/2)/(1000*0.61365*EXP(17.502*Z19/(240.97+Z19))/(BA19+BB19)-AV19)</f>
        <v>0.4075128166734121</v>
      </c>
      <c r="W19">
        <f t="shared" ref="W19:W38" si="10">1/(($C$7+1)/(T19/1.6)+1/(U19/1.37)) + $C$7/(($C$7+1)/(T19/1.6) + $C$7/(U19/1.37))</f>
        <v>0.25740826893461705</v>
      </c>
      <c r="X19">
        <f t="shared" ref="X19:X38" si="11">(AO19*AR19)</f>
        <v>330.77419500000002</v>
      </c>
      <c r="Y19">
        <f t="shared" ref="Y19:Y38" si="12">(BC19+(X19+2*0.95*0.0000000567*(((BC19+$B$9)+273)^4-(BC19+273)^4)-44100*M19)/(1.84*29.3*U19+8*0.95*0.0000000567*(BC19+273)^3))</f>
        <v>23.168929272260694</v>
      </c>
      <c r="Z19">
        <f t="shared" ref="Z19:Z38" si="13">($C$9*BD19+$D$9*BE19+$E$9*Y19)</f>
        <v>20.973500000000001</v>
      </c>
      <c r="AA19">
        <f t="shared" ref="AA19:AA38" si="14">0.61365*EXP(17.502*Z19/(240.97+Z19))</f>
        <v>2.4918701111094226</v>
      </c>
      <c r="AB19">
        <f t="shared" ref="AB19:AB38" si="15">(AC19/AD19*100)</f>
        <v>67.462789549405414</v>
      </c>
      <c r="AC19">
        <f t="shared" ref="AC19:AC38" si="16">AV19*(BA19+BB19)/1000</f>
        <v>1.7922160404218002</v>
      </c>
      <c r="AD19">
        <f t="shared" ref="AD19:AD38" si="17">0.61365*EXP(17.502*BC19/(240.97+BC19))</f>
        <v>2.6565993674324662</v>
      </c>
      <c r="AE19">
        <f t="shared" ref="AE19:AE38" si="18">(AA19-AV19*(BA19+BB19)/1000)</f>
        <v>0.69965407068762242</v>
      </c>
      <c r="AF19">
        <f t="shared" ref="AF19:AF38" si="19">(-M19*44100)</f>
        <v>-128.7094204488466</v>
      </c>
      <c r="AG19">
        <f t="shared" ref="AG19:AG38" si="20">2*29.3*U19*0.92*(BC19-Z19)</f>
        <v>172.17863853269014</v>
      </c>
      <c r="AH19">
        <f t="shared" ref="AH19:AH38" si="21">2*0.95*0.0000000567*(((BC19+$B$9)+273)^4-(Z19+273)^4)</f>
        <v>11.508086634935127</v>
      </c>
      <c r="AI19">
        <f t="shared" ref="AI19:AI38" si="22">X19+AH19+AF19+AG19</f>
        <v>385.75149971877869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53732.270815977601</v>
      </c>
      <c r="AO19">
        <f t="shared" ref="AO19:AO38" si="26">$B$13*BI19+$C$13*BJ19+$F$13*BU19*(1-BX19)</f>
        <v>1999.96</v>
      </c>
      <c r="AP19">
        <f t="shared" ref="AP19:AP38" si="27">AO19*AQ19</f>
        <v>1685.9666999999999</v>
      </c>
      <c r="AQ19">
        <f t="shared" ref="AQ19:AQ38" si="28">($B$13*$D$11+$C$13*$D$11+$F$13*((CH19+BZ19)/MAX(CH19+BZ19+CI19, 0.1)*$I$11+CI19/MAX(CH19+BZ19+CI19, 0.1)*$J$11))/($B$13+$C$13+$F$13)</f>
        <v>0.8430002100042</v>
      </c>
      <c r="AR19">
        <f t="shared" ref="AR19:AR38" si="29">($B$13*$K$11+$C$13*$K$11+$F$13*((CH19+BZ19)/MAX(CH19+BZ19+CI19, 0.1)*$P$11+CI19/MAX(CH19+BZ19+CI19, 0.1)*$Q$11))/($B$13+$C$13+$F$13)</f>
        <v>0.16539040530810617</v>
      </c>
      <c r="AS19">
        <v>1690062630</v>
      </c>
      <c r="AT19">
        <v>399.97899999999998</v>
      </c>
      <c r="AU19">
        <v>421.24900000000002</v>
      </c>
      <c r="AV19">
        <v>17.952200000000001</v>
      </c>
      <c r="AW19">
        <v>15.387</v>
      </c>
      <c r="AX19">
        <v>406.07400000000001</v>
      </c>
      <c r="AY19">
        <v>18.102799999999998</v>
      </c>
      <c r="AZ19">
        <v>600.23199999999997</v>
      </c>
      <c r="BA19">
        <v>99.733000000000004</v>
      </c>
      <c r="BB19">
        <v>9.9668999999999994E-2</v>
      </c>
      <c r="BC19">
        <v>22.019100000000002</v>
      </c>
      <c r="BD19">
        <v>20.973500000000001</v>
      </c>
      <c r="BE19">
        <v>999.9</v>
      </c>
      <c r="BF19">
        <v>0</v>
      </c>
      <c r="BG19">
        <v>0</v>
      </c>
      <c r="BH19">
        <v>10020.6</v>
      </c>
      <c r="BI19">
        <v>0</v>
      </c>
      <c r="BJ19">
        <v>17.318300000000001</v>
      </c>
      <c r="BK19">
        <v>-21.269600000000001</v>
      </c>
      <c r="BL19">
        <v>407.291</v>
      </c>
      <c r="BM19">
        <v>427.83199999999999</v>
      </c>
      <c r="BN19">
        <v>2.5652300000000001</v>
      </c>
      <c r="BO19">
        <v>421.24900000000002</v>
      </c>
      <c r="BP19">
        <v>15.387</v>
      </c>
      <c r="BQ19">
        <v>1.79043</v>
      </c>
      <c r="BR19">
        <v>1.5345899999999999</v>
      </c>
      <c r="BS19">
        <v>15.7035</v>
      </c>
      <c r="BT19">
        <v>13.317299999999999</v>
      </c>
      <c r="BU19">
        <v>1999.96</v>
      </c>
      <c r="BV19">
        <v>0.89999499999999999</v>
      </c>
      <c r="BW19">
        <v>0.100005</v>
      </c>
      <c r="BX19">
        <v>0</v>
      </c>
      <c r="BY19">
        <v>2.4434999999999998</v>
      </c>
      <c r="BZ19">
        <v>0</v>
      </c>
      <c r="CA19">
        <v>11876.6</v>
      </c>
      <c r="CB19">
        <v>19110.3</v>
      </c>
      <c r="CC19">
        <v>38.936999999999998</v>
      </c>
      <c r="CD19">
        <v>40.311999999999998</v>
      </c>
      <c r="CE19">
        <v>39.936999999999998</v>
      </c>
      <c r="CF19">
        <v>38.5</v>
      </c>
      <c r="CG19">
        <v>38.25</v>
      </c>
      <c r="CH19">
        <v>1799.95</v>
      </c>
      <c r="CI19">
        <v>200.01</v>
      </c>
      <c r="CJ19">
        <v>0</v>
      </c>
      <c r="CK19">
        <v>1690062635.2</v>
      </c>
      <c r="CL19">
        <v>0</v>
      </c>
      <c r="CM19">
        <v>1690062499</v>
      </c>
      <c r="CN19" t="s">
        <v>350</v>
      </c>
      <c r="CO19">
        <v>1690062493</v>
      </c>
      <c r="CP19">
        <v>1690062499</v>
      </c>
      <c r="CQ19">
        <v>25</v>
      </c>
      <c r="CR19">
        <v>-0.08</v>
      </c>
      <c r="CS19">
        <v>1E-3</v>
      </c>
      <c r="CT19">
        <v>-6.0970000000000004</v>
      </c>
      <c r="CU19">
        <v>-0.151</v>
      </c>
      <c r="CV19">
        <v>421</v>
      </c>
      <c r="CW19">
        <v>15</v>
      </c>
      <c r="CX19">
        <v>0.18</v>
      </c>
      <c r="CY19">
        <v>0.02</v>
      </c>
      <c r="CZ19">
        <v>24.2602484178461</v>
      </c>
      <c r="DA19">
        <v>-0.47207029588482602</v>
      </c>
      <c r="DB19">
        <v>7.7579424842271094E-2</v>
      </c>
      <c r="DC19">
        <v>1</v>
      </c>
      <c r="DD19">
        <v>421.24425000000002</v>
      </c>
      <c r="DE19">
        <v>6.6721804511256297E-2</v>
      </c>
      <c r="DF19">
        <v>5.0235321239138001E-2</v>
      </c>
      <c r="DG19">
        <v>-1</v>
      </c>
      <c r="DH19">
        <v>1999.9838095238099</v>
      </c>
      <c r="DI19">
        <v>-5.5027341956073797E-2</v>
      </c>
      <c r="DJ19">
        <v>7.2217861371853898E-3</v>
      </c>
      <c r="DK19">
        <v>1</v>
      </c>
      <c r="DL19">
        <v>2</v>
      </c>
      <c r="DM19">
        <v>2</v>
      </c>
      <c r="DN19" t="s">
        <v>351</v>
      </c>
      <c r="DO19">
        <v>3.1616399999999998</v>
      </c>
      <c r="DP19">
        <v>2.8316699999999999</v>
      </c>
      <c r="DQ19">
        <v>9.6061199999999999E-2</v>
      </c>
      <c r="DR19">
        <v>9.9080000000000001E-2</v>
      </c>
      <c r="DS19">
        <v>9.9046999999999996E-2</v>
      </c>
      <c r="DT19">
        <v>8.8247000000000006E-2</v>
      </c>
      <c r="DU19">
        <v>28955</v>
      </c>
      <c r="DV19">
        <v>29963.7</v>
      </c>
      <c r="DW19">
        <v>29736.2</v>
      </c>
      <c r="DX19">
        <v>30982.799999999999</v>
      </c>
      <c r="DY19">
        <v>35061</v>
      </c>
      <c r="DZ19">
        <v>36935.199999999997</v>
      </c>
      <c r="EA19">
        <v>40795.1</v>
      </c>
      <c r="EB19">
        <v>42885.2</v>
      </c>
      <c r="EC19">
        <v>2.33325</v>
      </c>
      <c r="ED19">
        <v>2.01065</v>
      </c>
      <c r="EE19">
        <v>0.140764</v>
      </c>
      <c r="EF19">
        <v>0</v>
      </c>
      <c r="EG19">
        <v>18.643999999999998</v>
      </c>
      <c r="EH19">
        <v>999.9</v>
      </c>
      <c r="EI19">
        <v>59.137999999999998</v>
      </c>
      <c r="EJ19">
        <v>21.983000000000001</v>
      </c>
      <c r="EK19">
        <v>15.7186</v>
      </c>
      <c r="EL19">
        <v>61.043100000000003</v>
      </c>
      <c r="EM19">
        <v>26.133800000000001</v>
      </c>
      <c r="EN19">
        <v>1</v>
      </c>
      <c r="EO19">
        <v>-0.59035800000000005</v>
      </c>
      <c r="EP19">
        <v>9.68083E-2</v>
      </c>
      <c r="EQ19">
        <v>20.287199999999999</v>
      </c>
      <c r="ER19">
        <v>5.2433500000000004</v>
      </c>
      <c r="ES19">
        <v>11.824299999999999</v>
      </c>
      <c r="ET19">
        <v>4.9831500000000002</v>
      </c>
      <c r="EU19">
        <v>3.2989999999999999</v>
      </c>
      <c r="EV19">
        <v>9999</v>
      </c>
      <c r="EW19">
        <v>213.4</v>
      </c>
      <c r="EX19">
        <v>87.3</v>
      </c>
      <c r="EY19">
        <v>6003.9</v>
      </c>
      <c r="EZ19">
        <v>1.87327</v>
      </c>
      <c r="FA19">
        <v>1.87896</v>
      </c>
      <c r="FB19">
        <v>1.87927</v>
      </c>
      <c r="FC19">
        <v>1.87988</v>
      </c>
      <c r="FD19">
        <v>1.8775599999999999</v>
      </c>
      <c r="FE19">
        <v>1.8766799999999999</v>
      </c>
      <c r="FF19">
        <v>1.8772899999999999</v>
      </c>
      <c r="FG19">
        <v>1.8748899999999999</v>
      </c>
      <c r="FH19">
        <v>0</v>
      </c>
      <c r="FI19">
        <v>0</v>
      </c>
      <c r="FJ19">
        <v>0</v>
      </c>
      <c r="FK19">
        <v>0</v>
      </c>
      <c r="FL19" t="s">
        <v>352</v>
      </c>
      <c r="FM19" t="s">
        <v>353</v>
      </c>
      <c r="FN19" t="s">
        <v>354</v>
      </c>
      <c r="FO19" t="s">
        <v>354</v>
      </c>
      <c r="FP19" t="s">
        <v>354</v>
      </c>
      <c r="FQ19" t="s">
        <v>354</v>
      </c>
      <c r="FR19">
        <v>0</v>
      </c>
      <c r="FS19">
        <v>100</v>
      </c>
      <c r="FT19">
        <v>100</v>
      </c>
      <c r="FU19">
        <v>-6.0949999999999998</v>
      </c>
      <c r="FV19">
        <v>-0.15060000000000001</v>
      </c>
      <c r="FW19">
        <v>-6.0955453507149198</v>
      </c>
      <c r="FX19">
        <v>1.4527828764109799E-4</v>
      </c>
      <c r="FY19">
        <v>-4.3579519040863002E-7</v>
      </c>
      <c r="FZ19">
        <v>2.0799061152897499E-10</v>
      </c>
      <c r="GA19">
        <v>-0.15057999999999799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2.2999999999999998</v>
      </c>
      <c r="GJ19">
        <v>2.2000000000000002</v>
      </c>
      <c r="GK19">
        <v>1.0790999999999999</v>
      </c>
      <c r="GL19">
        <v>2.52319</v>
      </c>
      <c r="GM19">
        <v>1.54541</v>
      </c>
      <c r="GN19">
        <v>2.2997999999999998</v>
      </c>
      <c r="GO19">
        <v>1.5979000000000001</v>
      </c>
      <c r="GP19">
        <v>2.3828100000000001</v>
      </c>
      <c r="GQ19">
        <v>25.655100000000001</v>
      </c>
      <c r="GR19">
        <v>14.1408</v>
      </c>
      <c r="GS19">
        <v>18</v>
      </c>
      <c r="GT19">
        <v>632.48500000000001</v>
      </c>
      <c r="GU19">
        <v>403.72899999999998</v>
      </c>
      <c r="GV19">
        <v>20.147600000000001</v>
      </c>
      <c r="GW19">
        <v>18.903300000000002</v>
      </c>
      <c r="GX19">
        <v>30.000299999999999</v>
      </c>
      <c r="GY19">
        <v>18.875299999999999</v>
      </c>
      <c r="GZ19">
        <v>18.8367</v>
      </c>
      <c r="HA19">
        <v>21.668800000000001</v>
      </c>
      <c r="HB19">
        <v>0</v>
      </c>
      <c r="HC19">
        <v>-30</v>
      </c>
      <c r="HD19">
        <v>20.153199999999998</v>
      </c>
      <c r="HE19">
        <v>421.12099999999998</v>
      </c>
      <c r="HF19">
        <v>0</v>
      </c>
      <c r="HG19">
        <v>101.215</v>
      </c>
      <c r="HH19">
        <v>99.484099999999998</v>
      </c>
    </row>
    <row r="20" spans="1:216" x14ac:dyDescent="0.2">
      <c r="A20">
        <v>2</v>
      </c>
      <c r="B20">
        <v>1690062691.0999999</v>
      </c>
      <c r="C20">
        <v>61.099999904632597</v>
      </c>
      <c r="D20" t="s">
        <v>355</v>
      </c>
      <c r="E20" t="s">
        <v>356</v>
      </c>
      <c r="F20" t="s">
        <v>344</v>
      </c>
      <c r="G20" t="s">
        <v>345</v>
      </c>
      <c r="H20" t="s">
        <v>346</v>
      </c>
      <c r="I20" t="s">
        <v>347</v>
      </c>
      <c r="J20" t="s">
        <v>348</v>
      </c>
      <c r="K20" t="s">
        <v>349</v>
      </c>
      <c r="L20">
        <v>1690062691.0999999</v>
      </c>
      <c r="M20">
        <f t="shared" si="0"/>
        <v>2.8624016777336965E-3</v>
      </c>
      <c r="N20">
        <f t="shared" si="1"/>
        <v>2.8624016777336965</v>
      </c>
      <c r="O20">
        <f t="shared" si="2"/>
        <v>22.538997790222403</v>
      </c>
      <c r="P20">
        <f t="shared" si="3"/>
        <v>399.97300000000001</v>
      </c>
      <c r="Q20">
        <f t="shared" si="4"/>
        <v>305.86746082767627</v>
      </c>
      <c r="R20">
        <f t="shared" si="5"/>
        <v>30.536620217419731</v>
      </c>
      <c r="S20">
        <f t="shared" si="6"/>
        <v>39.931752024787002</v>
      </c>
      <c r="T20">
        <f t="shared" si="7"/>
        <v>0.42691535565370703</v>
      </c>
      <c r="U20">
        <f t="shared" si="8"/>
        <v>3.0496665790099859</v>
      </c>
      <c r="V20">
        <f t="shared" si="9"/>
        <v>0.39627706066718382</v>
      </c>
      <c r="W20">
        <f t="shared" si="10"/>
        <v>0.2502424135389355</v>
      </c>
      <c r="X20">
        <f t="shared" si="11"/>
        <v>297.70315800000003</v>
      </c>
      <c r="Y20">
        <f t="shared" si="12"/>
        <v>22.988168835466183</v>
      </c>
      <c r="Z20">
        <f t="shared" si="13"/>
        <v>20.998699999999999</v>
      </c>
      <c r="AA20">
        <f t="shared" si="14"/>
        <v>2.4957324993660985</v>
      </c>
      <c r="AB20">
        <f t="shared" si="15"/>
        <v>67.415359060043755</v>
      </c>
      <c r="AC20">
        <f t="shared" si="16"/>
        <v>1.7900715972819001</v>
      </c>
      <c r="AD20">
        <f t="shared" si="17"/>
        <v>2.6552874927026138</v>
      </c>
      <c r="AE20">
        <f t="shared" si="18"/>
        <v>0.7056609020841984</v>
      </c>
      <c r="AF20">
        <f t="shared" si="19"/>
        <v>-126.23191398805602</v>
      </c>
      <c r="AG20">
        <f t="shared" si="20"/>
        <v>166.43591219025964</v>
      </c>
      <c r="AH20">
        <f t="shared" si="21"/>
        <v>11.142548283329418</v>
      </c>
      <c r="AI20">
        <f t="shared" si="22"/>
        <v>349.04970448553308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53603.712544088201</v>
      </c>
      <c r="AO20">
        <f t="shared" si="26"/>
        <v>1800</v>
      </c>
      <c r="AP20">
        <f t="shared" si="27"/>
        <v>1517.4005999999999</v>
      </c>
      <c r="AQ20">
        <f t="shared" si="28"/>
        <v>0.84300033333333335</v>
      </c>
      <c r="AR20">
        <f t="shared" si="29"/>
        <v>0.16539064333333334</v>
      </c>
      <c r="AS20">
        <v>1690062691.0999999</v>
      </c>
      <c r="AT20">
        <v>399.97300000000001</v>
      </c>
      <c r="AU20">
        <v>421.17500000000001</v>
      </c>
      <c r="AV20">
        <v>17.930099999999999</v>
      </c>
      <c r="AW20">
        <v>15.413600000000001</v>
      </c>
      <c r="AX20">
        <v>406.06700000000001</v>
      </c>
      <c r="AY20">
        <v>18.0807</v>
      </c>
      <c r="AZ20">
        <v>600.08399999999995</v>
      </c>
      <c r="BA20">
        <v>99.736000000000004</v>
      </c>
      <c r="BB20">
        <v>0.100119</v>
      </c>
      <c r="BC20">
        <v>22.010999999999999</v>
      </c>
      <c r="BD20">
        <v>20.998699999999999</v>
      </c>
      <c r="BE20">
        <v>999.9</v>
      </c>
      <c r="BF20">
        <v>0</v>
      </c>
      <c r="BG20">
        <v>0</v>
      </c>
      <c r="BH20">
        <v>9995</v>
      </c>
      <c r="BI20">
        <v>0</v>
      </c>
      <c r="BJ20">
        <v>16.8368</v>
      </c>
      <c r="BK20">
        <v>-21.202500000000001</v>
      </c>
      <c r="BL20">
        <v>407.27499999999998</v>
      </c>
      <c r="BM20">
        <v>427.76900000000001</v>
      </c>
      <c r="BN20">
        <v>2.51654</v>
      </c>
      <c r="BO20">
        <v>421.17500000000001</v>
      </c>
      <c r="BP20">
        <v>15.413600000000001</v>
      </c>
      <c r="BQ20">
        <v>1.7882800000000001</v>
      </c>
      <c r="BR20">
        <v>1.53729</v>
      </c>
      <c r="BS20">
        <v>15.684699999999999</v>
      </c>
      <c r="BT20">
        <v>13.344200000000001</v>
      </c>
      <c r="BU20">
        <v>1800</v>
      </c>
      <c r="BV20">
        <v>0.89998699999999998</v>
      </c>
      <c r="BW20">
        <v>0.100013</v>
      </c>
      <c r="BX20">
        <v>0</v>
      </c>
      <c r="BY20">
        <v>2.6238000000000001</v>
      </c>
      <c r="BZ20">
        <v>0</v>
      </c>
      <c r="CA20">
        <v>10658.6</v>
      </c>
      <c r="CB20">
        <v>17199.599999999999</v>
      </c>
      <c r="CC20">
        <v>38.875</v>
      </c>
      <c r="CD20">
        <v>40.311999999999998</v>
      </c>
      <c r="CE20">
        <v>40</v>
      </c>
      <c r="CF20">
        <v>38.5</v>
      </c>
      <c r="CG20">
        <v>38.186999999999998</v>
      </c>
      <c r="CH20">
        <v>1619.98</v>
      </c>
      <c r="CI20">
        <v>180.02</v>
      </c>
      <c r="CJ20">
        <v>0</v>
      </c>
      <c r="CK20">
        <v>1690062696.4000001</v>
      </c>
      <c r="CL20">
        <v>0</v>
      </c>
      <c r="CM20">
        <v>1690062499</v>
      </c>
      <c r="CN20" t="s">
        <v>350</v>
      </c>
      <c r="CO20">
        <v>1690062493</v>
      </c>
      <c r="CP20">
        <v>1690062499</v>
      </c>
      <c r="CQ20">
        <v>25</v>
      </c>
      <c r="CR20">
        <v>-0.08</v>
      </c>
      <c r="CS20">
        <v>1E-3</v>
      </c>
      <c r="CT20">
        <v>-6.0970000000000004</v>
      </c>
      <c r="CU20">
        <v>-0.151</v>
      </c>
      <c r="CV20">
        <v>421</v>
      </c>
      <c r="CW20">
        <v>15</v>
      </c>
      <c r="CX20">
        <v>0.18</v>
      </c>
      <c r="CY20">
        <v>0.02</v>
      </c>
      <c r="CZ20">
        <v>24.159009258592501</v>
      </c>
      <c r="DA20">
        <v>0.428968148488024</v>
      </c>
      <c r="DB20">
        <v>6.4361292997692998E-2</v>
      </c>
      <c r="DC20">
        <v>1</v>
      </c>
      <c r="DD20">
        <v>421.14738095238101</v>
      </c>
      <c r="DE20">
        <v>0.20570579295959401</v>
      </c>
      <c r="DF20">
        <v>2.80551772498672E-2</v>
      </c>
      <c r="DG20">
        <v>-1</v>
      </c>
      <c r="DH20">
        <v>1799.9919047619001</v>
      </c>
      <c r="DI20">
        <v>3.7361949059917E-2</v>
      </c>
      <c r="DJ20">
        <v>1.40132752090941E-2</v>
      </c>
      <c r="DK20">
        <v>1</v>
      </c>
      <c r="DL20">
        <v>2</v>
      </c>
      <c r="DM20">
        <v>2</v>
      </c>
      <c r="DN20" t="s">
        <v>351</v>
      </c>
      <c r="DO20">
        <v>3.1612900000000002</v>
      </c>
      <c r="DP20">
        <v>2.83189</v>
      </c>
      <c r="DQ20">
        <v>9.6053899999999998E-2</v>
      </c>
      <c r="DR20">
        <v>9.9061399999999994E-2</v>
      </c>
      <c r="DS20">
        <v>9.8952499999999999E-2</v>
      </c>
      <c r="DT20">
        <v>8.8353799999999996E-2</v>
      </c>
      <c r="DU20">
        <v>28953.4</v>
      </c>
      <c r="DV20">
        <v>29961.5</v>
      </c>
      <c r="DW20">
        <v>29734.6</v>
      </c>
      <c r="DX20">
        <v>30980.1</v>
      </c>
      <c r="DY20">
        <v>35063.4</v>
      </c>
      <c r="DZ20">
        <v>36928</v>
      </c>
      <c r="EA20">
        <v>40793.300000000003</v>
      </c>
      <c r="EB20">
        <v>42881.8</v>
      </c>
      <c r="EC20">
        <v>2.3329499999999999</v>
      </c>
      <c r="ED20">
        <v>2.0099</v>
      </c>
      <c r="EE20">
        <v>0.141151</v>
      </c>
      <c r="EF20">
        <v>0</v>
      </c>
      <c r="EG20">
        <v>18.6629</v>
      </c>
      <c r="EH20">
        <v>999.9</v>
      </c>
      <c r="EI20">
        <v>59.161999999999999</v>
      </c>
      <c r="EJ20">
        <v>22.003</v>
      </c>
      <c r="EK20">
        <v>15.7401</v>
      </c>
      <c r="EL20">
        <v>61.226700000000001</v>
      </c>
      <c r="EM20">
        <v>26.774799999999999</v>
      </c>
      <c r="EN20">
        <v>1</v>
      </c>
      <c r="EO20">
        <v>-0.58748999999999996</v>
      </c>
      <c r="EP20">
        <v>-0.414657</v>
      </c>
      <c r="EQ20">
        <v>20.2883</v>
      </c>
      <c r="ER20">
        <v>5.2413999999999996</v>
      </c>
      <c r="ES20">
        <v>11.824999999999999</v>
      </c>
      <c r="ET20">
        <v>4.9821499999999999</v>
      </c>
      <c r="EU20">
        <v>3.2989999999999999</v>
      </c>
      <c r="EV20">
        <v>9999</v>
      </c>
      <c r="EW20">
        <v>213.4</v>
      </c>
      <c r="EX20">
        <v>87.4</v>
      </c>
      <c r="EY20">
        <v>6005.3</v>
      </c>
      <c r="EZ20">
        <v>1.87331</v>
      </c>
      <c r="FA20">
        <v>1.87896</v>
      </c>
      <c r="FB20">
        <v>1.87927</v>
      </c>
      <c r="FC20">
        <v>1.87988</v>
      </c>
      <c r="FD20">
        <v>1.87757</v>
      </c>
      <c r="FE20">
        <v>1.8767</v>
      </c>
      <c r="FF20">
        <v>1.8772800000000001</v>
      </c>
      <c r="FG20">
        <v>1.8748899999999999</v>
      </c>
      <c r="FH20">
        <v>0</v>
      </c>
      <c r="FI20">
        <v>0</v>
      </c>
      <c r="FJ20">
        <v>0</v>
      </c>
      <c r="FK20">
        <v>0</v>
      </c>
      <c r="FL20" t="s">
        <v>352</v>
      </c>
      <c r="FM20" t="s">
        <v>353</v>
      </c>
      <c r="FN20" t="s">
        <v>354</v>
      </c>
      <c r="FO20" t="s">
        <v>354</v>
      </c>
      <c r="FP20" t="s">
        <v>354</v>
      </c>
      <c r="FQ20" t="s">
        <v>354</v>
      </c>
      <c r="FR20">
        <v>0</v>
      </c>
      <c r="FS20">
        <v>100</v>
      </c>
      <c r="FT20">
        <v>100</v>
      </c>
      <c r="FU20">
        <v>-6.0940000000000003</v>
      </c>
      <c r="FV20">
        <v>-0.15060000000000001</v>
      </c>
      <c r="FW20">
        <v>-6.0955453507149198</v>
      </c>
      <c r="FX20">
        <v>1.4527828764109799E-4</v>
      </c>
      <c r="FY20">
        <v>-4.3579519040863002E-7</v>
      </c>
      <c r="FZ20">
        <v>2.0799061152897499E-10</v>
      </c>
      <c r="GA20">
        <v>-0.15057999999999799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3.3</v>
      </c>
      <c r="GJ20">
        <v>3.2</v>
      </c>
      <c r="GK20">
        <v>1.0803199999999999</v>
      </c>
      <c r="GL20">
        <v>2.5293000000000001</v>
      </c>
      <c r="GM20">
        <v>1.54541</v>
      </c>
      <c r="GN20">
        <v>2.2997999999999998</v>
      </c>
      <c r="GO20">
        <v>1.5979000000000001</v>
      </c>
      <c r="GP20">
        <v>2.2644000000000002</v>
      </c>
      <c r="GQ20">
        <v>25.675599999999999</v>
      </c>
      <c r="GR20">
        <v>14.132</v>
      </c>
      <c r="GS20">
        <v>18</v>
      </c>
      <c r="GT20">
        <v>632.74</v>
      </c>
      <c r="GU20">
        <v>403.613</v>
      </c>
      <c r="GV20">
        <v>20.652100000000001</v>
      </c>
      <c r="GW20">
        <v>18.942599999999999</v>
      </c>
      <c r="GX20">
        <v>30.000299999999999</v>
      </c>
      <c r="GY20">
        <v>18.910699999999999</v>
      </c>
      <c r="GZ20">
        <v>18.871300000000002</v>
      </c>
      <c r="HA20">
        <v>21.6721</v>
      </c>
      <c r="HB20">
        <v>0</v>
      </c>
      <c r="HC20">
        <v>-30</v>
      </c>
      <c r="HD20">
        <v>20.652000000000001</v>
      </c>
      <c r="HE20">
        <v>421.22199999999998</v>
      </c>
      <c r="HF20">
        <v>0</v>
      </c>
      <c r="HG20">
        <v>101.21</v>
      </c>
      <c r="HH20">
        <v>99.475999999999999</v>
      </c>
    </row>
    <row r="21" spans="1:216" x14ac:dyDescent="0.2">
      <c r="A21">
        <v>3</v>
      </c>
      <c r="B21">
        <v>1690062752.0999999</v>
      </c>
      <c r="C21">
        <v>122.09999990463299</v>
      </c>
      <c r="D21" t="s">
        <v>357</v>
      </c>
      <c r="E21" t="s">
        <v>358</v>
      </c>
      <c r="F21" t="s">
        <v>344</v>
      </c>
      <c r="G21" t="s">
        <v>345</v>
      </c>
      <c r="H21" t="s">
        <v>346</v>
      </c>
      <c r="I21" t="s">
        <v>347</v>
      </c>
      <c r="J21" t="s">
        <v>348</v>
      </c>
      <c r="K21" t="s">
        <v>349</v>
      </c>
      <c r="L21">
        <v>1690062752.0999999</v>
      </c>
      <c r="M21">
        <f t="shared" si="0"/>
        <v>2.7544682241434923E-3</v>
      </c>
      <c r="N21">
        <f t="shared" si="1"/>
        <v>2.7544682241434923</v>
      </c>
      <c r="O21">
        <f t="shared" si="2"/>
        <v>22.231289750732856</v>
      </c>
      <c r="P21">
        <f t="shared" si="3"/>
        <v>400.00700000000001</v>
      </c>
      <c r="Q21">
        <f t="shared" si="4"/>
        <v>302.95634938398575</v>
      </c>
      <c r="R21">
        <f t="shared" si="5"/>
        <v>30.246166407933064</v>
      </c>
      <c r="S21">
        <f t="shared" si="6"/>
        <v>39.935384456998001</v>
      </c>
      <c r="T21">
        <f t="shared" si="7"/>
        <v>0.40663579940029299</v>
      </c>
      <c r="U21">
        <f t="shared" si="8"/>
        <v>3.0468561050001686</v>
      </c>
      <c r="V21">
        <f t="shared" si="9"/>
        <v>0.37871337290448381</v>
      </c>
      <c r="W21">
        <f t="shared" si="10"/>
        <v>0.23904460926110033</v>
      </c>
      <c r="X21">
        <f t="shared" si="11"/>
        <v>248.11372799999998</v>
      </c>
      <c r="Y21">
        <f t="shared" si="12"/>
        <v>22.711031148902272</v>
      </c>
      <c r="Z21">
        <f t="shared" si="13"/>
        <v>20.9772</v>
      </c>
      <c r="AA21">
        <f t="shared" si="14"/>
        <v>2.4924368797078396</v>
      </c>
      <c r="AB21">
        <f t="shared" si="15"/>
        <v>67.196893998312134</v>
      </c>
      <c r="AC21">
        <f t="shared" si="16"/>
        <v>1.7818457367864</v>
      </c>
      <c r="AD21">
        <f t="shared" si="17"/>
        <v>2.651678717220407</v>
      </c>
      <c r="AE21">
        <f t="shared" si="18"/>
        <v>0.71059114292143954</v>
      </c>
      <c r="AF21">
        <f t="shared" si="19"/>
        <v>-121.47204868472801</v>
      </c>
      <c r="AG21">
        <f t="shared" si="20"/>
        <v>166.15112055559621</v>
      </c>
      <c r="AH21">
        <f t="shared" si="21"/>
        <v>11.131258907256916</v>
      </c>
      <c r="AI21">
        <f t="shared" si="22"/>
        <v>303.92405877812507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53530.842962275558</v>
      </c>
      <c r="AO21">
        <f t="shared" si="26"/>
        <v>1500.18</v>
      </c>
      <c r="AP21">
        <f t="shared" si="27"/>
        <v>1264.6512</v>
      </c>
      <c r="AQ21">
        <f t="shared" si="28"/>
        <v>0.84299964004319483</v>
      </c>
      <c r="AR21">
        <f t="shared" si="29"/>
        <v>0.16538930528336598</v>
      </c>
      <c r="AS21">
        <v>1690062752.0999999</v>
      </c>
      <c r="AT21">
        <v>400.00700000000001</v>
      </c>
      <c r="AU21">
        <v>420.89400000000001</v>
      </c>
      <c r="AV21">
        <v>17.8476</v>
      </c>
      <c r="AW21">
        <v>15.4259</v>
      </c>
      <c r="AX21">
        <v>406.101</v>
      </c>
      <c r="AY21">
        <v>17.998100000000001</v>
      </c>
      <c r="AZ21">
        <v>600.11199999999997</v>
      </c>
      <c r="BA21">
        <v>99.736500000000007</v>
      </c>
      <c r="BB21">
        <v>0.100214</v>
      </c>
      <c r="BC21">
        <v>21.988700000000001</v>
      </c>
      <c r="BD21">
        <v>20.9772</v>
      </c>
      <c r="BE21">
        <v>999.9</v>
      </c>
      <c r="BF21">
        <v>0</v>
      </c>
      <c r="BG21">
        <v>0</v>
      </c>
      <c r="BH21">
        <v>9980</v>
      </c>
      <c r="BI21">
        <v>0</v>
      </c>
      <c r="BJ21">
        <v>17.249500000000001</v>
      </c>
      <c r="BK21">
        <v>-20.887899999999998</v>
      </c>
      <c r="BL21">
        <v>407.27499999999998</v>
      </c>
      <c r="BM21">
        <v>427.48899999999998</v>
      </c>
      <c r="BN21">
        <v>2.4216099999999998</v>
      </c>
      <c r="BO21">
        <v>420.89400000000001</v>
      </c>
      <c r="BP21">
        <v>15.4259</v>
      </c>
      <c r="BQ21">
        <v>1.7800499999999999</v>
      </c>
      <c r="BR21">
        <v>1.53853</v>
      </c>
      <c r="BS21">
        <v>15.6127</v>
      </c>
      <c r="BT21">
        <v>13.3565</v>
      </c>
      <c r="BU21">
        <v>1500.18</v>
      </c>
      <c r="BV21">
        <v>0.90001500000000001</v>
      </c>
      <c r="BW21">
        <v>9.9985199999999996E-2</v>
      </c>
      <c r="BX21">
        <v>0</v>
      </c>
      <c r="BY21">
        <v>2.698</v>
      </c>
      <c r="BZ21">
        <v>0</v>
      </c>
      <c r="CA21">
        <v>8984.43</v>
      </c>
      <c r="CB21">
        <v>14334.8</v>
      </c>
      <c r="CC21">
        <v>38.561999999999998</v>
      </c>
      <c r="CD21">
        <v>40.311999999999998</v>
      </c>
      <c r="CE21">
        <v>39.875</v>
      </c>
      <c r="CF21">
        <v>38.436999999999998</v>
      </c>
      <c r="CG21">
        <v>38.061999999999998</v>
      </c>
      <c r="CH21">
        <v>1350.18</v>
      </c>
      <c r="CI21">
        <v>150</v>
      </c>
      <c r="CJ21">
        <v>0</v>
      </c>
      <c r="CK21">
        <v>1690062757</v>
      </c>
      <c r="CL21">
        <v>0</v>
      </c>
      <c r="CM21">
        <v>1690062499</v>
      </c>
      <c r="CN21" t="s">
        <v>350</v>
      </c>
      <c r="CO21">
        <v>1690062493</v>
      </c>
      <c r="CP21">
        <v>1690062499</v>
      </c>
      <c r="CQ21">
        <v>25</v>
      </c>
      <c r="CR21">
        <v>-0.08</v>
      </c>
      <c r="CS21">
        <v>1E-3</v>
      </c>
      <c r="CT21">
        <v>-6.0970000000000004</v>
      </c>
      <c r="CU21">
        <v>-0.151</v>
      </c>
      <c r="CV21">
        <v>421</v>
      </c>
      <c r="CW21">
        <v>15</v>
      </c>
      <c r="CX21">
        <v>0.18</v>
      </c>
      <c r="CY21">
        <v>0.02</v>
      </c>
      <c r="CZ21">
        <v>23.8594388951879</v>
      </c>
      <c r="DA21">
        <v>0.295366481643354</v>
      </c>
      <c r="DB21">
        <v>7.4570228797222596E-2</v>
      </c>
      <c r="DC21">
        <v>1</v>
      </c>
      <c r="DD21">
        <v>420.87734999999998</v>
      </c>
      <c r="DE21">
        <v>5.0075187966637201E-3</v>
      </c>
      <c r="DF21">
        <v>4.7193511206516499E-2</v>
      </c>
      <c r="DG21">
        <v>-1</v>
      </c>
      <c r="DH21">
        <v>1500.0415</v>
      </c>
      <c r="DI21">
        <v>-0.21410578279366899</v>
      </c>
      <c r="DJ21">
        <v>0.145714618347036</v>
      </c>
      <c r="DK21">
        <v>1</v>
      </c>
      <c r="DL21">
        <v>2</v>
      </c>
      <c r="DM21">
        <v>2</v>
      </c>
      <c r="DN21" t="s">
        <v>351</v>
      </c>
      <c r="DO21">
        <v>3.1613199999999999</v>
      </c>
      <c r="DP21">
        <v>2.8318599999999998</v>
      </c>
      <c r="DQ21">
        <v>9.6050800000000006E-2</v>
      </c>
      <c r="DR21">
        <v>9.9003499999999994E-2</v>
      </c>
      <c r="DS21">
        <v>9.8613000000000006E-2</v>
      </c>
      <c r="DT21">
        <v>8.8398400000000002E-2</v>
      </c>
      <c r="DU21">
        <v>28950.799999999999</v>
      </c>
      <c r="DV21">
        <v>29960.1</v>
      </c>
      <c r="DW21">
        <v>29731.9</v>
      </c>
      <c r="DX21">
        <v>30976.799999999999</v>
      </c>
      <c r="DY21">
        <v>35074.5</v>
      </c>
      <c r="DZ21">
        <v>36923.300000000003</v>
      </c>
      <c r="EA21">
        <v>40790.1</v>
      </c>
      <c r="EB21">
        <v>42878.400000000001</v>
      </c>
      <c r="EC21">
        <v>2.3321299999999998</v>
      </c>
      <c r="ED21">
        <v>2.0091000000000001</v>
      </c>
      <c r="EE21">
        <v>0.13914000000000001</v>
      </c>
      <c r="EF21">
        <v>0</v>
      </c>
      <c r="EG21">
        <v>18.674700000000001</v>
      </c>
      <c r="EH21">
        <v>999.9</v>
      </c>
      <c r="EI21">
        <v>59.161999999999999</v>
      </c>
      <c r="EJ21">
        <v>22.024000000000001</v>
      </c>
      <c r="EK21">
        <v>15.762700000000001</v>
      </c>
      <c r="EL21">
        <v>61.006700000000002</v>
      </c>
      <c r="EM21">
        <v>26.9712</v>
      </c>
      <c r="EN21">
        <v>1</v>
      </c>
      <c r="EO21">
        <v>-0.584893</v>
      </c>
      <c r="EP21">
        <v>-0.76134299999999999</v>
      </c>
      <c r="EQ21">
        <v>20.289300000000001</v>
      </c>
      <c r="ER21">
        <v>5.2439499999999999</v>
      </c>
      <c r="ES21">
        <v>11.8246</v>
      </c>
      <c r="ET21">
        <v>4.9833499999999997</v>
      </c>
      <c r="EU21">
        <v>3.2989999999999999</v>
      </c>
      <c r="EV21">
        <v>9999</v>
      </c>
      <c r="EW21">
        <v>213.4</v>
      </c>
      <c r="EX21">
        <v>87.4</v>
      </c>
      <c r="EY21">
        <v>6006.5</v>
      </c>
      <c r="EZ21">
        <v>1.8732599999999999</v>
      </c>
      <c r="FA21">
        <v>1.87897</v>
      </c>
      <c r="FB21">
        <v>1.8792599999999999</v>
      </c>
      <c r="FC21">
        <v>1.87988</v>
      </c>
      <c r="FD21">
        <v>1.87758</v>
      </c>
      <c r="FE21">
        <v>1.87669</v>
      </c>
      <c r="FF21">
        <v>1.8772800000000001</v>
      </c>
      <c r="FG21">
        <v>1.8748899999999999</v>
      </c>
      <c r="FH21">
        <v>0</v>
      </c>
      <c r="FI21">
        <v>0</v>
      </c>
      <c r="FJ21">
        <v>0</v>
      </c>
      <c r="FK21">
        <v>0</v>
      </c>
      <c r="FL21" t="s">
        <v>352</v>
      </c>
      <c r="FM21" t="s">
        <v>353</v>
      </c>
      <c r="FN21" t="s">
        <v>354</v>
      </c>
      <c r="FO21" t="s">
        <v>354</v>
      </c>
      <c r="FP21" t="s">
        <v>354</v>
      </c>
      <c r="FQ21" t="s">
        <v>354</v>
      </c>
      <c r="FR21">
        <v>0</v>
      </c>
      <c r="FS21">
        <v>100</v>
      </c>
      <c r="FT21">
        <v>100</v>
      </c>
      <c r="FU21">
        <v>-6.0940000000000003</v>
      </c>
      <c r="FV21">
        <v>-0.15049999999999999</v>
      </c>
      <c r="FW21">
        <v>-6.0955453507149198</v>
      </c>
      <c r="FX21">
        <v>1.4527828764109799E-4</v>
      </c>
      <c r="FY21">
        <v>-4.3579519040863002E-7</v>
      </c>
      <c r="FZ21">
        <v>2.0799061152897499E-10</v>
      </c>
      <c r="GA21">
        <v>-0.15057999999999799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4.3</v>
      </c>
      <c r="GJ21">
        <v>4.2</v>
      </c>
      <c r="GK21">
        <v>1.0790999999999999</v>
      </c>
      <c r="GL21">
        <v>2.52197</v>
      </c>
      <c r="GM21">
        <v>1.54541</v>
      </c>
      <c r="GN21">
        <v>2.2997999999999998</v>
      </c>
      <c r="GO21">
        <v>1.5979000000000001</v>
      </c>
      <c r="GP21">
        <v>2.3999000000000001</v>
      </c>
      <c r="GQ21">
        <v>25.696200000000001</v>
      </c>
      <c r="GR21">
        <v>14.1408</v>
      </c>
      <c r="GS21">
        <v>18</v>
      </c>
      <c r="GT21">
        <v>632.62</v>
      </c>
      <c r="GU21">
        <v>403.47199999999998</v>
      </c>
      <c r="GV21">
        <v>20.936399999999999</v>
      </c>
      <c r="GW21">
        <v>18.978999999999999</v>
      </c>
      <c r="GX21">
        <v>30.000299999999999</v>
      </c>
      <c r="GY21">
        <v>18.946000000000002</v>
      </c>
      <c r="GZ21">
        <v>18.906400000000001</v>
      </c>
      <c r="HA21">
        <v>21.661300000000001</v>
      </c>
      <c r="HB21">
        <v>0</v>
      </c>
      <c r="HC21">
        <v>-30</v>
      </c>
      <c r="HD21">
        <v>20.956399999999999</v>
      </c>
      <c r="HE21">
        <v>420.863</v>
      </c>
      <c r="HF21">
        <v>0</v>
      </c>
      <c r="HG21">
        <v>101.202</v>
      </c>
      <c r="HH21">
        <v>99.466899999999995</v>
      </c>
    </row>
    <row r="22" spans="1:216" x14ac:dyDescent="0.2">
      <c r="A22">
        <v>4</v>
      </c>
      <c r="B22">
        <v>1690062813.0999999</v>
      </c>
      <c r="C22">
        <v>183.09999990463299</v>
      </c>
      <c r="D22" t="s">
        <v>359</v>
      </c>
      <c r="E22" t="s">
        <v>360</v>
      </c>
      <c r="F22" t="s">
        <v>344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>
        <v>1690062813.0999999</v>
      </c>
      <c r="M22">
        <f t="shared" si="0"/>
        <v>2.6583372879745563E-3</v>
      </c>
      <c r="N22">
        <f t="shared" si="1"/>
        <v>2.6583372879745562</v>
      </c>
      <c r="O22">
        <f t="shared" si="2"/>
        <v>21.949099143217417</v>
      </c>
      <c r="P22">
        <f t="shared" si="3"/>
        <v>399.99700000000001</v>
      </c>
      <c r="Q22">
        <f t="shared" si="4"/>
        <v>299.81724579147925</v>
      </c>
      <c r="R22">
        <f t="shared" si="5"/>
        <v>29.933386243877948</v>
      </c>
      <c r="S22">
        <f t="shared" si="6"/>
        <v>39.935210083678001</v>
      </c>
      <c r="T22">
        <f t="shared" si="7"/>
        <v>0.38743540058457199</v>
      </c>
      <c r="U22">
        <f t="shared" si="8"/>
        <v>3.043713446951962</v>
      </c>
      <c r="V22">
        <f t="shared" si="9"/>
        <v>0.36197474098012306</v>
      </c>
      <c r="W22">
        <f t="shared" si="10"/>
        <v>0.22838217637983654</v>
      </c>
      <c r="X22">
        <f t="shared" si="11"/>
        <v>206.73111600000001</v>
      </c>
      <c r="Y22">
        <f t="shared" si="12"/>
        <v>22.545654483162696</v>
      </c>
      <c r="Z22">
        <f t="shared" si="13"/>
        <v>20.977599999999999</v>
      </c>
      <c r="AA22">
        <f t="shared" si="14"/>
        <v>2.4924981587504713</v>
      </c>
      <c r="AB22">
        <f t="shared" si="15"/>
        <v>66.749475741812773</v>
      </c>
      <c r="AC22">
        <f t="shared" si="16"/>
        <v>1.7749536919267999</v>
      </c>
      <c r="AD22">
        <f t="shared" si="17"/>
        <v>2.6591275395065685</v>
      </c>
      <c r="AE22">
        <f t="shared" si="18"/>
        <v>0.71754446682367146</v>
      </c>
      <c r="AF22">
        <f t="shared" si="19"/>
        <v>-117.23267439967793</v>
      </c>
      <c r="AG22">
        <f t="shared" si="20"/>
        <v>173.46237134307793</v>
      </c>
      <c r="AH22">
        <f t="shared" si="21"/>
        <v>11.635826256703604</v>
      </c>
      <c r="AI22">
        <f t="shared" si="22"/>
        <v>274.5966392001036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53436.569139610307</v>
      </c>
      <c r="AO22">
        <f t="shared" si="26"/>
        <v>1249.96</v>
      </c>
      <c r="AP22">
        <f t="shared" si="27"/>
        <v>1053.7164</v>
      </c>
      <c r="AQ22">
        <f t="shared" si="28"/>
        <v>0.84300009600307213</v>
      </c>
      <c r="AR22">
        <f t="shared" si="29"/>
        <v>0.16539018528592916</v>
      </c>
      <c r="AS22">
        <v>1690062813.0999999</v>
      </c>
      <c r="AT22">
        <v>399.99700000000001</v>
      </c>
      <c r="AU22">
        <v>420.59300000000002</v>
      </c>
      <c r="AV22">
        <v>17.778199999999998</v>
      </c>
      <c r="AW22">
        <v>15.4413</v>
      </c>
      <c r="AX22">
        <v>406.09199999999998</v>
      </c>
      <c r="AY22">
        <v>17.928699999999999</v>
      </c>
      <c r="AZ22">
        <v>600.22699999999998</v>
      </c>
      <c r="BA22">
        <v>99.738299999999995</v>
      </c>
      <c r="BB22">
        <v>0.10047399999999999</v>
      </c>
      <c r="BC22">
        <v>22.034700000000001</v>
      </c>
      <c r="BD22">
        <v>20.977599999999999</v>
      </c>
      <c r="BE22">
        <v>999.9</v>
      </c>
      <c r="BF22">
        <v>0</v>
      </c>
      <c r="BG22">
        <v>0</v>
      </c>
      <c r="BH22">
        <v>9963.1200000000008</v>
      </c>
      <c r="BI22">
        <v>0</v>
      </c>
      <c r="BJ22">
        <v>14.9055</v>
      </c>
      <c r="BK22">
        <v>-20.5959</v>
      </c>
      <c r="BL22">
        <v>407.23700000000002</v>
      </c>
      <c r="BM22">
        <v>427.19</v>
      </c>
      <c r="BN22">
        <v>2.3368899999999999</v>
      </c>
      <c r="BO22">
        <v>420.59300000000002</v>
      </c>
      <c r="BP22">
        <v>15.4413</v>
      </c>
      <c r="BQ22">
        <v>1.7731600000000001</v>
      </c>
      <c r="BR22">
        <v>1.54009</v>
      </c>
      <c r="BS22">
        <v>15.552199999999999</v>
      </c>
      <c r="BT22">
        <v>13.372</v>
      </c>
      <c r="BU22">
        <v>1249.96</v>
      </c>
      <c r="BV22">
        <v>0.89999700000000005</v>
      </c>
      <c r="BW22">
        <v>0.10000299999999999</v>
      </c>
      <c r="BX22">
        <v>0</v>
      </c>
      <c r="BY22">
        <v>2.5112999999999999</v>
      </c>
      <c r="BZ22">
        <v>0</v>
      </c>
      <c r="CA22">
        <v>7678</v>
      </c>
      <c r="CB22">
        <v>11943.8</v>
      </c>
      <c r="CC22">
        <v>38.186999999999998</v>
      </c>
      <c r="CD22">
        <v>40.186999999999998</v>
      </c>
      <c r="CE22">
        <v>39.686999999999998</v>
      </c>
      <c r="CF22">
        <v>38.311999999999998</v>
      </c>
      <c r="CG22">
        <v>37.811999999999998</v>
      </c>
      <c r="CH22">
        <v>1124.96</v>
      </c>
      <c r="CI22">
        <v>125</v>
      </c>
      <c r="CJ22">
        <v>0</v>
      </c>
      <c r="CK22">
        <v>1690062818.2</v>
      </c>
      <c r="CL22">
        <v>0</v>
      </c>
      <c r="CM22">
        <v>1690062499</v>
      </c>
      <c r="CN22" t="s">
        <v>350</v>
      </c>
      <c r="CO22">
        <v>1690062493</v>
      </c>
      <c r="CP22">
        <v>1690062499</v>
      </c>
      <c r="CQ22">
        <v>25</v>
      </c>
      <c r="CR22">
        <v>-0.08</v>
      </c>
      <c r="CS22">
        <v>1E-3</v>
      </c>
      <c r="CT22">
        <v>-6.0970000000000004</v>
      </c>
      <c r="CU22">
        <v>-0.151</v>
      </c>
      <c r="CV22">
        <v>421</v>
      </c>
      <c r="CW22">
        <v>15</v>
      </c>
      <c r="CX22">
        <v>0.18</v>
      </c>
      <c r="CY22">
        <v>0.02</v>
      </c>
      <c r="CZ22">
        <v>23.5846768490862</v>
      </c>
      <c r="DA22">
        <v>0.66329939763406898</v>
      </c>
      <c r="DB22">
        <v>8.6741697366646303E-2</v>
      </c>
      <c r="DC22">
        <v>1</v>
      </c>
      <c r="DD22">
        <v>420.60374999999999</v>
      </c>
      <c r="DE22">
        <v>0.22624060150311601</v>
      </c>
      <c r="DF22">
        <v>4.1708362470846999E-2</v>
      </c>
      <c r="DG22">
        <v>-1</v>
      </c>
      <c r="DH22">
        <v>1250.0157142857099</v>
      </c>
      <c r="DI22">
        <v>1.3526528431648199E-2</v>
      </c>
      <c r="DJ22">
        <v>0.135631553730473</v>
      </c>
      <c r="DK22">
        <v>1</v>
      </c>
      <c r="DL22">
        <v>2</v>
      </c>
      <c r="DM22">
        <v>2</v>
      </c>
      <c r="DN22" t="s">
        <v>351</v>
      </c>
      <c r="DO22">
        <v>3.1615600000000001</v>
      </c>
      <c r="DP22">
        <v>2.8319700000000001</v>
      </c>
      <c r="DQ22">
        <v>9.6043199999999995E-2</v>
      </c>
      <c r="DR22">
        <v>9.8945199999999997E-2</v>
      </c>
      <c r="DS22">
        <v>9.8329100000000003E-2</v>
      </c>
      <c r="DT22">
        <v>8.8458300000000004E-2</v>
      </c>
      <c r="DU22">
        <v>28949.200000000001</v>
      </c>
      <c r="DV22">
        <v>29960</v>
      </c>
      <c r="DW22">
        <v>29730.1</v>
      </c>
      <c r="DX22">
        <v>30974.799999999999</v>
      </c>
      <c r="DY22">
        <v>35084.300000000003</v>
      </c>
      <c r="DZ22">
        <v>36918.300000000003</v>
      </c>
      <c r="EA22">
        <v>40788.1</v>
      </c>
      <c r="EB22">
        <v>42875.4</v>
      </c>
      <c r="EC22">
        <v>2.33175</v>
      </c>
      <c r="ED22">
        <v>2.00875</v>
      </c>
      <c r="EE22">
        <v>0.13872999999999999</v>
      </c>
      <c r="EF22">
        <v>0</v>
      </c>
      <c r="EG22">
        <v>18.681899999999999</v>
      </c>
      <c r="EH22">
        <v>999.9</v>
      </c>
      <c r="EI22">
        <v>59.137999999999998</v>
      </c>
      <c r="EJ22">
        <v>22.053999999999998</v>
      </c>
      <c r="EK22">
        <v>15.785600000000001</v>
      </c>
      <c r="EL22">
        <v>61.416699999999999</v>
      </c>
      <c r="EM22">
        <v>26.546500000000002</v>
      </c>
      <c r="EN22">
        <v>1</v>
      </c>
      <c r="EO22">
        <v>-0.58317600000000003</v>
      </c>
      <c r="EP22">
        <v>-0.37879400000000002</v>
      </c>
      <c r="EQ22">
        <v>20.2928</v>
      </c>
      <c r="ER22">
        <v>5.2451400000000001</v>
      </c>
      <c r="ES22">
        <v>11.8255</v>
      </c>
      <c r="ET22">
        <v>4.9833999999999996</v>
      </c>
      <c r="EU22">
        <v>3.2989999999999999</v>
      </c>
      <c r="EV22">
        <v>9999</v>
      </c>
      <c r="EW22">
        <v>213.4</v>
      </c>
      <c r="EX22">
        <v>87.4</v>
      </c>
      <c r="EY22">
        <v>6008</v>
      </c>
      <c r="EZ22">
        <v>1.8732599999999999</v>
      </c>
      <c r="FA22">
        <v>1.8789499999999999</v>
      </c>
      <c r="FB22">
        <v>1.8792599999999999</v>
      </c>
      <c r="FC22">
        <v>1.87988</v>
      </c>
      <c r="FD22">
        <v>1.87754</v>
      </c>
      <c r="FE22">
        <v>1.8766799999999999</v>
      </c>
      <c r="FF22">
        <v>1.8772800000000001</v>
      </c>
      <c r="FG22">
        <v>1.87486</v>
      </c>
      <c r="FH22">
        <v>0</v>
      </c>
      <c r="FI22">
        <v>0</v>
      </c>
      <c r="FJ22">
        <v>0</v>
      </c>
      <c r="FK22">
        <v>0</v>
      </c>
      <c r="FL22" t="s">
        <v>352</v>
      </c>
      <c r="FM22" t="s">
        <v>353</v>
      </c>
      <c r="FN22" t="s">
        <v>354</v>
      </c>
      <c r="FO22" t="s">
        <v>354</v>
      </c>
      <c r="FP22" t="s">
        <v>354</v>
      </c>
      <c r="FQ22" t="s">
        <v>354</v>
      </c>
      <c r="FR22">
        <v>0</v>
      </c>
      <c r="FS22">
        <v>100</v>
      </c>
      <c r="FT22">
        <v>100</v>
      </c>
      <c r="FU22">
        <v>-6.0949999999999998</v>
      </c>
      <c r="FV22">
        <v>-0.15049999999999999</v>
      </c>
      <c r="FW22">
        <v>-6.0955453507149198</v>
      </c>
      <c r="FX22">
        <v>1.4527828764109799E-4</v>
      </c>
      <c r="FY22">
        <v>-4.3579519040863002E-7</v>
      </c>
      <c r="FZ22">
        <v>2.0799061152897499E-10</v>
      </c>
      <c r="GA22">
        <v>-0.15057999999999799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5.3</v>
      </c>
      <c r="GJ22">
        <v>5.2</v>
      </c>
      <c r="GK22">
        <v>1.0790999999999999</v>
      </c>
      <c r="GL22">
        <v>2.5293000000000001</v>
      </c>
      <c r="GM22">
        <v>1.54541</v>
      </c>
      <c r="GN22">
        <v>2.2997999999999998</v>
      </c>
      <c r="GO22">
        <v>1.5979000000000001</v>
      </c>
      <c r="GP22">
        <v>2.3315399999999999</v>
      </c>
      <c r="GQ22">
        <v>25.716699999999999</v>
      </c>
      <c r="GR22">
        <v>14.132</v>
      </c>
      <c r="GS22">
        <v>18</v>
      </c>
      <c r="GT22">
        <v>632.72299999999996</v>
      </c>
      <c r="GU22">
        <v>403.51799999999997</v>
      </c>
      <c r="GV22">
        <v>20.7928</v>
      </c>
      <c r="GW22">
        <v>19.002300000000002</v>
      </c>
      <c r="GX22">
        <v>30.0002</v>
      </c>
      <c r="GY22">
        <v>18.9741</v>
      </c>
      <c r="GZ22">
        <v>18.934100000000001</v>
      </c>
      <c r="HA22">
        <v>21.653199999999998</v>
      </c>
      <c r="HB22">
        <v>0</v>
      </c>
      <c r="HC22">
        <v>-30</v>
      </c>
      <c r="HD22">
        <v>20.811800000000002</v>
      </c>
      <c r="HE22">
        <v>420.70100000000002</v>
      </c>
      <c r="HF22">
        <v>0</v>
      </c>
      <c r="HG22">
        <v>101.197</v>
      </c>
      <c r="HH22">
        <v>99.4602</v>
      </c>
    </row>
    <row r="23" spans="1:216" x14ac:dyDescent="0.2">
      <c r="A23">
        <v>5</v>
      </c>
      <c r="B23">
        <v>1690062874.0999999</v>
      </c>
      <c r="C23">
        <v>244.09999990463299</v>
      </c>
      <c r="D23" t="s">
        <v>361</v>
      </c>
      <c r="E23" t="s">
        <v>362</v>
      </c>
      <c r="F23" t="s">
        <v>344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>
        <v>1690062874.0999999</v>
      </c>
      <c r="M23">
        <f t="shared" si="0"/>
        <v>2.5839058263293535E-3</v>
      </c>
      <c r="N23">
        <f t="shared" si="1"/>
        <v>2.5839058263293535</v>
      </c>
      <c r="O23">
        <f t="shared" si="2"/>
        <v>21.478602423190285</v>
      </c>
      <c r="P23">
        <f t="shared" si="3"/>
        <v>400.03100000000001</v>
      </c>
      <c r="Q23">
        <f t="shared" si="4"/>
        <v>298.52160854555433</v>
      </c>
      <c r="R23">
        <f t="shared" si="5"/>
        <v>29.802523218825371</v>
      </c>
      <c r="S23">
        <f t="shared" si="6"/>
        <v>39.936583565375798</v>
      </c>
      <c r="T23">
        <f t="shared" si="7"/>
        <v>0.37318049262252961</v>
      </c>
      <c r="U23">
        <f t="shared" si="8"/>
        <v>3.055035560168978</v>
      </c>
      <c r="V23">
        <f t="shared" si="9"/>
        <v>0.34957931189537694</v>
      </c>
      <c r="W23">
        <f t="shared" si="10"/>
        <v>0.22048304280144815</v>
      </c>
      <c r="X23">
        <f t="shared" si="11"/>
        <v>165.35045516895755</v>
      </c>
      <c r="Y23">
        <f t="shared" si="12"/>
        <v>22.322930038970377</v>
      </c>
      <c r="Z23">
        <f t="shared" si="13"/>
        <v>20.973700000000001</v>
      </c>
      <c r="AA23">
        <f t="shared" si="14"/>
        <v>2.491900744363948</v>
      </c>
      <c r="AB23">
        <f t="shared" si="15"/>
        <v>66.570168177388567</v>
      </c>
      <c r="AC23">
        <f t="shared" si="16"/>
        <v>1.7697324196042401</v>
      </c>
      <c r="AD23">
        <f t="shared" si="17"/>
        <v>2.6584466707196226</v>
      </c>
      <c r="AE23">
        <f t="shared" si="18"/>
        <v>0.72216832475970794</v>
      </c>
      <c r="AF23">
        <f t="shared" si="19"/>
        <v>-113.95024694112449</v>
      </c>
      <c r="AG23">
        <f t="shared" si="20"/>
        <v>174.05821190023616</v>
      </c>
      <c r="AH23">
        <f t="shared" si="21"/>
        <v>11.632044144738771</v>
      </c>
      <c r="AI23">
        <f t="shared" si="22"/>
        <v>237.09046427280799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53747.181243605577</v>
      </c>
      <c r="AO23">
        <f t="shared" si="26"/>
        <v>999.76300000000003</v>
      </c>
      <c r="AP23">
        <f t="shared" si="27"/>
        <v>842.80002899945987</v>
      </c>
      <c r="AQ23">
        <f t="shared" si="28"/>
        <v>0.84299981995678963</v>
      </c>
      <c r="AR23">
        <f t="shared" si="29"/>
        <v>0.16538965251660398</v>
      </c>
      <c r="AS23">
        <v>1690062874.0999999</v>
      </c>
      <c r="AT23">
        <v>400.03100000000001</v>
      </c>
      <c r="AU23">
        <v>420.18299999999999</v>
      </c>
      <c r="AV23">
        <v>17.726800000000001</v>
      </c>
      <c r="AW23">
        <v>15.454800000000001</v>
      </c>
      <c r="AX23">
        <v>406.125</v>
      </c>
      <c r="AY23">
        <v>17.877400000000002</v>
      </c>
      <c r="AZ23">
        <v>600.11800000000005</v>
      </c>
      <c r="BA23">
        <v>99.733999999999995</v>
      </c>
      <c r="BB23">
        <v>9.9721799999999999E-2</v>
      </c>
      <c r="BC23">
        <v>22.0305</v>
      </c>
      <c r="BD23">
        <v>20.973700000000001</v>
      </c>
      <c r="BE23">
        <v>999.9</v>
      </c>
      <c r="BF23">
        <v>0</v>
      </c>
      <c r="BG23">
        <v>0</v>
      </c>
      <c r="BH23">
        <v>10023.799999999999</v>
      </c>
      <c r="BI23">
        <v>0</v>
      </c>
      <c r="BJ23">
        <v>13.1144</v>
      </c>
      <c r="BK23">
        <v>-20.152699999999999</v>
      </c>
      <c r="BL23">
        <v>407.25</v>
      </c>
      <c r="BM23">
        <v>426.779</v>
      </c>
      <c r="BN23">
        <v>2.2720400000000001</v>
      </c>
      <c r="BO23">
        <v>420.18299999999999</v>
      </c>
      <c r="BP23">
        <v>15.454800000000001</v>
      </c>
      <c r="BQ23">
        <v>1.76797</v>
      </c>
      <c r="BR23">
        <v>1.5413699999999999</v>
      </c>
      <c r="BS23">
        <v>15.506399999999999</v>
      </c>
      <c r="BT23">
        <v>13.3848</v>
      </c>
      <c r="BU23">
        <v>999.76300000000003</v>
      </c>
      <c r="BV23">
        <v>0.900003</v>
      </c>
      <c r="BW23">
        <v>9.99969E-2</v>
      </c>
      <c r="BX23">
        <v>0</v>
      </c>
      <c r="BY23">
        <v>2.5558999999999998</v>
      </c>
      <c r="BZ23">
        <v>0</v>
      </c>
      <c r="CA23">
        <v>6438.62</v>
      </c>
      <c r="CB23">
        <v>9553.08</v>
      </c>
      <c r="CC23">
        <v>37.625</v>
      </c>
      <c r="CD23">
        <v>39.936999999999998</v>
      </c>
      <c r="CE23">
        <v>39.375</v>
      </c>
      <c r="CF23">
        <v>38.125</v>
      </c>
      <c r="CG23">
        <v>37.5</v>
      </c>
      <c r="CH23">
        <v>899.79</v>
      </c>
      <c r="CI23">
        <v>99.97</v>
      </c>
      <c r="CJ23">
        <v>0</v>
      </c>
      <c r="CK23">
        <v>1690062879.4000001</v>
      </c>
      <c r="CL23">
        <v>0</v>
      </c>
      <c r="CM23">
        <v>1690062499</v>
      </c>
      <c r="CN23" t="s">
        <v>350</v>
      </c>
      <c r="CO23">
        <v>1690062493</v>
      </c>
      <c r="CP23">
        <v>1690062499</v>
      </c>
      <c r="CQ23">
        <v>25</v>
      </c>
      <c r="CR23">
        <v>-0.08</v>
      </c>
      <c r="CS23">
        <v>1E-3</v>
      </c>
      <c r="CT23">
        <v>-6.0970000000000004</v>
      </c>
      <c r="CU23">
        <v>-0.151</v>
      </c>
      <c r="CV23">
        <v>421</v>
      </c>
      <c r="CW23">
        <v>15</v>
      </c>
      <c r="CX23">
        <v>0.18</v>
      </c>
      <c r="CY23">
        <v>0.02</v>
      </c>
      <c r="CZ23">
        <v>23.037248327422802</v>
      </c>
      <c r="DA23">
        <v>-6.4401714660437107E-2</v>
      </c>
      <c r="DB23">
        <v>5.6075448461100498E-2</v>
      </c>
      <c r="DC23">
        <v>1</v>
      </c>
      <c r="DD23">
        <v>420.13933333333301</v>
      </c>
      <c r="DE23">
        <v>-0.10932467532445</v>
      </c>
      <c r="DF23">
        <v>3.8817440034003101E-2</v>
      </c>
      <c r="DG23">
        <v>-1</v>
      </c>
      <c r="DH23">
        <v>1000.0031</v>
      </c>
      <c r="DI23">
        <v>-0.21494175919742101</v>
      </c>
      <c r="DJ23">
        <v>0.105149845458751</v>
      </c>
      <c r="DK23">
        <v>1</v>
      </c>
      <c r="DL23">
        <v>2</v>
      </c>
      <c r="DM23">
        <v>2</v>
      </c>
      <c r="DN23" t="s">
        <v>351</v>
      </c>
      <c r="DO23">
        <v>3.1613099999999998</v>
      </c>
      <c r="DP23">
        <v>2.83175</v>
      </c>
      <c r="DQ23">
        <v>9.6040700000000007E-2</v>
      </c>
      <c r="DR23">
        <v>9.8864999999999995E-2</v>
      </c>
      <c r="DS23">
        <v>9.8114599999999996E-2</v>
      </c>
      <c r="DT23">
        <v>8.8508000000000003E-2</v>
      </c>
      <c r="DU23">
        <v>28950</v>
      </c>
      <c r="DV23">
        <v>29963</v>
      </c>
      <c r="DW23">
        <v>29730.9</v>
      </c>
      <c r="DX23">
        <v>30975.200000000001</v>
      </c>
      <c r="DY23">
        <v>35093.699999999997</v>
      </c>
      <c r="DZ23">
        <v>36917.300000000003</v>
      </c>
      <c r="EA23">
        <v>40789</v>
      </c>
      <c r="EB23">
        <v>42876.7</v>
      </c>
      <c r="EC23">
        <v>2.3315000000000001</v>
      </c>
      <c r="ED23">
        <v>2.0084499999999998</v>
      </c>
      <c r="EE23">
        <v>0.138544</v>
      </c>
      <c r="EF23">
        <v>0</v>
      </c>
      <c r="EG23">
        <v>18.681000000000001</v>
      </c>
      <c r="EH23">
        <v>999.9</v>
      </c>
      <c r="EI23">
        <v>59.137999999999998</v>
      </c>
      <c r="EJ23">
        <v>22.064</v>
      </c>
      <c r="EK23">
        <v>15.794600000000001</v>
      </c>
      <c r="EL23">
        <v>60.656700000000001</v>
      </c>
      <c r="EM23">
        <v>26.698699999999999</v>
      </c>
      <c r="EN23">
        <v>1</v>
      </c>
      <c r="EO23">
        <v>-0.58239099999999999</v>
      </c>
      <c r="EP23">
        <v>-1.09215</v>
      </c>
      <c r="EQ23">
        <v>20.2913</v>
      </c>
      <c r="ER23">
        <v>5.24125</v>
      </c>
      <c r="ES23">
        <v>11.825200000000001</v>
      </c>
      <c r="ET23">
        <v>4.98325</v>
      </c>
      <c r="EU23">
        <v>3.2989999999999999</v>
      </c>
      <c r="EV23">
        <v>9999</v>
      </c>
      <c r="EW23">
        <v>213.4</v>
      </c>
      <c r="EX23">
        <v>87.4</v>
      </c>
      <c r="EY23">
        <v>6009.2</v>
      </c>
      <c r="EZ23">
        <v>1.8732800000000001</v>
      </c>
      <c r="FA23">
        <v>1.87897</v>
      </c>
      <c r="FB23">
        <v>1.87927</v>
      </c>
      <c r="FC23">
        <v>1.87988</v>
      </c>
      <c r="FD23">
        <v>1.87754</v>
      </c>
      <c r="FE23">
        <v>1.8766799999999999</v>
      </c>
      <c r="FF23">
        <v>1.8772899999999999</v>
      </c>
      <c r="FG23">
        <v>1.8748800000000001</v>
      </c>
      <c r="FH23">
        <v>0</v>
      </c>
      <c r="FI23">
        <v>0</v>
      </c>
      <c r="FJ23">
        <v>0</v>
      </c>
      <c r="FK23">
        <v>0</v>
      </c>
      <c r="FL23" t="s">
        <v>352</v>
      </c>
      <c r="FM23" t="s">
        <v>353</v>
      </c>
      <c r="FN23" t="s">
        <v>354</v>
      </c>
      <c r="FO23" t="s">
        <v>354</v>
      </c>
      <c r="FP23" t="s">
        <v>354</v>
      </c>
      <c r="FQ23" t="s">
        <v>354</v>
      </c>
      <c r="FR23">
        <v>0</v>
      </c>
      <c r="FS23">
        <v>100</v>
      </c>
      <c r="FT23">
        <v>100</v>
      </c>
      <c r="FU23">
        <v>-6.0940000000000003</v>
      </c>
      <c r="FV23">
        <v>-0.15060000000000001</v>
      </c>
      <c r="FW23">
        <v>-6.0955453507149198</v>
      </c>
      <c r="FX23">
        <v>1.4527828764109799E-4</v>
      </c>
      <c r="FY23">
        <v>-4.3579519040863002E-7</v>
      </c>
      <c r="FZ23">
        <v>2.0799061152897499E-10</v>
      </c>
      <c r="GA23">
        <v>-0.15057999999999799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6.4</v>
      </c>
      <c r="GJ23">
        <v>6.3</v>
      </c>
      <c r="GK23">
        <v>1.0778799999999999</v>
      </c>
      <c r="GL23">
        <v>2.52319</v>
      </c>
      <c r="GM23">
        <v>1.54541</v>
      </c>
      <c r="GN23">
        <v>2.2997999999999998</v>
      </c>
      <c r="GO23">
        <v>1.5979000000000001</v>
      </c>
      <c r="GP23">
        <v>2.3889200000000002</v>
      </c>
      <c r="GQ23">
        <v>25.737200000000001</v>
      </c>
      <c r="GR23">
        <v>14.1408</v>
      </c>
      <c r="GS23">
        <v>18</v>
      </c>
      <c r="GT23">
        <v>632.74699999999996</v>
      </c>
      <c r="GU23">
        <v>403.47699999999998</v>
      </c>
      <c r="GV23">
        <v>21.4206</v>
      </c>
      <c r="GW23">
        <v>19.0106</v>
      </c>
      <c r="GX23">
        <v>30.0001</v>
      </c>
      <c r="GY23">
        <v>18.9893</v>
      </c>
      <c r="GZ23">
        <v>18.948599999999999</v>
      </c>
      <c r="HA23">
        <v>21.629200000000001</v>
      </c>
      <c r="HB23">
        <v>0</v>
      </c>
      <c r="HC23">
        <v>-30</v>
      </c>
      <c r="HD23">
        <v>21.424099999999999</v>
      </c>
      <c r="HE23">
        <v>420.09800000000001</v>
      </c>
      <c r="HF23">
        <v>0</v>
      </c>
      <c r="HG23">
        <v>101.199</v>
      </c>
      <c r="HH23">
        <v>99.462400000000002</v>
      </c>
    </row>
    <row r="24" spans="1:216" x14ac:dyDescent="0.2">
      <c r="A24">
        <v>6</v>
      </c>
      <c r="B24">
        <v>1690062935.0999999</v>
      </c>
      <c r="C24">
        <v>305.09999990463302</v>
      </c>
      <c r="D24" t="s">
        <v>363</v>
      </c>
      <c r="E24" t="s">
        <v>364</v>
      </c>
      <c r="F24" t="s">
        <v>344</v>
      </c>
      <c r="G24" t="s">
        <v>345</v>
      </c>
      <c r="H24" t="s">
        <v>346</v>
      </c>
      <c r="I24" t="s">
        <v>347</v>
      </c>
      <c r="J24" t="s">
        <v>348</v>
      </c>
      <c r="K24" t="s">
        <v>349</v>
      </c>
      <c r="L24">
        <v>1690062935.0999999</v>
      </c>
      <c r="M24">
        <f t="shared" si="0"/>
        <v>2.4793269880934777E-3</v>
      </c>
      <c r="N24">
        <f t="shared" si="1"/>
        <v>2.4793269880934776</v>
      </c>
      <c r="O24">
        <f t="shared" si="2"/>
        <v>20.598140690625961</v>
      </c>
      <c r="P24">
        <f t="shared" si="3"/>
        <v>399.983</v>
      </c>
      <c r="Q24">
        <f t="shared" si="4"/>
        <v>297.65259965903749</v>
      </c>
      <c r="R24">
        <f t="shared" si="5"/>
        <v>29.715936935867827</v>
      </c>
      <c r="S24">
        <f t="shared" si="6"/>
        <v>39.932020137013893</v>
      </c>
      <c r="T24">
        <f t="shared" si="7"/>
        <v>0.35402276806172311</v>
      </c>
      <c r="U24">
        <f t="shared" si="8"/>
        <v>3.0525662757308836</v>
      </c>
      <c r="V24">
        <f t="shared" si="9"/>
        <v>0.33269221277354849</v>
      </c>
      <c r="W24">
        <f t="shared" si="10"/>
        <v>0.20974191446683055</v>
      </c>
      <c r="X24">
        <f t="shared" si="11"/>
        <v>124.04805705154392</v>
      </c>
      <c r="Y24">
        <f t="shared" si="12"/>
        <v>22.118450978510701</v>
      </c>
      <c r="Z24">
        <f t="shared" si="13"/>
        <v>20.9651</v>
      </c>
      <c r="AA24">
        <f t="shared" si="14"/>
        <v>2.4905838121924204</v>
      </c>
      <c r="AB24">
        <f t="shared" si="15"/>
        <v>66.278681786279421</v>
      </c>
      <c r="AC24">
        <f t="shared" si="16"/>
        <v>1.7624346802008801</v>
      </c>
      <c r="AD24">
        <f t="shared" si="17"/>
        <v>2.6591275395065685</v>
      </c>
      <c r="AE24">
        <f t="shared" si="18"/>
        <v>0.7281491319915403</v>
      </c>
      <c r="AF24">
        <f t="shared" si="19"/>
        <v>-109.33832017492237</v>
      </c>
      <c r="AG24">
        <f t="shared" si="20"/>
        <v>176.02402178998497</v>
      </c>
      <c r="AH24">
        <f t="shared" si="21"/>
        <v>11.772668972534003</v>
      </c>
      <c r="AI24">
        <f t="shared" si="22"/>
        <v>202.5064276391405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53678.77485848371</v>
      </c>
      <c r="AO24">
        <f t="shared" si="26"/>
        <v>750.03499999999997</v>
      </c>
      <c r="AP24">
        <f t="shared" si="27"/>
        <v>632.27938500079995</v>
      </c>
      <c r="AQ24">
        <f t="shared" si="28"/>
        <v>0.8429998400085329</v>
      </c>
      <c r="AR24">
        <f t="shared" si="29"/>
        <v>0.16538969121646846</v>
      </c>
      <c r="AS24">
        <v>1690062935.0999999</v>
      </c>
      <c r="AT24">
        <v>399.983</v>
      </c>
      <c r="AU24">
        <v>419.31099999999998</v>
      </c>
      <c r="AV24">
        <v>17.653600000000001</v>
      </c>
      <c r="AW24">
        <v>15.4732</v>
      </c>
      <c r="AX24">
        <v>406.07799999999997</v>
      </c>
      <c r="AY24">
        <v>17.804099999999998</v>
      </c>
      <c r="AZ24">
        <v>600.06500000000005</v>
      </c>
      <c r="BA24">
        <v>99.734399999999994</v>
      </c>
      <c r="BB24">
        <v>9.9893300000000004E-2</v>
      </c>
      <c r="BC24">
        <v>22.034700000000001</v>
      </c>
      <c r="BD24">
        <v>20.9651</v>
      </c>
      <c r="BE24">
        <v>999.9</v>
      </c>
      <c r="BF24">
        <v>0</v>
      </c>
      <c r="BG24">
        <v>0</v>
      </c>
      <c r="BH24">
        <v>10010.6</v>
      </c>
      <c r="BI24">
        <v>0</v>
      </c>
      <c r="BJ24">
        <v>12.752000000000001</v>
      </c>
      <c r="BK24">
        <v>-19.328099999999999</v>
      </c>
      <c r="BL24">
        <v>407.17099999999999</v>
      </c>
      <c r="BM24">
        <v>425.90199999999999</v>
      </c>
      <c r="BN24">
        <v>2.18032</v>
      </c>
      <c r="BO24">
        <v>419.31099999999998</v>
      </c>
      <c r="BP24">
        <v>15.4732</v>
      </c>
      <c r="BQ24">
        <v>1.76067</v>
      </c>
      <c r="BR24">
        <v>1.54321</v>
      </c>
      <c r="BS24">
        <v>15.4419</v>
      </c>
      <c r="BT24">
        <v>13.4032</v>
      </c>
      <c r="BU24">
        <v>750.03499999999997</v>
      </c>
      <c r="BV24">
        <v>0.90000899999999995</v>
      </c>
      <c r="BW24">
        <v>9.9990999999999997E-2</v>
      </c>
      <c r="BX24">
        <v>0</v>
      </c>
      <c r="BY24">
        <v>2.9655</v>
      </c>
      <c r="BZ24">
        <v>0</v>
      </c>
      <c r="CA24">
        <v>5202.2299999999996</v>
      </c>
      <c r="CB24">
        <v>7166.86</v>
      </c>
      <c r="CC24">
        <v>37.125</v>
      </c>
      <c r="CD24">
        <v>39.75</v>
      </c>
      <c r="CE24">
        <v>39</v>
      </c>
      <c r="CF24">
        <v>37.875</v>
      </c>
      <c r="CG24">
        <v>37.061999999999998</v>
      </c>
      <c r="CH24">
        <v>675.04</v>
      </c>
      <c r="CI24">
        <v>75</v>
      </c>
      <c r="CJ24">
        <v>0</v>
      </c>
      <c r="CK24">
        <v>1690062940</v>
      </c>
      <c r="CL24">
        <v>0</v>
      </c>
      <c r="CM24">
        <v>1690062499</v>
      </c>
      <c r="CN24" t="s">
        <v>350</v>
      </c>
      <c r="CO24">
        <v>1690062493</v>
      </c>
      <c r="CP24">
        <v>1690062499</v>
      </c>
      <c r="CQ24">
        <v>25</v>
      </c>
      <c r="CR24">
        <v>-0.08</v>
      </c>
      <c r="CS24">
        <v>1E-3</v>
      </c>
      <c r="CT24">
        <v>-6.0970000000000004</v>
      </c>
      <c r="CU24">
        <v>-0.151</v>
      </c>
      <c r="CV24">
        <v>421</v>
      </c>
      <c r="CW24">
        <v>15</v>
      </c>
      <c r="CX24">
        <v>0.18</v>
      </c>
      <c r="CY24">
        <v>0.02</v>
      </c>
      <c r="CZ24">
        <v>21.985329655626</v>
      </c>
      <c r="DA24">
        <v>0.48684486535958899</v>
      </c>
      <c r="DB24">
        <v>6.7340517630924399E-2</v>
      </c>
      <c r="DC24">
        <v>1</v>
      </c>
      <c r="DD24">
        <v>419.22199999999998</v>
      </c>
      <c r="DE24">
        <v>0.25515789473657602</v>
      </c>
      <c r="DF24">
        <v>4.2896386794226103E-2</v>
      </c>
      <c r="DG24">
        <v>-1</v>
      </c>
      <c r="DH24">
        <v>750.02157142857095</v>
      </c>
      <c r="DI24">
        <v>6.9592246075168104E-2</v>
      </c>
      <c r="DJ24">
        <v>1.1307694087587999E-2</v>
      </c>
      <c r="DK24">
        <v>1</v>
      </c>
      <c r="DL24">
        <v>2</v>
      </c>
      <c r="DM24">
        <v>2</v>
      </c>
      <c r="DN24" t="s">
        <v>351</v>
      </c>
      <c r="DO24">
        <v>3.1612</v>
      </c>
      <c r="DP24">
        <v>2.8317999999999999</v>
      </c>
      <c r="DQ24">
        <v>9.6030000000000004E-2</v>
      </c>
      <c r="DR24">
        <v>9.8709400000000003E-2</v>
      </c>
      <c r="DS24">
        <v>9.7818100000000005E-2</v>
      </c>
      <c r="DT24">
        <v>8.8584099999999999E-2</v>
      </c>
      <c r="DU24">
        <v>28950</v>
      </c>
      <c r="DV24">
        <v>29969.1</v>
      </c>
      <c r="DW24">
        <v>29730.6</v>
      </c>
      <c r="DX24">
        <v>30976.1</v>
      </c>
      <c r="DY24">
        <v>35105.199999999997</v>
      </c>
      <c r="DZ24">
        <v>36914</v>
      </c>
      <c r="EA24">
        <v>40788.400000000001</v>
      </c>
      <c r="EB24">
        <v>42876.5</v>
      </c>
      <c r="EC24">
        <v>2.3311500000000001</v>
      </c>
      <c r="ED24">
        <v>2.0081000000000002</v>
      </c>
      <c r="EE24">
        <v>0.13478100000000001</v>
      </c>
      <c r="EF24">
        <v>0</v>
      </c>
      <c r="EG24">
        <v>18.7347</v>
      </c>
      <c r="EH24">
        <v>999.9</v>
      </c>
      <c r="EI24">
        <v>59.174999999999997</v>
      </c>
      <c r="EJ24">
        <v>22.074000000000002</v>
      </c>
      <c r="EK24">
        <v>15.815</v>
      </c>
      <c r="EL24">
        <v>61.246699999999997</v>
      </c>
      <c r="EM24">
        <v>26.9712</v>
      </c>
      <c r="EN24">
        <v>1</v>
      </c>
      <c r="EO24">
        <v>-0.58273399999999997</v>
      </c>
      <c r="EP24">
        <v>-0.82622300000000004</v>
      </c>
      <c r="EQ24">
        <v>20.295200000000001</v>
      </c>
      <c r="ER24">
        <v>5.2430500000000002</v>
      </c>
      <c r="ES24">
        <v>11.8253</v>
      </c>
      <c r="ET24">
        <v>4.9825499999999998</v>
      </c>
      <c r="EU24">
        <v>3.2989999999999999</v>
      </c>
      <c r="EV24">
        <v>9999</v>
      </c>
      <c r="EW24">
        <v>213.4</v>
      </c>
      <c r="EX24">
        <v>87.4</v>
      </c>
      <c r="EY24">
        <v>6010.7</v>
      </c>
      <c r="EZ24">
        <v>1.8732800000000001</v>
      </c>
      <c r="FA24">
        <v>1.87897</v>
      </c>
      <c r="FB24">
        <v>1.87927</v>
      </c>
      <c r="FC24">
        <v>1.87988</v>
      </c>
      <c r="FD24">
        <v>1.87757</v>
      </c>
      <c r="FE24">
        <v>1.8767</v>
      </c>
      <c r="FF24">
        <v>1.8772800000000001</v>
      </c>
      <c r="FG24">
        <v>1.8749100000000001</v>
      </c>
      <c r="FH24">
        <v>0</v>
      </c>
      <c r="FI24">
        <v>0</v>
      </c>
      <c r="FJ24">
        <v>0</v>
      </c>
      <c r="FK24">
        <v>0</v>
      </c>
      <c r="FL24" t="s">
        <v>352</v>
      </c>
      <c r="FM24" t="s">
        <v>353</v>
      </c>
      <c r="FN24" t="s">
        <v>354</v>
      </c>
      <c r="FO24" t="s">
        <v>354</v>
      </c>
      <c r="FP24" t="s">
        <v>354</v>
      </c>
      <c r="FQ24" t="s">
        <v>354</v>
      </c>
      <c r="FR24">
        <v>0</v>
      </c>
      <c r="FS24">
        <v>100</v>
      </c>
      <c r="FT24">
        <v>100</v>
      </c>
      <c r="FU24">
        <v>-6.0949999999999998</v>
      </c>
      <c r="FV24">
        <v>-0.15049999999999999</v>
      </c>
      <c r="FW24">
        <v>-6.0955453507149198</v>
      </c>
      <c r="FX24">
        <v>1.4527828764109799E-4</v>
      </c>
      <c r="FY24">
        <v>-4.3579519040863002E-7</v>
      </c>
      <c r="FZ24">
        <v>2.0799061152897499E-10</v>
      </c>
      <c r="GA24">
        <v>-0.15057999999999799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7.4</v>
      </c>
      <c r="GJ24">
        <v>7.3</v>
      </c>
      <c r="GK24">
        <v>1.07544</v>
      </c>
      <c r="GL24">
        <v>2.51831</v>
      </c>
      <c r="GM24">
        <v>1.54541</v>
      </c>
      <c r="GN24">
        <v>2.2997999999999998</v>
      </c>
      <c r="GO24">
        <v>1.5979000000000001</v>
      </c>
      <c r="GP24">
        <v>2.4230999999999998</v>
      </c>
      <c r="GQ24">
        <v>25.737200000000001</v>
      </c>
      <c r="GR24">
        <v>14.1495</v>
      </c>
      <c r="GS24">
        <v>18</v>
      </c>
      <c r="GT24">
        <v>632.60599999999999</v>
      </c>
      <c r="GU24">
        <v>403.36</v>
      </c>
      <c r="GV24">
        <v>21.207699999999999</v>
      </c>
      <c r="GW24">
        <v>19.005600000000001</v>
      </c>
      <c r="GX24">
        <v>30.0001</v>
      </c>
      <c r="GY24">
        <v>18.997499999999999</v>
      </c>
      <c r="GZ24">
        <v>18.957599999999999</v>
      </c>
      <c r="HA24">
        <v>21.587199999999999</v>
      </c>
      <c r="HB24">
        <v>0</v>
      </c>
      <c r="HC24">
        <v>-30</v>
      </c>
      <c r="HD24">
        <v>21.220600000000001</v>
      </c>
      <c r="HE24">
        <v>419.24400000000003</v>
      </c>
      <c r="HF24">
        <v>0</v>
      </c>
      <c r="HG24">
        <v>101.19799999999999</v>
      </c>
      <c r="HH24">
        <v>99.463399999999993</v>
      </c>
    </row>
    <row r="25" spans="1:216" x14ac:dyDescent="0.2">
      <c r="A25">
        <v>7</v>
      </c>
      <c r="B25">
        <v>1690062996.0999999</v>
      </c>
      <c r="C25">
        <v>366.09999990463302</v>
      </c>
      <c r="D25" t="s">
        <v>365</v>
      </c>
      <c r="E25" t="s">
        <v>366</v>
      </c>
      <c r="F25" t="s">
        <v>344</v>
      </c>
      <c r="G25" t="s">
        <v>345</v>
      </c>
      <c r="H25" t="s">
        <v>346</v>
      </c>
      <c r="I25" t="s">
        <v>347</v>
      </c>
      <c r="J25" t="s">
        <v>348</v>
      </c>
      <c r="K25" t="s">
        <v>349</v>
      </c>
      <c r="L25">
        <v>1690062996.0999999</v>
      </c>
      <c r="M25">
        <f t="shared" si="0"/>
        <v>2.4292931064105096E-3</v>
      </c>
      <c r="N25">
        <f t="shared" si="1"/>
        <v>2.4292931064105097</v>
      </c>
      <c r="O25">
        <f t="shared" si="2"/>
        <v>19.405855329171715</v>
      </c>
      <c r="P25">
        <f t="shared" si="3"/>
        <v>399.96699999999998</v>
      </c>
      <c r="Q25">
        <f t="shared" si="4"/>
        <v>300.4527697860683</v>
      </c>
      <c r="R25">
        <f t="shared" si="5"/>
        <v>29.995483241522955</v>
      </c>
      <c r="S25">
        <f t="shared" si="6"/>
        <v>39.930413869056999</v>
      </c>
      <c r="T25">
        <f t="shared" si="7"/>
        <v>0.34305222753884018</v>
      </c>
      <c r="U25">
        <f t="shared" si="8"/>
        <v>3.0482230852177286</v>
      </c>
      <c r="V25">
        <f t="shared" si="9"/>
        <v>0.3229561713504619</v>
      </c>
      <c r="W25">
        <f t="shared" si="10"/>
        <v>0.20355498650587273</v>
      </c>
      <c r="X25">
        <f t="shared" si="11"/>
        <v>99.248281164500312</v>
      </c>
      <c r="Y25">
        <f t="shared" si="12"/>
        <v>21.980354262358357</v>
      </c>
      <c r="Z25">
        <f t="shared" si="13"/>
        <v>20.980499999999999</v>
      </c>
      <c r="AA25">
        <f t="shared" si="14"/>
        <v>2.4929424712708745</v>
      </c>
      <c r="AB25">
        <f t="shared" si="15"/>
        <v>66.14874750385205</v>
      </c>
      <c r="AC25">
        <f t="shared" si="16"/>
        <v>1.7579716946118999</v>
      </c>
      <c r="AD25">
        <f t="shared" si="17"/>
        <v>2.6576039017360498</v>
      </c>
      <c r="AE25">
        <f t="shared" si="18"/>
        <v>0.73497077665897459</v>
      </c>
      <c r="AF25">
        <f t="shared" si="19"/>
        <v>-107.13182599270347</v>
      </c>
      <c r="AG25">
        <f t="shared" si="20"/>
        <v>171.69804694332612</v>
      </c>
      <c r="AH25">
        <f t="shared" si="21"/>
        <v>11.500054768499588</v>
      </c>
      <c r="AI25">
        <f t="shared" si="22"/>
        <v>175.31455688362257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53561.561597444619</v>
      </c>
      <c r="AO25">
        <f t="shared" si="26"/>
        <v>600.09299999999996</v>
      </c>
      <c r="AP25">
        <f t="shared" si="27"/>
        <v>505.8778289971504</v>
      </c>
      <c r="AQ25">
        <f t="shared" si="28"/>
        <v>0.84299905014247867</v>
      </c>
      <c r="AR25">
        <f t="shared" si="29"/>
        <v>0.16538816677498375</v>
      </c>
      <c r="AS25">
        <v>1690062996.0999999</v>
      </c>
      <c r="AT25">
        <v>399.96699999999998</v>
      </c>
      <c r="AU25">
        <v>418.20800000000003</v>
      </c>
      <c r="AV25">
        <v>17.608899999999998</v>
      </c>
      <c r="AW25">
        <v>15.4726</v>
      </c>
      <c r="AX25">
        <v>406.06200000000001</v>
      </c>
      <c r="AY25">
        <v>17.759499999999999</v>
      </c>
      <c r="AZ25">
        <v>600.12</v>
      </c>
      <c r="BA25">
        <v>99.734200000000001</v>
      </c>
      <c r="BB25">
        <v>0.10007099999999999</v>
      </c>
      <c r="BC25">
        <v>22.025300000000001</v>
      </c>
      <c r="BD25">
        <v>20.980499999999999</v>
      </c>
      <c r="BE25">
        <v>999.9</v>
      </c>
      <c r="BF25">
        <v>0</v>
      </c>
      <c r="BG25">
        <v>0</v>
      </c>
      <c r="BH25">
        <v>9987.5</v>
      </c>
      <c r="BI25">
        <v>0</v>
      </c>
      <c r="BJ25">
        <v>13.0046</v>
      </c>
      <c r="BK25">
        <v>-18.241</v>
      </c>
      <c r="BL25">
        <v>407.137</v>
      </c>
      <c r="BM25">
        <v>424.78100000000001</v>
      </c>
      <c r="BN25">
        <v>2.1363300000000001</v>
      </c>
      <c r="BO25">
        <v>418.20800000000003</v>
      </c>
      <c r="BP25">
        <v>15.4726</v>
      </c>
      <c r="BQ25">
        <v>1.75621</v>
      </c>
      <c r="BR25">
        <v>1.54314</v>
      </c>
      <c r="BS25">
        <v>15.4024</v>
      </c>
      <c r="BT25">
        <v>13.4025</v>
      </c>
      <c r="BU25">
        <v>600.09299999999996</v>
      </c>
      <c r="BV25">
        <v>0.90003</v>
      </c>
      <c r="BW25">
        <v>9.9969699999999995E-2</v>
      </c>
      <c r="BX25">
        <v>0</v>
      </c>
      <c r="BY25">
        <v>2.4001000000000001</v>
      </c>
      <c r="BZ25">
        <v>0</v>
      </c>
      <c r="CA25">
        <v>4370.95</v>
      </c>
      <c r="CB25">
        <v>5734.13</v>
      </c>
      <c r="CC25">
        <v>36.5</v>
      </c>
      <c r="CD25">
        <v>39.5</v>
      </c>
      <c r="CE25">
        <v>38.625</v>
      </c>
      <c r="CF25">
        <v>37.625</v>
      </c>
      <c r="CG25">
        <v>36.625</v>
      </c>
      <c r="CH25">
        <v>540.1</v>
      </c>
      <c r="CI25">
        <v>59.99</v>
      </c>
      <c r="CJ25">
        <v>0</v>
      </c>
      <c r="CK25">
        <v>1690063001.2</v>
      </c>
      <c r="CL25">
        <v>0</v>
      </c>
      <c r="CM25">
        <v>1690062499</v>
      </c>
      <c r="CN25" t="s">
        <v>350</v>
      </c>
      <c r="CO25">
        <v>1690062493</v>
      </c>
      <c r="CP25">
        <v>1690062499</v>
      </c>
      <c r="CQ25">
        <v>25</v>
      </c>
      <c r="CR25">
        <v>-0.08</v>
      </c>
      <c r="CS25">
        <v>1E-3</v>
      </c>
      <c r="CT25">
        <v>-6.0970000000000004</v>
      </c>
      <c r="CU25">
        <v>-0.151</v>
      </c>
      <c r="CV25">
        <v>421</v>
      </c>
      <c r="CW25">
        <v>15</v>
      </c>
      <c r="CX25">
        <v>0.18</v>
      </c>
      <c r="CY25">
        <v>0.02</v>
      </c>
      <c r="CZ25">
        <v>20.796181560646499</v>
      </c>
      <c r="DA25">
        <v>0.65764924495344401</v>
      </c>
      <c r="DB25">
        <v>7.8109681624731406E-2</v>
      </c>
      <c r="DC25">
        <v>1</v>
      </c>
      <c r="DD25">
        <v>418.19290476190503</v>
      </c>
      <c r="DE25">
        <v>0.27864935064955598</v>
      </c>
      <c r="DF25">
        <v>4.1377362987507701E-2</v>
      </c>
      <c r="DG25">
        <v>-1</v>
      </c>
      <c r="DH25">
        <v>599.99790476190503</v>
      </c>
      <c r="DI25">
        <v>-0.32480267546352898</v>
      </c>
      <c r="DJ25">
        <v>0.123624972343144</v>
      </c>
      <c r="DK25">
        <v>1</v>
      </c>
      <c r="DL25">
        <v>2</v>
      </c>
      <c r="DM25">
        <v>2</v>
      </c>
      <c r="DN25" t="s">
        <v>351</v>
      </c>
      <c r="DO25">
        <v>3.1613099999999998</v>
      </c>
      <c r="DP25">
        <v>2.8317800000000002</v>
      </c>
      <c r="DQ25">
        <v>9.6025299999999994E-2</v>
      </c>
      <c r="DR25">
        <v>9.8512600000000006E-2</v>
      </c>
      <c r="DS25">
        <v>9.7636600000000004E-2</v>
      </c>
      <c r="DT25">
        <v>8.8579599999999994E-2</v>
      </c>
      <c r="DU25">
        <v>28950.400000000001</v>
      </c>
      <c r="DV25">
        <v>29974.5</v>
      </c>
      <c r="DW25">
        <v>29730.799999999999</v>
      </c>
      <c r="DX25">
        <v>30974.9</v>
      </c>
      <c r="DY25">
        <v>35112.9</v>
      </c>
      <c r="DZ25">
        <v>36913</v>
      </c>
      <c r="EA25">
        <v>40788.800000000003</v>
      </c>
      <c r="EB25">
        <v>42875.1</v>
      </c>
      <c r="EC25">
        <v>2.3313999999999999</v>
      </c>
      <c r="ED25">
        <v>2.00807</v>
      </c>
      <c r="EE25">
        <v>0.13492999999999999</v>
      </c>
      <c r="EF25">
        <v>0</v>
      </c>
      <c r="EG25">
        <v>18.747699999999998</v>
      </c>
      <c r="EH25">
        <v>999.9</v>
      </c>
      <c r="EI25">
        <v>59.161999999999999</v>
      </c>
      <c r="EJ25">
        <v>22.094000000000001</v>
      </c>
      <c r="EK25">
        <v>15.831</v>
      </c>
      <c r="EL25">
        <v>61.326700000000002</v>
      </c>
      <c r="EM25">
        <v>26.943100000000001</v>
      </c>
      <c r="EN25">
        <v>1</v>
      </c>
      <c r="EO25">
        <v>-0.58276700000000003</v>
      </c>
      <c r="EP25">
        <v>-1.1229199999999999</v>
      </c>
      <c r="EQ25">
        <v>20.2941</v>
      </c>
      <c r="ER25">
        <v>5.2436499999999997</v>
      </c>
      <c r="ES25">
        <v>11.8286</v>
      </c>
      <c r="ET25">
        <v>4.9830500000000004</v>
      </c>
      <c r="EU25">
        <v>3.2989999999999999</v>
      </c>
      <c r="EV25">
        <v>9999</v>
      </c>
      <c r="EW25">
        <v>213.4</v>
      </c>
      <c r="EX25">
        <v>87.4</v>
      </c>
      <c r="EY25">
        <v>6012.1</v>
      </c>
      <c r="EZ25">
        <v>1.8733200000000001</v>
      </c>
      <c r="FA25">
        <v>1.87897</v>
      </c>
      <c r="FB25">
        <v>1.87927</v>
      </c>
      <c r="FC25">
        <v>1.87988</v>
      </c>
      <c r="FD25">
        <v>1.87758</v>
      </c>
      <c r="FE25">
        <v>1.8767100000000001</v>
      </c>
      <c r="FF25">
        <v>1.8772899999999999</v>
      </c>
      <c r="FG25">
        <v>1.8749499999999999</v>
      </c>
      <c r="FH25">
        <v>0</v>
      </c>
      <c r="FI25">
        <v>0</v>
      </c>
      <c r="FJ25">
        <v>0</v>
      </c>
      <c r="FK25">
        <v>0</v>
      </c>
      <c r="FL25" t="s">
        <v>352</v>
      </c>
      <c r="FM25" t="s">
        <v>353</v>
      </c>
      <c r="FN25" t="s">
        <v>354</v>
      </c>
      <c r="FO25" t="s">
        <v>354</v>
      </c>
      <c r="FP25" t="s">
        <v>354</v>
      </c>
      <c r="FQ25" t="s">
        <v>354</v>
      </c>
      <c r="FR25">
        <v>0</v>
      </c>
      <c r="FS25">
        <v>100</v>
      </c>
      <c r="FT25">
        <v>100</v>
      </c>
      <c r="FU25">
        <v>-6.0949999999999998</v>
      </c>
      <c r="FV25">
        <v>-0.15060000000000001</v>
      </c>
      <c r="FW25">
        <v>-6.0955453507149198</v>
      </c>
      <c r="FX25">
        <v>1.4527828764109799E-4</v>
      </c>
      <c r="FY25">
        <v>-4.3579519040863002E-7</v>
      </c>
      <c r="FZ25">
        <v>2.0799061152897499E-10</v>
      </c>
      <c r="GA25">
        <v>-0.15057999999999799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8.4</v>
      </c>
      <c r="GJ25">
        <v>8.3000000000000007</v>
      </c>
      <c r="GK25">
        <v>1.073</v>
      </c>
      <c r="GL25">
        <v>2.5158700000000001</v>
      </c>
      <c r="GM25">
        <v>1.54541</v>
      </c>
      <c r="GN25">
        <v>2.2997999999999998</v>
      </c>
      <c r="GO25">
        <v>1.5979000000000001</v>
      </c>
      <c r="GP25">
        <v>2.3974600000000001</v>
      </c>
      <c r="GQ25">
        <v>25.7578</v>
      </c>
      <c r="GR25">
        <v>14.1408</v>
      </c>
      <c r="GS25">
        <v>18</v>
      </c>
      <c r="GT25">
        <v>632.84900000000005</v>
      </c>
      <c r="GU25">
        <v>403.4</v>
      </c>
      <c r="GV25">
        <v>21.585100000000001</v>
      </c>
      <c r="GW25">
        <v>19.004000000000001</v>
      </c>
      <c r="GX25">
        <v>30</v>
      </c>
      <c r="GY25">
        <v>19.002500000000001</v>
      </c>
      <c r="GZ25">
        <v>18.963799999999999</v>
      </c>
      <c r="HA25">
        <v>21.546299999999999</v>
      </c>
      <c r="HB25">
        <v>0</v>
      </c>
      <c r="HC25">
        <v>-30</v>
      </c>
      <c r="HD25">
        <v>21.605499999999999</v>
      </c>
      <c r="HE25">
        <v>418.26</v>
      </c>
      <c r="HF25">
        <v>0</v>
      </c>
      <c r="HG25">
        <v>101.199</v>
      </c>
      <c r="HH25">
        <v>99.459900000000005</v>
      </c>
    </row>
    <row r="26" spans="1:216" x14ac:dyDescent="0.2">
      <c r="A26">
        <v>8</v>
      </c>
      <c r="B26">
        <v>1690063057.0999999</v>
      </c>
      <c r="C26">
        <v>427.09999990463302</v>
      </c>
      <c r="D26" t="s">
        <v>367</v>
      </c>
      <c r="E26" t="s">
        <v>368</v>
      </c>
      <c r="F26" t="s">
        <v>344</v>
      </c>
      <c r="G26" t="s">
        <v>345</v>
      </c>
      <c r="H26" t="s">
        <v>346</v>
      </c>
      <c r="I26" t="s">
        <v>347</v>
      </c>
      <c r="J26" t="s">
        <v>348</v>
      </c>
      <c r="K26" t="s">
        <v>349</v>
      </c>
      <c r="L26">
        <v>1690063057.0999999</v>
      </c>
      <c r="M26">
        <f t="shared" si="0"/>
        <v>2.3946349655314379E-3</v>
      </c>
      <c r="N26">
        <f t="shared" si="1"/>
        <v>2.3946349655314378</v>
      </c>
      <c r="O26">
        <f t="shared" si="2"/>
        <v>18.030600582678719</v>
      </c>
      <c r="P26">
        <f t="shared" si="3"/>
        <v>400.00400000000002</v>
      </c>
      <c r="Q26">
        <f t="shared" si="4"/>
        <v>304.9938921568791</v>
      </c>
      <c r="R26">
        <f t="shared" si="5"/>
        <v>30.448755349687595</v>
      </c>
      <c r="S26">
        <f t="shared" si="6"/>
        <v>39.933992935936004</v>
      </c>
      <c r="T26">
        <f t="shared" si="7"/>
        <v>0.33439311338737032</v>
      </c>
      <c r="U26">
        <f t="shared" si="8"/>
        <v>3.0451591364468724</v>
      </c>
      <c r="V26">
        <f t="shared" si="9"/>
        <v>0.31525034536877644</v>
      </c>
      <c r="W26">
        <f t="shared" si="10"/>
        <v>0.19865998800292622</v>
      </c>
      <c r="X26">
        <f t="shared" si="11"/>
        <v>82.691948740538422</v>
      </c>
      <c r="Y26">
        <f t="shared" si="12"/>
        <v>21.944558082536968</v>
      </c>
      <c r="Z26">
        <f t="shared" si="13"/>
        <v>21.027100000000001</v>
      </c>
      <c r="AA26">
        <f t="shared" si="14"/>
        <v>2.5000916326053209</v>
      </c>
      <c r="AB26">
        <f t="shared" si="15"/>
        <v>65.945732880579072</v>
      </c>
      <c r="AC26">
        <f t="shared" si="16"/>
        <v>1.7579267072639999</v>
      </c>
      <c r="AD26">
        <f t="shared" si="17"/>
        <v>2.6657171441970693</v>
      </c>
      <c r="AE26">
        <f t="shared" si="18"/>
        <v>0.74216492534132095</v>
      </c>
      <c r="AF26">
        <f t="shared" si="19"/>
        <v>-105.60340197993641</v>
      </c>
      <c r="AG26">
        <f t="shared" si="20"/>
        <v>172.08364321747419</v>
      </c>
      <c r="AH26">
        <f t="shared" si="21"/>
        <v>11.543156151401055</v>
      </c>
      <c r="AI26">
        <f t="shared" si="22"/>
        <v>160.71534612947727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53468.654763632774</v>
      </c>
      <c r="AO26">
        <f t="shared" si="26"/>
        <v>499.97699999999998</v>
      </c>
      <c r="AP26">
        <f t="shared" si="27"/>
        <v>421.48100100546031</v>
      </c>
      <c r="AQ26">
        <f t="shared" si="28"/>
        <v>0.84300078004680279</v>
      </c>
      <c r="AR26">
        <f t="shared" si="29"/>
        <v>0.16539150549032941</v>
      </c>
      <c r="AS26">
        <v>1690063057.0999999</v>
      </c>
      <c r="AT26">
        <v>400.00400000000002</v>
      </c>
      <c r="AU26">
        <v>416.99900000000002</v>
      </c>
      <c r="AV26">
        <v>17.608499999999999</v>
      </c>
      <c r="AW26">
        <v>15.503</v>
      </c>
      <c r="AX26">
        <v>406.09899999999999</v>
      </c>
      <c r="AY26">
        <v>17.7591</v>
      </c>
      <c r="AZ26">
        <v>600.21199999999999</v>
      </c>
      <c r="BA26">
        <v>99.733800000000002</v>
      </c>
      <c r="BB26">
        <v>0.100184</v>
      </c>
      <c r="BC26">
        <v>22.075299999999999</v>
      </c>
      <c r="BD26">
        <v>21.027100000000001</v>
      </c>
      <c r="BE26">
        <v>999.9</v>
      </c>
      <c r="BF26">
        <v>0</v>
      </c>
      <c r="BG26">
        <v>0</v>
      </c>
      <c r="BH26">
        <v>9971.25</v>
      </c>
      <c r="BI26">
        <v>0</v>
      </c>
      <c r="BJ26">
        <v>15.2666</v>
      </c>
      <c r="BK26">
        <v>-16.995000000000001</v>
      </c>
      <c r="BL26">
        <v>407.17399999999998</v>
      </c>
      <c r="BM26">
        <v>423.56599999999997</v>
      </c>
      <c r="BN26">
        <v>2.1055100000000002</v>
      </c>
      <c r="BO26">
        <v>416.99900000000002</v>
      </c>
      <c r="BP26">
        <v>15.503</v>
      </c>
      <c r="BQ26">
        <v>1.7561599999999999</v>
      </c>
      <c r="BR26">
        <v>1.54617</v>
      </c>
      <c r="BS26">
        <v>15.401999999999999</v>
      </c>
      <c r="BT26">
        <v>13.432600000000001</v>
      </c>
      <c r="BU26">
        <v>499.97699999999998</v>
      </c>
      <c r="BV26">
        <v>0.89996600000000004</v>
      </c>
      <c r="BW26">
        <v>0.100034</v>
      </c>
      <c r="BX26">
        <v>0</v>
      </c>
      <c r="BY26">
        <v>2.5341999999999998</v>
      </c>
      <c r="BZ26">
        <v>0</v>
      </c>
      <c r="CA26">
        <v>3756.96</v>
      </c>
      <c r="CB26">
        <v>4777.42</v>
      </c>
      <c r="CC26">
        <v>36</v>
      </c>
      <c r="CD26">
        <v>39.125</v>
      </c>
      <c r="CE26">
        <v>38.186999999999998</v>
      </c>
      <c r="CF26">
        <v>37.375</v>
      </c>
      <c r="CG26">
        <v>36.186999999999998</v>
      </c>
      <c r="CH26">
        <v>449.96</v>
      </c>
      <c r="CI26">
        <v>50.01</v>
      </c>
      <c r="CJ26">
        <v>0</v>
      </c>
      <c r="CK26">
        <v>1690063062.4000001</v>
      </c>
      <c r="CL26">
        <v>0</v>
      </c>
      <c r="CM26">
        <v>1690062499</v>
      </c>
      <c r="CN26" t="s">
        <v>350</v>
      </c>
      <c r="CO26">
        <v>1690062493</v>
      </c>
      <c r="CP26">
        <v>1690062499</v>
      </c>
      <c r="CQ26">
        <v>25</v>
      </c>
      <c r="CR26">
        <v>-0.08</v>
      </c>
      <c r="CS26">
        <v>1E-3</v>
      </c>
      <c r="CT26">
        <v>-6.0970000000000004</v>
      </c>
      <c r="CU26">
        <v>-0.151</v>
      </c>
      <c r="CV26">
        <v>421</v>
      </c>
      <c r="CW26">
        <v>15</v>
      </c>
      <c r="CX26">
        <v>0.18</v>
      </c>
      <c r="CY26">
        <v>0.02</v>
      </c>
      <c r="CZ26">
        <v>19.337106348694199</v>
      </c>
      <c r="DA26">
        <v>2.2259102672092801E-2</v>
      </c>
      <c r="DB26">
        <v>3.14932679772724E-2</v>
      </c>
      <c r="DC26">
        <v>1</v>
      </c>
      <c r="DD26">
        <v>417.04079999999999</v>
      </c>
      <c r="DE26">
        <v>0.12568421052566001</v>
      </c>
      <c r="DF26">
        <v>3.0790582975966398E-2</v>
      </c>
      <c r="DG26">
        <v>-1</v>
      </c>
      <c r="DH26">
        <v>500.0034</v>
      </c>
      <c r="DI26">
        <v>-5.8545251731581703E-3</v>
      </c>
      <c r="DJ26">
        <v>0.108895546281741</v>
      </c>
      <c r="DK26">
        <v>1</v>
      </c>
      <c r="DL26">
        <v>2</v>
      </c>
      <c r="DM26">
        <v>2</v>
      </c>
      <c r="DN26" t="s">
        <v>351</v>
      </c>
      <c r="DO26">
        <v>3.1615199999999999</v>
      </c>
      <c r="DP26">
        <v>2.83175</v>
      </c>
      <c r="DQ26">
        <v>9.6031500000000006E-2</v>
      </c>
      <c r="DR26">
        <v>9.8298499999999997E-2</v>
      </c>
      <c r="DS26">
        <v>9.7634700000000005E-2</v>
      </c>
      <c r="DT26">
        <v>8.87072E-2</v>
      </c>
      <c r="DU26">
        <v>28951.9</v>
      </c>
      <c r="DV26">
        <v>29982.5</v>
      </c>
      <c r="DW26">
        <v>29732.6</v>
      </c>
      <c r="DX26">
        <v>30975.8</v>
      </c>
      <c r="DY26">
        <v>35115.699999999997</v>
      </c>
      <c r="DZ26">
        <v>36909.1</v>
      </c>
      <c r="EA26">
        <v>40792.1</v>
      </c>
      <c r="EB26">
        <v>42876.7</v>
      </c>
      <c r="EC26">
        <v>2.3311000000000002</v>
      </c>
      <c r="ED26">
        <v>2.0082800000000001</v>
      </c>
      <c r="EE26">
        <v>0.1343</v>
      </c>
      <c r="EF26">
        <v>0</v>
      </c>
      <c r="EG26">
        <v>18.805</v>
      </c>
      <c r="EH26">
        <v>999.9</v>
      </c>
      <c r="EI26">
        <v>59.137999999999998</v>
      </c>
      <c r="EJ26">
        <v>22.103999999999999</v>
      </c>
      <c r="EK26">
        <v>15.8348</v>
      </c>
      <c r="EL26">
        <v>61.1967</v>
      </c>
      <c r="EM26">
        <v>26.318100000000001</v>
      </c>
      <c r="EN26">
        <v>1</v>
      </c>
      <c r="EO26">
        <v>-0.58377500000000004</v>
      </c>
      <c r="EP26">
        <v>-0.49772899999999998</v>
      </c>
      <c r="EQ26">
        <v>20.2986</v>
      </c>
      <c r="ER26">
        <v>5.2418500000000003</v>
      </c>
      <c r="ES26">
        <v>11.8247</v>
      </c>
      <c r="ET26">
        <v>4.9831500000000002</v>
      </c>
      <c r="EU26">
        <v>3.2989999999999999</v>
      </c>
      <c r="EV26">
        <v>9999</v>
      </c>
      <c r="EW26">
        <v>213.4</v>
      </c>
      <c r="EX26">
        <v>87.5</v>
      </c>
      <c r="EY26">
        <v>6013.3</v>
      </c>
      <c r="EZ26">
        <v>1.87331</v>
      </c>
      <c r="FA26">
        <v>1.87897</v>
      </c>
      <c r="FB26">
        <v>1.87927</v>
      </c>
      <c r="FC26">
        <v>1.87988</v>
      </c>
      <c r="FD26">
        <v>1.8775900000000001</v>
      </c>
      <c r="FE26">
        <v>1.8767199999999999</v>
      </c>
      <c r="FF26">
        <v>1.8772899999999999</v>
      </c>
      <c r="FG26">
        <v>1.87493</v>
      </c>
      <c r="FH26">
        <v>0</v>
      </c>
      <c r="FI26">
        <v>0</v>
      </c>
      <c r="FJ26">
        <v>0</v>
      </c>
      <c r="FK26">
        <v>0</v>
      </c>
      <c r="FL26" t="s">
        <v>352</v>
      </c>
      <c r="FM26" t="s">
        <v>353</v>
      </c>
      <c r="FN26" t="s">
        <v>354</v>
      </c>
      <c r="FO26" t="s">
        <v>354</v>
      </c>
      <c r="FP26" t="s">
        <v>354</v>
      </c>
      <c r="FQ26" t="s">
        <v>354</v>
      </c>
      <c r="FR26">
        <v>0</v>
      </c>
      <c r="FS26">
        <v>100</v>
      </c>
      <c r="FT26">
        <v>100</v>
      </c>
      <c r="FU26">
        <v>-6.0949999999999998</v>
      </c>
      <c r="FV26">
        <v>-0.15060000000000001</v>
      </c>
      <c r="FW26">
        <v>-6.0955453507149198</v>
      </c>
      <c r="FX26">
        <v>1.4527828764109799E-4</v>
      </c>
      <c r="FY26">
        <v>-4.3579519040863002E-7</v>
      </c>
      <c r="FZ26">
        <v>2.0799061152897499E-10</v>
      </c>
      <c r="GA26">
        <v>-0.15057999999999799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9.4</v>
      </c>
      <c r="GJ26">
        <v>9.3000000000000007</v>
      </c>
      <c r="GK26">
        <v>1.07056</v>
      </c>
      <c r="GL26">
        <v>2.5158700000000001</v>
      </c>
      <c r="GM26">
        <v>1.54541</v>
      </c>
      <c r="GN26">
        <v>2.2997999999999998</v>
      </c>
      <c r="GO26">
        <v>1.5979000000000001</v>
      </c>
      <c r="GP26">
        <v>2.4157700000000002</v>
      </c>
      <c r="GQ26">
        <v>25.7578</v>
      </c>
      <c r="GR26">
        <v>14.1408</v>
      </c>
      <c r="GS26">
        <v>18</v>
      </c>
      <c r="GT26">
        <v>632.63599999999997</v>
      </c>
      <c r="GU26">
        <v>403.51100000000002</v>
      </c>
      <c r="GV26">
        <v>21.211500000000001</v>
      </c>
      <c r="GW26">
        <v>18.9925</v>
      </c>
      <c r="GX26">
        <v>29.9999</v>
      </c>
      <c r="GY26">
        <v>19.002500000000001</v>
      </c>
      <c r="GZ26">
        <v>18.963699999999999</v>
      </c>
      <c r="HA26">
        <v>21.499400000000001</v>
      </c>
      <c r="HB26">
        <v>0</v>
      </c>
      <c r="HC26">
        <v>-30</v>
      </c>
      <c r="HD26">
        <v>21.181000000000001</v>
      </c>
      <c r="HE26">
        <v>417.07600000000002</v>
      </c>
      <c r="HF26">
        <v>0</v>
      </c>
      <c r="HG26">
        <v>101.206</v>
      </c>
      <c r="HH26">
        <v>99.463300000000004</v>
      </c>
    </row>
    <row r="27" spans="1:216" x14ac:dyDescent="0.2">
      <c r="A27">
        <v>9</v>
      </c>
      <c r="B27">
        <v>1690063118.0999999</v>
      </c>
      <c r="C27">
        <v>488.09999990463302</v>
      </c>
      <c r="D27" t="s">
        <v>369</v>
      </c>
      <c r="E27" t="s">
        <v>370</v>
      </c>
      <c r="F27" t="s">
        <v>344</v>
      </c>
      <c r="G27" t="s">
        <v>345</v>
      </c>
      <c r="H27" t="s">
        <v>346</v>
      </c>
      <c r="I27" t="s">
        <v>347</v>
      </c>
      <c r="J27" t="s">
        <v>348</v>
      </c>
      <c r="K27" t="s">
        <v>349</v>
      </c>
      <c r="L27">
        <v>1690063118.0999999</v>
      </c>
      <c r="M27">
        <f t="shared" si="0"/>
        <v>2.3268630576259259E-3</v>
      </c>
      <c r="N27">
        <f t="shared" si="1"/>
        <v>2.3268630576259257</v>
      </c>
      <c r="O27">
        <f t="shared" si="2"/>
        <v>15.446215807555703</v>
      </c>
      <c r="P27">
        <f t="shared" si="3"/>
        <v>400.07</v>
      </c>
      <c r="Q27">
        <f t="shared" si="4"/>
        <v>316.00981694662568</v>
      </c>
      <c r="R27">
        <f t="shared" si="5"/>
        <v>31.547791427889816</v>
      </c>
      <c r="S27">
        <f t="shared" si="6"/>
        <v>39.939660857711999</v>
      </c>
      <c r="T27">
        <f t="shared" si="7"/>
        <v>0.32550055480718754</v>
      </c>
      <c r="U27">
        <f t="shared" si="8"/>
        <v>3.0556898569688031</v>
      </c>
      <c r="V27">
        <f t="shared" si="9"/>
        <v>0.30739156227215408</v>
      </c>
      <c r="W27">
        <f t="shared" si="10"/>
        <v>0.19366274319675705</v>
      </c>
      <c r="X27">
        <f t="shared" si="11"/>
        <v>62.024855608764867</v>
      </c>
      <c r="Y27">
        <f t="shared" si="12"/>
        <v>21.751412554163323</v>
      </c>
      <c r="Z27">
        <f t="shared" si="13"/>
        <v>20.9786</v>
      </c>
      <c r="AA27">
        <f t="shared" si="14"/>
        <v>2.4926513621297004</v>
      </c>
      <c r="AB27">
        <f t="shared" si="15"/>
        <v>66.135795283543189</v>
      </c>
      <c r="AC27">
        <f t="shared" si="16"/>
        <v>1.75302436255968</v>
      </c>
      <c r="AD27">
        <f t="shared" si="17"/>
        <v>2.6506438080073886</v>
      </c>
      <c r="AE27">
        <f t="shared" si="18"/>
        <v>0.73962699957002043</v>
      </c>
      <c r="AF27">
        <f t="shared" si="19"/>
        <v>-102.61466084130333</v>
      </c>
      <c r="AG27">
        <f t="shared" si="20"/>
        <v>165.3478834697068</v>
      </c>
      <c r="AH27">
        <f t="shared" si="21"/>
        <v>11.045140403363163</v>
      </c>
      <c r="AI27">
        <f t="shared" si="22"/>
        <v>135.8032186405315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53773.850310974522</v>
      </c>
      <c r="AO27">
        <f t="shared" si="26"/>
        <v>375.01900000000001</v>
      </c>
      <c r="AP27">
        <f t="shared" si="27"/>
        <v>316.14125699936005</v>
      </c>
      <c r="AQ27">
        <f t="shared" si="28"/>
        <v>0.84300063996586849</v>
      </c>
      <c r="AR27">
        <f t="shared" si="29"/>
        <v>0.16539123513412618</v>
      </c>
      <c r="AS27">
        <v>1690063118.0999999</v>
      </c>
      <c r="AT27">
        <v>400.07</v>
      </c>
      <c r="AU27">
        <v>414.72699999999998</v>
      </c>
      <c r="AV27">
        <v>17.559799999999999</v>
      </c>
      <c r="AW27">
        <v>15.5139</v>
      </c>
      <c r="AX27">
        <v>406.16500000000002</v>
      </c>
      <c r="AY27">
        <v>17.7103</v>
      </c>
      <c r="AZ27">
        <v>600.245</v>
      </c>
      <c r="BA27">
        <v>99.731899999999996</v>
      </c>
      <c r="BB27">
        <v>9.9781599999999998E-2</v>
      </c>
      <c r="BC27">
        <v>21.982299999999999</v>
      </c>
      <c r="BD27">
        <v>20.9786</v>
      </c>
      <c r="BE27">
        <v>999.9</v>
      </c>
      <c r="BF27">
        <v>0</v>
      </c>
      <c r="BG27">
        <v>0</v>
      </c>
      <c r="BH27">
        <v>10027.5</v>
      </c>
      <c r="BI27">
        <v>0</v>
      </c>
      <c r="BJ27">
        <v>15.1859</v>
      </c>
      <c r="BK27">
        <v>-14.6564</v>
      </c>
      <c r="BL27">
        <v>407.221</v>
      </c>
      <c r="BM27">
        <v>421.262</v>
      </c>
      <c r="BN27">
        <v>2.0459100000000001</v>
      </c>
      <c r="BO27">
        <v>414.72699999999998</v>
      </c>
      <c r="BP27">
        <v>15.5139</v>
      </c>
      <c r="BQ27">
        <v>1.7512700000000001</v>
      </c>
      <c r="BR27">
        <v>1.5472300000000001</v>
      </c>
      <c r="BS27">
        <v>15.358499999999999</v>
      </c>
      <c r="BT27">
        <v>13.443</v>
      </c>
      <c r="BU27">
        <v>375.01900000000001</v>
      </c>
      <c r="BV27">
        <v>0.89996900000000002</v>
      </c>
      <c r="BW27">
        <v>0.10003099999999999</v>
      </c>
      <c r="BX27">
        <v>0</v>
      </c>
      <c r="BY27">
        <v>2.5972</v>
      </c>
      <c r="BZ27">
        <v>0</v>
      </c>
      <c r="CA27">
        <v>2869.8</v>
      </c>
      <c r="CB27">
        <v>3583.41</v>
      </c>
      <c r="CC27">
        <v>35.436999999999998</v>
      </c>
      <c r="CD27">
        <v>38.811999999999998</v>
      </c>
      <c r="CE27">
        <v>37.811999999999998</v>
      </c>
      <c r="CF27">
        <v>37.061999999999998</v>
      </c>
      <c r="CG27">
        <v>35.75</v>
      </c>
      <c r="CH27">
        <v>337.51</v>
      </c>
      <c r="CI27">
        <v>37.51</v>
      </c>
      <c r="CJ27">
        <v>0</v>
      </c>
      <c r="CK27">
        <v>1690063123</v>
      </c>
      <c r="CL27">
        <v>0</v>
      </c>
      <c r="CM27">
        <v>1690062499</v>
      </c>
      <c r="CN27" t="s">
        <v>350</v>
      </c>
      <c r="CO27">
        <v>1690062493</v>
      </c>
      <c r="CP27">
        <v>1690062499</v>
      </c>
      <c r="CQ27">
        <v>25</v>
      </c>
      <c r="CR27">
        <v>-0.08</v>
      </c>
      <c r="CS27">
        <v>1E-3</v>
      </c>
      <c r="CT27">
        <v>-6.0970000000000004</v>
      </c>
      <c r="CU27">
        <v>-0.151</v>
      </c>
      <c r="CV27">
        <v>421</v>
      </c>
      <c r="CW27">
        <v>15</v>
      </c>
      <c r="CX27">
        <v>0.18</v>
      </c>
      <c r="CY27">
        <v>0.02</v>
      </c>
      <c r="CZ27">
        <v>16.646907417849999</v>
      </c>
      <c r="DA27">
        <v>0.155642706343219</v>
      </c>
      <c r="DB27">
        <v>5.7604384293688103E-2</v>
      </c>
      <c r="DC27">
        <v>1</v>
      </c>
      <c r="DD27">
        <v>414.82454999999999</v>
      </c>
      <c r="DE27">
        <v>-0.27595488721707301</v>
      </c>
      <c r="DF27">
        <v>5.3152116608841102E-2</v>
      </c>
      <c r="DG27">
        <v>-1</v>
      </c>
      <c r="DH27">
        <v>375.00540000000001</v>
      </c>
      <c r="DI27">
        <v>8.3552802099206999E-2</v>
      </c>
      <c r="DJ27">
        <v>9.0354855984644093E-3</v>
      </c>
      <c r="DK27">
        <v>1</v>
      </c>
      <c r="DL27">
        <v>2</v>
      </c>
      <c r="DM27">
        <v>2</v>
      </c>
      <c r="DN27" t="s">
        <v>351</v>
      </c>
      <c r="DO27">
        <v>3.1616</v>
      </c>
      <c r="DP27">
        <v>2.8318400000000001</v>
      </c>
      <c r="DQ27">
        <v>9.6041100000000004E-2</v>
      </c>
      <c r="DR27">
        <v>9.7892800000000002E-2</v>
      </c>
      <c r="DS27">
        <v>9.7436200000000001E-2</v>
      </c>
      <c r="DT27">
        <v>8.8750499999999996E-2</v>
      </c>
      <c r="DU27">
        <v>28952.1</v>
      </c>
      <c r="DV27">
        <v>29996.3</v>
      </c>
      <c r="DW27">
        <v>29733</v>
      </c>
      <c r="DX27">
        <v>30976.1</v>
      </c>
      <c r="DY27">
        <v>35123.9</v>
      </c>
      <c r="DZ27">
        <v>36908.1</v>
      </c>
      <c r="EA27">
        <v>40792.300000000003</v>
      </c>
      <c r="EB27">
        <v>42877.7</v>
      </c>
      <c r="EC27">
        <v>2.3313000000000001</v>
      </c>
      <c r="ED27">
        <v>2.0080499999999999</v>
      </c>
      <c r="EE27">
        <v>0.127807</v>
      </c>
      <c r="EF27">
        <v>0</v>
      </c>
      <c r="EG27">
        <v>18.864000000000001</v>
      </c>
      <c r="EH27">
        <v>999.9</v>
      </c>
      <c r="EI27">
        <v>59.137999999999998</v>
      </c>
      <c r="EJ27">
        <v>22.134</v>
      </c>
      <c r="EK27">
        <v>15.8653</v>
      </c>
      <c r="EL27">
        <v>60.736699999999999</v>
      </c>
      <c r="EM27">
        <v>26.1418</v>
      </c>
      <c r="EN27">
        <v>1</v>
      </c>
      <c r="EO27">
        <v>-0.58395600000000003</v>
      </c>
      <c r="EP27">
        <v>-0.94117600000000001</v>
      </c>
      <c r="EQ27">
        <v>20.2972</v>
      </c>
      <c r="ER27">
        <v>5.2421499999999996</v>
      </c>
      <c r="ES27">
        <v>11.825200000000001</v>
      </c>
      <c r="ET27">
        <v>4.9821499999999999</v>
      </c>
      <c r="EU27">
        <v>3.2989999999999999</v>
      </c>
      <c r="EV27">
        <v>9999</v>
      </c>
      <c r="EW27">
        <v>213.4</v>
      </c>
      <c r="EX27">
        <v>87.5</v>
      </c>
      <c r="EY27">
        <v>6014.8</v>
      </c>
      <c r="EZ27">
        <v>1.8733200000000001</v>
      </c>
      <c r="FA27">
        <v>1.87897</v>
      </c>
      <c r="FB27">
        <v>1.87927</v>
      </c>
      <c r="FC27">
        <v>1.8798900000000001</v>
      </c>
      <c r="FD27">
        <v>1.8775900000000001</v>
      </c>
      <c r="FE27">
        <v>1.8767400000000001</v>
      </c>
      <c r="FF27">
        <v>1.8772899999999999</v>
      </c>
      <c r="FG27">
        <v>1.8749899999999999</v>
      </c>
      <c r="FH27">
        <v>0</v>
      </c>
      <c r="FI27">
        <v>0</v>
      </c>
      <c r="FJ27">
        <v>0</v>
      </c>
      <c r="FK27">
        <v>0</v>
      </c>
      <c r="FL27" t="s">
        <v>352</v>
      </c>
      <c r="FM27" t="s">
        <v>353</v>
      </c>
      <c r="FN27" t="s">
        <v>354</v>
      </c>
      <c r="FO27" t="s">
        <v>354</v>
      </c>
      <c r="FP27" t="s">
        <v>354</v>
      </c>
      <c r="FQ27" t="s">
        <v>354</v>
      </c>
      <c r="FR27">
        <v>0</v>
      </c>
      <c r="FS27">
        <v>100</v>
      </c>
      <c r="FT27">
        <v>100</v>
      </c>
      <c r="FU27">
        <v>-6.0949999999999998</v>
      </c>
      <c r="FV27">
        <v>-0.15049999999999999</v>
      </c>
      <c r="FW27">
        <v>-6.0955453507149198</v>
      </c>
      <c r="FX27">
        <v>1.4527828764109799E-4</v>
      </c>
      <c r="FY27">
        <v>-4.3579519040863002E-7</v>
      </c>
      <c r="FZ27">
        <v>2.0799061152897499E-10</v>
      </c>
      <c r="GA27">
        <v>-0.15057999999999799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10.4</v>
      </c>
      <c r="GJ27">
        <v>10.3</v>
      </c>
      <c r="GK27">
        <v>1.0668899999999999</v>
      </c>
      <c r="GL27">
        <v>2.51831</v>
      </c>
      <c r="GM27">
        <v>1.54541</v>
      </c>
      <c r="GN27">
        <v>2.2997999999999998</v>
      </c>
      <c r="GO27">
        <v>1.5979000000000001</v>
      </c>
      <c r="GP27">
        <v>2.4060100000000002</v>
      </c>
      <c r="GQ27">
        <v>25.778300000000002</v>
      </c>
      <c r="GR27">
        <v>14.1408</v>
      </c>
      <c r="GS27">
        <v>18</v>
      </c>
      <c r="GT27">
        <v>632.779</v>
      </c>
      <c r="GU27">
        <v>403.41199999999998</v>
      </c>
      <c r="GV27">
        <v>21.444600000000001</v>
      </c>
      <c r="GW27">
        <v>18.990100000000002</v>
      </c>
      <c r="GX27">
        <v>30.0001</v>
      </c>
      <c r="GY27">
        <v>19.002500000000001</v>
      </c>
      <c r="GZ27">
        <v>18.966799999999999</v>
      </c>
      <c r="HA27">
        <v>21.406600000000001</v>
      </c>
      <c r="HB27">
        <v>0</v>
      </c>
      <c r="HC27">
        <v>-30</v>
      </c>
      <c r="HD27">
        <v>21.453499999999998</v>
      </c>
      <c r="HE27">
        <v>414.75200000000001</v>
      </c>
      <c r="HF27">
        <v>0</v>
      </c>
      <c r="HG27">
        <v>101.20699999999999</v>
      </c>
      <c r="HH27">
        <v>99.465100000000007</v>
      </c>
    </row>
    <row r="28" spans="1:216" x14ac:dyDescent="0.2">
      <c r="A28">
        <v>10</v>
      </c>
      <c r="B28">
        <v>1690063179.0999999</v>
      </c>
      <c r="C28">
        <v>549.09999990463302</v>
      </c>
      <c r="D28" t="s">
        <v>371</v>
      </c>
      <c r="E28" t="s">
        <v>372</v>
      </c>
      <c r="F28" t="s">
        <v>344</v>
      </c>
      <c r="G28" t="s">
        <v>345</v>
      </c>
      <c r="H28" t="s">
        <v>346</v>
      </c>
      <c r="I28" t="s">
        <v>347</v>
      </c>
      <c r="J28" t="s">
        <v>348</v>
      </c>
      <c r="K28" t="s">
        <v>349</v>
      </c>
      <c r="L28">
        <v>1690063179.0999999</v>
      </c>
      <c r="M28">
        <f t="shared" si="0"/>
        <v>2.272786332141593E-3</v>
      </c>
      <c r="N28">
        <f t="shared" si="1"/>
        <v>2.2727863321415929</v>
      </c>
      <c r="O28">
        <f t="shared" si="2"/>
        <v>11.418087409729058</v>
      </c>
      <c r="P28">
        <f t="shared" si="3"/>
        <v>400.077</v>
      </c>
      <c r="Q28">
        <f t="shared" si="4"/>
        <v>334.91237609332444</v>
      </c>
      <c r="R28">
        <f t="shared" si="5"/>
        <v>33.436006204653765</v>
      </c>
      <c r="S28">
        <f t="shared" si="6"/>
        <v>39.941722101699</v>
      </c>
      <c r="T28">
        <f t="shared" si="7"/>
        <v>0.31561537751782692</v>
      </c>
      <c r="U28">
        <f t="shared" si="8"/>
        <v>3.0492944707027743</v>
      </c>
      <c r="V28">
        <f t="shared" si="9"/>
        <v>0.29852495736991191</v>
      </c>
      <c r="W28">
        <f t="shared" si="10"/>
        <v>0.18803644645297968</v>
      </c>
      <c r="X28">
        <f t="shared" si="11"/>
        <v>41.315579729999996</v>
      </c>
      <c r="Y28">
        <f t="shared" si="12"/>
        <v>21.633015677066268</v>
      </c>
      <c r="Z28">
        <f t="shared" si="13"/>
        <v>20.988800000000001</v>
      </c>
      <c r="AA28">
        <f t="shared" si="14"/>
        <v>2.4942145077291769</v>
      </c>
      <c r="AB28">
        <f t="shared" si="15"/>
        <v>66.08698963855548</v>
      </c>
      <c r="AC28">
        <f t="shared" si="16"/>
        <v>1.7502887782666001</v>
      </c>
      <c r="AD28">
        <f t="shared" si="17"/>
        <v>2.6484619557333762</v>
      </c>
      <c r="AE28">
        <f t="shared" si="18"/>
        <v>0.74392572946257673</v>
      </c>
      <c r="AF28">
        <f t="shared" si="19"/>
        <v>-100.22987724744425</v>
      </c>
      <c r="AG28">
        <f t="shared" si="20"/>
        <v>161.1056922344375</v>
      </c>
      <c r="AH28">
        <f t="shared" si="21"/>
        <v>10.784152816714155</v>
      </c>
      <c r="AI28">
        <f t="shared" si="22"/>
        <v>112.9755475337074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53601.170673986126</v>
      </c>
      <c r="AO28">
        <f t="shared" si="26"/>
        <v>249.80699999999999</v>
      </c>
      <c r="AP28">
        <f t="shared" si="27"/>
        <v>210.587301</v>
      </c>
      <c r="AQ28">
        <f t="shared" si="28"/>
        <v>0.84299999999999997</v>
      </c>
      <c r="AR28">
        <f t="shared" si="29"/>
        <v>0.16538999999999998</v>
      </c>
      <c r="AS28">
        <v>1690063179.0999999</v>
      </c>
      <c r="AT28">
        <v>400.077</v>
      </c>
      <c r="AU28">
        <v>411.10899999999998</v>
      </c>
      <c r="AV28">
        <v>17.5318</v>
      </c>
      <c r="AW28">
        <v>15.5335</v>
      </c>
      <c r="AX28">
        <v>406.17200000000003</v>
      </c>
      <c r="AY28">
        <v>17.682400000000001</v>
      </c>
      <c r="AZ28">
        <v>600.27800000000002</v>
      </c>
      <c r="BA28">
        <v>99.734999999999999</v>
      </c>
      <c r="BB28">
        <v>0.100087</v>
      </c>
      <c r="BC28">
        <v>21.968800000000002</v>
      </c>
      <c r="BD28">
        <v>20.988800000000001</v>
      </c>
      <c r="BE28">
        <v>999.9</v>
      </c>
      <c r="BF28">
        <v>0</v>
      </c>
      <c r="BG28">
        <v>0</v>
      </c>
      <c r="BH28">
        <v>9993.1200000000008</v>
      </c>
      <c r="BI28">
        <v>0</v>
      </c>
      <c r="BJ28">
        <v>17.199300000000001</v>
      </c>
      <c r="BK28">
        <v>-11.0319</v>
      </c>
      <c r="BL28">
        <v>407.21699999999998</v>
      </c>
      <c r="BM28">
        <v>417.596</v>
      </c>
      <c r="BN28">
        <v>1.9983</v>
      </c>
      <c r="BO28">
        <v>411.10899999999998</v>
      </c>
      <c r="BP28">
        <v>15.5335</v>
      </c>
      <c r="BQ28">
        <v>1.74854</v>
      </c>
      <c r="BR28">
        <v>1.54924</v>
      </c>
      <c r="BS28">
        <v>15.334199999999999</v>
      </c>
      <c r="BT28">
        <v>13.462899999999999</v>
      </c>
      <c r="BU28">
        <v>249.80699999999999</v>
      </c>
      <c r="BV28">
        <v>0.89998999999999996</v>
      </c>
      <c r="BW28">
        <v>0.10001</v>
      </c>
      <c r="BX28">
        <v>0</v>
      </c>
      <c r="BY28">
        <v>2.3378000000000001</v>
      </c>
      <c r="BZ28">
        <v>0</v>
      </c>
      <c r="CA28">
        <v>1952.1</v>
      </c>
      <c r="CB28">
        <v>2386.9899999999998</v>
      </c>
      <c r="CC28">
        <v>34.875</v>
      </c>
      <c r="CD28">
        <v>38.5</v>
      </c>
      <c r="CE28">
        <v>37.311999999999998</v>
      </c>
      <c r="CF28">
        <v>36.811999999999998</v>
      </c>
      <c r="CG28">
        <v>35.311999999999998</v>
      </c>
      <c r="CH28">
        <v>224.82</v>
      </c>
      <c r="CI28">
        <v>24.98</v>
      </c>
      <c r="CJ28">
        <v>0</v>
      </c>
      <c r="CK28">
        <v>1690063184.2</v>
      </c>
      <c r="CL28">
        <v>0</v>
      </c>
      <c r="CM28">
        <v>1690062499</v>
      </c>
      <c r="CN28" t="s">
        <v>350</v>
      </c>
      <c r="CO28">
        <v>1690062493</v>
      </c>
      <c r="CP28">
        <v>1690062499</v>
      </c>
      <c r="CQ28">
        <v>25</v>
      </c>
      <c r="CR28">
        <v>-0.08</v>
      </c>
      <c r="CS28">
        <v>1E-3</v>
      </c>
      <c r="CT28">
        <v>-6.0970000000000004</v>
      </c>
      <c r="CU28">
        <v>-0.151</v>
      </c>
      <c r="CV28">
        <v>421</v>
      </c>
      <c r="CW28">
        <v>15</v>
      </c>
      <c r="CX28">
        <v>0.18</v>
      </c>
      <c r="CY28">
        <v>0.02</v>
      </c>
      <c r="CZ28">
        <v>12.1637312501816</v>
      </c>
      <c r="DA28">
        <v>-0.18739583037214</v>
      </c>
      <c r="DB28">
        <v>4.4942341155476198E-2</v>
      </c>
      <c r="DC28">
        <v>1</v>
      </c>
      <c r="DD28">
        <v>411.21749999999997</v>
      </c>
      <c r="DE28">
        <v>-0.74481203007477603</v>
      </c>
      <c r="DF28">
        <v>7.7904107722252203E-2</v>
      </c>
      <c r="DG28">
        <v>-1</v>
      </c>
      <c r="DH28">
        <v>249.98847619047601</v>
      </c>
      <c r="DI28">
        <v>-0.55580427972022295</v>
      </c>
      <c r="DJ28">
        <v>0.15071247271910301</v>
      </c>
      <c r="DK28">
        <v>1</v>
      </c>
      <c r="DL28">
        <v>2</v>
      </c>
      <c r="DM28">
        <v>2</v>
      </c>
      <c r="DN28" t="s">
        <v>351</v>
      </c>
      <c r="DO28">
        <v>3.16168</v>
      </c>
      <c r="DP28">
        <v>2.8318500000000002</v>
      </c>
      <c r="DQ28">
        <v>9.6044599999999994E-2</v>
      </c>
      <c r="DR28">
        <v>9.7251599999999994E-2</v>
      </c>
      <c r="DS28">
        <v>9.7325900000000007E-2</v>
      </c>
      <c r="DT28">
        <v>8.8835300000000006E-2</v>
      </c>
      <c r="DU28">
        <v>28951.5</v>
      </c>
      <c r="DV28">
        <v>30017.599999999999</v>
      </c>
      <c r="DW28">
        <v>29732.5</v>
      </c>
      <c r="DX28">
        <v>30976</v>
      </c>
      <c r="DY28">
        <v>35128.1</v>
      </c>
      <c r="DZ28">
        <v>36904.800000000003</v>
      </c>
      <c r="EA28">
        <v>40792.1</v>
      </c>
      <c r="EB28">
        <v>42878.1</v>
      </c>
      <c r="EC28">
        <v>2.3313000000000001</v>
      </c>
      <c r="ED28">
        <v>2.0081699999999998</v>
      </c>
      <c r="EE28">
        <v>0.127271</v>
      </c>
      <c r="EF28">
        <v>0</v>
      </c>
      <c r="EG28">
        <v>18.883099999999999</v>
      </c>
      <c r="EH28">
        <v>999.9</v>
      </c>
      <c r="EI28">
        <v>59.113999999999997</v>
      </c>
      <c r="EJ28">
        <v>22.143999999999998</v>
      </c>
      <c r="EK28">
        <v>15.865500000000001</v>
      </c>
      <c r="EL28">
        <v>61.2667</v>
      </c>
      <c r="EM28">
        <v>26.145800000000001</v>
      </c>
      <c r="EN28">
        <v>1</v>
      </c>
      <c r="EO28">
        <v>-0.58416199999999996</v>
      </c>
      <c r="EP28">
        <v>-1.0478499999999999</v>
      </c>
      <c r="EQ28">
        <v>20.297799999999999</v>
      </c>
      <c r="ER28">
        <v>5.2441000000000004</v>
      </c>
      <c r="ES28">
        <v>11.828200000000001</v>
      </c>
      <c r="ET28">
        <v>4.9813999999999998</v>
      </c>
      <c r="EU28">
        <v>3.2989999999999999</v>
      </c>
      <c r="EV28">
        <v>9999</v>
      </c>
      <c r="EW28">
        <v>213.4</v>
      </c>
      <c r="EX28">
        <v>87.5</v>
      </c>
      <c r="EY28">
        <v>6016</v>
      </c>
      <c r="EZ28">
        <v>1.8733200000000001</v>
      </c>
      <c r="FA28">
        <v>1.87897</v>
      </c>
      <c r="FB28">
        <v>1.87927</v>
      </c>
      <c r="FC28">
        <v>1.8798900000000001</v>
      </c>
      <c r="FD28">
        <v>1.8775900000000001</v>
      </c>
      <c r="FE28">
        <v>1.8767100000000001</v>
      </c>
      <c r="FF28">
        <v>1.8772899999999999</v>
      </c>
      <c r="FG28">
        <v>1.87496</v>
      </c>
      <c r="FH28">
        <v>0</v>
      </c>
      <c r="FI28">
        <v>0</v>
      </c>
      <c r="FJ28">
        <v>0</v>
      </c>
      <c r="FK28">
        <v>0</v>
      </c>
      <c r="FL28" t="s">
        <v>352</v>
      </c>
      <c r="FM28" t="s">
        <v>353</v>
      </c>
      <c r="FN28" t="s">
        <v>354</v>
      </c>
      <c r="FO28" t="s">
        <v>354</v>
      </c>
      <c r="FP28" t="s">
        <v>354</v>
      </c>
      <c r="FQ28" t="s">
        <v>354</v>
      </c>
      <c r="FR28">
        <v>0</v>
      </c>
      <c r="FS28">
        <v>100</v>
      </c>
      <c r="FT28">
        <v>100</v>
      </c>
      <c r="FU28">
        <v>-6.0949999999999998</v>
      </c>
      <c r="FV28">
        <v>-0.15060000000000001</v>
      </c>
      <c r="FW28">
        <v>-6.0955453507149198</v>
      </c>
      <c r="FX28">
        <v>1.4527828764109799E-4</v>
      </c>
      <c r="FY28">
        <v>-4.3579519040863002E-7</v>
      </c>
      <c r="FZ28">
        <v>2.0799061152897499E-10</v>
      </c>
      <c r="GA28">
        <v>-0.15057999999999799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11.4</v>
      </c>
      <c r="GJ28">
        <v>11.3</v>
      </c>
      <c r="GK28">
        <v>1.0595699999999999</v>
      </c>
      <c r="GL28">
        <v>2.5134300000000001</v>
      </c>
      <c r="GM28">
        <v>1.54541</v>
      </c>
      <c r="GN28">
        <v>2.2997999999999998</v>
      </c>
      <c r="GO28">
        <v>1.5979000000000001</v>
      </c>
      <c r="GP28">
        <v>2.4084500000000002</v>
      </c>
      <c r="GQ28">
        <v>25.7988</v>
      </c>
      <c r="GR28">
        <v>14.132</v>
      </c>
      <c r="GS28">
        <v>18</v>
      </c>
      <c r="GT28">
        <v>632.79999999999995</v>
      </c>
      <c r="GU28">
        <v>403.49599999999998</v>
      </c>
      <c r="GV28">
        <v>21.632300000000001</v>
      </c>
      <c r="GW28">
        <v>18.9876</v>
      </c>
      <c r="GX28">
        <v>30.0002</v>
      </c>
      <c r="GY28">
        <v>19.004100000000001</v>
      </c>
      <c r="GZ28">
        <v>18.968499999999999</v>
      </c>
      <c r="HA28">
        <v>21.264199999999999</v>
      </c>
      <c r="HB28">
        <v>0</v>
      </c>
      <c r="HC28">
        <v>-30</v>
      </c>
      <c r="HD28">
        <v>21.636399999999998</v>
      </c>
      <c r="HE28">
        <v>411.178</v>
      </c>
      <c r="HF28">
        <v>0</v>
      </c>
      <c r="HG28">
        <v>101.206</v>
      </c>
      <c r="HH28">
        <v>99.465500000000006</v>
      </c>
    </row>
    <row r="29" spans="1:216" x14ac:dyDescent="0.2">
      <c r="A29">
        <v>11</v>
      </c>
      <c r="B29">
        <v>1690063240.0999999</v>
      </c>
      <c r="C29">
        <v>610.09999990463302</v>
      </c>
      <c r="D29" t="s">
        <v>373</v>
      </c>
      <c r="E29" t="s">
        <v>374</v>
      </c>
      <c r="F29" t="s">
        <v>344</v>
      </c>
      <c r="G29" t="s">
        <v>345</v>
      </c>
      <c r="H29" t="s">
        <v>346</v>
      </c>
      <c r="I29" t="s">
        <v>347</v>
      </c>
      <c r="J29" t="s">
        <v>348</v>
      </c>
      <c r="K29" t="s">
        <v>349</v>
      </c>
      <c r="L29">
        <v>1690063240.0999999</v>
      </c>
      <c r="M29">
        <f t="shared" si="0"/>
        <v>2.2258048561413129E-3</v>
      </c>
      <c r="N29">
        <f t="shared" si="1"/>
        <v>2.2258048561413131</v>
      </c>
      <c r="O29">
        <f t="shared" si="2"/>
        <v>8.4731264675774103</v>
      </c>
      <c r="P29">
        <f t="shared" si="3"/>
        <v>400.09699999999998</v>
      </c>
      <c r="Q29">
        <f t="shared" si="4"/>
        <v>349.22502691769137</v>
      </c>
      <c r="R29">
        <f t="shared" si="5"/>
        <v>34.864778239394838</v>
      </c>
      <c r="S29">
        <f t="shared" si="6"/>
        <v>39.943566766579004</v>
      </c>
      <c r="T29">
        <f t="shared" si="7"/>
        <v>0.30667775325567764</v>
      </c>
      <c r="U29">
        <f t="shared" si="8"/>
        <v>3.0483490503892043</v>
      </c>
      <c r="V29">
        <f t="shared" si="9"/>
        <v>0.29051022066836862</v>
      </c>
      <c r="W29">
        <f t="shared" si="10"/>
        <v>0.18295041860638175</v>
      </c>
      <c r="X29">
        <f t="shared" si="11"/>
        <v>29.774161054824191</v>
      </c>
      <c r="Y29">
        <f t="shared" si="12"/>
        <v>21.588132733854081</v>
      </c>
      <c r="Z29">
        <f t="shared" si="13"/>
        <v>21.0061</v>
      </c>
      <c r="AA29">
        <f t="shared" si="14"/>
        <v>2.4968676881328822</v>
      </c>
      <c r="AB29">
        <f t="shared" si="15"/>
        <v>65.972052078492354</v>
      </c>
      <c r="AC29">
        <f t="shared" si="16"/>
        <v>1.7482255212183999</v>
      </c>
      <c r="AD29">
        <f t="shared" si="17"/>
        <v>2.6499486769615603</v>
      </c>
      <c r="AE29">
        <f t="shared" si="18"/>
        <v>0.74864216691448227</v>
      </c>
      <c r="AF29">
        <f t="shared" si="19"/>
        <v>-98.157994155831901</v>
      </c>
      <c r="AG29">
        <f t="shared" si="20"/>
        <v>159.72456711305426</v>
      </c>
      <c r="AH29">
        <f t="shared" si="21"/>
        <v>10.696461726257928</v>
      </c>
      <c r="AI29">
        <f t="shared" si="22"/>
        <v>102.03719573830449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53573.60938135528</v>
      </c>
      <c r="AO29">
        <f t="shared" si="26"/>
        <v>180.02500000000001</v>
      </c>
      <c r="AP29">
        <f t="shared" si="27"/>
        <v>151.76098500249958</v>
      </c>
      <c r="AQ29">
        <f t="shared" si="28"/>
        <v>0.84299950008331936</v>
      </c>
      <c r="AR29">
        <f t="shared" si="29"/>
        <v>0.1653890351608065</v>
      </c>
      <c r="AS29">
        <v>1690063240.0999999</v>
      </c>
      <c r="AT29">
        <v>400.09699999999998</v>
      </c>
      <c r="AU29">
        <v>408.48</v>
      </c>
      <c r="AV29">
        <v>17.511199999999999</v>
      </c>
      <c r="AW29">
        <v>15.5534</v>
      </c>
      <c r="AX29">
        <v>406.19200000000001</v>
      </c>
      <c r="AY29">
        <v>17.661799999999999</v>
      </c>
      <c r="AZ29">
        <v>600.04300000000001</v>
      </c>
      <c r="BA29">
        <v>99.734700000000004</v>
      </c>
      <c r="BB29">
        <v>0.100007</v>
      </c>
      <c r="BC29">
        <v>21.978000000000002</v>
      </c>
      <c r="BD29">
        <v>21.0061</v>
      </c>
      <c r="BE29">
        <v>999.9</v>
      </c>
      <c r="BF29">
        <v>0</v>
      </c>
      <c r="BG29">
        <v>0</v>
      </c>
      <c r="BH29">
        <v>9988.1200000000008</v>
      </c>
      <c r="BI29">
        <v>0</v>
      </c>
      <c r="BJ29">
        <v>18.7258</v>
      </c>
      <c r="BK29">
        <v>-8.3822600000000005</v>
      </c>
      <c r="BL29">
        <v>407.22800000000001</v>
      </c>
      <c r="BM29">
        <v>414.93299999999999</v>
      </c>
      <c r="BN29">
        <v>1.9577800000000001</v>
      </c>
      <c r="BO29">
        <v>408.48</v>
      </c>
      <c r="BP29">
        <v>15.5534</v>
      </c>
      <c r="BQ29">
        <v>1.74647</v>
      </c>
      <c r="BR29">
        <v>1.55121</v>
      </c>
      <c r="BS29">
        <v>15.315799999999999</v>
      </c>
      <c r="BT29">
        <v>13.4825</v>
      </c>
      <c r="BU29">
        <v>180.02500000000001</v>
      </c>
      <c r="BV29">
        <v>0.90002000000000004</v>
      </c>
      <c r="BW29">
        <v>9.9979799999999994E-2</v>
      </c>
      <c r="BX29">
        <v>0</v>
      </c>
      <c r="BY29">
        <v>2.7568000000000001</v>
      </c>
      <c r="BZ29">
        <v>0</v>
      </c>
      <c r="CA29">
        <v>1445.52</v>
      </c>
      <c r="CB29">
        <v>1720.2</v>
      </c>
      <c r="CC29">
        <v>34.375</v>
      </c>
      <c r="CD29">
        <v>38.186999999999998</v>
      </c>
      <c r="CE29">
        <v>36.936999999999998</v>
      </c>
      <c r="CF29">
        <v>36.5</v>
      </c>
      <c r="CG29">
        <v>34.936999999999998</v>
      </c>
      <c r="CH29">
        <v>162.03</v>
      </c>
      <c r="CI29">
        <v>18</v>
      </c>
      <c r="CJ29">
        <v>0</v>
      </c>
      <c r="CK29">
        <v>1690063245.4000001</v>
      </c>
      <c r="CL29">
        <v>0</v>
      </c>
      <c r="CM29">
        <v>1690062499</v>
      </c>
      <c r="CN29" t="s">
        <v>350</v>
      </c>
      <c r="CO29">
        <v>1690062493</v>
      </c>
      <c r="CP29">
        <v>1690062499</v>
      </c>
      <c r="CQ29">
        <v>25</v>
      </c>
      <c r="CR29">
        <v>-0.08</v>
      </c>
      <c r="CS29">
        <v>1E-3</v>
      </c>
      <c r="CT29">
        <v>-6.0970000000000004</v>
      </c>
      <c r="CU29">
        <v>-0.151</v>
      </c>
      <c r="CV29">
        <v>421</v>
      </c>
      <c r="CW29">
        <v>15</v>
      </c>
      <c r="CX29">
        <v>0.18</v>
      </c>
      <c r="CY29">
        <v>0.02</v>
      </c>
      <c r="CZ29">
        <v>8.9816269561511604</v>
      </c>
      <c r="DA29">
        <v>1.0253715675728401</v>
      </c>
      <c r="DB29">
        <v>0.110776228939061</v>
      </c>
      <c r="DC29">
        <v>1</v>
      </c>
      <c r="DD29">
        <v>408.482666666667</v>
      </c>
      <c r="DE29">
        <v>3.2181818181694598E-2</v>
      </c>
      <c r="DF29">
        <v>3.3891048591085403E-2</v>
      </c>
      <c r="DG29">
        <v>-1</v>
      </c>
      <c r="DH29">
        <v>179.99185</v>
      </c>
      <c r="DI29">
        <v>-8.0070306146614298E-2</v>
      </c>
      <c r="DJ29">
        <v>9.3530356034818601E-2</v>
      </c>
      <c r="DK29">
        <v>1</v>
      </c>
      <c r="DL29">
        <v>2</v>
      </c>
      <c r="DM29">
        <v>2</v>
      </c>
      <c r="DN29" t="s">
        <v>351</v>
      </c>
      <c r="DO29">
        <v>3.1611600000000002</v>
      </c>
      <c r="DP29">
        <v>2.8317199999999998</v>
      </c>
      <c r="DQ29">
        <v>9.6046500000000007E-2</v>
      </c>
      <c r="DR29">
        <v>9.6780199999999997E-2</v>
      </c>
      <c r="DS29">
        <v>9.7240999999999994E-2</v>
      </c>
      <c r="DT29">
        <v>8.8916999999999996E-2</v>
      </c>
      <c r="DU29">
        <v>28952.1</v>
      </c>
      <c r="DV29">
        <v>30032.7</v>
      </c>
      <c r="DW29">
        <v>29733.200000000001</v>
      </c>
      <c r="DX29">
        <v>30975.5</v>
      </c>
      <c r="DY29">
        <v>35131.9</v>
      </c>
      <c r="DZ29">
        <v>36900.199999999997</v>
      </c>
      <c r="EA29">
        <v>40792.400000000001</v>
      </c>
      <c r="EB29">
        <v>42876.7</v>
      </c>
      <c r="EC29">
        <v>2.3312200000000001</v>
      </c>
      <c r="ED29">
        <v>2.008</v>
      </c>
      <c r="EE29">
        <v>0.128631</v>
      </c>
      <c r="EF29">
        <v>0</v>
      </c>
      <c r="EG29">
        <v>18.8779</v>
      </c>
      <c r="EH29">
        <v>999.9</v>
      </c>
      <c r="EI29">
        <v>59.113999999999997</v>
      </c>
      <c r="EJ29">
        <v>22.164999999999999</v>
      </c>
      <c r="EK29">
        <v>15.8865</v>
      </c>
      <c r="EL29">
        <v>61.3767</v>
      </c>
      <c r="EM29">
        <v>26.911100000000001</v>
      </c>
      <c r="EN29">
        <v>1</v>
      </c>
      <c r="EO29">
        <v>-0.58390500000000001</v>
      </c>
      <c r="EP29">
        <v>-0.70708099999999996</v>
      </c>
      <c r="EQ29">
        <v>20.3005</v>
      </c>
      <c r="ER29">
        <v>5.2452899999999998</v>
      </c>
      <c r="ES29">
        <v>11.8271</v>
      </c>
      <c r="ET29">
        <v>4.9832999999999998</v>
      </c>
      <c r="EU29">
        <v>3.2989999999999999</v>
      </c>
      <c r="EV29">
        <v>9999</v>
      </c>
      <c r="EW29">
        <v>213.4</v>
      </c>
      <c r="EX29">
        <v>87.5</v>
      </c>
      <c r="EY29">
        <v>6017.5</v>
      </c>
      <c r="EZ29">
        <v>1.8733200000000001</v>
      </c>
      <c r="FA29">
        <v>1.87897</v>
      </c>
      <c r="FB29">
        <v>1.87927</v>
      </c>
      <c r="FC29">
        <v>1.87988</v>
      </c>
      <c r="FD29">
        <v>1.87758</v>
      </c>
      <c r="FE29">
        <v>1.87669</v>
      </c>
      <c r="FF29">
        <v>1.8772899999999999</v>
      </c>
      <c r="FG29">
        <v>1.8749800000000001</v>
      </c>
      <c r="FH29">
        <v>0</v>
      </c>
      <c r="FI29">
        <v>0</v>
      </c>
      <c r="FJ29">
        <v>0</v>
      </c>
      <c r="FK29">
        <v>0</v>
      </c>
      <c r="FL29" t="s">
        <v>352</v>
      </c>
      <c r="FM29" t="s">
        <v>353</v>
      </c>
      <c r="FN29" t="s">
        <v>354</v>
      </c>
      <c r="FO29" t="s">
        <v>354</v>
      </c>
      <c r="FP29" t="s">
        <v>354</v>
      </c>
      <c r="FQ29" t="s">
        <v>354</v>
      </c>
      <c r="FR29">
        <v>0</v>
      </c>
      <c r="FS29">
        <v>100</v>
      </c>
      <c r="FT29">
        <v>100</v>
      </c>
      <c r="FU29">
        <v>-6.0949999999999998</v>
      </c>
      <c r="FV29">
        <v>-0.15060000000000001</v>
      </c>
      <c r="FW29">
        <v>-6.0955453507149198</v>
      </c>
      <c r="FX29">
        <v>1.4527828764109799E-4</v>
      </c>
      <c r="FY29">
        <v>-4.3579519040863002E-7</v>
      </c>
      <c r="FZ29">
        <v>2.0799061152897499E-10</v>
      </c>
      <c r="GA29">
        <v>-0.15057999999999799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12.5</v>
      </c>
      <c r="GJ29">
        <v>12.4</v>
      </c>
      <c r="GK29">
        <v>1.0534699999999999</v>
      </c>
      <c r="GL29">
        <v>2.5280800000000001</v>
      </c>
      <c r="GM29">
        <v>1.54541</v>
      </c>
      <c r="GN29">
        <v>2.2997999999999998</v>
      </c>
      <c r="GO29">
        <v>1.5979000000000001</v>
      </c>
      <c r="GP29">
        <v>2.2644000000000002</v>
      </c>
      <c r="GQ29">
        <v>25.7988</v>
      </c>
      <c r="GR29">
        <v>14.1145</v>
      </c>
      <c r="GS29">
        <v>18</v>
      </c>
      <c r="GT29">
        <v>632.81200000000001</v>
      </c>
      <c r="GU29">
        <v>403.45600000000002</v>
      </c>
      <c r="GV29">
        <v>21.451499999999999</v>
      </c>
      <c r="GW29">
        <v>18.989999999999998</v>
      </c>
      <c r="GX29">
        <v>30.0002</v>
      </c>
      <c r="GY29">
        <v>19.0091</v>
      </c>
      <c r="GZ29">
        <v>18.975100000000001</v>
      </c>
      <c r="HA29">
        <v>21.1494</v>
      </c>
      <c r="HB29">
        <v>0</v>
      </c>
      <c r="HC29">
        <v>-30</v>
      </c>
      <c r="HD29">
        <v>21.4664</v>
      </c>
      <c r="HE29">
        <v>408.50900000000001</v>
      </c>
      <c r="HF29">
        <v>0</v>
      </c>
      <c r="HG29">
        <v>101.20699999999999</v>
      </c>
      <c r="HH29">
        <v>99.462900000000005</v>
      </c>
    </row>
    <row r="30" spans="1:216" x14ac:dyDescent="0.2">
      <c r="A30">
        <v>12</v>
      </c>
      <c r="B30">
        <v>1690063301.0999999</v>
      </c>
      <c r="C30">
        <v>671.09999990463302</v>
      </c>
      <c r="D30" t="s">
        <v>375</v>
      </c>
      <c r="E30" t="s">
        <v>376</v>
      </c>
      <c r="F30" t="s">
        <v>344</v>
      </c>
      <c r="G30" t="s">
        <v>345</v>
      </c>
      <c r="H30" t="s">
        <v>346</v>
      </c>
      <c r="I30" t="s">
        <v>347</v>
      </c>
      <c r="J30" t="s">
        <v>348</v>
      </c>
      <c r="K30" t="s">
        <v>349</v>
      </c>
      <c r="L30">
        <v>1690063301.0999999</v>
      </c>
      <c r="M30">
        <f t="shared" si="0"/>
        <v>2.1851012254525139E-3</v>
      </c>
      <c r="N30">
        <f t="shared" si="1"/>
        <v>2.185101225452514</v>
      </c>
      <c r="O30">
        <f t="shared" si="2"/>
        <v>5.8898744119354829</v>
      </c>
      <c r="P30">
        <f t="shared" si="3"/>
        <v>400.08199999999999</v>
      </c>
      <c r="Q30">
        <f t="shared" si="4"/>
        <v>362.79568766547965</v>
      </c>
      <c r="R30">
        <f t="shared" si="5"/>
        <v>36.219977760870478</v>
      </c>
      <c r="S30">
        <f t="shared" si="6"/>
        <v>39.942484531089995</v>
      </c>
      <c r="T30">
        <f t="shared" si="7"/>
        <v>0.30206225277554422</v>
      </c>
      <c r="U30">
        <f t="shared" si="8"/>
        <v>3.0471908561656029</v>
      </c>
      <c r="V30">
        <f t="shared" si="9"/>
        <v>0.28635869131815395</v>
      </c>
      <c r="W30">
        <f t="shared" si="10"/>
        <v>0.18031702456144963</v>
      </c>
      <c r="X30">
        <f t="shared" si="11"/>
        <v>20.678207222778532</v>
      </c>
      <c r="Y30">
        <f t="shared" si="12"/>
        <v>21.486938885376453</v>
      </c>
      <c r="Z30">
        <f t="shared" si="13"/>
        <v>20.9742</v>
      </c>
      <c r="AA30">
        <f t="shared" si="14"/>
        <v>2.4919773289431602</v>
      </c>
      <c r="AB30">
        <f t="shared" si="15"/>
        <v>66.140041244659258</v>
      </c>
      <c r="AC30">
        <f t="shared" si="16"/>
        <v>1.7463368351145001</v>
      </c>
      <c r="AD30">
        <f t="shared" si="17"/>
        <v>2.6403624827728924</v>
      </c>
      <c r="AE30">
        <f t="shared" si="18"/>
        <v>0.74564049382866004</v>
      </c>
      <c r="AF30">
        <f t="shared" si="19"/>
        <v>-96.362964042455857</v>
      </c>
      <c r="AG30">
        <f t="shared" si="20"/>
        <v>155.14617690646972</v>
      </c>
      <c r="AH30">
        <f t="shared" si="21"/>
        <v>10.388970021803319</v>
      </c>
      <c r="AI30">
        <f t="shared" si="22"/>
        <v>89.850390108595718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53552.70860950309</v>
      </c>
      <c r="AO30">
        <f t="shared" si="26"/>
        <v>125.02800000000001</v>
      </c>
      <c r="AP30">
        <f t="shared" si="27"/>
        <v>105.39851400143965</v>
      </c>
      <c r="AQ30">
        <f t="shared" si="28"/>
        <v>0.84299928017275849</v>
      </c>
      <c r="AR30">
        <f t="shared" si="29"/>
        <v>0.16538861073342395</v>
      </c>
      <c r="AS30">
        <v>1690063301.0999999</v>
      </c>
      <c r="AT30">
        <v>400.08199999999999</v>
      </c>
      <c r="AU30">
        <v>406.13600000000002</v>
      </c>
      <c r="AV30">
        <v>17.492100000000001</v>
      </c>
      <c r="AW30">
        <v>15.570600000000001</v>
      </c>
      <c r="AX30">
        <v>406.17599999999999</v>
      </c>
      <c r="AY30">
        <v>17.642700000000001</v>
      </c>
      <c r="AZ30">
        <v>600.21</v>
      </c>
      <c r="BA30">
        <v>99.735500000000002</v>
      </c>
      <c r="BB30">
        <v>0.100245</v>
      </c>
      <c r="BC30">
        <v>21.918600000000001</v>
      </c>
      <c r="BD30">
        <v>20.9742</v>
      </c>
      <c r="BE30">
        <v>999.9</v>
      </c>
      <c r="BF30">
        <v>0</v>
      </c>
      <c r="BG30">
        <v>0</v>
      </c>
      <c r="BH30">
        <v>9981.8799999999992</v>
      </c>
      <c r="BI30">
        <v>0</v>
      </c>
      <c r="BJ30">
        <v>21.2881</v>
      </c>
      <c r="BK30">
        <v>-6.0542899999999999</v>
      </c>
      <c r="BL30">
        <v>407.20499999999998</v>
      </c>
      <c r="BM30">
        <v>412.56</v>
      </c>
      <c r="BN30">
        <v>1.9215</v>
      </c>
      <c r="BO30">
        <v>406.13600000000002</v>
      </c>
      <c r="BP30">
        <v>15.570600000000001</v>
      </c>
      <c r="BQ30">
        <v>1.7445900000000001</v>
      </c>
      <c r="BR30">
        <v>1.5529500000000001</v>
      </c>
      <c r="BS30">
        <v>15.2989</v>
      </c>
      <c r="BT30">
        <v>13.499700000000001</v>
      </c>
      <c r="BU30">
        <v>125.02800000000001</v>
      </c>
      <c r="BV30">
        <v>0.90001200000000003</v>
      </c>
      <c r="BW30">
        <v>9.9987900000000005E-2</v>
      </c>
      <c r="BX30">
        <v>0</v>
      </c>
      <c r="BY30">
        <v>2.6294</v>
      </c>
      <c r="BZ30">
        <v>0</v>
      </c>
      <c r="CA30">
        <v>1091.0999999999999</v>
      </c>
      <c r="CB30">
        <v>1194.68</v>
      </c>
      <c r="CC30">
        <v>34</v>
      </c>
      <c r="CD30">
        <v>38</v>
      </c>
      <c r="CE30">
        <v>36.625</v>
      </c>
      <c r="CF30">
        <v>36.436999999999998</v>
      </c>
      <c r="CG30">
        <v>34.561999999999998</v>
      </c>
      <c r="CH30">
        <v>112.53</v>
      </c>
      <c r="CI30">
        <v>12.5</v>
      </c>
      <c r="CJ30">
        <v>0</v>
      </c>
      <c r="CK30">
        <v>1690063306</v>
      </c>
      <c r="CL30">
        <v>0</v>
      </c>
      <c r="CM30">
        <v>1690062499</v>
      </c>
      <c r="CN30" t="s">
        <v>350</v>
      </c>
      <c r="CO30">
        <v>1690062493</v>
      </c>
      <c r="CP30">
        <v>1690062499</v>
      </c>
      <c r="CQ30">
        <v>25</v>
      </c>
      <c r="CR30">
        <v>-0.08</v>
      </c>
      <c r="CS30">
        <v>1E-3</v>
      </c>
      <c r="CT30">
        <v>-6.0970000000000004</v>
      </c>
      <c r="CU30">
        <v>-0.151</v>
      </c>
      <c r="CV30">
        <v>421</v>
      </c>
      <c r="CW30">
        <v>15</v>
      </c>
      <c r="CX30">
        <v>0.18</v>
      </c>
      <c r="CY30">
        <v>0.02</v>
      </c>
      <c r="CZ30">
        <v>6.2405721196881103</v>
      </c>
      <c r="DA30">
        <v>-5.0737473435832701E-2</v>
      </c>
      <c r="DB30">
        <v>4.3563452556985703E-2</v>
      </c>
      <c r="DC30">
        <v>1</v>
      </c>
      <c r="DD30">
        <v>406.18275</v>
      </c>
      <c r="DE30">
        <v>-0.71418045112880202</v>
      </c>
      <c r="DF30">
        <v>7.2409857754310594E-2</v>
      </c>
      <c r="DG30">
        <v>-1</v>
      </c>
      <c r="DH30">
        <v>124.988952380952</v>
      </c>
      <c r="DI30">
        <v>-9.6615114178422806E-2</v>
      </c>
      <c r="DJ30">
        <v>0.103870100281199</v>
      </c>
      <c r="DK30">
        <v>1</v>
      </c>
      <c r="DL30">
        <v>2</v>
      </c>
      <c r="DM30">
        <v>2</v>
      </c>
      <c r="DN30" t="s">
        <v>351</v>
      </c>
      <c r="DO30">
        <v>3.1615199999999999</v>
      </c>
      <c r="DP30">
        <v>2.8319100000000001</v>
      </c>
      <c r="DQ30">
        <v>9.6041299999999996E-2</v>
      </c>
      <c r="DR30">
        <v>9.63585E-2</v>
      </c>
      <c r="DS30">
        <v>9.7161899999999995E-2</v>
      </c>
      <c r="DT30">
        <v>8.8987399999999994E-2</v>
      </c>
      <c r="DU30">
        <v>28951.4</v>
      </c>
      <c r="DV30">
        <v>30045.599999999999</v>
      </c>
      <c r="DW30">
        <v>29732.400000000001</v>
      </c>
      <c r="DX30">
        <v>30974.3</v>
      </c>
      <c r="DY30">
        <v>35134.699999999997</v>
      </c>
      <c r="DZ30">
        <v>36895.800000000003</v>
      </c>
      <c r="EA30">
        <v>40792</v>
      </c>
      <c r="EB30">
        <v>42875</v>
      </c>
      <c r="EC30">
        <v>2.33087</v>
      </c>
      <c r="ED30">
        <v>2.0077500000000001</v>
      </c>
      <c r="EE30">
        <v>0.126474</v>
      </c>
      <c r="EF30">
        <v>0</v>
      </c>
      <c r="EG30">
        <v>18.881599999999999</v>
      </c>
      <c r="EH30">
        <v>999.9</v>
      </c>
      <c r="EI30">
        <v>59.113999999999997</v>
      </c>
      <c r="EJ30">
        <v>22.175000000000001</v>
      </c>
      <c r="EK30">
        <v>15.8973</v>
      </c>
      <c r="EL30">
        <v>61.1267</v>
      </c>
      <c r="EM30">
        <v>26.478400000000001</v>
      </c>
      <c r="EN30">
        <v>1</v>
      </c>
      <c r="EO30">
        <v>-0.582785</v>
      </c>
      <c r="EP30">
        <v>-1.15123</v>
      </c>
      <c r="EQ30">
        <v>20.298100000000002</v>
      </c>
      <c r="ER30">
        <v>5.24125</v>
      </c>
      <c r="ES30">
        <v>11.825900000000001</v>
      </c>
      <c r="ET30">
        <v>4.9831500000000002</v>
      </c>
      <c r="EU30">
        <v>3.2989999999999999</v>
      </c>
      <c r="EV30">
        <v>9999</v>
      </c>
      <c r="EW30">
        <v>213.4</v>
      </c>
      <c r="EX30">
        <v>87.5</v>
      </c>
      <c r="EY30">
        <v>6018.7</v>
      </c>
      <c r="EZ30">
        <v>1.8733200000000001</v>
      </c>
      <c r="FA30">
        <v>1.87897</v>
      </c>
      <c r="FB30">
        <v>1.87927</v>
      </c>
      <c r="FC30">
        <v>1.8798999999999999</v>
      </c>
      <c r="FD30">
        <v>1.87757</v>
      </c>
      <c r="FE30">
        <v>1.8767199999999999</v>
      </c>
      <c r="FF30">
        <v>1.8772899999999999</v>
      </c>
      <c r="FG30">
        <v>1.8749400000000001</v>
      </c>
      <c r="FH30">
        <v>0</v>
      </c>
      <c r="FI30">
        <v>0</v>
      </c>
      <c r="FJ30">
        <v>0</v>
      </c>
      <c r="FK30">
        <v>0</v>
      </c>
      <c r="FL30" t="s">
        <v>352</v>
      </c>
      <c r="FM30" t="s">
        <v>353</v>
      </c>
      <c r="FN30" t="s">
        <v>354</v>
      </c>
      <c r="FO30" t="s">
        <v>354</v>
      </c>
      <c r="FP30" t="s">
        <v>354</v>
      </c>
      <c r="FQ30" t="s">
        <v>354</v>
      </c>
      <c r="FR30">
        <v>0</v>
      </c>
      <c r="FS30">
        <v>100</v>
      </c>
      <c r="FT30">
        <v>100</v>
      </c>
      <c r="FU30">
        <v>-6.0940000000000003</v>
      </c>
      <c r="FV30">
        <v>-0.15060000000000001</v>
      </c>
      <c r="FW30">
        <v>-6.0955453507149198</v>
      </c>
      <c r="FX30">
        <v>1.4527828764109799E-4</v>
      </c>
      <c r="FY30">
        <v>-4.3579519040863002E-7</v>
      </c>
      <c r="FZ30">
        <v>2.0799061152897499E-10</v>
      </c>
      <c r="GA30">
        <v>-0.15057999999999799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13.5</v>
      </c>
      <c r="GJ30">
        <v>13.4</v>
      </c>
      <c r="GK30">
        <v>1.0485800000000001</v>
      </c>
      <c r="GL30">
        <v>2.52441</v>
      </c>
      <c r="GM30">
        <v>1.54541</v>
      </c>
      <c r="GN30">
        <v>2.2997999999999998</v>
      </c>
      <c r="GO30">
        <v>1.5979000000000001</v>
      </c>
      <c r="GP30">
        <v>2.32178</v>
      </c>
      <c r="GQ30">
        <v>25.819400000000002</v>
      </c>
      <c r="GR30">
        <v>14.1145</v>
      </c>
      <c r="GS30">
        <v>18</v>
      </c>
      <c r="GT30">
        <v>632.71400000000006</v>
      </c>
      <c r="GU30">
        <v>403.41199999999998</v>
      </c>
      <c r="GV30">
        <v>21.734400000000001</v>
      </c>
      <c r="GW30">
        <v>19.002300000000002</v>
      </c>
      <c r="GX30">
        <v>30.0001</v>
      </c>
      <c r="GY30">
        <v>19.020600000000002</v>
      </c>
      <c r="GZ30">
        <v>18.9861</v>
      </c>
      <c r="HA30">
        <v>21.0562</v>
      </c>
      <c r="HB30">
        <v>0</v>
      </c>
      <c r="HC30">
        <v>-30</v>
      </c>
      <c r="HD30">
        <v>21.751200000000001</v>
      </c>
      <c r="HE30">
        <v>406.15699999999998</v>
      </c>
      <c r="HF30">
        <v>0</v>
      </c>
      <c r="HG30">
        <v>101.205</v>
      </c>
      <c r="HH30">
        <v>99.459100000000007</v>
      </c>
    </row>
    <row r="31" spans="1:216" x14ac:dyDescent="0.2">
      <c r="A31">
        <v>13</v>
      </c>
      <c r="B31">
        <v>1690063362.0999999</v>
      </c>
      <c r="C31">
        <v>732.09999990463302</v>
      </c>
      <c r="D31" t="s">
        <v>377</v>
      </c>
      <c r="E31" t="s">
        <v>378</v>
      </c>
      <c r="F31" t="s">
        <v>344</v>
      </c>
      <c r="G31" t="s">
        <v>345</v>
      </c>
      <c r="H31" t="s">
        <v>346</v>
      </c>
      <c r="I31" t="s">
        <v>347</v>
      </c>
      <c r="J31" t="s">
        <v>348</v>
      </c>
      <c r="K31" t="s">
        <v>349</v>
      </c>
      <c r="L31">
        <v>1690063362.0999999</v>
      </c>
      <c r="M31">
        <f t="shared" si="0"/>
        <v>2.1458786983874715E-3</v>
      </c>
      <c r="N31">
        <f t="shared" si="1"/>
        <v>2.1458786983874716</v>
      </c>
      <c r="O31">
        <f t="shared" si="2"/>
        <v>4.6665032357015042</v>
      </c>
      <c r="P31">
        <f t="shared" si="3"/>
        <v>400.09800000000001</v>
      </c>
      <c r="Q31">
        <f t="shared" si="4"/>
        <v>368.96825717864385</v>
      </c>
      <c r="R31">
        <f t="shared" si="5"/>
        <v>36.836997109097787</v>
      </c>
      <c r="S31">
        <f t="shared" si="6"/>
        <v>39.9449236691922</v>
      </c>
      <c r="T31">
        <f t="shared" si="7"/>
        <v>0.29520892199446747</v>
      </c>
      <c r="U31">
        <f t="shared" si="8"/>
        <v>3.050055596389222</v>
      </c>
      <c r="V31">
        <f t="shared" si="9"/>
        <v>0.28020416554145527</v>
      </c>
      <c r="W31">
        <f t="shared" si="10"/>
        <v>0.17641214438167871</v>
      </c>
      <c r="X31">
        <f t="shared" si="11"/>
        <v>16.531483301174589</v>
      </c>
      <c r="Y31">
        <f t="shared" si="12"/>
        <v>21.468744346581243</v>
      </c>
      <c r="Z31">
        <f t="shared" si="13"/>
        <v>20.9833</v>
      </c>
      <c r="AA31">
        <f t="shared" si="14"/>
        <v>2.4933715284860978</v>
      </c>
      <c r="AB31">
        <f t="shared" si="15"/>
        <v>66.109372742670644</v>
      </c>
      <c r="AC31">
        <f t="shared" si="16"/>
        <v>1.7450158419986501</v>
      </c>
      <c r="AD31">
        <f t="shared" si="17"/>
        <v>2.6395891680761938</v>
      </c>
      <c r="AE31">
        <f t="shared" si="18"/>
        <v>0.74835568648744766</v>
      </c>
      <c r="AF31">
        <f t="shared" si="19"/>
        <v>-94.633250598887486</v>
      </c>
      <c r="AG31">
        <f t="shared" si="20"/>
        <v>153.00639279931428</v>
      </c>
      <c r="AH31">
        <f t="shared" si="21"/>
        <v>10.236285090253393</v>
      </c>
      <c r="AI31">
        <f t="shared" si="22"/>
        <v>85.140910591854777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53632.075937595291</v>
      </c>
      <c r="AO31">
        <f t="shared" si="26"/>
        <v>99.945800000000006</v>
      </c>
      <c r="AP31">
        <f t="shared" si="27"/>
        <v>84.255059368484254</v>
      </c>
      <c r="AQ31">
        <f t="shared" si="28"/>
        <v>0.84300750375187605</v>
      </c>
      <c r="AR31">
        <f t="shared" si="29"/>
        <v>0.16540448224112056</v>
      </c>
      <c r="AS31">
        <v>1690063362.0999999</v>
      </c>
      <c r="AT31">
        <v>400.09800000000001</v>
      </c>
      <c r="AU31">
        <v>405.04399999999998</v>
      </c>
      <c r="AV31">
        <v>17.4785</v>
      </c>
      <c r="AW31">
        <v>15.591100000000001</v>
      </c>
      <c r="AX31">
        <v>406.19200000000001</v>
      </c>
      <c r="AY31">
        <v>17.629100000000001</v>
      </c>
      <c r="AZ31">
        <v>600.09400000000005</v>
      </c>
      <c r="BA31">
        <v>99.737899999999996</v>
      </c>
      <c r="BB31">
        <v>9.9948899999999993E-2</v>
      </c>
      <c r="BC31">
        <v>21.913799999999998</v>
      </c>
      <c r="BD31">
        <v>20.9833</v>
      </c>
      <c r="BE31">
        <v>999.9</v>
      </c>
      <c r="BF31">
        <v>0</v>
      </c>
      <c r="BG31">
        <v>0</v>
      </c>
      <c r="BH31">
        <v>9996.8799999999992</v>
      </c>
      <c r="BI31">
        <v>0</v>
      </c>
      <c r="BJ31">
        <v>25.981400000000001</v>
      </c>
      <c r="BK31">
        <v>-4.9463499999999998</v>
      </c>
      <c r="BL31">
        <v>407.21499999999997</v>
      </c>
      <c r="BM31">
        <v>411.459</v>
      </c>
      <c r="BN31">
        <v>1.88747</v>
      </c>
      <c r="BO31">
        <v>405.04399999999998</v>
      </c>
      <c r="BP31">
        <v>15.591100000000001</v>
      </c>
      <c r="BQ31">
        <v>1.7432700000000001</v>
      </c>
      <c r="BR31">
        <v>1.5550200000000001</v>
      </c>
      <c r="BS31">
        <v>15.2872</v>
      </c>
      <c r="BT31">
        <v>13.520200000000001</v>
      </c>
      <c r="BU31">
        <v>99.945800000000006</v>
      </c>
      <c r="BV31">
        <v>0.89977499999999999</v>
      </c>
      <c r="BW31">
        <v>0.10022499999999999</v>
      </c>
      <c r="BX31">
        <v>0</v>
      </c>
      <c r="BY31">
        <v>2.5306999999999999</v>
      </c>
      <c r="BZ31">
        <v>0</v>
      </c>
      <c r="CA31">
        <v>956.53399999999999</v>
      </c>
      <c r="CB31">
        <v>954.97</v>
      </c>
      <c r="CC31">
        <v>33.875</v>
      </c>
      <c r="CD31">
        <v>38.125</v>
      </c>
      <c r="CE31">
        <v>36.625</v>
      </c>
      <c r="CF31">
        <v>36.625</v>
      </c>
      <c r="CG31">
        <v>34.5</v>
      </c>
      <c r="CH31">
        <v>89.93</v>
      </c>
      <c r="CI31">
        <v>10.02</v>
      </c>
      <c r="CJ31">
        <v>0</v>
      </c>
      <c r="CK31">
        <v>1690063367.2</v>
      </c>
      <c r="CL31">
        <v>0</v>
      </c>
      <c r="CM31">
        <v>1690062499</v>
      </c>
      <c r="CN31" t="s">
        <v>350</v>
      </c>
      <c r="CO31">
        <v>1690062493</v>
      </c>
      <c r="CP31">
        <v>1690062499</v>
      </c>
      <c r="CQ31">
        <v>25</v>
      </c>
      <c r="CR31">
        <v>-0.08</v>
      </c>
      <c r="CS31">
        <v>1E-3</v>
      </c>
      <c r="CT31">
        <v>-6.0970000000000004</v>
      </c>
      <c r="CU31">
        <v>-0.151</v>
      </c>
      <c r="CV31">
        <v>421</v>
      </c>
      <c r="CW31">
        <v>15</v>
      </c>
      <c r="CX31">
        <v>0.18</v>
      </c>
      <c r="CY31">
        <v>0.02</v>
      </c>
      <c r="CZ31">
        <v>4.9781577995797397</v>
      </c>
      <c r="DA31">
        <v>0.92453336921784801</v>
      </c>
      <c r="DB31">
        <v>9.9067632609569301E-2</v>
      </c>
      <c r="DC31">
        <v>1</v>
      </c>
      <c r="DD31">
        <v>404.99614285714301</v>
      </c>
      <c r="DE31">
        <v>0.54389610389660803</v>
      </c>
      <c r="DF31">
        <v>6.5014493412942007E-2</v>
      </c>
      <c r="DG31">
        <v>-1</v>
      </c>
      <c r="DH31">
        <v>99.999354999999994</v>
      </c>
      <c r="DI31">
        <v>0.36749227654982602</v>
      </c>
      <c r="DJ31">
        <v>0.12421623676073899</v>
      </c>
      <c r="DK31">
        <v>1</v>
      </c>
      <c r="DL31">
        <v>2</v>
      </c>
      <c r="DM31">
        <v>2</v>
      </c>
      <c r="DN31" t="s">
        <v>351</v>
      </c>
      <c r="DO31">
        <v>3.1612399999999998</v>
      </c>
      <c r="DP31">
        <v>2.8317399999999999</v>
      </c>
      <c r="DQ31">
        <v>9.6042199999999994E-2</v>
      </c>
      <c r="DR31">
        <v>9.6160700000000002E-2</v>
      </c>
      <c r="DS31">
        <v>9.7105200000000003E-2</v>
      </c>
      <c r="DT31">
        <v>8.9071300000000006E-2</v>
      </c>
      <c r="DU31">
        <v>28951.4</v>
      </c>
      <c r="DV31">
        <v>30050.9</v>
      </c>
      <c r="DW31">
        <v>29732.5</v>
      </c>
      <c r="DX31">
        <v>30973.200000000001</v>
      </c>
      <c r="DY31">
        <v>35136.699999999997</v>
      </c>
      <c r="DZ31">
        <v>36890.5</v>
      </c>
      <c r="EA31">
        <v>40791.599999999999</v>
      </c>
      <c r="EB31">
        <v>42872.9</v>
      </c>
      <c r="EC31">
        <v>2.3307000000000002</v>
      </c>
      <c r="ED31">
        <v>2.0071500000000002</v>
      </c>
      <c r="EE31">
        <v>0.123885</v>
      </c>
      <c r="EF31">
        <v>0</v>
      </c>
      <c r="EG31">
        <v>18.933700000000002</v>
      </c>
      <c r="EH31">
        <v>999.9</v>
      </c>
      <c r="EI31">
        <v>59.125999999999998</v>
      </c>
      <c r="EJ31">
        <v>22.204999999999998</v>
      </c>
      <c r="EK31">
        <v>15.928599999999999</v>
      </c>
      <c r="EL31">
        <v>60.906700000000001</v>
      </c>
      <c r="EM31">
        <v>26.943100000000001</v>
      </c>
      <c r="EN31">
        <v>1</v>
      </c>
      <c r="EO31">
        <v>-0.58141500000000002</v>
      </c>
      <c r="EP31">
        <v>-0.98701000000000005</v>
      </c>
      <c r="EQ31">
        <v>20.299800000000001</v>
      </c>
      <c r="ER31">
        <v>5.2431999999999999</v>
      </c>
      <c r="ES31">
        <v>11.827299999999999</v>
      </c>
      <c r="ET31">
        <v>4.9817499999999999</v>
      </c>
      <c r="EU31">
        <v>3.2989999999999999</v>
      </c>
      <c r="EV31">
        <v>9999</v>
      </c>
      <c r="EW31">
        <v>213.4</v>
      </c>
      <c r="EX31">
        <v>87.5</v>
      </c>
      <c r="EY31">
        <v>6020.1</v>
      </c>
      <c r="EZ31">
        <v>1.8733200000000001</v>
      </c>
      <c r="FA31">
        <v>1.87897</v>
      </c>
      <c r="FB31">
        <v>1.87927</v>
      </c>
      <c r="FC31">
        <v>1.87988</v>
      </c>
      <c r="FD31">
        <v>1.8775900000000001</v>
      </c>
      <c r="FE31">
        <v>1.8767499999999999</v>
      </c>
      <c r="FF31">
        <v>1.8772899999999999</v>
      </c>
      <c r="FG31">
        <v>1.8749400000000001</v>
      </c>
      <c r="FH31">
        <v>0</v>
      </c>
      <c r="FI31">
        <v>0</v>
      </c>
      <c r="FJ31">
        <v>0</v>
      </c>
      <c r="FK31">
        <v>0</v>
      </c>
      <c r="FL31" t="s">
        <v>352</v>
      </c>
      <c r="FM31" t="s">
        <v>353</v>
      </c>
      <c r="FN31" t="s">
        <v>354</v>
      </c>
      <c r="FO31" t="s">
        <v>354</v>
      </c>
      <c r="FP31" t="s">
        <v>354</v>
      </c>
      <c r="FQ31" t="s">
        <v>354</v>
      </c>
      <c r="FR31">
        <v>0</v>
      </c>
      <c r="FS31">
        <v>100</v>
      </c>
      <c r="FT31">
        <v>100</v>
      </c>
      <c r="FU31">
        <v>-6.0940000000000003</v>
      </c>
      <c r="FV31">
        <v>-0.15060000000000001</v>
      </c>
      <c r="FW31">
        <v>-6.0955453507149198</v>
      </c>
      <c r="FX31">
        <v>1.4527828764109799E-4</v>
      </c>
      <c r="FY31">
        <v>-4.3579519040863002E-7</v>
      </c>
      <c r="FZ31">
        <v>2.0799061152897499E-10</v>
      </c>
      <c r="GA31">
        <v>-0.15057999999999799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14.5</v>
      </c>
      <c r="GJ31">
        <v>14.4</v>
      </c>
      <c r="GK31">
        <v>1.0461400000000001</v>
      </c>
      <c r="GL31">
        <v>2.52563</v>
      </c>
      <c r="GM31">
        <v>1.54541</v>
      </c>
      <c r="GN31">
        <v>2.2997999999999998</v>
      </c>
      <c r="GO31">
        <v>1.5979000000000001</v>
      </c>
      <c r="GP31">
        <v>2.3779300000000001</v>
      </c>
      <c r="GQ31">
        <v>25.860499999999998</v>
      </c>
      <c r="GR31">
        <v>14.1145</v>
      </c>
      <c r="GS31">
        <v>18</v>
      </c>
      <c r="GT31">
        <v>632.80799999999999</v>
      </c>
      <c r="GU31">
        <v>403.22800000000001</v>
      </c>
      <c r="GV31">
        <v>21.613199999999999</v>
      </c>
      <c r="GW31">
        <v>19.0199</v>
      </c>
      <c r="GX31">
        <v>30.000299999999999</v>
      </c>
      <c r="GY31">
        <v>19.037099999999999</v>
      </c>
      <c r="GZ31">
        <v>19.003499999999999</v>
      </c>
      <c r="HA31">
        <v>21.003900000000002</v>
      </c>
      <c r="HB31">
        <v>0</v>
      </c>
      <c r="HC31">
        <v>-30</v>
      </c>
      <c r="HD31">
        <v>21.623699999999999</v>
      </c>
      <c r="HE31">
        <v>404.971</v>
      </c>
      <c r="HF31">
        <v>0</v>
      </c>
      <c r="HG31">
        <v>101.205</v>
      </c>
      <c r="HH31">
        <v>99.454599999999999</v>
      </c>
    </row>
    <row r="32" spans="1:216" x14ac:dyDescent="0.2">
      <c r="A32">
        <v>14</v>
      </c>
      <c r="B32">
        <v>1690063423.0999999</v>
      </c>
      <c r="C32">
        <v>793.09999990463302</v>
      </c>
      <c r="D32" t="s">
        <v>379</v>
      </c>
      <c r="E32" t="s">
        <v>380</v>
      </c>
      <c r="F32" t="s">
        <v>344</v>
      </c>
      <c r="G32" t="s">
        <v>345</v>
      </c>
      <c r="H32" t="s">
        <v>346</v>
      </c>
      <c r="I32" t="s">
        <v>347</v>
      </c>
      <c r="J32" t="s">
        <v>348</v>
      </c>
      <c r="K32" t="s">
        <v>349</v>
      </c>
      <c r="L32">
        <v>1690063423.0999999</v>
      </c>
      <c r="M32">
        <f t="shared" si="0"/>
        <v>2.1069470043573596E-3</v>
      </c>
      <c r="N32">
        <f t="shared" si="1"/>
        <v>2.1069470043573597</v>
      </c>
      <c r="O32">
        <f t="shared" si="2"/>
        <v>3.2688713678577153</v>
      </c>
      <c r="P32">
        <f t="shared" si="3"/>
        <v>400.02100000000002</v>
      </c>
      <c r="Q32">
        <f t="shared" si="4"/>
        <v>376.47376244321453</v>
      </c>
      <c r="R32">
        <f t="shared" si="5"/>
        <v>37.586936393551291</v>
      </c>
      <c r="S32">
        <f t="shared" si="6"/>
        <v>39.937879828617994</v>
      </c>
      <c r="T32">
        <f t="shared" si="7"/>
        <v>0.29022923898598091</v>
      </c>
      <c r="U32">
        <f t="shared" si="8"/>
        <v>3.0487871610420187</v>
      </c>
      <c r="V32">
        <f t="shared" si="9"/>
        <v>0.27570733956155613</v>
      </c>
      <c r="W32">
        <f t="shared" si="10"/>
        <v>0.17356125171015985</v>
      </c>
      <c r="X32">
        <f t="shared" si="11"/>
        <v>12.387934488783548</v>
      </c>
      <c r="Y32">
        <f t="shared" si="12"/>
        <v>21.444134238045837</v>
      </c>
      <c r="Z32">
        <f t="shared" si="13"/>
        <v>20.964600000000001</v>
      </c>
      <c r="AA32">
        <f t="shared" si="14"/>
        <v>2.4905072651210416</v>
      </c>
      <c r="AB32">
        <f t="shared" si="15"/>
        <v>66.102881533513553</v>
      </c>
      <c r="AC32">
        <f t="shared" si="16"/>
        <v>1.7437161018615999</v>
      </c>
      <c r="AD32">
        <f t="shared" si="17"/>
        <v>2.6378821337426146</v>
      </c>
      <c r="AE32">
        <f t="shared" si="18"/>
        <v>0.74679116325944173</v>
      </c>
      <c r="AF32">
        <f t="shared" si="19"/>
        <v>-92.916362892159555</v>
      </c>
      <c r="AG32">
        <f t="shared" si="20"/>
        <v>154.27412792173453</v>
      </c>
      <c r="AH32">
        <f t="shared" si="21"/>
        <v>10.323851265072472</v>
      </c>
      <c r="AI32">
        <f t="shared" si="22"/>
        <v>84.069550783430998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53599.2929432577</v>
      </c>
      <c r="AO32">
        <f t="shared" si="26"/>
        <v>74.897499999999994</v>
      </c>
      <c r="AP32">
        <f t="shared" si="27"/>
        <v>63.138922533048458</v>
      </c>
      <c r="AQ32">
        <f t="shared" si="28"/>
        <v>0.84300440646281205</v>
      </c>
      <c r="AR32">
        <f t="shared" si="29"/>
        <v>0.1653985044732274</v>
      </c>
      <c r="AS32">
        <v>1690063423.0999999</v>
      </c>
      <c r="AT32">
        <v>400.02100000000002</v>
      </c>
      <c r="AU32">
        <v>403.70100000000002</v>
      </c>
      <c r="AV32">
        <v>17.465199999999999</v>
      </c>
      <c r="AW32">
        <v>15.612399999999999</v>
      </c>
      <c r="AX32">
        <v>406.11599999999999</v>
      </c>
      <c r="AY32">
        <v>17.6157</v>
      </c>
      <c r="AZ32">
        <v>600.21799999999996</v>
      </c>
      <c r="BA32">
        <v>99.739199999999997</v>
      </c>
      <c r="BB32">
        <v>0.100258</v>
      </c>
      <c r="BC32">
        <v>21.903199999999998</v>
      </c>
      <c r="BD32">
        <v>20.964600000000001</v>
      </c>
      <c r="BE32">
        <v>999.9</v>
      </c>
      <c r="BF32">
        <v>0</v>
      </c>
      <c r="BG32">
        <v>0</v>
      </c>
      <c r="BH32">
        <v>9990</v>
      </c>
      <c r="BI32">
        <v>0</v>
      </c>
      <c r="BJ32">
        <v>27.193100000000001</v>
      </c>
      <c r="BK32">
        <v>-3.67957</v>
      </c>
      <c r="BL32">
        <v>407.13200000000001</v>
      </c>
      <c r="BM32">
        <v>410.10399999999998</v>
      </c>
      <c r="BN32">
        <v>1.85273</v>
      </c>
      <c r="BO32">
        <v>403.70100000000002</v>
      </c>
      <c r="BP32">
        <v>15.612399999999999</v>
      </c>
      <c r="BQ32">
        <v>1.74196</v>
      </c>
      <c r="BR32">
        <v>1.5571699999999999</v>
      </c>
      <c r="BS32">
        <v>15.275499999999999</v>
      </c>
      <c r="BT32">
        <v>13.541399999999999</v>
      </c>
      <c r="BU32">
        <v>74.897499999999994</v>
      </c>
      <c r="BV32">
        <v>0.89982799999999996</v>
      </c>
      <c r="BW32">
        <v>0.100172</v>
      </c>
      <c r="BX32">
        <v>0</v>
      </c>
      <c r="BY32">
        <v>2.4146999999999998</v>
      </c>
      <c r="BZ32">
        <v>0</v>
      </c>
      <c r="CA32">
        <v>799.30899999999997</v>
      </c>
      <c r="CB32">
        <v>715.64499999999998</v>
      </c>
      <c r="CC32">
        <v>33.686999999999998</v>
      </c>
      <c r="CD32">
        <v>38.186999999999998</v>
      </c>
      <c r="CE32">
        <v>36.436999999999998</v>
      </c>
      <c r="CF32">
        <v>36.686999999999998</v>
      </c>
      <c r="CG32">
        <v>34.375</v>
      </c>
      <c r="CH32">
        <v>67.39</v>
      </c>
      <c r="CI32">
        <v>7.5</v>
      </c>
      <c r="CJ32">
        <v>0</v>
      </c>
      <c r="CK32">
        <v>1690063428.4000001</v>
      </c>
      <c r="CL32">
        <v>0</v>
      </c>
      <c r="CM32">
        <v>1690062499</v>
      </c>
      <c r="CN32" t="s">
        <v>350</v>
      </c>
      <c r="CO32">
        <v>1690062493</v>
      </c>
      <c r="CP32">
        <v>1690062499</v>
      </c>
      <c r="CQ32">
        <v>25</v>
      </c>
      <c r="CR32">
        <v>-0.08</v>
      </c>
      <c r="CS32">
        <v>1E-3</v>
      </c>
      <c r="CT32">
        <v>-6.0970000000000004</v>
      </c>
      <c r="CU32">
        <v>-0.151</v>
      </c>
      <c r="CV32">
        <v>421</v>
      </c>
      <c r="CW32">
        <v>15</v>
      </c>
      <c r="CX32">
        <v>0.18</v>
      </c>
      <c r="CY32">
        <v>0.02</v>
      </c>
      <c r="CZ32">
        <v>3.5614662737546499</v>
      </c>
      <c r="DA32">
        <v>-0.82189722993237102</v>
      </c>
      <c r="DB32">
        <v>9.4200534308062606E-2</v>
      </c>
      <c r="DC32">
        <v>1</v>
      </c>
      <c r="DD32">
        <v>403.86419047619</v>
      </c>
      <c r="DE32">
        <v>-0.69155844155864699</v>
      </c>
      <c r="DF32">
        <v>8.1391832424923996E-2</v>
      </c>
      <c r="DG32">
        <v>-1</v>
      </c>
      <c r="DH32">
        <v>74.969385000000003</v>
      </c>
      <c r="DI32">
        <v>0.28135858149072002</v>
      </c>
      <c r="DJ32">
        <v>0.12762825813666701</v>
      </c>
      <c r="DK32">
        <v>1</v>
      </c>
      <c r="DL32">
        <v>2</v>
      </c>
      <c r="DM32">
        <v>2</v>
      </c>
      <c r="DN32" t="s">
        <v>351</v>
      </c>
      <c r="DO32">
        <v>3.1615000000000002</v>
      </c>
      <c r="DP32">
        <v>2.8319899999999998</v>
      </c>
      <c r="DQ32">
        <v>9.6024600000000002E-2</v>
      </c>
      <c r="DR32">
        <v>9.5915899999999998E-2</v>
      </c>
      <c r="DS32">
        <v>9.7047300000000003E-2</v>
      </c>
      <c r="DT32">
        <v>8.9157500000000001E-2</v>
      </c>
      <c r="DU32">
        <v>28949.1</v>
      </c>
      <c r="DV32">
        <v>30057</v>
      </c>
      <c r="DW32">
        <v>29729.599999999999</v>
      </c>
      <c r="DX32">
        <v>30971.200000000001</v>
      </c>
      <c r="DY32">
        <v>35136</v>
      </c>
      <c r="DZ32">
        <v>36884.9</v>
      </c>
      <c r="EA32">
        <v>40787.9</v>
      </c>
      <c r="EB32">
        <v>42870.400000000001</v>
      </c>
      <c r="EC32">
        <v>2.3304999999999998</v>
      </c>
      <c r="ED32">
        <v>2.0066799999999998</v>
      </c>
      <c r="EE32">
        <v>0.12393700000000001</v>
      </c>
      <c r="EF32">
        <v>0</v>
      </c>
      <c r="EG32">
        <v>18.914000000000001</v>
      </c>
      <c r="EH32">
        <v>999.9</v>
      </c>
      <c r="EI32">
        <v>59.100999999999999</v>
      </c>
      <c r="EJ32">
        <v>22.234999999999999</v>
      </c>
      <c r="EK32">
        <v>15.9506</v>
      </c>
      <c r="EL32">
        <v>60.896700000000003</v>
      </c>
      <c r="EM32">
        <v>26.274000000000001</v>
      </c>
      <c r="EN32">
        <v>1</v>
      </c>
      <c r="EO32">
        <v>-0.57947899999999997</v>
      </c>
      <c r="EP32">
        <v>-1.30488</v>
      </c>
      <c r="EQ32">
        <v>20.297999999999998</v>
      </c>
      <c r="ER32">
        <v>5.2443900000000001</v>
      </c>
      <c r="ES32">
        <v>11.8285</v>
      </c>
      <c r="ET32">
        <v>4.9825999999999997</v>
      </c>
      <c r="EU32">
        <v>3.2989999999999999</v>
      </c>
      <c r="EV32">
        <v>9999</v>
      </c>
      <c r="EW32">
        <v>213.4</v>
      </c>
      <c r="EX32">
        <v>87.6</v>
      </c>
      <c r="EY32">
        <v>6021.3</v>
      </c>
      <c r="EZ32">
        <v>1.8733200000000001</v>
      </c>
      <c r="FA32">
        <v>1.87897</v>
      </c>
      <c r="FB32">
        <v>1.87927</v>
      </c>
      <c r="FC32">
        <v>1.87988</v>
      </c>
      <c r="FD32">
        <v>1.8775900000000001</v>
      </c>
      <c r="FE32">
        <v>1.8767</v>
      </c>
      <c r="FF32">
        <v>1.8772800000000001</v>
      </c>
      <c r="FG32">
        <v>1.8749199999999999</v>
      </c>
      <c r="FH32">
        <v>0</v>
      </c>
      <c r="FI32">
        <v>0</v>
      </c>
      <c r="FJ32">
        <v>0</v>
      </c>
      <c r="FK32">
        <v>0</v>
      </c>
      <c r="FL32" t="s">
        <v>352</v>
      </c>
      <c r="FM32" t="s">
        <v>353</v>
      </c>
      <c r="FN32" t="s">
        <v>354</v>
      </c>
      <c r="FO32" t="s">
        <v>354</v>
      </c>
      <c r="FP32" t="s">
        <v>354</v>
      </c>
      <c r="FQ32" t="s">
        <v>354</v>
      </c>
      <c r="FR32">
        <v>0</v>
      </c>
      <c r="FS32">
        <v>100</v>
      </c>
      <c r="FT32">
        <v>100</v>
      </c>
      <c r="FU32">
        <v>-6.0949999999999998</v>
      </c>
      <c r="FV32">
        <v>-0.15049999999999999</v>
      </c>
      <c r="FW32">
        <v>-6.0955453507149198</v>
      </c>
      <c r="FX32">
        <v>1.4527828764109799E-4</v>
      </c>
      <c r="FY32">
        <v>-4.3579519040863002E-7</v>
      </c>
      <c r="FZ32">
        <v>2.0799061152897499E-10</v>
      </c>
      <c r="GA32">
        <v>-0.15057999999999799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15.5</v>
      </c>
      <c r="GJ32">
        <v>15.4</v>
      </c>
      <c r="GK32">
        <v>1.0437000000000001</v>
      </c>
      <c r="GL32">
        <v>2.5146500000000001</v>
      </c>
      <c r="GM32">
        <v>1.54541</v>
      </c>
      <c r="GN32">
        <v>2.2985799999999998</v>
      </c>
      <c r="GO32">
        <v>1.5979000000000001</v>
      </c>
      <c r="GP32">
        <v>2.4084500000000002</v>
      </c>
      <c r="GQ32">
        <v>25.860499999999998</v>
      </c>
      <c r="GR32">
        <v>14.1145</v>
      </c>
      <c r="GS32">
        <v>18</v>
      </c>
      <c r="GT32">
        <v>632.93200000000002</v>
      </c>
      <c r="GU32">
        <v>403.13299999999998</v>
      </c>
      <c r="GV32">
        <v>21.863399999999999</v>
      </c>
      <c r="GW32">
        <v>19.041699999999999</v>
      </c>
      <c r="GX32">
        <v>30.0002</v>
      </c>
      <c r="GY32">
        <v>19.057300000000001</v>
      </c>
      <c r="GZ32">
        <v>19.023099999999999</v>
      </c>
      <c r="HA32">
        <v>20.962199999999999</v>
      </c>
      <c r="HB32">
        <v>0</v>
      </c>
      <c r="HC32">
        <v>-30</v>
      </c>
      <c r="HD32">
        <v>21.8889</v>
      </c>
      <c r="HE32">
        <v>403.87200000000001</v>
      </c>
      <c r="HF32">
        <v>0</v>
      </c>
      <c r="HG32">
        <v>101.196</v>
      </c>
      <c r="HH32">
        <v>99.448599999999999</v>
      </c>
    </row>
    <row r="33" spans="1:216" x14ac:dyDescent="0.2">
      <c r="A33">
        <v>15</v>
      </c>
      <c r="B33">
        <v>1690063484.0999999</v>
      </c>
      <c r="C33">
        <v>854.09999990463302</v>
      </c>
      <c r="D33" t="s">
        <v>381</v>
      </c>
      <c r="E33" t="s">
        <v>382</v>
      </c>
      <c r="F33" t="s">
        <v>344</v>
      </c>
      <c r="G33" t="s">
        <v>345</v>
      </c>
      <c r="H33" t="s">
        <v>346</v>
      </c>
      <c r="I33" t="s">
        <v>347</v>
      </c>
      <c r="J33" t="s">
        <v>348</v>
      </c>
      <c r="K33" t="s">
        <v>349</v>
      </c>
      <c r="L33">
        <v>1690063484.0999999</v>
      </c>
      <c r="M33">
        <f t="shared" si="0"/>
        <v>2.0842292090784763E-3</v>
      </c>
      <c r="N33">
        <f t="shared" si="1"/>
        <v>2.0842292090784764</v>
      </c>
      <c r="O33">
        <f t="shared" si="2"/>
        <v>2.4854291163139588</v>
      </c>
      <c r="P33">
        <f t="shared" si="3"/>
        <v>400.03899999999999</v>
      </c>
      <c r="Q33">
        <f t="shared" si="4"/>
        <v>380.7337080915263</v>
      </c>
      <c r="R33">
        <f t="shared" si="5"/>
        <v>38.011294576670672</v>
      </c>
      <c r="S33">
        <f t="shared" si="6"/>
        <v>39.938676161295696</v>
      </c>
      <c r="T33">
        <f t="shared" si="7"/>
        <v>0.28554421981089911</v>
      </c>
      <c r="U33">
        <f t="shared" si="8"/>
        <v>3.0537976539536924</v>
      </c>
      <c r="V33">
        <f t="shared" si="9"/>
        <v>0.27149703109133955</v>
      </c>
      <c r="W33">
        <f t="shared" si="10"/>
        <v>0.17089012556156769</v>
      </c>
      <c r="X33">
        <f t="shared" si="11"/>
        <v>9.9502924726196795</v>
      </c>
      <c r="Y33">
        <f t="shared" si="12"/>
        <v>21.452472421751995</v>
      </c>
      <c r="Z33">
        <f t="shared" si="13"/>
        <v>20.9862</v>
      </c>
      <c r="AA33">
        <f t="shared" si="14"/>
        <v>2.4938159773490076</v>
      </c>
      <c r="AB33">
        <f t="shared" si="15"/>
        <v>66.036761666111786</v>
      </c>
      <c r="AC33">
        <f t="shared" si="16"/>
        <v>1.7436524417794999</v>
      </c>
      <c r="AD33">
        <f t="shared" si="17"/>
        <v>2.6404269346149563</v>
      </c>
      <c r="AE33">
        <f t="shared" si="18"/>
        <v>0.75016353556950777</v>
      </c>
      <c r="AF33">
        <f t="shared" si="19"/>
        <v>-91.914508120360807</v>
      </c>
      <c r="AG33">
        <f t="shared" si="20"/>
        <v>153.57277713109079</v>
      </c>
      <c r="AH33">
        <f t="shared" si="21"/>
        <v>10.262010592531952</v>
      </c>
      <c r="AI33">
        <f t="shared" si="22"/>
        <v>81.870572075881611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53733.636573860182</v>
      </c>
      <c r="AO33">
        <f t="shared" si="26"/>
        <v>60.161200000000001</v>
      </c>
      <c r="AP33">
        <f t="shared" si="27"/>
        <v>50.716011602393621</v>
      </c>
      <c r="AQ33">
        <f t="shared" si="28"/>
        <v>0.84300199468085113</v>
      </c>
      <c r="AR33">
        <f t="shared" si="29"/>
        <v>0.16539384973404253</v>
      </c>
      <c r="AS33">
        <v>1690063484.0999999</v>
      </c>
      <c r="AT33">
        <v>400.03899999999999</v>
      </c>
      <c r="AU33">
        <v>403.01</v>
      </c>
      <c r="AV33">
        <v>17.465</v>
      </c>
      <c r="AW33">
        <v>15.632</v>
      </c>
      <c r="AX33">
        <v>406.13299999999998</v>
      </c>
      <c r="AY33">
        <v>17.615500000000001</v>
      </c>
      <c r="AZ33">
        <v>600.16</v>
      </c>
      <c r="BA33">
        <v>99.736999999999995</v>
      </c>
      <c r="BB33">
        <v>9.9956299999999998E-2</v>
      </c>
      <c r="BC33">
        <v>21.919</v>
      </c>
      <c r="BD33">
        <v>20.9862</v>
      </c>
      <c r="BE33">
        <v>999.9</v>
      </c>
      <c r="BF33">
        <v>0</v>
      </c>
      <c r="BG33">
        <v>0</v>
      </c>
      <c r="BH33">
        <v>10016.9</v>
      </c>
      <c r="BI33">
        <v>0</v>
      </c>
      <c r="BJ33">
        <v>26.498699999999999</v>
      </c>
      <c r="BK33">
        <v>-2.9708600000000001</v>
      </c>
      <c r="BL33">
        <v>407.15</v>
      </c>
      <c r="BM33">
        <v>409.41</v>
      </c>
      <c r="BN33">
        <v>1.8329800000000001</v>
      </c>
      <c r="BO33">
        <v>403.01</v>
      </c>
      <c r="BP33">
        <v>15.632</v>
      </c>
      <c r="BQ33">
        <v>1.7419</v>
      </c>
      <c r="BR33">
        <v>1.5590900000000001</v>
      </c>
      <c r="BS33">
        <v>15.275</v>
      </c>
      <c r="BT33">
        <v>13.5603</v>
      </c>
      <c r="BU33">
        <v>60.161200000000001</v>
      </c>
      <c r="BV33">
        <v>0.89994399999999997</v>
      </c>
      <c r="BW33">
        <v>0.10005600000000001</v>
      </c>
      <c r="BX33">
        <v>0</v>
      </c>
      <c r="BY33">
        <v>2.5596999999999999</v>
      </c>
      <c r="BZ33">
        <v>0</v>
      </c>
      <c r="CA33">
        <v>696.69500000000005</v>
      </c>
      <c r="CB33">
        <v>574.85400000000004</v>
      </c>
      <c r="CC33">
        <v>33.5</v>
      </c>
      <c r="CD33">
        <v>38.125</v>
      </c>
      <c r="CE33">
        <v>36.436999999999998</v>
      </c>
      <c r="CF33">
        <v>36.75</v>
      </c>
      <c r="CG33">
        <v>34.25</v>
      </c>
      <c r="CH33">
        <v>54.14</v>
      </c>
      <c r="CI33">
        <v>6.02</v>
      </c>
      <c r="CJ33">
        <v>0</v>
      </c>
      <c r="CK33">
        <v>1690063489</v>
      </c>
      <c r="CL33">
        <v>0</v>
      </c>
      <c r="CM33">
        <v>1690062499</v>
      </c>
      <c r="CN33" t="s">
        <v>350</v>
      </c>
      <c r="CO33">
        <v>1690062493</v>
      </c>
      <c r="CP33">
        <v>1690062499</v>
      </c>
      <c r="CQ33">
        <v>25</v>
      </c>
      <c r="CR33">
        <v>-0.08</v>
      </c>
      <c r="CS33">
        <v>1E-3</v>
      </c>
      <c r="CT33">
        <v>-6.0970000000000004</v>
      </c>
      <c r="CU33">
        <v>-0.151</v>
      </c>
      <c r="CV33">
        <v>421</v>
      </c>
      <c r="CW33">
        <v>15</v>
      </c>
      <c r="CX33">
        <v>0.18</v>
      </c>
      <c r="CY33">
        <v>0.02</v>
      </c>
      <c r="CZ33">
        <v>2.6607834355375801</v>
      </c>
      <c r="DA33">
        <v>0.103186583456119</v>
      </c>
      <c r="DB33">
        <v>4.1979870589997602E-2</v>
      </c>
      <c r="DC33">
        <v>1</v>
      </c>
      <c r="DD33">
        <v>403.04109523809501</v>
      </c>
      <c r="DE33">
        <v>-2.7740259739525801E-2</v>
      </c>
      <c r="DF33">
        <v>2.8829391024579699E-2</v>
      </c>
      <c r="DG33">
        <v>-1</v>
      </c>
      <c r="DH33">
        <v>60.019485000000003</v>
      </c>
      <c r="DI33">
        <v>0.373538253354948</v>
      </c>
      <c r="DJ33">
        <v>0.164811638772873</v>
      </c>
      <c r="DK33">
        <v>1</v>
      </c>
      <c r="DL33">
        <v>2</v>
      </c>
      <c r="DM33">
        <v>2</v>
      </c>
      <c r="DN33" t="s">
        <v>351</v>
      </c>
      <c r="DO33">
        <v>3.1613699999999998</v>
      </c>
      <c r="DP33">
        <v>2.8319100000000001</v>
      </c>
      <c r="DQ33">
        <v>9.6020499999999995E-2</v>
      </c>
      <c r="DR33">
        <v>9.5784300000000003E-2</v>
      </c>
      <c r="DS33">
        <v>9.7039299999999995E-2</v>
      </c>
      <c r="DT33">
        <v>8.9232500000000006E-2</v>
      </c>
      <c r="DU33">
        <v>28947.8</v>
      </c>
      <c r="DV33">
        <v>30059.8</v>
      </c>
      <c r="DW33">
        <v>29728.2</v>
      </c>
      <c r="DX33">
        <v>30969.599999999999</v>
      </c>
      <c r="DY33">
        <v>35135.1</v>
      </c>
      <c r="DZ33">
        <v>36880.1</v>
      </c>
      <c r="EA33">
        <v>40786.400000000001</v>
      </c>
      <c r="EB33">
        <v>42868.4</v>
      </c>
      <c r="EC33">
        <v>2.3302499999999999</v>
      </c>
      <c r="ED33">
        <v>2.0059999999999998</v>
      </c>
      <c r="EE33">
        <v>0.122473</v>
      </c>
      <c r="EF33">
        <v>0</v>
      </c>
      <c r="EG33">
        <v>18.96</v>
      </c>
      <c r="EH33">
        <v>999.9</v>
      </c>
      <c r="EI33">
        <v>59.088999999999999</v>
      </c>
      <c r="EJ33">
        <v>22.254999999999999</v>
      </c>
      <c r="EK33">
        <v>15.966200000000001</v>
      </c>
      <c r="EL33">
        <v>61.156700000000001</v>
      </c>
      <c r="EM33">
        <v>26.5946</v>
      </c>
      <c r="EN33">
        <v>1</v>
      </c>
      <c r="EO33">
        <v>-0.57807699999999995</v>
      </c>
      <c r="EP33">
        <v>-1.15767</v>
      </c>
      <c r="EQ33">
        <v>20.2989</v>
      </c>
      <c r="ER33">
        <v>5.2449899999999996</v>
      </c>
      <c r="ES33">
        <v>11.828799999999999</v>
      </c>
      <c r="ET33">
        <v>4.9828000000000001</v>
      </c>
      <c r="EU33">
        <v>3.2989999999999999</v>
      </c>
      <c r="EV33">
        <v>9999</v>
      </c>
      <c r="EW33">
        <v>213.4</v>
      </c>
      <c r="EX33">
        <v>87.6</v>
      </c>
      <c r="EY33">
        <v>6022.8</v>
      </c>
      <c r="EZ33">
        <v>1.8732800000000001</v>
      </c>
      <c r="FA33">
        <v>1.87897</v>
      </c>
      <c r="FB33">
        <v>1.87927</v>
      </c>
      <c r="FC33">
        <v>1.87988</v>
      </c>
      <c r="FD33">
        <v>1.8775500000000001</v>
      </c>
      <c r="FE33">
        <v>1.87669</v>
      </c>
      <c r="FF33">
        <v>1.8772599999999999</v>
      </c>
      <c r="FG33">
        <v>1.8748899999999999</v>
      </c>
      <c r="FH33">
        <v>0</v>
      </c>
      <c r="FI33">
        <v>0</v>
      </c>
      <c r="FJ33">
        <v>0</v>
      </c>
      <c r="FK33">
        <v>0</v>
      </c>
      <c r="FL33" t="s">
        <v>352</v>
      </c>
      <c r="FM33" t="s">
        <v>353</v>
      </c>
      <c r="FN33" t="s">
        <v>354</v>
      </c>
      <c r="FO33" t="s">
        <v>354</v>
      </c>
      <c r="FP33" t="s">
        <v>354</v>
      </c>
      <c r="FQ33" t="s">
        <v>354</v>
      </c>
      <c r="FR33">
        <v>0</v>
      </c>
      <c r="FS33">
        <v>100</v>
      </c>
      <c r="FT33">
        <v>100</v>
      </c>
      <c r="FU33">
        <v>-6.0940000000000003</v>
      </c>
      <c r="FV33">
        <v>-0.15049999999999999</v>
      </c>
      <c r="FW33">
        <v>-6.0955453507149198</v>
      </c>
      <c r="FX33">
        <v>1.4527828764109799E-4</v>
      </c>
      <c r="FY33">
        <v>-4.3579519040863002E-7</v>
      </c>
      <c r="FZ33">
        <v>2.0799061152897499E-10</v>
      </c>
      <c r="GA33">
        <v>-0.15057999999999799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16.5</v>
      </c>
      <c r="GJ33">
        <v>16.399999999999999</v>
      </c>
      <c r="GK33">
        <v>1.0424800000000001</v>
      </c>
      <c r="GL33">
        <v>2.5134300000000001</v>
      </c>
      <c r="GM33">
        <v>1.54541</v>
      </c>
      <c r="GN33">
        <v>2.2997999999999998</v>
      </c>
      <c r="GO33">
        <v>1.5979000000000001</v>
      </c>
      <c r="GP33">
        <v>2.4121100000000002</v>
      </c>
      <c r="GQ33">
        <v>25.901599999999998</v>
      </c>
      <c r="GR33">
        <v>14.1058</v>
      </c>
      <c r="GS33">
        <v>18</v>
      </c>
      <c r="GT33">
        <v>633.02700000000004</v>
      </c>
      <c r="GU33">
        <v>402.94200000000001</v>
      </c>
      <c r="GV33">
        <v>21.5962</v>
      </c>
      <c r="GW33">
        <v>19.061499999999999</v>
      </c>
      <c r="GX33">
        <v>30.000299999999999</v>
      </c>
      <c r="GY33">
        <v>19.077999999999999</v>
      </c>
      <c r="GZ33">
        <v>19.044499999999999</v>
      </c>
      <c r="HA33">
        <v>20.925999999999998</v>
      </c>
      <c r="HB33">
        <v>0</v>
      </c>
      <c r="HC33">
        <v>-30</v>
      </c>
      <c r="HD33">
        <v>21.670200000000001</v>
      </c>
      <c r="HE33">
        <v>403.06299999999999</v>
      </c>
      <c r="HF33">
        <v>0</v>
      </c>
      <c r="HG33">
        <v>101.191</v>
      </c>
      <c r="HH33">
        <v>99.443899999999999</v>
      </c>
    </row>
    <row r="34" spans="1:216" x14ac:dyDescent="0.2">
      <c r="A34">
        <v>16</v>
      </c>
      <c r="B34">
        <v>1690063545.0999999</v>
      </c>
      <c r="C34">
        <v>915.09999990463302</v>
      </c>
      <c r="D34" t="s">
        <v>383</v>
      </c>
      <c r="E34" t="s">
        <v>384</v>
      </c>
      <c r="F34" t="s">
        <v>344</v>
      </c>
      <c r="G34" t="s">
        <v>345</v>
      </c>
      <c r="H34" t="s">
        <v>346</v>
      </c>
      <c r="I34" t="s">
        <v>347</v>
      </c>
      <c r="J34" t="s">
        <v>348</v>
      </c>
      <c r="K34" t="s">
        <v>349</v>
      </c>
      <c r="L34">
        <v>1690063545.0999999</v>
      </c>
      <c r="M34">
        <f t="shared" si="0"/>
        <v>2.0523330007005416E-3</v>
      </c>
      <c r="N34">
        <f t="shared" si="1"/>
        <v>2.0523330007005414</v>
      </c>
      <c r="O34">
        <f t="shared" si="2"/>
        <v>1.8673802542445315</v>
      </c>
      <c r="P34">
        <f t="shared" si="3"/>
        <v>399.94200000000001</v>
      </c>
      <c r="Q34">
        <f t="shared" si="4"/>
        <v>384.04651612661672</v>
      </c>
      <c r="R34">
        <f t="shared" si="5"/>
        <v>38.341958822443573</v>
      </c>
      <c r="S34">
        <f t="shared" si="6"/>
        <v>39.928912388076597</v>
      </c>
      <c r="T34">
        <f t="shared" si="7"/>
        <v>0.28067430524480891</v>
      </c>
      <c r="U34">
        <f t="shared" si="8"/>
        <v>3.0510905870212301</v>
      </c>
      <c r="V34">
        <f t="shared" si="9"/>
        <v>0.26707850562356555</v>
      </c>
      <c r="W34">
        <f t="shared" si="10"/>
        <v>0.16809069968779111</v>
      </c>
      <c r="X34">
        <f t="shared" si="11"/>
        <v>8.2934485717072199</v>
      </c>
      <c r="Y34">
        <f t="shared" si="12"/>
        <v>21.453560027331871</v>
      </c>
      <c r="Z34">
        <f t="shared" si="13"/>
        <v>20.993500000000001</v>
      </c>
      <c r="AA34">
        <f t="shared" si="14"/>
        <v>2.4949350695785113</v>
      </c>
      <c r="AB34">
        <f t="shared" si="15"/>
        <v>66.039688204247966</v>
      </c>
      <c r="AC34">
        <f t="shared" si="16"/>
        <v>1.7440383295979702</v>
      </c>
      <c r="AD34">
        <f t="shared" si="17"/>
        <v>2.6408942516566669</v>
      </c>
      <c r="AE34">
        <f t="shared" si="18"/>
        <v>0.75089673998054107</v>
      </c>
      <c r="AF34">
        <f t="shared" si="19"/>
        <v>-90.507885330893885</v>
      </c>
      <c r="AG34">
        <f t="shared" si="20"/>
        <v>152.71288339340038</v>
      </c>
      <c r="AH34">
        <f t="shared" si="21"/>
        <v>10.21413535664999</v>
      </c>
      <c r="AI34">
        <f t="shared" si="22"/>
        <v>80.712581990863697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53658.928526555981</v>
      </c>
      <c r="AO34">
        <f t="shared" si="26"/>
        <v>50.142699999999998</v>
      </c>
      <c r="AP34">
        <f t="shared" si="27"/>
        <v>42.270476109692858</v>
      </c>
      <c r="AQ34">
        <f t="shared" si="28"/>
        <v>0.84300358994814517</v>
      </c>
      <c r="AR34">
        <f t="shared" si="29"/>
        <v>0.16539692859992022</v>
      </c>
      <c r="AS34">
        <v>1690063545.0999999</v>
      </c>
      <c r="AT34">
        <v>399.94200000000001</v>
      </c>
      <c r="AU34">
        <v>402.34800000000001</v>
      </c>
      <c r="AV34">
        <v>17.468900000000001</v>
      </c>
      <c r="AW34">
        <v>15.664099999999999</v>
      </c>
      <c r="AX34">
        <v>406.03699999999998</v>
      </c>
      <c r="AY34">
        <v>17.619499999999999</v>
      </c>
      <c r="AZ34">
        <v>600.20699999999999</v>
      </c>
      <c r="BA34">
        <v>99.736800000000002</v>
      </c>
      <c r="BB34">
        <v>9.9957299999999999E-2</v>
      </c>
      <c r="BC34">
        <v>21.921900000000001</v>
      </c>
      <c r="BD34">
        <v>20.993500000000001</v>
      </c>
      <c r="BE34">
        <v>999.9</v>
      </c>
      <c r="BF34">
        <v>0</v>
      </c>
      <c r="BG34">
        <v>0</v>
      </c>
      <c r="BH34">
        <v>10002.5</v>
      </c>
      <c r="BI34">
        <v>0</v>
      </c>
      <c r="BJ34">
        <v>24.470800000000001</v>
      </c>
      <c r="BK34">
        <v>-2.4061599999999999</v>
      </c>
      <c r="BL34">
        <v>407.053</v>
      </c>
      <c r="BM34">
        <v>408.75099999999998</v>
      </c>
      <c r="BN34">
        <v>1.8047899999999999</v>
      </c>
      <c r="BO34">
        <v>402.34800000000001</v>
      </c>
      <c r="BP34">
        <v>15.664099999999999</v>
      </c>
      <c r="BQ34">
        <v>1.7423</v>
      </c>
      <c r="BR34">
        <v>1.56229</v>
      </c>
      <c r="BS34">
        <v>15.278499999999999</v>
      </c>
      <c r="BT34">
        <v>13.591799999999999</v>
      </c>
      <c r="BU34">
        <v>50.142699999999998</v>
      </c>
      <c r="BV34">
        <v>0.89987200000000001</v>
      </c>
      <c r="BW34">
        <v>0.10012799999999999</v>
      </c>
      <c r="BX34">
        <v>0</v>
      </c>
      <c r="BY34">
        <v>2.6644999999999999</v>
      </c>
      <c r="BZ34">
        <v>0</v>
      </c>
      <c r="CA34">
        <v>616.25800000000004</v>
      </c>
      <c r="CB34">
        <v>479.11700000000002</v>
      </c>
      <c r="CC34">
        <v>33.375</v>
      </c>
      <c r="CD34">
        <v>38.061999999999998</v>
      </c>
      <c r="CE34">
        <v>36.25</v>
      </c>
      <c r="CF34">
        <v>36.686999999999998</v>
      </c>
      <c r="CG34">
        <v>34.125</v>
      </c>
      <c r="CH34">
        <v>45.12</v>
      </c>
      <c r="CI34">
        <v>5.0199999999999996</v>
      </c>
      <c r="CJ34">
        <v>0</v>
      </c>
      <c r="CK34">
        <v>1690063550.2</v>
      </c>
      <c r="CL34">
        <v>0</v>
      </c>
      <c r="CM34">
        <v>1690062499</v>
      </c>
      <c r="CN34" t="s">
        <v>350</v>
      </c>
      <c r="CO34">
        <v>1690062493</v>
      </c>
      <c r="CP34">
        <v>1690062499</v>
      </c>
      <c r="CQ34">
        <v>25</v>
      </c>
      <c r="CR34">
        <v>-0.08</v>
      </c>
      <c r="CS34">
        <v>1E-3</v>
      </c>
      <c r="CT34">
        <v>-6.0970000000000004</v>
      </c>
      <c r="CU34">
        <v>-0.151</v>
      </c>
      <c r="CV34">
        <v>421</v>
      </c>
      <c r="CW34">
        <v>15</v>
      </c>
      <c r="CX34">
        <v>0.18</v>
      </c>
      <c r="CY34">
        <v>0.02</v>
      </c>
      <c r="CZ34">
        <v>1.9318247337546799</v>
      </c>
      <c r="DA34">
        <v>-0.37608665582774298</v>
      </c>
      <c r="DB34">
        <v>6.1223650051075697E-2</v>
      </c>
      <c r="DC34">
        <v>1</v>
      </c>
      <c r="DD34">
        <v>402.44335000000001</v>
      </c>
      <c r="DE34">
        <v>-0.47427067669209799</v>
      </c>
      <c r="DF34">
        <v>6.4637663169388598E-2</v>
      </c>
      <c r="DG34">
        <v>-1</v>
      </c>
      <c r="DH34">
        <v>50.027571428571399</v>
      </c>
      <c r="DI34">
        <v>-1.5575328285482099E-2</v>
      </c>
      <c r="DJ34">
        <v>0.151020071648825</v>
      </c>
      <c r="DK34">
        <v>1</v>
      </c>
      <c r="DL34">
        <v>2</v>
      </c>
      <c r="DM34">
        <v>2</v>
      </c>
      <c r="DN34" t="s">
        <v>351</v>
      </c>
      <c r="DO34">
        <v>3.1614499999999999</v>
      </c>
      <c r="DP34">
        <v>2.8317999999999999</v>
      </c>
      <c r="DQ34">
        <v>9.59985E-2</v>
      </c>
      <c r="DR34">
        <v>9.5660999999999996E-2</v>
      </c>
      <c r="DS34">
        <v>9.7050700000000004E-2</v>
      </c>
      <c r="DT34">
        <v>8.9363100000000001E-2</v>
      </c>
      <c r="DU34">
        <v>28947.599999999999</v>
      </c>
      <c r="DV34">
        <v>30061</v>
      </c>
      <c r="DW34">
        <v>29727.4</v>
      </c>
      <c r="DX34">
        <v>30966.799999999999</v>
      </c>
      <c r="DY34">
        <v>35134</v>
      </c>
      <c r="DZ34">
        <v>36871.9</v>
      </c>
      <c r="EA34">
        <v>40785.599999999999</v>
      </c>
      <c r="EB34">
        <v>42865.1</v>
      </c>
      <c r="EC34">
        <v>2.3298700000000001</v>
      </c>
      <c r="ED34">
        <v>2.0055700000000001</v>
      </c>
      <c r="EE34">
        <v>0.12563199999999999</v>
      </c>
      <c r="EF34">
        <v>0</v>
      </c>
      <c r="EG34">
        <v>18.914999999999999</v>
      </c>
      <c r="EH34">
        <v>999.9</v>
      </c>
      <c r="EI34">
        <v>59.088999999999999</v>
      </c>
      <c r="EJ34">
        <v>22.274999999999999</v>
      </c>
      <c r="EK34">
        <v>15.986499999999999</v>
      </c>
      <c r="EL34">
        <v>61.0867</v>
      </c>
      <c r="EM34">
        <v>26.506399999999999</v>
      </c>
      <c r="EN34">
        <v>1</v>
      </c>
      <c r="EO34">
        <v>-0.57665599999999995</v>
      </c>
      <c r="EP34">
        <v>-1.3322799999999999</v>
      </c>
      <c r="EQ34">
        <v>20.2974</v>
      </c>
      <c r="ER34">
        <v>5.2413999999999996</v>
      </c>
      <c r="ES34">
        <v>11.8264</v>
      </c>
      <c r="ET34">
        <v>4.9829999999999997</v>
      </c>
      <c r="EU34">
        <v>3.2989999999999999</v>
      </c>
      <c r="EV34">
        <v>9999</v>
      </c>
      <c r="EW34">
        <v>213.4</v>
      </c>
      <c r="EX34">
        <v>87.6</v>
      </c>
      <c r="EY34">
        <v>6024</v>
      </c>
      <c r="EZ34">
        <v>1.8733200000000001</v>
      </c>
      <c r="FA34">
        <v>1.87897</v>
      </c>
      <c r="FB34">
        <v>1.87927</v>
      </c>
      <c r="FC34">
        <v>1.8798999999999999</v>
      </c>
      <c r="FD34">
        <v>1.8775900000000001</v>
      </c>
      <c r="FE34">
        <v>1.87677</v>
      </c>
      <c r="FF34">
        <v>1.8772899999999999</v>
      </c>
      <c r="FG34">
        <v>1.8749899999999999</v>
      </c>
      <c r="FH34">
        <v>0</v>
      </c>
      <c r="FI34">
        <v>0</v>
      </c>
      <c r="FJ34">
        <v>0</v>
      </c>
      <c r="FK34">
        <v>0</v>
      </c>
      <c r="FL34" t="s">
        <v>352</v>
      </c>
      <c r="FM34" t="s">
        <v>353</v>
      </c>
      <c r="FN34" t="s">
        <v>354</v>
      </c>
      <c r="FO34" t="s">
        <v>354</v>
      </c>
      <c r="FP34" t="s">
        <v>354</v>
      </c>
      <c r="FQ34" t="s">
        <v>354</v>
      </c>
      <c r="FR34">
        <v>0</v>
      </c>
      <c r="FS34">
        <v>100</v>
      </c>
      <c r="FT34">
        <v>100</v>
      </c>
      <c r="FU34">
        <v>-6.0949999999999998</v>
      </c>
      <c r="FV34">
        <v>-0.15060000000000001</v>
      </c>
      <c r="FW34">
        <v>-6.0955453507149198</v>
      </c>
      <c r="FX34">
        <v>1.4527828764109799E-4</v>
      </c>
      <c r="FY34">
        <v>-4.3579519040863002E-7</v>
      </c>
      <c r="FZ34">
        <v>2.0799061152897499E-10</v>
      </c>
      <c r="GA34">
        <v>-0.15057999999999799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17.5</v>
      </c>
      <c r="GJ34">
        <v>17.399999999999999</v>
      </c>
      <c r="GK34">
        <v>1.0412600000000001</v>
      </c>
      <c r="GL34">
        <v>2.52075</v>
      </c>
      <c r="GM34">
        <v>1.54541</v>
      </c>
      <c r="GN34">
        <v>2.2997999999999998</v>
      </c>
      <c r="GO34">
        <v>1.5979000000000001</v>
      </c>
      <c r="GP34">
        <v>2.3559600000000001</v>
      </c>
      <c r="GQ34">
        <v>25.9222</v>
      </c>
      <c r="GR34">
        <v>14.097</v>
      </c>
      <c r="GS34">
        <v>18</v>
      </c>
      <c r="GT34">
        <v>633.005</v>
      </c>
      <c r="GU34">
        <v>402.85599999999999</v>
      </c>
      <c r="GV34">
        <v>21.9709</v>
      </c>
      <c r="GW34">
        <v>19.081099999999999</v>
      </c>
      <c r="GX34">
        <v>30.0001</v>
      </c>
      <c r="GY34">
        <v>19.096599999999999</v>
      </c>
      <c r="GZ34">
        <v>19.062000000000001</v>
      </c>
      <c r="HA34">
        <v>20.909099999999999</v>
      </c>
      <c r="HB34">
        <v>0</v>
      </c>
      <c r="HC34">
        <v>-30</v>
      </c>
      <c r="HD34">
        <v>21.970700000000001</v>
      </c>
      <c r="HE34">
        <v>402.53</v>
      </c>
      <c r="HF34">
        <v>0</v>
      </c>
      <c r="HG34">
        <v>101.18899999999999</v>
      </c>
      <c r="HH34">
        <v>99.435599999999994</v>
      </c>
    </row>
    <row r="35" spans="1:216" x14ac:dyDescent="0.2">
      <c r="A35">
        <v>17</v>
      </c>
      <c r="B35">
        <v>1690063606.0999999</v>
      </c>
      <c r="C35">
        <v>976.09999990463302</v>
      </c>
      <c r="D35" t="s">
        <v>385</v>
      </c>
      <c r="E35" t="s">
        <v>386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t="s">
        <v>349</v>
      </c>
      <c r="L35">
        <v>1690063606.0999999</v>
      </c>
      <c r="M35">
        <f t="shared" si="0"/>
        <v>2.0241376844951954E-3</v>
      </c>
      <c r="N35">
        <f t="shared" si="1"/>
        <v>2.0241376844951953</v>
      </c>
      <c r="O35">
        <f t="shared" si="2"/>
        <v>0.77338794393996058</v>
      </c>
      <c r="P35">
        <f t="shared" si="3"/>
        <v>400.04599999999999</v>
      </c>
      <c r="Q35">
        <f t="shared" si="4"/>
        <v>390.53400401720438</v>
      </c>
      <c r="R35">
        <f t="shared" si="5"/>
        <v>38.988994939700333</v>
      </c>
      <c r="S35">
        <f t="shared" si="6"/>
        <v>39.9386258538456</v>
      </c>
      <c r="T35">
        <f t="shared" si="7"/>
        <v>0.27602708842521961</v>
      </c>
      <c r="U35">
        <f t="shared" si="8"/>
        <v>3.051999368510895</v>
      </c>
      <c r="V35">
        <f t="shared" si="9"/>
        <v>0.26287015863425262</v>
      </c>
      <c r="W35">
        <f t="shared" si="10"/>
        <v>0.16542367513146358</v>
      </c>
      <c r="X35">
        <f t="shared" si="11"/>
        <v>4.9731698418357162</v>
      </c>
      <c r="Y35">
        <f t="shared" si="12"/>
        <v>21.442163096966837</v>
      </c>
      <c r="Z35">
        <f t="shared" si="13"/>
        <v>20.9938</v>
      </c>
      <c r="AA35">
        <f t="shared" si="14"/>
        <v>2.4949810690770455</v>
      </c>
      <c r="AB35">
        <f t="shared" si="15"/>
        <v>65.982180013492624</v>
      </c>
      <c r="AC35">
        <f t="shared" si="16"/>
        <v>1.74255149967948</v>
      </c>
      <c r="AD35">
        <f t="shared" si="17"/>
        <v>2.6409425989307227</v>
      </c>
      <c r="AE35">
        <f t="shared" si="18"/>
        <v>0.75242956939756556</v>
      </c>
      <c r="AF35">
        <f t="shared" si="19"/>
        <v>-89.264471886238113</v>
      </c>
      <c r="AG35">
        <f t="shared" si="20"/>
        <v>152.75836963436996</v>
      </c>
      <c r="AH35">
        <f t="shared" si="21"/>
        <v>10.21416657578874</v>
      </c>
      <c r="AI35">
        <f t="shared" si="22"/>
        <v>78.681234165756294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53683.735645337933</v>
      </c>
      <c r="AO35">
        <f t="shared" si="26"/>
        <v>30.064800000000002</v>
      </c>
      <c r="AP35">
        <f t="shared" si="27"/>
        <v>25.345016332557364</v>
      </c>
      <c r="AQ35">
        <f t="shared" si="28"/>
        <v>0.84301296973727957</v>
      </c>
      <c r="AR35">
        <f t="shared" si="29"/>
        <v>0.16541503159294976</v>
      </c>
      <c r="AS35">
        <v>1690063606.0999999</v>
      </c>
      <c r="AT35">
        <v>400.04599999999999</v>
      </c>
      <c r="AU35">
        <v>401.46300000000002</v>
      </c>
      <c r="AV35">
        <v>17.4543</v>
      </c>
      <c r="AW35">
        <v>15.674200000000001</v>
      </c>
      <c r="AX35">
        <v>406.14100000000002</v>
      </c>
      <c r="AY35">
        <v>17.604900000000001</v>
      </c>
      <c r="AZ35">
        <v>600.18399999999997</v>
      </c>
      <c r="BA35">
        <v>99.735200000000006</v>
      </c>
      <c r="BB35">
        <v>9.9883600000000003E-2</v>
      </c>
      <c r="BC35">
        <v>21.9222</v>
      </c>
      <c r="BD35">
        <v>20.9938</v>
      </c>
      <c r="BE35">
        <v>999.9</v>
      </c>
      <c r="BF35">
        <v>0</v>
      </c>
      <c r="BG35">
        <v>0</v>
      </c>
      <c r="BH35">
        <v>10007.5</v>
      </c>
      <c r="BI35">
        <v>0</v>
      </c>
      <c r="BJ35">
        <v>19.100200000000001</v>
      </c>
      <c r="BK35">
        <v>-1.4171800000000001</v>
      </c>
      <c r="BL35">
        <v>407.15300000000002</v>
      </c>
      <c r="BM35">
        <v>407.85599999999999</v>
      </c>
      <c r="BN35">
        <v>1.78013</v>
      </c>
      <c r="BO35">
        <v>401.46300000000002</v>
      </c>
      <c r="BP35">
        <v>15.674200000000001</v>
      </c>
      <c r="BQ35">
        <v>1.74081</v>
      </c>
      <c r="BR35">
        <v>1.5632699999999999</v>
      </c>
      <c r="BS35">
        <v>15.2652</v>
      </c>
      <c r="BT35">
        <v>13.6014</v>
      </c>
      <c r="BU35">
        <v>30.064800000000002</v>
      </c>
      <c r="BV35">
        <v>0.89959199999999995</v>
      </c>
      <c r="BW35">
        <v>0.100408</v>
      </c>
      <c r="BX35">
        <v>0</v>
      </c>
      <c r="BY35">
        <v>2.2961</v>
      </c>
      <c r="BZ35">
        <v>0</v>
      </c>
      <c r="CA35">
        <v>464.19799999999998</v>
      </c>
      <c r="CB35">
        <v>287.25400000000002</v>
      </c>
      <c r="CC35">
        <v>33.25</v>
      </c>
      <c r="CD35">
        <v>37.936999999999998</v>
      </c>
      <c r="CE35">
        <v>36.186999999999998</v>
      </c>
      <c r="CF35">
        <v>36.625</v>
      </c>
      <c r="CG35">
        <v>34</v>
      </c>
      <c r="CH35">
        <v>27.05</v>
      </c>
      <c r="CI35">
        <v>3.02</v>
      </c>
      <c r="CJ35">
        <v>0</v>
      </c>
      <c r="CK35">
        <v>1690063611.4000001</v>
      </c>
      <c r="CL35">
        <v>0</v>
      </c>
      <c r="CM35">
        <v>1690062499</v>
      </c>
      <c r="CN35" t="s">
        <v>350</v>
      </c>
      <c r="CO35">
        <v>1690062493</v>
      </c>
      <c r="CP35">
        <v>1690062499</v>
      </c>
      <c r="CQ35">
        <v>25</v>
      </c>
      <c r="CR35">
        <v>-0.08</v>
      </c>
      <c r="CS35">
        <v>1E-3</v>
      </c>
      <c r="CT35">
        <v>-6.0970000000000004</v>
      </c>
      <c r="CU35">
        <v>-0.151</v>
      </c>
      <c r="CV35">
        <v>421</v>
      </c>
      <c r="CW35">
        <v>15</v>
      </c>
      <c r="CX35">
        <v>0.18</v>
      </c>
      <c r="CY35">
        <v>0.02</v>
      </c>
      <c r="CZ35">
        <v>0.74517048706463396</v>
      </c>
      <c r="DA35">
        <v>-2.1410899965346598E-2</v>
      </c>
      <c r="DB35">
        <v>2.5452667904143501E-2</v>
      </c>
      <c r="DC35">
        <v>1</v>
      </c>
      <c r="DD35">
        <v>401.44128571428598</v>
      </c>
      <c r="DE35">
        <v>-0.24724675324656201</v>
      </c>
      <c r="DF35">
        <v>3.6186215288017701E-2</v>
      </c>
      <c r="DG35">
        <v>-1</v>
      </c>
      <c r="DH35">
        <v>29.989750000000001</v>
      </c>
      <c r="DI35">
        <v>3.7185860370283902E-2</v>
      </c>
      <c r="DJ35">
        <v>0.125360466256312</v>
      </c>
      <c r="DK35">
        <v>1</v>
      </c>
      <c r="DL35">
        <v>2</v>
      </c>
      <c r="DM35">
        <v>2</v>
      </c>
      <c r="DN35" t="s">
        <v>351</v>
      </c>
      <c r="DO35">
        <v>3.1613899999999999</v>
      </c>
      <c r="DP35">
        <v>2.8317700000000001</v>
      </c>
      <c r="DQ35">
        <v>9.6011700000000005E-2</v>
      </c>
      <c r="DR35">
        <v>9.5496399999999995E-2</v>
      </c>
      <c r="DS35">
        <v>9.6986299999999998E-2</v>
      </c>
      <c r="DT35">
        <v>8.9400199999999999E-2</v>
      </c>
      <c r="DU35">
        <v>28946</v>
      </c>
      <c r="DV35">
        <v>30067.200000000001</v>
      </c>
      <c r="DW35">
        <v>29726.3</v>
      </c>
      <c r="DX35">
        <v>30967.599999999999</v>
      </c>
      <c r="DY35">
        <v>35136</v>
      </c>
      <c r="DZ35">
        <v>36870.800000000003</v>
      </c>
      <c r="EA35">
        <v>40784.9</v>
      </c>
      <c r="EB35">
        <v>42865.7</v>
      </c>
      <c r="EC35">
        <v>2.3291200000000001</v>
      </c>
      <c r="ED35">
        <v>2.0055000000000001</v>
      </c>
      <c r="EE35">
        <v>0.125442</v>
      </c>
      <c r="EF35">
        <v>0</v>
      </c>
      <c r="EG35">
        <v>18.918399999999998</v>
      </c>
      <c r="EH35">
        <v>999.9</v>
      </c>
      <c r="EI35">
        <v>59.076999999999998</v>
      </c>
      <c r="EJ35">
        <v>22.306000000000001</v>
      </c>
      <c r="EK35">
        <v>16.015000000000001</v>
      </c>
      <c r="EL35">
        <v>60.656700000000001</v>
      </c>
      <c r="EM35">
        <v>26.238</v>
      </c>
      <c r="EN35">
        <v>1</v>
      </c>
      <c r="EO35">
        <v>-0.575986</v>
      </c>
      <c r="EP35">
        <v>-1.1576</v>
      </c>
      <c r="EQ35">
        <v>20.299299999999999</v>
      </c>
      <c r="ER35">
        <v>5.2443900000000001</v>
      </c>
      <c r="ES35">
        <v>11.825200000000001</v>
      </c>
      <c r="ET35">
        <v>4.9817</v>
      </c>
      <c r="EU35">
        <v>3.2989999999999999</v>
      </c>
      <c r="EV35">
        <v>9999</v>
      </c>
      <c r="EW35">
        <v>213.4</v>
      </c>
      <c r="EX35">
        <v>87.6</v>
      </c>
      <c r="EY35">
        <v>6025.5</v>
      </c>
      <c r="EZ35">
        <v>1.8733200000000001</v>
      </c>
      <c r="FA35">
        <v>1.87897</v>
      </c>
      <c r="FB35">
        <v>1.87927</v>
      </c>
      <c r="FC35">
        <v>1.87988</v>
      </c>
      <c r="FD35">
        <v>1.8775900000000001</v>
      </c>
      <c r="FE35">
        <v>1.8767400000000001</v>
      </c>
      <c r="FF35">
        <v>1.8772800000000001</v>
      </c>
      <c r="FG35">
        <v>1.8749800000000001</v>
      </c>
      <c r="FH35">
        <v>0</v>
      </c>
      <c r="FI35">
        <v>0</v>
      </c>
      <c r="FJ35">
        <v>0</v>
      </c>
      <c r="FK35">
        <v>0</v>
      </c>
      <c r="FL35" t="s">
        <v>352</v>
      </c>
      <c r="FM35" t="s">
        <v>353</v>
      </c>
      <c r="FN35" t="s">
        <v>354</v>
      </c>
      <c r="FO35" t="s">
        <v>354</v>
      </c>
      <c r="FP35" t="s">
        <v>354</v>
      </c>
      <c r="FQ35" t="s">
        <v>354</v>
      </c>
      <c r="FR35">
        <v>0</v>
      </c>
      <c r="FS35">
        <v>100</v>
      </c>
      <c r="FT35">
        <v>100</v>
      </c>
      <c r="FU35">
        <v>-6.0949999999999998</v>
      </c>
      <c r="FV35">
        <v>-0.15060000000000001</v>
      </c>
      <c r="FW35">
        <v>-6.0955453507149198</v>
      </c>
      <c r="FX35">
        <v>1.4527828764109799E-4</v>
      </c>
      <c r="FY35">
        <v>-4.3579519040863002E-7</v>
      </c>
      <c r="FZ35">
        <v>2.0799061152897499E-10</v>
      </c>
      <c r="GA35">
        <v>-0.15057999999999799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18.600000000000001</v>
      </c>
      <c r="GJ35">
        <v>18.5</v>
      </c>
      <c r="GK35">
        <v>1.0388200000000001</v>
      </c>
      <c r="GL35">
        <v>2.5341800000000001</v>
      </c>
      <c r="GM35">
        <v>1.54541</v>
      </c>
      <c r="GN35">
        <v>2.2985799999999998</v>
      </c>
      <c r="GO35">
        <v>1.5979000000000001</v>
      </c>
      <c r="GP35">
        <v>2.2753899999999998</v>
      </c>
      <c r="GQ35">
        <v>25.942699999999999</v>
      </c>
      <c r="GR35">
        <v>14.0883</v>
      </c>
      <c r="GS35">
        <v>18</v>
      </c>
      <c r="GT35">
        <v>632.66800000000001</v>
      </c>
      <c r="GU35">
        <v>402.947</v>
      </c>
      <c r="GV35">
        <v>21.8294</v>
      </c>
      <c r="GW35">
        <v>19.092700000000001</v>
      </c>
      <c r="GX35">
        <v>30.0002</v>
      </c>
      <c r="GY35">
        <v>19.111599999999999</v>
      </c>
      <c r="GZ35">
        <v>19.077300000000001</v>
      </c>
      <c r="HA35">
        <v>20.861799999999999</v>
      </c>
      <c r="HB35">
        <v>0</v>
      </c>
      <c r="HC35">
        <v>-30</v>
      </c>
      <c r="HD35">
        <v>21.841799999999999</v>
      </c>
      <c r="HE35">
        <v>401.37900000000002</v>
      </c>
      <c r="HF35">
        <v>0</v>
      </c>
      <c r="HG35">
        <v>101.18600000000001</v>
      </c>
      <c r="HH35">
        <v>99.437399999999997</v>
      </c>
    </row>
    <row r="36" spans="1:216" x14ac:dyDescent="0.2">
      <c r="A36">
        <v>18</v>
      </c>
      <c r="B36">
        <v>1690063667.0999999</v>
      </c>
      <c r="C36">
        <v>1037.0999999046301</v>
      </c>
      <c r="D36" t="s">
        <v>387</v>
      </c>
      <c r="E36" t="s">
        <v>388</v>
      </c>
      <c r="F36" t="s">
        <v>344</v>
      </c>
      <c r="G36" t="s">
        <v>345</v>
      </c>
      <c r="H36" t="s">
        <v>346</v>
      </c>
      <c r="I36" t="s">
        <v>347</v>
      </c>
      <c r="J36" t="s">
        <v>348</v>
      </c>
      <c r="K36" t="s">
        <v>349</v>
      </c>
      <c r="L36">
        <v>1690063667.0999999</v>
      </c>
      <c r="M36">
        <f t="shared" si="0"/>
        <v>1.9884844121321106E-3</v>
      </c>
      <c r="N36">
        <f t="shared" si="1"/>
        <v>1.9884844121321106</v>
      </c>
      <c r="O36">
        <f t="shared" si="2"/>
        <v>8.3914956201033536E-2</v>
      </c>
      <c r="P36">
        <f t="shared" si="3"/>
        <v>400.04700000000003</v>
      </c>
      <c r="Q36">
        <f t="shared" si="4"/>
        <v>394.67221947234748</v>
      </c>
      <c r="R36">
        <f t="shared" si="5"/>
        <v>39.403322936213293</v>
      </c>
      <c r="S36">
        <f t="shared" si="6"/>
        <v>39.939930790512001</v>
      </c>
      <c r="T36">
        <f t="shared" si="7"/>
        <v>0.27117397823840567</v>
      </c>
      <c r="U36">
        <f t="shared" si="8"/>
        <v>3.0472360276095305</v>
      </c>
      <c r="V36">
        <f t="shared" si="9"/>
        <v>0.2584453207252666</v>
      </c>
      <c r="W36">
        <f t="shared" si="10"/>
        <v>0.16262214646261219</v>
      </c>
      <c r="X36">
        <f t="shared" si="11"/>
        <v>3.3123558116824761</v>
      </c>
      <c r="Y36">
        <f t="shared" si="12"/>
        <v>21.423950009186367</v>
      </c>
      <c r="Z36">
        <f t="shared" si="13"/>
        <v>20.985299999999999</v>
      </c>
      <c r="AA36">
        <f t="shared" si="14"/>
        <v>2.4936780375188818</v>
      </c>
      <c r="AB36">
        <f t="shared" si="15"/>
        <v>66.022766415853013</v>
      </c>
      <c r="AC36">
        <f t="shared" si="16"/>
        <v>1.7418153580543998</v>
      </c>
      <c r="AD36">
        <f t="shared" si="17"/>
        <v>2.6382041417097675</v>
      </c>
      <c r="AE36">
        <f t="shared" si="18"/>
        <v>0.75186267946448204</v>
      </c>
      <c r="AF36">
        <f t="shared" si="19"/>
        <v>-87.692162575026074</v>
      </c>
      <c r="AG36">
        <f t="shared" si="20"/>
        <v>151.12355336397448</v>
      </c>
      <c r="AH36">
        <f t="shared" si="21"/>
        <v>10.119335333262498</v>
      </c>
      <c r="AI36">
        <f t="shared" si="22"/>
        <v>76.863081933893383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53556.430687289605</v>
      </c>
      <c r="AO36">
        <f t="shared" si="26"/>
        <v>20.035599999999999</v>
      </c>
      <c r="AP36">
        <f t="shared" si="27"/>
        <v>16.889320607089363</v>
      </c>
      <c r="AQ36">
        <f t="shared" si="28"/>
        <v>0.84296555167249121</v>
      </c>
      <c r="AR36">
        <f t="shared" si="29"/>
        <v>0.16532351472790813</v>
      </c>
      <c r="AS36">
        <v>1690063667.0999999</v>
      </c>
      <c r="AT36">
        <v>400.04700000000003</v>
      </c>
      <c r="AU36">
        <v>400.834</v>
      </c>
      <c r="AV36">
        <v>17.446400000000001</v>
      </c>
      <c r="AW36">
        <v>15.697900000000001</v>
      </c>
      <c r="AX36">
        <v>406.14100000000002</v>
      </c>
      <c r="AY36">
        <v>17.597000000000001</v>
      </c>
      <c r="AZ36">
        <v>600.27300000000002</v>
      </c>
      <c r="BA36">
        <v>99.737899999999996</v>
      </c>
      <c r="BB36">
        <v>0.10019599999999999</v>
      </c>
      <c r="BC36">
        <v>21.905200000000001</v>
      </c>
      <c r="BD36">
        <v>20.985299999999999</v>
      </c>
      <c r="BE36">
        <v>999.9</v>
      </c>
      <c r="BF36">
        <v>0</v>
      </c>
      <c r="BG36">
        <v>0</v>
      </c>
      <c r="BH36">
        <v>9981.8799999999992</v>
      </c>
      <c r="BI36">
        <v>0</v>
      </c>
      <c r="BJ36">
        <v>24.654699999999998</v>
      </c>
      <c r="BK36">
        <v>-0.78692600000000001</v>
      </c>
      <c r="BL36">
        <v>407.15</v>
      </c>
      <c r="BM36">
        <v>407.226</v>
      </c>
      <c r="BN36">
        <v>1.74851</v>
      </c>
      <c r="BO36">
        <v>400.834</v>
      </c>
      <c r="BP36">
        <v>15.697900000000001</v>
      </c>
      <c r="BQ36">
        <v>1.74007</v>
      </c>
      <c r="BR36">
        <v>1.5656699999999999</v>
      </c>
      <c r="BS36">
        <v>15.2585</v>
      </c>
      <c r="BT36">
        <v>13.625</v>
      </c>
      <c r="BU36">
        <v>20.035599999999999</v>
      </c>
      <c r="BV36">
        <v>0.90099499999999999</v>
      </c>
      <c r="BW36">
        <v>9.9005300000000004E-2</v>
      </c>
      <c r="BX36">
        <v>0</v>
      </c>
      <c r="BY36">
        <v>2.4670999999999998</v>
      </c>
      <c r="BZ36">
        <v>0</v>
      </c>
      <c r="CA36">
        <v>458.98500000000001</v>
      </c>
      <c r="CB36">
        <v>191.488</v>
      </c>
      <c r="CC36">
        <v>33.061999999999998</v>
      </c>
      <c r="CD36">
        <v>37.811999999999998</v>
      </c>
      <c r="CE36">
        <v>36</v>
      </c>
      <c r="CF36">
        <v>36.436999999999998</v>
      </c>
      <c r="CG36">
        <v>33.811999999999998</v>
      </c>
      <c r="CH36">
        <v>18.05</v>
      </c>
      <c r="CI36">
        <v>1.98</v>
      </c>
      <c r="CJ36">
        <v>0</v>
      </c>
      <c r="CK36">
        <v>1690063672</v>
      </c>
      <c r="CL36">
        <v>0</v>
      </c>
      <c r="CM36">
        <v>1690062499</v>
      </c>
      <c r="CN36" t="s">
        <v>350</v>
      </c>
      <c r="CO36">
        <v>1690062493</v>
      </c>
      <c r="CP36">
        <v>1690062499</v>
      </c>
      <c r="CQ36">
        <v>25</v>
      </c>
      <c r="CR36">
        <v>-0.08</v>
      </c>
      <c r="CS36">
        <v>1E-3</v>
      </c>
      <c r="CT36">
        <v>-6.0970000000000004</v>
      </c>
      <c r="CU36">
        <v>-0.151</v>
      </c>
      <c r="CV36">
        <v>421</v>
      </c>
      <c r="CW36">
        <v>15</v>
      </c>
      <c r="CX36">
        <v>0.18</v>
      </c>
      <c r="CY36">
        <v>0.02</v>
      </c>
      <c r="CZ36">
        <v>6.3132229535950796E-2</v>
      </c>
      <c r="DA36">
        <v>0.22134252355894801</v>
      </c>
      <c r="DB36">
        <v>5.5947839712797799E-2</v>
      </c>
      <c r="DC36">
        <v>1</v>
      </c>
      <c r="DD36">
        <v>400.8168</v>
      </c>
      <c r="DE36">
        <v>-0.15942857142875799</v>
      </c>
      <c r="DF36">
        <v>3.0811686094723199E-2</v>
      </c>
      <c r="DG36">
        <v>-1</v>
      </c>
      <c r="DH36">
        <v>19.985085714285699</v>
      </c>
      <c r="DI36">
        <v>-4.65706201740465E-2</v>
      </c>
      <c r="DJ36">
        <v>0.121457546122932</v>
      </c>
      <c r="DK36">
        <v>1</v>
      </c>
      <c r="DL36">
        <v>2</v>
      </c>
      <c r="DM36">
        <v>2</v>
      </c>
      <c r="DN36" t="s">
        <v>351</v>
      </c>
      <c r="DO36">
        <v>3.1615899999999999</v>
      </c>
      <c r="DP36">
        <v>2.8318599999999998</v>
      </c>
      <c r="DQ36">
        <v>9.6012200000000006E-2</v>
      </c>
      <c r="DR36">
        <v>9.5383300000000004E-2</v>
      </c>
      <c r="DS36">
        <v>9.6954799999999994E-2</v>
      </c>
      <c r="DT36">
        <v>8.9499599999999999E-2</v>
      </c>
      <c r="DU36">
        <v>28946.6</v>
      </c>
      <c r="DV36">
        <v>30069.9</v>
      </c>
      <c r="DW36">
        <v>29726.9</v>
      </c>
      <c r="DX36">
        <v>30966.400000000001</v>
      </c>
      <c r="DY36">
        <v>35137.599999999999</v>
      </c>
      <c r="DZ36">
        <v>36865.699999999997</v>
      </c>
      <c r="EA36">
        <v>40785.199999999997</v>
      </c>
      <c r="EB36">
        <v>42864.5</v>
      </c>
      <c r="EC36">
        <v>2.3294700000000002</v>
      </c>
      <c r="ED36">
        <v>2.0047799999999998</v>
      </c>
      <c r="EE36">
        <v>0.122026</v>
      </c>
      <c r="EF36">
        <v>0</v>
      </c>
      <c r="EG36">
        <v>18.9665</v>
      </c>
      <c r="EH36">
        <v>999.9</v>
      </c>
      <c r="EI36">
        <v>59.076999999999998</v>
      </c>
      <c r="EJ36">
        <v>22.326000000000001</v>
      </c>
      <c r="EK36">
        <v>16.034199999999998</v>
      </c>
      <c r="EL36">
        <v>61.1267</v>
      </c>
      <c r="EM36">
        <v>26.254000000000001</v>
      </c>
      <c r="EN36">
        <v>1</v>
      </c>
      <c r="EO36">
        <v>-0.57560199999999995</v>
      </c>
      <c r="EP36">
        <v>-1.2011000000000001</v>
      </c>
      <c r="EQ36">
        <v>20.299399999999999</v>
      </c>
      <c r="ER36">
        <v>5.2428999999999997</v>
      </c>
      <c r="ES36">
        <v>11.8276</v>
      </c>
      <c r="ET36">
        <v>4.98245</v>
      </c>
      <c r="EU36">
        <v>3.2989999999999999</v>
      </c>
      <c r="EV36">
        <v>9999</v>
      </c>
      <c r="EW36">
        <v>213.4</v>
      </c>
      <c r="EX36">
        <v>87.6</v>
      </c>
      <c r="EY36">
        <v>6026.9</v>
      </c>
      <c r="EZ36">
        <v>1.8733200000000001</v>
      </c>
      <c r="FA36">
        <v>1.87897</v>
      </c>
      <c r="FB36">
        <v>1.87927</v>
      </c>
      <c r="FC36">
        <v>1.87988</v>
      </c>
      <c r="FD36">
        <v>1.87758</v>
      </c>
      <c r="FE36">
        <v>1.8766799999999999</v>
      </c>
      <c r="FF36">
        <v>1.8772899999999999</v>
      </c>
      <c r="FG36">
        <v>1.87493</v>
      </c>
      <c r="FH36">
        <v>0</v>
      </c>
      <c r="FI36">
        <v>0</v>
      </c>
      <c r="FJ36">
        <v>0</v>
      </c>
      <c r="FK36">
        <v>0</v>
      </c>
      <c r="FL36" t="s">
        <v>352</v>
      </c>
      <c r="FM36" t="s">
        <v>353</v>
      </c>
      <c r="FN36" t="s">
        <v>354</v>
      </c>
      <c r="FO36" t="s">
        <v>354</v>
      </c>
      <c r="FP36" t="s">
        <v>354</v>
      </c>
      <c r="FQ36" t="s">
        <v>354</v>
      </c>
      <c r="FR36">
        <v>0</v>
      </c>
      <c r="FS36">
        <v>100</v>
      </c>
      <c r="FT36">
        <v>100</v>
      </c>
      <c r="FU36">
        <v>-6.0940000000000003</v>
      </c>
      <c r="FV36">
        <v>-0.15060000000000001</v>
      </c>
      <c r="FW36">
        <v>-6.0955453507149198</v>
      </c>
      <c r="FX36">
        <v>1.4527828764109799E-4</v>
      </c>
      <c r="FY36">
        <v>-4.3579519040863002E-7</v>
      </c>
      <c r="FZ36">
        <v>2.0799061152897499E-10</v>
      </c>
      <c r="GA36">
        <v>-0.15057999999999799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19.600000000000001</v>
      </c>
      <c r="GJ36">
        <v>19.5</v>
      </c>
      <c r="GK36">
        <v>1.0376000000000001</v>
      </c>
      <c r="GL36">
        <v>2.51831</v>
      </c>
      <c r="GM36">
        <v>1.54541</v>
      </c>
      <c r="GN36">
        <v>2.2985799999999998</v>
      </c>
      <c r="GO36">
        <v>1.5979000000000001</v>
      </c>
      <c r="GP36">
        <v>2.32056</v>
      </c>
      <c r="GQ36">
        <v>25.9633</v>
      </c>
      <c r="GR36">
        <v>14.0883</v>
      </c>
      <c r="GS36">
        <v>18</v>
      </c>
      <c r="GT36">
        <v>633.02599999999995</v>
      </c>
      <c r="GU36">
        <v>402.62</v>
      </c>
      <c r="GV36">
        <v>21.8611</v>
      </c>
      <c r="GW36">
        <v>19.096</v>
      </c>
      <c r="GX36">
        <v>30.0001</v>
      </c>
      <c r="GY36">
        <v>19.119900000000001</v>
      </c>
      <c r="GZ36">
        <v>19.086200000000002</v>
      </c>
      <c r="HA36">
        <v>20.8354</v>
      </c>
      <c r="HB36">
        <v>0</v>
      </c>
      <c r="HC36">
        <v>-30</v>
      </c>
      <c r="HD36">
        <v>21.873699999999999</v>
      </c>
      <c r="HE36">
        <v>400.733</v>
      </c>
      <c r="HF36">
        <v>0</v>
      </c>
      <c r="HG36">
        <v>101.188</v>
      </c>
      <c r="HH36">
        <v>99.434299999999993</v>
      </c>
    </row>
    <row r="37" spans="1:216" x14ac:dyDescent="0.2">
      <c r="A37">
        <v>19</v>
      </c>
      <c r="B37">
        <v>1690063728.0999999</v>
      </c>
      <c r="C37">
        <v>1098.0999999046301</v>
      </c>
      <c r="D37" t="s">
        <v>389</v>
      </c>
      <c r="E37" t="s">
        <v>390</v>
      </c>
      <c r="F37" t="s">
        <v>344</v>
      </c>
      <c r="G37" t="s">
        <v>345</v>
      </c>
      <c r="H37" t="s">
        <v>346</v>
      </c>
      <c r="I37" t="s">
        <v>347</v>
      </c>
      <c r="J37" t="s">
        <v>348</v>
      </c>
      <c r="K37" t="s">
        <v>349</v>
      </c>
      <c r="L37">
        <v>1690063728.0999999</v>
      </c>
      <c r="M37">
        <f t="shared" si="0"/>
        <v>1.9796724043348005E-3</v>
      </c>
      <c r="N37">
        <f t="shared" si="1"/>
        <v>1.9796724043348004</v>
      </c>
      <c r="O37">
        <f t="shared" si="2"/>
        <v>-1.2791875198159399</v>
      </c>
      <c r="P37">
        <f t="shared" si="3"/>
        <v>400.10500000000002</v>
      </c>
      <c r="Q37">
        <f t="shared" si="4"/>
        <v>403.12747405501204</v>
      </c>
      <c r="R37">
        <f t="shared" si="5"/>
        <v>40.247298652269684</v>
      </c>
      <c r="S37">
        <f t="shared" si="6"/>
        <v>39.945541952987497</v>
      </c>
      <c r="T37">
        <f t="shared" si="7"/>
        <v>0.2669091502427387</v>
      </c>
      <c r="U37">
        <f t="shared" si="8"/>
        <v>3.050523381215978</v>
      </c>
      <c r="V37">
        <f t="shared" si="9"/>
        <v>0.25458056716542476</v>
      </c>
      <c r="W37">
        <f t="shared" si="10"/>
        <v>0.16017306664287739</v>
      </c>
      <c r="X37">
        <f t="shared" si="11"/>
        <v>0</v>
      </c>
      <c r="Y37">
        <f t="shared" si="12"/>
        <v>21.464795735689872</v>
      </c>
      <c r="Z37">
        <f t="shared" si="13"/>
        <v>21.051400000000001</v>
      </c>
      <c r="AA37">
        <f t="shared" si="14"/>
        <v>2.5038267462873538</v>
      </c>
      <c r="AB37">
        <f t="shared" si="15"/>
        <v>65.875452572681581</v>
      </c>
      <c r="AC37">
        <f t="shared" si="16"/>
        <v>1.7439839940594997</v>
      </c>
      <c r="AD37">
        <f t="shared" si="17"/>
        <v>2.6473958446590262</v>
      </c>
      <c r="AE37">
        <f t="shared" si="18"/>
        <v>0.75984275222785413</v>
      </c>
      <c r="AF37">
        <f t="shared" si="19"/>
        <v>-87.303553031164697</v>
      </c>
      <c r="AG37">
        <f t="shared" si="20"/>
        <v>149.79000089380762</v>
      </c>
      <c r="AH37">
        <f t="shared" si="21"/>
        <v>10.025515023573368</v>
      </c>
      <c r="AI37">
        <f t="shared" si="22"/>
        <v>72.511962886216281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53636.084174093638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1690063728.0999999</v>
      </c>
      <c r="AT37">
        <v>400.10500000000002</v>
      </c>
      <c r="AU37">
        <v>399.66899999999998</v>
      </c>
      <c r="AV37">
        <v>17.4682</v>
      </c>
      <c r="AW37">
        <v>15.7272</v>
      </c>
      <c r="AX37">
        <v>406.19900000000001</v>
      </c>
      <c r="AY37">
        <v>17.6188</v>
      </c>
      <c r="AZ37">
        <v>600.17399999999998</v>
      </c>
      <c r="BA37">
        <v>99.737799999999993</v>
      </c>
      <c r="BB37">
        <v>9.9847500000000006E-2</v>
      </c>
      <c r="BC37">
        <v>21.962199999999999</v>
      </c>
      <c r="BD37">
        <v>21.051400000000001</v>
      </c>
      <c r="BE37">
        <v>999.9</v>
      </c>
      <c r="BF37">
        <v>0</v>
      </c>
      <c r="BG37">
        <v>0</v>
      </c>
      <c r="BH37">
        <v>9999.3799999999992</v>
      </c>
      <c r="BI37">
        <v>0</v>
      </c>
      <c r="BJ37">
        <v>27.366399999999999</v>
      </c>
      <c r="BK37">
        <v>0.43575999999999998</v>
      </c>
      <c r="BL37">
        <v>407.21800000000002</v>
      </c>
      <c r="BM37">
        <v>406.05500000000001</v>
      </c>
      <c r="BN37">
        <v>1.7409399999999999</v>
      </c>
      <c r="BO37">
        <v>399.66899999999998</v>
      </c>
      <c r="BP37">
        <v>15.7272</v>
      </c>
      <c r="BQ37">
        <v>1.74224</v>
      </c>
      <c r="BR37">
        <v>1.5686</v>
      </c>
      <c r="BS37">
        <v>15.278</v>
      </c>
      <c r="BT37">
        <v>13.6538</v>
      </c>
      <c r="BU37">
        <v>0</v>
      </c>
      <c r="BV37">
        <v>0</v>
      </c>
      <c r="BW37">
        <v>0</v>
      </c>
      <c r="BX37">
        <v>0</v>
      </c>
      <c r="BY37">
        <v>6.25</v>
      </c>
      <c r="BZ37">
        <v>0</v>
      </c>
      <c r="CA37">
        <v>360.1</v>
      </c>
      <c r="CB37">
        <v>-5.29</v>
      </c>
      <c r="CC37">
        <v>32.875</v>
      </c>
      <c r="CD37">
        <v>37.686999999999998</v>
      </c>
      <c r="CE37">
        <v>35.875</v>
      </c>
      <c r="CF37">
        <v>36.311999999999998</v>
      </c>
      <c r="CG37">
        <v>33.686999999999998</v>
      </c>
      <c r="CH37">
        <v>0</v>
      </c>
      <c r="CI37">
        <v>0</v>
      </c>
      <c r="CJ37">
        <v>0</v>
      </c>
      <c r="CK37">
        <v>1690063732.8</v>
      </c>
      <c r="CL37">
        <v>0</v>
      </c>
      <c r="CM37">
        <v>1690062499</v>
      </c>
      <c r="CN37" t="s">
        <v>350</v>
      </c>
      <c r="CO37">
        <v>1690062493</v>
      </c>
      <c r="CP37">
        <v>1690062499</v>
      </c>
      <c r="CQ37">
        <v>25</v>
      </c>
      <c r="CR37">
        <v>-0.08</v>
      </c>
      <c r="CS37">
        <v>1E-3</v>
      </c>
      <c r="CT37">
        <v>-6.0970000000000004</v>
      </c>
      <c r="CU37">
        <v>-0.151</v>
      </c>
      <c r="CV37">
        <v>421</v>
      </c>
      <c r="CW37">
        <v>15</v>
      </c>
      <c r="CX37">
        <v>0.18</v>
      </c>
      <c r="CY37">
        <v>0.02</v>
      </c>
      <c r="CZ37">
        <v>-1.29964155937709</v>
      </c>
      <c r="DA37">
        <v>-0.421348256673582</v>
      </c>
      <c r="DB37">
        <v>4.7843093221383699E-2</v>
      </c>
      <c r="DC37">
        <v>1</v>
      </c>
      <c r="DD37">
        <v>399.74447619047601</v>
      </c>
      <c r="DE37">
        <v>-0.30631168831168298</v>
      </c>
      <c r="DF37">
        <v>4.0485881192876598E-2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351</v>
      </c>
      <c r="DO37">
        <v>3.1613699999999998</v>
      </c>
      <c r="DP37">
        <v>2.8316599999999998</v>
      </c>
      <c r="DQ37">
        <v>9.6021499999999996E-2</v>
      </c>
      <c r="DR37">
        <v>9.5172000000000007E-2</v>
      </c>
      <c r="DS37">
        <v>9.7041799999999998E-2</v>
      </c>
      <c r="DT37">
        <v>8.9621099999999995E-2</v>
      </c>
      <c r="DU37">
        <v>28945.599999999999</v>
      </c>
      <c r="DV37">
        <v>30076.7</v>
      </c>
      <c r="DW37">
        <v>29726.2</v>
      </c>
      <c r="DX37">
        <v>30966.2</v>
      </c>
      <c r="DY37">
        <v>35133.5</v>
      </c>
      <c r="DZ37">
        <v>36860.800000000003</v>
      </c>
      <c r="EA37">
        <v>40784.6</v>
      </c>
      <c r="EB37">
        <v>42864.6</v>
      </c>
      <c r="EC37">
        <v>2.3292999999999999</v>
      </c>
      <c r="ED37">
        <v>2.0047999999999999</v>
      </c>
      <c r="EE37">
        <v>0.123449</v>
      </c>
      <c r="EF37">
        <v>0</v>
      </c>
      <c r="EG37">
        <v>19.0093</v>
      </c>
      <c r="EH37">
        <v>999.9</v>
      </c>
      <c r="EI37">
        <v>59.076999999999998</v>
      </c>
      <c r="EJ37">
        <v>22.346</v>
      </c>
      <c r="EK37">
        <v>16.052399999999999</v>
      </c>
      <c r="EL37">
        <v>60.936700000000002</v>
      </c>
      <c r="EM37">
        <v>26.426300000000001</v>
      </c>
      <c r="EN37">
        <v>1</v>
      </c>
      <c r="EO37">
        <v>-0.57541900000000001</v>
      </c>
      <c r="EP37">
        <v>-0.96181899999999998</v>
      </c>
      <c r="EQ37">
        <v>20.300999999999998</v>
      </c>
      <c r="ER37">
        <v>5.2442500000000001</v>
      </c>
      <c r="ES37">
        <v>11.827299999999999</v>
      </c>
      <c r="ET37">
        <v>4.9825999999999997</v>
      </c>
      <c r="EU37">
        <v>3.2989999999999999</v>
      </c>
      <c r="EV37">
        <v>9999</v>
      </c>
      <c r="EW37">
        <v>213.4</v>
      </c>
      <c r="EX37">
        <v>87.6</v>
      </c>
      <c r="EY37">
        <v>6028.1</v>
      </c>
      <c r="EZ37">
        <v>1.8733200000000001</v>
      </c>
      <c r="FA37">
        <v>1.87897</v>
      </c>
      <c r="FB37">
        <v>1.87927</v>
      </c>
      <c r="FC37">
        <v>1.8798900000000001</v>
      </c>
      <c r="FD37">
        <v>1.8775900000000001</v>
      </c>
      <c r="FE37">
        <v>1.8767100000000001</v>
      </c>
      <c r="FF37">
        <v>1.8772899999999999</v>
      </c>
      <c r="FG37">
        <v>1.87496</v>
      </c>
      <c r="FH37">
        <v>0</v>
      </c>
      <c r="FI37">
        <v>0</v>
      </c>
      <c r="FJ37">
        <v>0</v>
      </c>
      <c r="FK37">
        <v>0</v>
      </c>
      <c r="FL37" t="s">
        <v>352</v>
      </c>
      <c r="FM37" t="s">
        <v>353</v>
      </c>
      <c r="FN37" t="s">
        <v>354</v>
      </c>
      <c r="FO37" t="s">
        <v>354</v>
      </c>
      <c r="FP37" t="s">
        <v>354</v>
      </c>
      <c r="FQ37" t="s">
        <v>354</v>
      </c>
      <c r="FR37">
        <v>0</v>
      </c>
      <c r="FS37">
        <v>100</v>
      </c>
      <c r="FT37">
        <v>100</v>
      </c>
      <c r="FU37">
        <v>-6.0940000000000003</v>
      </c>
      <c r="FV37">
        <v>-0.15060000000000001</v>
      </c>
      <c r="FW37">
        <v>-6.0955453507149198</v>
      </c>
      <c r="FX37">
        <v>1.4527828764109799E-4</v>
      </c>
      <c r="FY37">
        <v>-4.3579519040863002E-7</v>
      </c>
      <c r="FZ37">
        <v>2.0799061152897499E-10</v>
      </c>
      <c r="GA37">
        <v>-0.15057999999999799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20.6</v>
      </c>
      <c r="GJ37">
        <v>20.5</v>
      </c>
      <c r="GK37">
        <v>1.0351600000000001</v>
      </c>
      <c r="GL37">
        <v>2.51953</v>
      </c>
      <c r="GM37">
        <v>1.54541</v>
      </c>
      <c r="GN37">
        <v>2.2985799999999998</v>
      </c>
      <c r="GO37">
        <v>1.5979000000000001</v>
      </c>
      <c r="GP37">
        <v>2.4426299999999999</v>
      </c>
      <c r="GQ37">
        <v>25.983899999999998</v>
      </c>
      <c r="GR37">
        <v>14.0883</v>
      </c>
      <c r="GS37">
        <v>18</v>
      </c>
      <c r="GT37">
        <v>632.96699999999998</v>
      </c>
      <c r="GU37">
        <v>402.67700000000002</v>
      </c>
      <c r="GV37">
        <v>21.947199999999999</v>
      </c>
      <c r="GW37">
        <v>19.0944</v>
      </c>
      <c r="GX37">
        <v>30.0001</v>
      </c>
      <c r="GY37">
        <v>19.1248</v>
      </c>
      <c r="GZ37">
        <v>19.091200000000001</v>
      </c>
      <c r="HA37">
        <v>20.792100000000001</v>
      </c>
      <c r="HB37">
        <v>0</v>
      </c>
      <c r="HC37">
        <v>-30</v>
      </c>
      <c r="HD37">
        <v>21.899699999999999</v>
      </c>
      <c r="HE37">
        <v>399.654</v>
      </c>
      <c r="HF37">
        <v>0</v>
      </c>
      <c r="HG37">
        <v>101.18600000000001</v>
      </c>
      <c r="HH37">
        <v>99.434100000000001</v>
      </c>
    </row>
    <row r="38" spans="1:216" x14ac:dyDescent="0.2">
      <c r="A38">
        <v>20</v>
      </c>
      <c r="B38">
        <v>1690063849.0999999</v>
      </c>
      <c r="C38">
        <v>1219.0999999046301</v>
      </c>
      <c r="D38" t="s">
        <v>391</v>
      </c>
      <c r="E38" t="s">
        <v>392</v>
      </c>
      <c r="F38" t="s">
        <v>344</v>
      </c>
      <c r="G38" t="s">
        <v>345</v>
      </c>
      <c r="H38" t="s">
        <v>346</v>
      </c>
      <c r="I38" t="s">
        <v>347</v>
      </c>
      <c r="J38" t="s">
        <v>348</v>
      </c>
      <c r="K38" t="s">
        <v>349</v>
      </c>
      <c r="L38">
        <v>1690063849.0999999</v>
      </c>
      <c r="M38">
        <f t="shared" si="0"/>
        <v>2.4280583584191909E-3</v>
      </c>
      <c r="N38">
        <f t="shared" si="1"/>
        <v>2.4280583584191908</v>
      </c>
      <c r="O38">
        <f t="shared" si="2"/>
        <v>13.188915178284436</v>
      </c>
      <c r="P38">
        <f t="shared" si="3"/>
        <v>399.108</v>
      </c>
      <c r="Q38">
        <f t="shared" si="4"/>
        <v>332.14453767347078</v>
      </c>
      <c r="R38">
        <f t="shared" si="5"/>
        <v>33.160169724832421</v>
      </c>
      <c r="S38">
        <f t="shared" si="6"/>
        <v>39.845571784020002</v>
      </c>
      <c r="T38">
        <f t="shared" si="7"/>
        <v>0.35488677164244425</v>
      </c>
      <c r="U38">
        <f t="shared" si="8"/>
        <v>3.048969389853144</v>
      </c>
      <c r="V38">
        <f t="shared" si="9"/>
        <v>0.33343171257170967</v>
      </c>
      <c r="W38">
        <f t="shared" si="10"/>
        <v>0.2102142960850796</v>
      </c>
      <c r="X38">
        <f t="shared" si="11"/>
        <v>297.68560199999996</v>
      </c>
      <c r="Y38">
        <f t="shared" si="12"/>
        <v>22.814655143979593</v>
      </c>
      <c r="Z38">
        <f t="shared" si="13"/>
        <v>21.0123</v>
      </c>
      <c r="AA38">
        <f t="shared" si="14"/>
        <v>2.4978191403562704</v>
      </c>
      <c r="AB38">
        <f t="shared" si="15"/>
        <v>68.44971049486891</v>
      </c>
      <c r="AC38">
        <f t="shared" si="16"/>
        <v>1.7864056085145001</v>
      </c>
      <c r="AD38">
        <f t="shared" si="17"/>
        <v>2.6098073981604522</v>
      </c>
      <c r="AE38">
        <f t="shared" si="18"/>
        <v>0.71141353184177025</v>
      </c>
      <c r="AF38">
        <f t="shared" si="19"/>
        <v>-107.07737360628632</v>
      </c>
      <c r="AG38">
        <f t="shared" si="20"/>
        <v>117.64393021464267</v>
      </c>
      <c r="AH38">
        <f t="shared" si="21"/>
        <v>7.8670084683831814</v>
      </c>
      <c r="AI38">
        <f t="shared" si="22"/>
        <v>316.11916707673947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53636.086894157335</v>
      </c>
      <c r="AO38">
        <f t="shared" si="26"/>
        <v>1799.89</v>
      </c>
      <c r="AP38">
        <f t="shared" si="27"/>
        <v>1517.3081999999999</v>
      </c>
      <c r="AQ38">
        <f t="shared" si="28"/>
        <v>0.84300051669824261</v>
      </c>
      <c r="AR38">
        <f t="shared" si="29"/>
        <v>0.16539099722760833</v>
      </c>
      <c r="AS38">
        <v>1690063849.0999999</v>
      </c>
      <c r="AT38">
        <v>399.108</v>
      </c>
      <c r="AU38">
        <v>411.78100000000001</v>
      </c>
      <c r="AV38">
        <v>17.8933</v>
      </c>
      <c r="AW38">
        <v>15.758800000000001</v>
      </c>
      <c r="AX38">
        <v>405.20299999999997</v>
      </c>
      <c r="AY38">
        <v>18.043900000000001</v>
      </c>
      <c r="AZ38">
        <v>600.14700000000005</v>
      </c>
      <c r="BA38">
        <v>99.736400000000003</v>
      </c>
      <c r="BB38">
        <v>0.100165</v>
      </c>
      <c r="BC38">
        <v>21.728000000000002</v>
      </c>
      <c r="BD38">
        <v>21.0123</v>
      </c>
      <c r="BE38">
        <v>999.9</v>
      </c>
      <c r="BF38">
        <v>0</v>
      </c>
      <c r="BG38">
        <v>0</v>
      </c>
      <c r="BH38">
        <v>9991.25</v>
      </c>
      <c r="BI38">
        <v>0</v>
      </c>
      <c r="BJ38">
        <v>24.011800000000001</v>
      </c>
      <c r="BK38">
        <v>-12.6723</v>
      </c>
      <c r="BL38">
        <v>406.38</v>
      </c>
      <c r="BM38">
        <v>418.37400000000002</v>
      </c>
      <c r="BN38">
        <v>2.1345200000000002</v>
      </c>
      <c r="BO38">
        <v>411.78100000000001</v>
      </c>
      <c r="BP38">
        <v>15.758800000000001</v>
      </c>
      <c r="BQ38">
        <v>1.78461</v>
      </c>
      <c r="BR38">
        <v>1.5717300000000001</v>
      </c>
      <c r="BS38">
        <v>15.652699999999999</v>
      </c>
      <c r="BT38">
        <v>13.6843</v>
      </c>
      <c r="BU38">
        <v>1799.89</v>
      </c>
      <c r="BV38">
        <v>0.89998299999999998</v>
      </c>
      <c r="BW38">
        <v>0.10001699999999999</v>
      </c>
      <c r="BX38">
        <v>0</v>
      </c>
      <c r="BY38">
        <v>2.1909999999999998</v>
      </c>
      <c r="BZ38">
        <v>0</v>
      </c>
      <c r="CA38">
        <v>11395.4</v>
      </c>
      <c r="CB38">
        <v>17198.5</v>
      </c>
      <c r="CC38">
        <v>34.75</v>
      </c>
      <c r="CD38">
        <v>37.625</v>
      </c>
      <c r="CE38">
        <v>36.25</v>
      </c>
      <c r="CF38">
        <v>36.25</v>
      </c>
      <c r="CG38">
        <v>34.625</v>
      </c>
      <c r="CH38">
        <v>1619.87</v>
      </c>
      <c r="CI38">
        <v>180.02</v>
      </c>
      <c r="CJ38">
        <v>0</v>
      </c>
      <c r="CK38">
        <v>1690063854</v>
      </c>
      <c r="CL38">
        <v>0</v>
      </c>
      <c r="CM38">
        <v>1690062499</v>
      </c>
      <c r="CN38" t="s">
        <v>350</v>
      </c>
      <c r="CO38">
        <v>1690062493</v>
      </c>
      <c r="CP38">
        <v>1690062499</v>
      </c>
      <c r="CQ38">
        <v>25</v>
      </c>
      <c r="CR38">
        <v>-0.08</v>
      </c>
      <c r="CS38">
        <v>1E-3</v>
      </c>
      <c r="CT38">
        <v>-6.0970000000000004</v>
      </c>
      <c r="CU38">
        <v>-0.151</v>
      </c>
      <c r="CV38">
        <v>421</v>
      </c>
      <c r="CW38">
        <v>15</v>
      </c>
      <c r="CX38">
        <v>0.18</v>
      </c>
      <c r="CY38">
        <v>0.02</v>
      </c>
      <c r="CZ38">
        <v>13.154773485669301</v>
      </c>
      <c r="DA38">
        <v>5.3452493982212399</v>
      </c>
      <c r="DB38">
        <v>0.54392937650696804</v>
      </c>
      <c r="DC38">
        <v>0</v>
      </c>
      <c r="DD38">
        <v>410.98160000000001</v>
      </c>
      <c r="DE38">
        <v>4.8563909774435299</v>
      </c>
      <c r="DF38">
        <v>0.47060730976047999</v>
      </c>
      <c r="DG38">
        <v>-1</v>
      </c>
      <c r="DH38">
        <v>1799.9619047619001</v>
      </c>
      <c r="DI38">
        <v>-9.9375809749313399E-2</v>
      </c>
      <c r="DJ38">
        <v>8.9953376686594505E-2</v>
      </c>
      <c r="DK38">
        <v>1</v>
      </c>
      <c r="DL38">
        <v>1</v>
      </c>
      <c r="DM38">
        <v>2</v>
      </c>
      <c r="DN38" t="s">
        <v>393</v>
      </c>
      <c r="DO38">
        <v>3.16127</v>
      </c>
      <c r="DP38">
        <v>2.8319000000000001</v>
      </c>
      <c r="DQ38">
        <v>9.5839800000000003E-2</v>
      </c>
      <c r="DR38">
        <v>9.7338300000000003E-2</v>
      </c>
      <c r="DS38">
        <v>9.8746100000000003E-2</v>
      </c>
      <c r="DT38">
        <v>8.9746300000000001E-2</v>
      </c>
      <c r="DU38">
        <v>28950</v>
      </c>
      <c r="DV38">
        <v>30004</v>
      </c>
      <c r="DW38">
        <v>29725</v>
      </c>
      <c r="DX38">
        <v>30965.8</v>
      </c>
      <c r="DY38">
        <v>35063.4</v>
      </c>
      <c r="DZ38">
        <v>36854.6</v>
      </c>
      <c r="EA38">
        <v>40782.800000000003</v>
      </c>
      <c r="EB38">
        <v>42863</v>
      </c>
      <c r="EC38">
        <v>2.3299500000000002</v>
      </c>
      <c r="ED38">
        <v>2.004</v>
      </c>
      <c r="EE38">
        <v>0.11939900000000001</v>
      </c>
      <c r="EF38">
        <v>0</v>
      </c>
      <c r="EG38">
        <v>19.037099999999999</v>
      </c>
      <c r="EH38">
        <v>999.9</v>
      </c>
      <c r="EI38">
        <v>59.052999999999997</v>
      </c>
      <c r="EJ38">
        <v>22.396000000000001</v>
      </c>
      <c r="EK38">
        <v>16.095500000000001</v>
      </c>
      <c r="EL38">
        <v>61.3767</v>
      </c>
      <c r="EM38">
        <v>26.8309</v>
      </c>
      <c r="EN38">
        <v>1</v>
      </c>
      <c r="EO38">
        <v>-0.57413099999999995</v>
      </c>
      <c r="EP38">
        <v>-0.57065900000000003</v>
      </c>
      <c r="EQ38">
        <v>20.2883</v>
      </c>
      <c r="ER38">
        <v>5.2451400000000001</v>
      </c>
      <c r="ES38">
        <v>11.8247</v>
      </c>
      <c r="ET38">
        <v>4.9817999999999998</v>
      </c>
      <c r="EU38">
        <v>3.2989999999999999</v>
      </c>
      <c r="EV38">
        <v>9999</v>
      </c>
      <c r="EW38">
        <v>213.4</v>
      </c>
      <c r="EX38">
        <v>87.7</v>
      </c>
      <c r="EY38">
        <v>6030.8</v>
      </c>
      <c r="EZ38">
        <v>1.8733200000000001</v>
      </c>
      <c r="FA38">
        <v>1.87897</v>
      </c>
      <c r="FB38">
        <v>1.87927</v>
      </c>
      <c r="FC38">
        <v>1.87988</v>
      </c>
      <c r="FD38">
        <v>1.87757</v>
      </c>
      <c r="FE38">
        <v>1.8767100000000001</v>
      </c>
      <c r="FF38">
        <v>1.8772899999999999</v>
      </c>
      <c r="FG38">
        <v>1.8749499999999999</v>
      </c>
      <c r="FH38">
        <v>0</v>
      </c>
      <c r="FI38">
        <v>0</v>
      </c>
      <c r="FJ38">
        <v>0</v>
      </c>
      <c r="FK38">
        <v>0</v>
      </c>
      <c r="FL38" t="s">
        <v>352</v>
      </c>
      <c r="FM38" t="s">
        <v>353</v>
      </c>
      <c r="FN38" t="s">
        <v>354</v>
      </c>
      <c r="FO38" t="s">
        <v>354</v>
      </c>
      <c r="FP38" t="s">
        <v>354</v>
      </c>
      <c r="FQ38" t="s">
        <v>354</v>
      </c>
      <c r="FR38">
        <v>0</v>
      </c>
      <c r="FS38">
        <v>100</v>
      </c>
      <c r="FT38">
        <v>100</v>
      </c>
      <c r="FU38">
        <v>-6.0949999999999998</v>
      </c>
      <c r="FV38">
        <v>-0.15060000000000001</v>
      </c>
      <c r="FW38">
        <v>-6.0955453507149198</v>
      </c>
      <c r="FX38">
        <v>1.4527828764109799E-4</v>
      </c>
      <c r="FY38">
        <v>-4.3579519040863002E-7</v>
      </c>
      <c r="FZ38">
        <v>2.0799061152897499E-10</v>
      </c>
      <c r="GA38">
        <v>-0.15057999999999799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22.6</v>
      </c>
      <c r="GJ38">
        <v>22.5</v>
      </c>
      <c r="GK38">
        <v>1.0607899999999999</v>
      </c>
      <c r="GL38">
        <v>2.51709</v>
      </c>
      <c r="GM38">
        <v>1.54541</v>
      </c>
      <c r="GN38">
        <v>2.2985799999999998</v>
      </c>
      <c r="GO38">
        <v>1.5979000000000001</v>
      </c>
      <c r="GP38">
        <v>2.4035600000000001</v>
      </c>
      <c r="GQ38">
        <v>26.066199999999998</v>
      </c>
      <c r="GR38">
        <v>14.026999999999999</v>
      </c>
      <c r="GS38">
        <v>18</v>
      </c>
      <c r="GT38">
        <v>633.75699999999995</v>
      </c>
      <c r="GU38">
        <v>402.43099999999998</v>
      </c>
      <c r="GV38">
        <v>20.878499999999999</v>
      </c>
      <c r="GW38">
        <v>19.146699999999999</v>
      </c>
      <c r="GX38">
        <v>30.0002</v>
      </c>
      <c r="GY38">
        <v>19.149699999999999</v>
      </c>
      <c r="GZ38">
        <v>19.1143</v>
      </c>
      <c r="HA38">
        <v>21.294599999999999</v>
      </c>
      <c r="HB38">
        <v>0</v>
      </c>
      <c r="HC38">
        <v>-30</v>
      </c>
      <c r="HD38">
        <v>20.8736</v>
      </c>
      <c r="HE38">
        <v>412.154</v>
      </c>
      <c r="HF38">
        <v>0</v>
      </c>
      <c r="HG38">
        <v>101.182</v>
      </c>
      <c r="HH38">
        <v>99.4315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2023-07-22T14:14:25Z</dcterms:created>
  <dcterms:modified xsi:type="dcterms:W3CDTF">2023-07-31T15:35:27Z</dcterms:modified>
</cp:coreProperties>
</file>