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DD994585-73F6-FD4C-BD37-C03A77147387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X37" i="1" s="1"/>
  <c r="AQ37" i="1"/>
  <c r="AP37" i="1" s="1"/>
  <c r="AO37" i="1"/>
  <c r="AN37" i="1"/>
  <c r="AL37" i="1"/>
  <c r="P37" i="1" s="1"/>
  <c r="AD37" i="1"/>
  <c r="AC37" i="1"/>
  <c r="AB37" i="1"/>
  <c r="U37" i="1"/>
  <c r="S37" i="1"/>
  <c r="AR36" i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L33" i="1"/>
  <c r="P33" i="1" s="1"/>
  <c r="AD33" i="1"/>
  <c r="AC33" i="1"/>
  <c r="AB33" i="1"/>
  <c r="U33" i="1"/>
  <c r="S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AR29" i="1"/>
  <c r="AQ29" i="1"/>
  <c r="AO29" i="1"/>
  <c r="AP29" i="1" s="1"/>
  <c r="AN29" i="1"/>
  <c r="AL29" i="1"/>
  <c r="P29" i="1" s="1"/>
  <c r="AD29" i="1"/>
  <c r="AC29" i="1"/>
  <c r="AB29" i="1"/>
  <c r="U29" i="1"/>
  <c r="S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S25" i="1"/>
  <c r="AR24" i="1"/>
  <c r="AQ24" i="1"/>
  <c r="AO24" i="1"/>
  <c r="AN24" i="1"/>
  <c r="AL24" i="1" s="1"/>
  <c r="AD24" i="1"/>
  <c r="AC24" i="1"/>
  <c r="AB24" i="1" s="1"/>
  <c r="U24" i="1"/>
  <c r="AR23" i="1"/>
  <c r="AQ23" i="1"/>
  <c r="AO23" i="1"/>
  <c r="AP23" i="1" s="1"/>
  <c r="AN23" i="1"/>
  <c r="AL23" i="1" s="1"/>
  <c r="AM23" i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S22" i="1"/>
  <c r="AR21" i="1"/>
  <c r="AQ21" i="1"/>
  <c r="AO21" i="1"/>
  <c r="AN21" i="1"/>
  <c r="AL21" i="1"/>
  <c r="P21" i="1" s="1"/>
  <c r="AD21" i="1"/>
  <c r="AC21" i="1"/>
  <c r="AB21" i="1"/>
  <c r="U21" i="1"/>
  <c r="S21" i="1"/>
  <c r="AR20" i="1"/>
  <c r="AQ20" i="1"/>
  <c r="AO20" i="1"/>
  <c r="AN20" i="1"/>
  <c r="AL20" i="1" s="1"/>
  <c r="AD20" i="1"/>
  <c r="AC20" i="1"/>
  <c r="AB20" i="1" s="1"/>
  <c r="U20" i="1"/>
  <c r="O20" i="1"/>
  <c r="AR19" i="1"/>
  <c r="AQ19" i="1"/>
  <c r="AO19" i="1"/>
  <c r="AP19" i="1" s="1"/>
  <c r="AN19" i="1"/>
  <c r="AL19" i="1" s="1"/>
  <c r="AM19" i="1"/>
  <c r="AD19" i="1"/>
  <c r="AC19" i="1"/>
  <c r="AB19" i="1" s="1"/>
  <c r="U19" i="1"/>
  <c r="N36" i="1" l="1"/>
  <c r="M36" i="1" s="1"/>
  <c r="AM36" i="1"/>
  <c r="O36" i="1"/>
  <c r="S36" i="1"/>
  <c r="P36" i="1"/>
  <c r="N20" i="1"/>
  <c r="M20" i="1" s="1"/>
  <c r="AM20" i="1"/>
  <c r="S20" i="1"/>
  <c r="P20" i="1"/>
  <c r="S35" i="1"/>
  <c r="AM35" i="1"/>
  <c r="P35" i="1"/>
  <c r="O35" i="1"/>
  <c r="N35" i="1"/>
  <c r="M35" i="1" s="1"/>
  <c r="S23" i="1"/>
  <c r="P23" i="1"/>
  <c r="O23" i="1"/>
  <c r="N23" i="1"/>
  <c r="M23" i="1" s="1"/>
  <c r="N28" i="1"/>
  <c r="M28" i="1" s="1"/>
  <c r="AM28" i="1"/>
  <c r="O28" i="1"/>
  <c r="S28" i="1"/>
  <c r="P28" i="1"/>
  <c r="N24" i="1"/>
  <c r="M24" i="1" s="1"/>
  <c r="AM24" i="1"/>
  <c r="S24" i="1"/>
  <c r="P24" i="1"/>
  <c r="S27" i="1"/>
  <c r="AM27" i="1"/>
  <c r="P27" i="1"/>
  <c r="O27" i="1"/>
  <c r="N27" i="1"/>
  <c r="M27" i="1" s="1"/>
  <c r="Y37" i="1"/>
  <c r="Z37" i="1" s="1"/>
  <c r="AP20" i="1"/>
  <c r="X20" i="1"/>
  <c r="AP24" i="1"/>
  <c r="X24" i="1"/>
  <c r="N32" i="1"/>
  <c r="M32" i="1" s="1"/>
  <c r="AM32" i="1"/>
  <c r="O32" i="1"/>
  <c r="S32" i="1"/>
  <c r="P32" i="1"/>
  <c r="S19" i="1"/>
  <c r="P19" i="1"/>
  <c r="O19" i="1"/>
  <c r="N19" i="1"/>
  <c r="M19" i="1" s="1"/>
  <c r="AP21" i="1"/>
  <c r="O24" i="1"/>
  <c r="S31" i="1"/>
  <c r="AM31" i="1"/>
  <c r="P31" i="1"/>
  <c r="O31" i="1"/>
  <c r="N31" i="1"/>
  <c r="M31" i="1" s="1"/>
  <c r="X28" i="1"/>
  <c r="X32" i="1"/>
  <c r="X36" i="1"/>
  <c r="AM22" i="1"/>
  <c r="AM26" i="1"/>
  <c r="AM30" i="1"/>
  <c r="AM34" i="1"/>
  <c r="AM38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AM21" i="1"/>
  <c r="O22" i="1"/>
  <c r="AM25" i="1"/>
  <c r="O26" i="1"/>
  <c r="AM29" i="1"/>
  <c r="O30" i="1"/>
  <c r="AM33" i="1"/>
  <c r="O34" i="1"/>
  <c r="AM37" i="1"/>
  <c r="O38" i="1"/>
  <c r="N21" i="1"/>
  <c r="M21" i="1" s="1"/>
  <c r="X22" i="1"/>
  <c r="N25" i="1"/>
  <c r="M25" i="1" s="1"/>
  <c r="X26" i="1"/>
  <c r="N29" i="1"/>
  <c r="M29" i="1" s="1"/>
  <c r="X30" i="1"/>
  <c r="N33" i="1"/>
  <c r="M33" i="1" s="1"/>
  <c r="X34" i="1"/>
  <c r="N37" i="1"/>
  <c r="M37" i="1" s="1"/>
  <c r="X38" i="1"/>
  <c r="O21" i="1"/>
  <c r="O25" i="1"/>
  <c r="O29" i="1"/>
  <c r="O33" i="1"/>
  <c r="O37" i="1"/>
  <c r="X21" i="1"/>
  <c r="X25" i="1"/>
  <c r="X29" i="1"/>
  <c r="X33" i="1"/>
  <c r="Y33" i="1" l="1"/>
  <c r="Z33" i="1" s="1"/>
  <c r="V33" i="1" s="1"/>
  <c r="T33" i="1" s="1"/>
  <c r="W33" i="1" s="1"/>
  <c r="Q33" i="1" s="1"/>
  <c r="R33" i="1" s="1"/>
  <c r="AF31" i="1"/>
  <c r="AG37" i="1"/>
  <c r="AA37" i="1"/>
  <c r="AE37" i="1" s="1"/>
  <c r="AH37" i="1"/>
  <c r="Y29" i="1"/>
  <c r="Z29" i="1" s="1"/>
  <c r="Y38" i="1"/>
  <c r="Z38" i="1" s="1"/>
  <c r="V38" i="1" s="1"/>
  <c r="T38" i="1" s="1"/>
  <c r="W38" i="1" s="1"/>
  <c r="Q38" i="1" s="1"/>
  <c r="R38" i="1" s="1"/>
  <c r="Y22" i="1"/>
  <c r="Z22" i="1" s="1"/>
  <c r="AF30" i="1"/>
  <c r="AF19" i="1"/>
  <c r="AF28" i="1"/>
  <c r="AF35" i="1"/>
  <c r="V20" i="1"/>
  <c r="T20" i="1" s="1"/>
  <c r="W20" i="1" s="1"/>
  <c r="Q20" i="1" s="1"/>
  <c r="R20" i="1" s="1"/>
  <c r="AF20" i="1"/>
  <c r="Y26" i="1"/>
  <c r="Z26" i="1" s="1"/>
  <c r="AF37" i="1"/>
  <c r="V37" i="1"/>
  <c r="T37" i="1" s="1"/>
  <c r="W37" i="1" s="1"/>
  <c r="Q37" i="1" s="1"/>
  <c r="R37" i="1" s="1"/>
  <c r="AF24" i="1"/>
  <c r="Y21" i="1"/>
  <c r="Z21" i="1" s="1"/>
  <c r="Y34" i="1"/>
  <c r="Z34" i="1" s="1"/>
  <c r="AF26" i="1"/>
  <c r="Y24" i="1"/>
  <c r="Z24" i="1" s="1"/>
  <c r="AF34" i="1"/>
  <c r="V34" i="1"/>
  <c r="T34" i="1" s="1"/>
  <c r="W34" i="1" s="1"/>
  <c r="Q34" i="1" s="1"/>
  <c r="R34" i="1" s="1"/>
  <c r="Y31" i="1"/>
  <c r="Z31" i="1" s="1"/>
  <c r="V31" i="1" s="1"/>
  <c r="T31" i="1" s="1"/>
  <c r="W31" i="1" s="1"/>
  <c r="Q31" i="1" s="1"/>
  <c r="R31" i="1" s="1"/>
  <c r="AF21" i="1"/>
  <c r="AF33" i="1"/>
  <c r="Y23" i="1"/>
  <c r="Z23" i="1" s="1"/>
  <c r="Y36" i="1"/>
  <c r="Z36" i="1" s="1"/>
  <c r="AF23" i="1"/>
  <c r="AF25" i="1"/>
  <c r="AF32" i="1"/>
  <c r="Y30" i="1"/>
  <c r="Z30" i="1" s="1"/>
  <c r="AF38" i="1"/>
  <c r="AF22" i="1"/>
  <c r="V22" i="1"/>
  <c r="T22" i="1" s="1"/>
  <c r="W22" i="1" s="1"/>
  <c r="Q22" i="1" s="1"/>
  <c r="R22" i="1" s="1"/>
  <c r="Y32" i="1"/>
  <c r="Z32" i="1" s="1"/>
  <c r="V32" i="1" s="1"/>
  <c r="T32" i="1" s="1"/>
  <c r="W32" i="1" s="1"/>
  <c r="Q32" i="1" s="1"/>
  <c r="R32" i="1" s="1"/>
  <c r="Y20" i="1"/>
  <c r="Z20" i="1" s="1"/>
  <c r="Y25" i="1"/>
  <c r="Z25" i="1" s="1"/>
  <c r="V25" i="1" s="1"/>
  <c r="T25" i="1" s="1"/>
  <c r="W25" i="1" s="1"/>
  <c r="Q25" i="1" s="1"/>
  <c r="R25" i="1" s="1"/>
  <c r="Y27" i="1"/>
  <c r="Z27" i="1" s="1"/>
  <c r="AF27" i="1"/>
  <c r="V27" i="1"/>
  <c r="T27" i="1" s="1"/>
  <c r="W27" i="1" s="1"/>
  <c r="Q27" i="1" s="1"/>
  <c r="R27" i="1" s="1"/>
  <c r="AF29" i="1"/>
  <c r="Y35" i="1"/>
  <c r="Z35" i="1" s="1"/>
  <c r="V35" i="1" s="1"/>
  <c r="T35" i="1" s="1"/>
  <c r="W35" i="1" s="1"/>
  <c r="Q35" i="1" s="1"/>
  <c r="R35" i="1" s="1"/>
  <c r="Y19" i="1"/>
  <c r="Z19" i="1" s="1"/>
  <c r="Y28" i="1"/>
  <c r="Z28" i="1" s="1"/>
  <c r="V36" i="1"/>
  <c r="T36" i="1" s="1"/>
  <c r="W36" i="1" s="1"/>
  <c r="Q36" i="1" s="1"/>
  <c r="R36" i="1" s="1"/>
  <c r="AF36" i="1"/>
  <c r="AH30" i="1" l="1"/>
  <c r="AA30" i="1"/>
  <c r="AE30" i="1" s="1"/>
  <c r="AG30" i="1"/>
  <c r="AH34" i="1"/>
  <c r="AI34" i="1" s="1"/>
  <c r="AA34" i="1"/>
  <c r="AE34" i="1" s="1"/>
  <c r="AG34" i="1"/>
  <c r="AH26" i="1"/>
  <c r="AI26" i="1" s="1"/>
  <c r="AA26" i="1"/>
  <c r="AE26" i="1" s="1"/>
  <c r="AG26" i="1"/>
  <c r="AG29" i="1"/>
  <c r="AA29" i="1"/>
  <c r="AE29" i="1" s="1"/>
  <c r="AH29" i="1"/>
  <c r="AI29" i="1" s="1"/>
  <c r="AA21" i="1"/>
  <c r="AE21" i="1" s="1"/>
  <c r="AH21" i="1"/>
  <c r="AG21" i="1"/>
  <c r="V30" i="1"/>
  <c r="T30" i="1" s="1"/>
  <c r="W30" i="1" s="1"/>
  <c r="Q30" i="1" s="1"/>
  <c r="R30" i="1" s="1"/>
  <c r="AI37" i="1"/>
  <c r="AA23" i="1"/>
  <c r="AE23" i="1" s="1"/>
  <c r="AH23" i="1"/>
  <c r="AG23" i="1"/>
  <c r="AA19" i="1"/>
  <c r="AE19" i="1" s="1"/>
  <c r="AH19" i="1"/>
  <c r="AG19" i="1"/>
  <c r="AA27" i="1"/>
  <c r="AE27" i="1" s="1"/>
  <c r="AH27" i="1"/>
  <c r="AG27" i="1"/>
  <c r="AA24" i="1"/>
  <c r="AE24" i="1" s="1"/>
  <c r="AH24" i="1"/>
  <c r="AG24" i="1"/>
  <c r="V24" i="1"/>
  <c r="T24" i="1" s="1"/>
  <c r="W24" i="1" s="1"/>
  <c r="Q24" i="1" s="1"/>
  <c r="R24" i="1" s="1"/>
  <c r="AH22" i="1"/>
  <c r="AI22" i="1" s="1"/>
  <c r="AA22" i="1"/>
  <c r="AE22" i="1" s="1"/>
  <c r="AG22" i="1"/>
  <c r="AA28" i="1"/>
  <c r="AE28" i="1" s="1"/>
  <c r="AH28" i="1"/>
  <c r="AG28" i="1"/>
  <c r="AA32" i="1"/>
  <c r="AE32" i="1" s="1"/>
  <c r="AH32" i="1"/>
  <c r="AI32" i="1" s="1"/>
  <c r="AG32" i="1"/>
  <c r="AA35" i="1"/>
  <c r="AE35" i="1" s="1"/>
  <c r="AH35" i="1"/>
  <c r="AG35" i="1"/>
  <c r="AA25" i="1"/>
  <c r="AE25" i="1" s="1"/>
  <c r="AH25" i="1"/>
  <c r="AG25" i="1"/>
  <c r="V23" i="1"/>
  <c r="T23" i="1" s="1"/>
  <c r="W23" i="1" s="1"/>
  <c r="Q23" i="1" s="1"/>
  <c r="R23" i="1" s="1"/>
  <c r="V21" i="1"/>
  <c r="T21" i="1" s="1"/>
  <c r="W21" i="1" s="1"/>
  <c r="Q21" i="1" s="1"/>
  <c r="R21" i="1" s="1"/>
  <c r="V26" i="1"/>
  <c r="T26" i="1" s="1"/>
  <c r="W26" i="1" s="1"/>
  <c r="Q26" i="1" s="1"/>
  <c r="R26" i="1" s="1"/>
  <c r="V28" i="1"/>
  <c r="T28" i="1" s="1"/>
  <c r="W28" i="1" s="1"/>
  <c r="Q28" i="1" s="1"/>
  <c r="R28" i="1" s="1"/>
  <c r="AH38" i="1"/>
  <c r="AA38" i="1"/>
  <c r="AE38" i="1" s="1"/>
  <c r="AG38" i="1"/>
  <c r="V29" i="1"/>
  <c r="T29" i="1" s="1"/>
  <c r="W29" i="1" s="1"/>
  <c r="Q29" i="1" s="1"/>
  <c r="R29" i="1" s="1"/>
  <c r="AA20" i="1"/>
  <c r="AE20" i="1" s="1"/>
  <c r="AH20" i="1"/>
  <c r="AG20" i="1"/>
  <c r="AA36" i="1"/>
  <c r="AE36" i="1" s="1"/>
  <c r="AH36" i="1"/>
  <c r="AI36" i="1" s="1"/>
  <c r="AG36" i="1"/>
  <c r="AA31" i="1"/>
  <c r="AE31" i="1" s="1"/>
  <c r="AH31" i="1"/>
  <c r="AG31" i="1"/>
  <c r="V19" i="1"/>
  <c r="T19" i="1" s="1"/>
  <c r="W19" i="1" s="1"/>
  <c r="Q19" i="1" s="1"/>
  <c r="R19" i="1" s="1"/>
  <c r="AG33" i="1"/>
  <c r="AA33" i="1"/>
  <c r="AE33" i="1" s="1"/>
  <c r="AH33" i="1"/>
  <c r="AI20" i="1" l="1"/>
  <c r="AI19" i="1"/>
  <c r="AI21" i="1"/>
  <c r="AI31" i="1"/>
  <c r="AI25" i="1"/>
  <c r="AI24" i="1"/>
  <c r="AI28" i="1"/>
  <c r="AI23" i="1"/>
  <c r="AI33" i="1"/>
  <c r="AI38" i="1"/>
  <c r="AI35" i="1"/>
  <c r="AI27" i="1"/>
  <c r="AI30" i="1"/>
</calcChain>
</file>

<file path=xl/sharedStrings.xml><?xml version="1.0" encoding="utf-8"?>
<sst xmlns="http://schemas.openxmlformats.org/spreadsheetml/2006/main" count="1016" uniqueCount="397">
  <si>
    <t>File opened</t>
  </si>
  <si>
    <t>2023-07-22 11:23:07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</si>
  <si>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</si>
  <si>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</si>
  <si>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</si>
  <si>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</si>
  <si>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</si>
  <si>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</si>
  <si>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</si>
  <si>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</si>
  <si>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</si>
  <si>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</si>
  <si>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</si>
  <si>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{"h2obspan2": "0", "tbzero": "0.0309811", "co2aspan2": "-0.033707", "oxygen": "21", "flowazero": "0.29276", "h2oaspan1": "1.00972", "co2aspan2a": "0.305485", "h2oaspanconc2": "0", "h2oaspan2b": "0.0726308", "co2aspanconc2": "299.3", "h2oazero": "1.01368", "h2obspan2a": "0.0707451", "co2bspan2b": "0.301941", "h2oaspanconc1": "12.13", "flowbzero": "0.30054", "co2aspan1": "1.00275", "h2obspanconc2": "0", "co2aspan2b": "0.303179", "h2oaspan2a": "0.0719315", "co2bspan2a": "0.304297", "co2bzero": "0.935154", "tazero": "-0.061388", "co2aspanconc1": "2491", "h2oaspan2": "0", "co2bspan2": "-0.0338567", "co2bspanconc1": "2491", "ssb_ref": "35739", "co2bspan1": "1.00256", "h2obspan2b": "0.0709538", "flowmeterzero": "1.00306", "h2obzero": "1.01733", "h2obspanconc1": "12.12", "co2azero": "0.93247", "h2obspan1": "1.00295", "co2bspanconc2": "299.3", "ssa_ref": "31724", "chamberpressurezero": "2.69073"}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</si>
  <si>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</si>
  <si>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</si>
  <si>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</si>
  <si>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</si>
  <si>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</si>
  <si>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</si>
  <si>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</si>
  <si>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</si>
  <si>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</si>
  <si>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</si>
  <si>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</si>
  <si>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</si>
  <si>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</si>
  <si>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11:23:07</t>
  </si>
  <si>
    <t>Stability Definition:	Qin (LeafQ): Per=20	CO2_r (Meas): Std&lt;0.75 Per=20	A (GasEx): Std&lt;0.2 Per=20</t>
  </si>
  <si>
    <t>11:23:35</t>
  </si>
  <si>
    <t>Stability Definition:	Qin (LeafQ): Std&lt;1 Per=20	CO2_r (Meas): Std&lt;0.75 Per=20	A (GasEx): Std&lt;0.2 Per=20</t>
  </si>
  <si>
    <t>11:23:36</t>
  </si>
  <si>
    <t>Stability Definition:	Qin (LeafQ): Std&lt;1 Per=20	CO2_r (Meas):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</si>
  <si>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</si>
  <si>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</si>
  <si>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</si>
  <si>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</si>
  <si>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</si>
  <si>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</si>
  <si>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</si>
  <si>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</si>
  <si>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</si>
  <si>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</si>
  <si>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</si>
  <si>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</si>
  <si>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</si>
  <si>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</si>
  <si>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</si>
  <si>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</si>
  <si>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</si>
  <si>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</si>
  <si>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</si>
  <si>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</si>
  <si>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</si>
  <si>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</si>
  <si>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</si>
  <si>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</si>
  <si>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</si>
  <si>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</si>
  <si>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</si>
  <si>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</si>
  <si>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</si>
  <si>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</si>
  <si>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</si>
  <si>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</si>
  <si>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</si>
  <si>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</si>
  <si>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</si>
  <si>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</si>
  <si>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</si>
  <si>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</si>
  <si>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</si>
  <si>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</si>
  <si>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</si>
  <si>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</si>
  <si>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</si>
  <si>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</si>
  <si>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</si>
  <si>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</si>
  <si>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</si>
  <si>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</si>
  <si>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</si>
  <si>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</si>
  <si>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</si>
  <si>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</si>
  <si>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</si>
  <si>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</si>
  <si>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</si>
  <si>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</si>
  <si>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</si>
  <si>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</si>
  <si>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0.299314 87.0031 382.699 621.71 870.944 1098.81 1304.14 1465.05</t>
  </si>
  <si>
    <t>Fs_true</t>
  </si>
  <si>
    <t>0.333319 103.884 407.828 601.493 804.317 1000.67 1206.6 1401.03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</si>
  <si>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</si>
  <si>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</si>
  <si>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</si>
  <si>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</si>
  <si>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</si>
  <si>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</si>
  <si>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</si>
  <si>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</si>
  <si>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</si>
  <si>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</si>
  <si>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</si>
  <si>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</si>
  <si>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</si>
  <si>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</si>
  <si>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</si>
  <si>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</si>
  <si>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</si>
  <si>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</si>
  <si>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</si>
  <si>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</si>
  <si>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</si>
  <si>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</si>
  <si>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</si>
  <si>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</si>
  <si>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</si>
  <si>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</si>
  <si>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</si>
  <si>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</si>
  <si>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</si>
  <si>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</si>
  <si>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</si>
  <si>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</si>
  <si>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</si>
  <si>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</si>
  <si>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</si>
  <si>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</si>
  <si>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</si>
  <si>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</si>
  <si>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</si>
  <si>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</si>
  <si>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</si>
  <si>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</si>
  <si>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</si>
  <si>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</si>
  <si>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</si>
  <si>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</si>
  <si>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</si>
  <si>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</si>
  <si>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</si>
  <si>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</si>
  <si>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</si>
  <si>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</si>
  <si>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</si>
  <si>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</si>
  <si>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</si>
  <si>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</si>
  <si>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</si>
  <si>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</si>
  <si>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</si>
  <si>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</si>
  <si>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</si>
  <si>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</si>
  <si>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</si>
  <si>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</si>
  <si>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</si>
  <si>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</si>
  <si>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</si>
  <si>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</si>
  <si>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</si>
  <si>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</si>
  <si>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</si>
  <si>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</si>
  <si>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</si>
  <si>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</si>
  <si>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</si>
  <si>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</si>
  <si>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</si>
  <si>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</si>
  <si>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</si>
  <si>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</si>
  <si>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</si>
  <si>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</si>
  <si>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</si>
  <si>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</si>
  <si>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</si>
  <si>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</si>
  <si>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</si>
  <si>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</si>
  <si>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</si>
  <si>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</si>
  <si>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</si>
  <si>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</si>
  <si>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</si>
  <si>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</si>
  <si>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</si>
  <si>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</si>
  <si>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</si>
  <si>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</si>
  <si>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</si>
  <si>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</si>
  <si>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</si>
  <si>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</si>
  <si>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</si>
  <si>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</si>
  <si>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</si>
  <si>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</si>
  <si>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</si>
  <si>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</si>
  <si>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</si>
  <si>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</si>
  <si>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</si>
  <si>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</si>
  <si>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</si>
  <si>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</si>
  <si>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</si>
  <si>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</si>
  <si>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</si>
  <si>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</si>
  <si>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</si>
  <si>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</si>
  <si>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</si>
  <si>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</si>
  <si>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</si>
  <si>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</si>
  <si>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</si>
  <si>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</si>
  <si>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</si>
  <si>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</si>
  <si>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</si>
  <si>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</si>
  <si>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</si>
  <si>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</si>
  <si>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</si>
  <si>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</si>
  <si>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</si>
  <si>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</si>
  <si>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</si>
  <si>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</si>
  <si>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</si>
  <si>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</si>
  <si>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</si>
  <si>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</si>
  <si>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</si>
  <si>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</si>
  <si>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</si>
  <si>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</si>
  <si>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</si>
  <si>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</si>
  <si>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</si>
  <si>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</si>
  <si>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</si>
  <si>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</si>
  <si>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</si>
  <si>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</si>
  <si>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</si>
  <si>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</si>
  <si>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</si>
  <si>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</si>
  <si>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</si>
  <si>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</si>
  <si>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</si>
  <si>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</si>
  <si>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</si>
  <si>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</si>
  <si>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</si>
  <si>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</si>
  <si>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</si>
  <si>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</si>
  <si>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</si>
  <si>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</si>
  <si>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</si>
  <si>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</si>
  <si>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</si>
  <si>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</si>
  <si>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</si>
  <si>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</si>
  <si>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</si>
  <si>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</si>
  <si>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</si>
  <si>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</si>
  <si>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</si>
  <si>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</si>
  <si>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</si>
  <si>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</si>
  <si>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</si>
  <si>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</si>
  <si>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</si>
  <si>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</si>
  <si>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</si>
  <si>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</si>
  <si>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</si>
  <si>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</si>
  <si>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</si>
  <si>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</si>
  <si>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</si>
  <si>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</si>
  <si>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</si>
  <si>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</si>
  <si>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</si>
  <si>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</si>
  <si>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</si>
  <si>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</si>
  <si>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</si>
  <si>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</si>
  <si>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</si>
  <si>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</si>
  <si>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</si>
  <si>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</si>
  <si>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</si>
  <si>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</si>
  <si>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</si>
  <si>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</si>
  <si>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</si>
  <si>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</si>
  <si>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</si>
  <si>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</si>
  <si>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</si>
  <si>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</si>
  <si>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</si>
  <si>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</si>
  <si>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</si>
  <si>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</si>
  <si>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</si>
  <si>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</si>
  <si>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</si>
  <si>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</si>
  <si>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</si>
  <si>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</si>
  <si>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</si>
  <si>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</si>
  <si>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</si>
  <si>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</si>
  <si>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</si>
  <si>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</si>
  <si>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</si>
  <si>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</si>
  <si>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</si>
  <si>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</si>
  <si>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</si>
  <si>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</si>
  <si>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</si>
  <si>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</si>
  <si>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</si>
  <si>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</si>
  <si>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</si>
  <si>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</si>
  <si>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</si>
  <si>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</si>
  <si>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</si>
  <si>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</si>
  <si>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</si>
  <si>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</si>
  <si>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11:37:29</t>
  </si>
  <si>
    <t>11:37:29</t>
  </si>
  <si>
    <t>none</t>
  </si>
  <si>
    <t>Mikaela</t>
  </si>
  <si>
    <t>20230722</t>
  </si>
  <si>
    <t>AR</t>
  </si>
  <si>
    <t>PEFR5</t>
  </si>
  <si>
    <t>BNL19089</t>
  </si>
  <si>
    <t>11:36:17</t>
  </si>
  <si>
    <t>2/2</t>
  </si>
  <si>
    <t>00000000</t>
  </si>
  <si>
    <t>iiiiiiii</t>
  </si>
  <si>
    <t>off</t>
  </si>
  <si>
    <t>20230722 11:38:30</t>
  </si>
  <si>
    <t>11:38:30</t>
  </si>
  <si>
    <t>20230722 11:39:31</t>
  </si>
  <si>
    <t>11:39:31</t>
  </si>
  <si>
    <t>20230722 11:40:32</t>
  </si>
  <si>
    <t>11:40:32</t>
  </si>
  <si>
    <t>20230722 11:41:33</t>
  </si>
  <si>
    <t>11:41:33</t>
  </si>
  <si>
    <t>20230722 11:42:34</t>
  </si>
  <si>
    <t>11:42:34</t>
  </si>
  <si>
    <t>20230722 11:43:35</t>
  </si>
  <si>
    <t>11:43:35</t>
  </si>
  <si>
    <t>20230722 11:44:36</t>
  </si>
  <si>
    <t>11:44:36</t>
  </si>
  <si>
    <t>20230722 11:45:37</t>
  </si>
  <si>
    <t>11:45:37</t>
  </si>
  <si>
    <t>20230722 11:46:38</t>
  </si>
  <si>
    <t>11:46:38</t>
  </si>
  <si>
    <t>20230722 11:47:39</t>
  </si>
  <si>
    <t>11:47:39</t>
  </si>
  <si>
    <t>20230722 11:48:40</t>
  </si>
  <si>
    <t>11:48:40</t>
  </si>
  <si>
    <t>20230722 11:49:41</t>
  </si>
  <si>
    <t>11:49:41</t>
  </si>
  <si>
    <t>20230722 11:50:42</t>
  </si>
  <si>
    <t>11:50:42</t>
  </si>
  <si>
    <t>20230722 11:51:43</t>
  </si>
  <si>
    <t>11:51:43</t>
  </si>
  <si>
    <t>20230722 11:52:44</t>
  </si>
  <si>
    <t>11:52:44</t>
  </si>
  <si>
    <t>20230722 11:53:45</t>
  </si>
  <si>
    <t>11:53:45</t>
  </si>
  <si>
    <t>20230722 11:54:46</t>
  </si>
  <si>
    <t>11:54:46</t>
  </si>
  <si>
    <t>20230722 11:55:47</t>
  </si>
  <si>
    <t>11:55:47</t>
  </si>
  <si>
    <t>20230722 11:56:48</t>
  </si>
  <si>
    <t>11:56:48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</si>
</sst>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1690054649.0999999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1690054649.0999999</v>
      </c>
      <c r="M19">
        <f t="shared" ref="M19:M38" si="0">(N19)/1000</f>
        <v>1.8864826558490379E-3</v>
      </c>
      <c r="N19">
        <f t="shared" ref="N19:N38" si="1">1000*AZ19*AL19*(AV19-AW19)/(100*$B$7*(1000-AL19*AV19))</f>
        <v>1.886482655849038</v>
      </c>
      <c r="O19">
        <f t="shared" ref="O19:O38" si="2">AZ19*AL19*(AU19-AT19*(1000-AL19*AW19)/(1000-AL19*AV19))/(100*$B$7)</f>
        <v>12.10179881287609</v>
      </c>
      <c r="P19">
        <f t="shared" ref="P19:P38" si="3">AT19 - IF(AL19&gt;1, O19*$B$7*100/(AN19*BH19), 0)</f>
        <v>399.97399999999999</v>
      </c>
      <c r="Q19">
        <f t="shared" ref="Q19:Q38" si="4">((W19-M19/2)*P19-O19)/(W19+M19/2)</f>
        <v>278.17840460143327</v>
      </c>
      <c r="R19">
        <f t="shared" ref="R19:R38" si="5">Q19*(BA19+BB19)/1000</f>
        <v>27.803594109508477</v>
      </c>
      <c r="S19">
        <f t="shared" ref="S19:S38" si="6">(AT19 - IF(AL19&gt;1, O19*$B$7*100/(AN19*BH19), 0))*(BA19+BB19)/1000</f>
        <v>39.976916131538005</v>
      </c>
      <c r="T19">
        <f t="shared" ref="T19:T38" si="7">2/((1/V19-1/U19)+SIGN(V19)*SQRT((1/V19-1/U19)*(1/V19-1/U19) + 4*$C$7/(($C$7+1)*($C$7+1))*(2*1/V19*1/U19-1/U19*1/U19)))</f>
        <v>0.17204890319885449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2.9286452268324847</v>
      </c>
      <c r="V19">
        <f t="shared" ref="V19:V38" si="9">M19*(1000-(1000*0.61365*EXP(17.502*Z19/(240.97+Z19))/(BA19+BB19)+AV19)/2)/(1000*0.61365*EXP(17.502*Z19/(240.97+Z19))/(BA19+BB19)-AV19)</f>
        <v>0.16662458410090117</v>
      </c>
      <c r="W19">
        <f t="shared" ref="W19:W38" si="10">1/(($C$7+1)/(T19/1.6)+1/(U19/1.37)) + $C$7/(($C$7+1)/(T19/1.6) + $C$7/(U19/1.37))</f>
        <v>0.10461347264514861</v>
      </c>
      <c r="X19">
        <f t="shared" ref="X19:X38" si="11">(AO19*AR19)</f>
        <v>330.76781100000005</v>
      </c>
      <c r="Y19">
        <f t="shared" ref="Y19:Y38" si="12">(BC19+(X19+2*0.95*0.0000000567*(((BC19+$B$9)+273)^4-(BC19+273)^4)-44100*M19)/(1.84*29.3*U19+8*0.95*0.0000000567*(BC19+273)^3))</f>
        <v>22.130650734201065</v>
      </c>
      <c r="Z19">
        <f t="shared" ref="Z19:Z38" si="13">($C$9*BD19+$D$9*BE19+$E$9*Y19)</f>
        <v>21.0229</v>
      </c>
      <c r="AA19">
        <f t="shared" ref="AA19:AA38" si="14">0.61365*EXP(17.502*Z19/(240.97+Z19))</f>
        <v>2.499446552225653</v>
      </c>
      <c r="AB19">
        <f t="shared" ref="AB19:AB38" si="15">(AC19/AD19*100)</f>
        <v>56.848601773829245</v>
      </c>
      <c r="AC19">
        <f t="shared" ref="AC19:AC38" si="16">AV19*(BA19+BB19)/1000</f>
        <v>1.3898678422646</v>
      </c>
      <c r="AD19">
        <f t="shared" ref="AD19:AD38" si="17">0.61365*EXP(17.502*BC19/(240.97+BC19))</f>
        <v>2.4448584466407017</v>
      </c>
      <c r="AE19">
        <f t="shared" ref="AE19:AE38" si="18">(AA19-AV19*(BA19+BB19)/1000)</f>
        <v>1.109578709961053</v>
      </c>
      <c r="AF19">
        <f t="shared" ref="AF19:AF38" si="19">(-M19*44100)</f>
        <v>-83.193885122942575</v>
      </c>
      <c r="AG19">
        <f t="shared" ref="AG19:AG38" si="20">2*29.3*U19*0.92*(BC19-Z19)</f>
        <v>-56.666405695221314</v>
      </c>
      <c r="AH19">
        <f t="shared" ref="AH19:AH38" si="21">2*0.95*0.0000000567*(((BC19+$B$9)+273)^4-(Z19+273)^4)</f>
        <v>-3.923903467176161</v>
      </c>
      <c r="AI19">
        <f t="shared" ref="AI19:AI38" si="22">X19+AH19+AF19+AG19</f>
        <v>186.98361671466</v>
      </c>
      <c r="AJ19">
        <v>1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53987.973125221317</v>
      </c>
      <c r="AO19">
        <f t="shared" ref="AO19:AO38" si="26">$B$13*BI19+$C$13*BJ19+$F$13*BU19*(1-BX19)</f>
        <v>1999.92</v>
      </c>
      <c r="AP19">
        <f t="shared" ref="AP19:AP38" si="27">AO19*AQ19</f>
        <v>1685.9331</v>
      </c>
      <c r="AQ19">
        <f t="shared" ref="AQ19:AQ38" si="28">($B$13*$D$11+$C$13*$D$11+$F$13*((CH19+BZ19)/MAX(CH19+BZ19+CI19, 0.1)*$I$11+CI19/MAX(CH19+BZ19+CI19, 0.1)*$J$11))/($B$13+$C$13+$F$13)</f>
        <v>0.84300027001080036</v>
      </c>
      <c r="AR19">
        <f t="shared" ref="AR19:AR38" si="29">($B$13*$K$11+$C$13*$K$11+$F$13*((CH19+BZ19)/MAX(CH19+BZ19+CI19, 0.1)*$P$11+CI19/MAX(CH19+BZ19+CI19, 0.1)*$Q$11))/($B$13+$C$13+$F$13)</f>
        <v>0.16539052112084485</v>
      </c>
      <c r="AS19">
        <v>1690054649.0999999</v>
      </c>
      <c r="AT19">
        <v>399.97399999999999</v>
      </c>
      <c r="AU19">
        <v>412.83</v>
      </c>
      <c r="AV19">
        <v>13.905799999999999</v>
      </c>
      <c r="AW19">
        <v>12.0456</v>
      </c>
      <c r="AX19">
        <v>406.108</v>
      </c>
      <c r="AY19">
        <v>14.1213</v>
      </c>
      <c r="AZ19">
        <v>600.01599999999996</v>
      </c>
      <c r="BA19">
        <v>99.848600000000005</v>
      </c>
      <c r="BB19">
        <v>0.100187</v>
      </c>
      <c r="BC19">
        <v>20.664000000000001</v>
      </c>
      <c r="BD19">
        <v>21.0229</v>
      </c>
      <c r="BE19">
        <v>999.9</v>
      </c>
      <c r="BF19">
        <v>0</v>
      </c>
      <c r="BG19">
        <v>0</v>
      </c>
      <c r="BH19">
        <v>10010</v>
      </c>
      <c r="BI19">
        <v>0</v>
      </c>
      <c r="BJ19">
        <v>9.5140399999999996</v>
      </c>
      <c r="BK19">
        <v>-12.8558</v>
      </c>
      <c r="BL19">
        <v>405.61399999999998</v>
      </c>
      <c r="BM19">
        <v>417.863</v>
      </c>
      <c r="BN19">
        <v>1.8602799999999999</v>
      </c>
      <c r="BO19">
        <v>412.83</v>
      </c>
      <c r="BP19">
        <v>12.0456</v>
      </c>
      <c r="BQ19">
        <v>1.3884799999999999</v>
      </c>
      <c r="BR19">
        <v>1.2027300000000001</v>
      </c>
      <c r="BS19">
        <v>11.792400000000001</v>
      </c>
      <c r="BT19">
        <v>9.6354100000000003</v>
      </c>
      <c r="BU19">
        <v>1999.92</v>
      </c>
      <c r="BV19">
        <v>0.89999300000000004</v>
      </c>
      <c r="BW19">
        <v>0.100007</v>
      </c>
      <c r="BX19">
        <v>0</v>
      </c>
      <c r="BY19">
        <v>2.1648000000000001</v>
      </c>
      <c r="BZ19">
        <v>0</v>
      </c>
      <c r="CA19">
        <v>13681.8</v>
      </c>
      <c r="CB19">
        <v>15438.2</v>
      </c>
      <c r="CC19">
        <v>39</v>
      </c>
      <c r="CD19">
        <v>40.811999999999998</v>
      </c>
      <c r="CE19">
        <v>40.061999999999998</v>
      </c>
      <c r="CF19">
        <v>38.686999999999998</v>
      </c>
      <c r="CG19">
        <v>38.375</v>
      </c>
      <c r="CH19">
        <v>1799.91</v>
      </c>
      <c r="CI19">
        <v>200.01</v>
      </c>
      <c r="CJ19">
        <v>0</v>
      </c>
      <c r="CK19">
        <v>1690054660.0999999</v>
      </c>
      <c r="CL19">
        <v>0</v>
      </c>
      <c r="CM19">
        <v>1690054577.0999999</v>
      </c>
      <c r="CN19" t="s">
        <v>354</v>
      </c>
      <c r="CO19">
        <v>1690054575.0999999</v>
      </c>
      <c r="CP19">
        <v>1690054577.0999999</v>
      </c>
      <c r="CQ19">
        <v>22</v>
      </c>
      <c r="CR19">
        <v>4.7E-2</v>
      </c>
      <c r="CS19">
        <v>2E-3</v>
      </c>
      <c r="CT19">
        <v>-6.1340000000000003</v>
      </c>
      <c r="CU19">
        <v>-0.215</v>
      </c>
      <c r="CV19">
        <v>413</v>
      </c>
      <c r="CW19">
        <v>12</v>
      </c>
      <c r="CX19">
        <v>0.12</v>
      </c>
      <c r="CY19">
        <v>0.03</v>
      </c>
      <c r="CZ19">
        <v>12.0021527998537</v>
      </c>
      <c r="DA19">
        <v>0.11360149506200901</v>
      </c>
      <c r="DB19">
        <v>2.08481126994206E-2</v>
      </c>
      <c r="DC19">
        <v>1</v>
      </c>
      <c r="DD19">
        <v>412.75123809523802</v>
      </c>
      <c r="DE19">
        <v>-4.3948051947871998E-2</v>
      </c>
      <c r="DF19">
        <v>2.94406663387035E-2</v>
      </c>
      <c r="DG19">
        <v>-1</v>
      </c>
      <c r="DH19">
        <v>1999.9839999999999</v>
      </c>
      <c r="DI19">
        <v>2.0843434880093502E-3</v>
      </c>
      <c r="DJ19">
        <v>0.134253491574683</v>
      </c>
      <c r="DK19">
        <v>1</v>
      </c>
      <c r="DL19">
        <v>2</v>
      </c>
      <c r="DM19">
        <v>2</v>
      </c>
      <c r="DN19" t="s">
        <v>355</v>
      </c>
      <c r="DO19">
        <v>3.24288</v>
      </c>
      <c r="DP19">
        <v>2.8404600000000002</v>
      </c>
      <c r="DQ19">
        <v>9.8708099999999993E-2</v>
      </c>
      <c r="DR19">
        <v>9.9453700000000006E-2</v>
      </c>
      <c r="DS19">
        <v>8.3495799999999995E-2</v>
      </c>
      <c r="DT19">
        <v>7.3033899999999999E-2</v>
      </c>
      <c r="DU19">
        <v>26514.6</v>
      </c>
      <c r="DV19">
        <v>27642</v>
      </c>
      <c r="DW19">
        <v>27511.4</v>
      </c>
      <c r="DX19">
        <v>28787</v>
      </c>
      <c r="DY19">
        <v>33238.400000000001</v>
      </c>
      <c r="DZ19">
        <v>35526</v>
      </c>
      <c r="EA19">
        <v>36789.4</v>
      </c>
      <c r="EB19">
        <v>39010</v>
      </c>
      <c r="EC19">
        <v>2.3549199999999999</v>
      </c>
      <c r="ED19">
        <v>1.8022</v>
      </c>
      <c r="EE19">
        <v>0.14571500000000001</v>
      </c>
      <c r="EF19">
        <v>0</v>
      </c>
      <c r="EG19">
        <v>18.611499999999999</v>
      </c>
      <c r="EH19">
        <v>999.9</v>
      </c>
      <c r="EI19">
        <v>55.036000000000001</v>
      </c>
      <c r="EJ19">
        <v>20.018999999999998</v>
      </c>
      <c r="EK19">
        <v>12.948700000000001</v>
      </c>
      <c r="EL19">
        <v>61.9968</v>
      </c>
      <c r="EM19">
        <v>38.954300000000003</v>
      </c>
      <c r="EN19">
        <v>1</v>
      </c>
      <c r="EO19">
        <v>-0.65479200000000004</v>
      </c>
      <c r="EP19">
        <v>1.54267</v>
      </c>
      <c r="EQ19">
        <v>19.934100000000001</v>
      </c>
      <c r="ER19">
        <v>5.2172900000000002</v>
      </c>
      <c r="ES19">
        <v>11.9186</v>
      </c>
      <c r="ET19">
        <v>4.9558</v>
      </c>
      <c r="EU19">
        <v>3.29725</v>
      </c>
      <c r="EV19">
        <v>9999</v>
      </c>
      <c r="EW19">
        <v>5970.2</v>
      </c>
      <c r="EX19">
        <v>86.4</v>
      </c>
      <c r="EY19">
        <v>174</v>
      </c>
      <c r="EZ19">
        <v>1.84063</v>
      </c>
      <c r="FA19">
        <v>1.83972</v>
      </c>
      <c r="FB19">
        <v>1.8456699999999999</v>
      </c>
      <c r="FC19">
        <v>1.84972</v>
      </c>
      <c r="FD19">
        <v>1.8443099999999999</v>
      </c>
      <c r="FE19">
        <v>1.8444499999999999</v>
      </c>
      <c r="FF19">
        <v>1.8444400000000001</v>
      </c>
      <c r="FG19">
        <v>1.8442400000000001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-6.1340000000000003</v>
      </c>
      <c r="FV19">
        <v>-0.2155</v>
      </c>
      <c r="FW19">
        <v>-6.1340000000000101</v>
      </c>
      <c r="FX19">
        <v>0</v>
      </c>
      <c r="FY19">
        <v>0</v>
      </c>
      <c r="FZ19">
        <v>0</v>
      </c>
      <c r="GA19">
        <v>-0.21546999999999999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1.2</v>
      </c>
      <c r="GJ19">
        <v>1.2</v>
      </c>
      <c r="GK19">
        <v>1.0607899999999999</v>
      </c>
      <c r="GL19">
        <v>2.5268600000000001</v>
      </c>
      <c r="GM19">
        <v>1.4489700000000001</v>
      </c>
      <c r="GN19">
        <v>2.32056</v>
      </c>
      <c r="GO19">
        <v>1.5466299999999999</v>
      </c>
      <c r="GP19">
        <v>2.3864700000000001</v>
      </c>
      <c r="GQ19">
        <v>22.909099999999999</v>
      </c>
      <c r="GR19">
        <v>15.2265</v>
      </c>
      <c r="GS19">
        <v>18</v>
      </c>
      <c r="GT19">
        <v>618.15200000000004</v>
      </c>
      <c r="GU19">
        <v>391.08300000000003</v>
      </c>
      <c r="GV19">
        <v>16.809799999999999</v>
      </c>
      <c r="GW19">
        <v>18.706700000000001</v>
      </c>
      <c r="GX19">
        <v>30.000299999999999</v>
      </c>
      <c r="GY19">
        <v>18.561199999999999</v>
      </c>
      <c r="GZ19">
        <v>18.5291</v>
      </c>
      <c r="HA19">
        <v>21.234999999999999</v>
      </c>
      <c r="HB19">
        <v>10</v>
      </c>
      <c r="HC19">
        <v>-30</v>
      </c>
      <c r="HD19">
        <v>16.820499999999999</v>
      </c>
      <c r="HE19">
        <v>412.69099999999997</v>
      </c>
      <c r="HF19">
        <v>0</v>
      </c>
      <c r="HG19">
        <v>101.34399999999999</v>
      </c>
      <c r="HH19">
        <v>94.850200000000001</v>
      </c>
    </row>
    <row r="20" spans="1:216" x14ac:dyDescent="0.2">
      <c r="A20">
        <v>2</v>
      </c>
      <c r="B20">
        <v>1690054710.0999999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1690054710.0999999</v>
      </c>
      <c r="M20">
        <f t="shared" si="0"/>
        <v>1.878955770315469E-3</v>
      </c>
      <c r="N20">
        <f t="shared" si="1"/>
        <v>1.8789557703154691</v>
      </c>
      <c r="O20">
        <f t="shared" si="2"/>
        <v>11.923901257094997</v>
      </c>
      <c r="P20">
        <f t="shared" si="3"/>
        <v>400.005</v>
      </c>
      <c r="Q20">
        <f t="shared" si="4"/>
        <v>281.6903195969515</v>
      </c>
      <c r="R20">
        <f t="shared" si="5"/>
        <v>28.154545189938919</v>
      </c>
      <c r="S20">
        <f t="shared" si="6"/>
        <v>39.979928542859994</v>
      </c>
      <c r="T20">
        <f t="shared" si="7"/>
        <v>0.17472601396723234</v>
      </c>
      <c r="U20">
        <f t="shared" si="8"/>
        <v>2.9263435720611093</v>
      </c>
      <c r="V20">
        <f t="shared" si="9"/>
        <v>0.16913028103992916</v>
      </c>
      <c r="W20">
        <f t="shared" si="10"/>
        <v>0.10619425156261612</v>
      </c>
      <c r="X20">
        <f t="shared" si="11"/>
        <v>297.69982499999998</v>
      </c>
      <c r="Y20">
        <f t="shared" si="12"/>
        <v>21.953042659552107</v>
      </c>
      <c r="Z20">
        <f t="shared" si="13"/>
        <v>20.888200000000001</v>
      </c>
      <c r="AA20">
        <f t="shared" si="14"/>
        <v>2.4788350552427758</v>
      </c>
      <c r="AB20">
        <f t="shared" si="15"/>
        <v>56.797836755077292</v>
      </c>
      <c r="AC20">
        <f t="shared" si="16"/>
        <v>1.3899448113751998</v>
      </c>
      <c r="AD20">
        <f t="shared" si="17"/>
        <v>2.4471791370662532</v>
      </c>
      <c r="AE20">
        <f t="shared" si="18"/>
        <v>1.088890243867576</v>
      </c>
      <c r="AF20">
        <f t="shared" si="19"/>
        <v>-82.86194947091218</v>
      </c>
      <c r="AG20">
        <f t="shared" si="20"/>
        <v>-32.941339236372954</v>
      </c>
      <c r="AH20">
        <f t="shared" si="21"/>
        <v>-2.2814488288337187</v>
      </c>
      <c r="AI20">
        <f t="shared" si="22"/>
        <v>179.61508746388111</v>
      </c>
      <c r="AJ20">
        <v>1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53917.226443813888</v>
      </c>
      <c r="AO20">
        <f t="shared" si="26"/>
        <v>1799.99</v>
      </c>
      <c r="AP20">
        <f t="shared" si="27"/>
        <v>1517.3913</v>
      </c>
      <c r="AQ20">
        <f t="shared" si="28"/>
        <v>0.84299984999916666</v>
      </c>
      <c r="AR20">
        <f t="shared" si="29"/>
        <v>0.16538971049839166</v>
      </c>
      <c r="AS20">
        <v>1690054710.0999999</v>
      </c>
      <c r="AT20">
        <v>400.005</v>
      </c>
      <c r="AU20">
        <v>412.68099999999998</v>
      </c>
      <c r="AV20">
        <v>13.906599999999999</v>
      </c>
      <c r="AW20">
        <v>12.053699999999999</v>
      </c>
      <c r="AX20">
        <v>406.13900000000001</v>
      </c>
      <c r="AY20">
        <v>14.1221</v>
      </c>
      <c r="AZ20">
        <v>599.976</v>
      </c>
      <c r="BA20">
        <v>99.848500000000001</v>
      </c>
      <c r="BB20">
        <v>0.10007199999999999</v>
      </c>
      <c r="BC20">
        <v>20.679400000000001</v>
      </c>
      <c r="BD20">
        <v>20.888200000000001</v>
      </c>
      <c r="BE20">
        <v>999.9</v>
      </c>
      <c r="BF20">
        <v>0</v>
      </c>
      <c r="BG20">
        <v>0</v>
      </c>
      <c r="BH20">
        <v>9996.8799999999992</v>
      </c>
      <c r="BI20">
        <v>0</v>
      </c>
      <c r="BJ20">
        <v>9.2776700000000005</v>
      </c>
      <c r="BK20">
        <v>-12.6761</v>
      </c>
      <c r="BL20">
        <v>405.64600000000002</v>
      </c>
      <c r="BM20">
        <v>417.71600000000001</v>
      </c>
      <c r="BN20">
        <v>1.8528800000000001</v>
      </c>
      <c r="BO20">
        <v>412.68099999999998</v>
      </c>
      <c r="BP20">
        <v>12.053699999999999</v>
      </c>
      <c r="BQ20">
        <v>1.38855</v>
      </c>
      <c r="BR20">
        <v>1.2035400000000001</v>
      </c>
      <c r="BS20">
        <v>11.793200000000001</v>
      </c>
      <c r="BT20">
        <v>9.6454699999999995</v>
      </c>
      <c r="BU20">
        <v>1799.99</v>
      </c>
      <c r="BV20">
        <v>0.90000400000000003</v>
      </c>
      <c r="BW20">
        <v>9.9996199999999993E-2</v>
      </c>
      <c r="BX20">
        <v>0</v>
      </c>
      <c r="BY20">
        <v>2.2206000000000001</v>
      </c>
      <c r="BZ20">
        <v>0</v>
      </c>
      <c r="CA20">
        <v>12205.5</v>
      </c>
      <c r="CB20">
        <v>13894.9</v>
      </c>
      <c r="CC20">
        <v>38.936999999999998</v>
      </c>
      <c r="CD20">
        <v>40.875</v>
      </c>
      <c r="CE20">
        <v>40.186999999999998</v>
      </c>
      <c r="CF20">
        <v>38.75</v>
      </c>
      <c r="CG20">
        <v>38.375</v>
      </c>
      <c r="CH20">
        <v>1620</v>
      </c>
      <c r="CI20">
        <v>179.99</v>
      </c>
      <c r="CJ20">
        <v>0</v>
      </c>
      <c r="CK20">
        <v>1690054721.3</v>
      </c>
      <c r="CL20">
        <v>0</v>
      </c>
      <c r="CM20">
        <v>1690054577.0999999</v>
      </c>
      <c r="CN20" t="s">
        <v>354</v>
      </c>
      <c r="CO20">
        <v>1690054575.0999999</v>
      </c>
      <c r="CP20">
        <v>1690054577.0999999</v>
      </c>
      <c r="CQ20">
        <v>22</v>
      </c>
      <c r="CR20">
        <v>4.7E-2</v>
      </c>
      <c r="CS20">
        <v>2E-3</v>
      </c>
      <c r="CT20">
        <v>-6.1340000000000003</v>
      </c>
      <c r="CU20">
        <v>-0.215</v>
      </c>
      <c r="CV20">
        <v>413</v>
      </c>
      <c r="CW20">
        <v>12</v>
      </c>
      <c r="CX20">
        <v>0.12</v>
      </c>
      <c r="CY20">
        <v>0.03</v>
      </c>
      <c r="CZ20">
        <v>11.9099834670292</v>
      </c>
      <c r="DA20">
        <v>-5.2998513188136603E-4</v>
      </c>
      <c r="DB20">
        <v>3.6892741080228997E-2</v>
      </c>
      <c r="DC20">
        <v>1</v>
      </c>
      <c r="DD20">
        <v>412.66709523809499</v>
      </c>
      <c r="DE20">
        <v>0.16394805194867601</v>
      </c>
      <c r="DF20">
        <v>2.97447950819501E-2</v>
      </c>
      <c r="DG20">
        <v>-1</v>
      </c>
      <c r="DH20">
        <v>1800.0009523809499</v>
      </c>
      <c r="DI20">
        <v>-2.3427595267665999E-2</v>
      </c>
      <c r="DJ20">
        <v>8.1092316028147197E-3</v>
      </c>
      <c r="DK20">
        <v>1</v>
      </c>
      <c r="DL20">
        <v>2</v>
      </c>
      <c r="DM20">
        <v>2</v>
      </c>
      <c r="DN20" t="s">
        <v>355</v>
      </c>
      <c r="DO20">
        <v>3.2427600000000001</v>
      </c>
      <c r="DP20">
        <v>2.84023</v>
      </c>
      <c r="DQ20">
        <v>9.8706699999999994E-2</v>
      </c>
      <c r="DR20">
        <v>9.9419599999999997E-2</v>
      </c>
      <c r="DS20">
        <v>8.3493300000000006E-2</v>
      </c>
      <c r="DT20">
        <v>7.30653E-2</v>
      </c>
      <c r="DU20">
        <v>26512.799999999999</v>
      </c>
      <c r="DV20">
        <v>27641.7</v>
      </c>
      <c r="DW20">
        <v>27509.599999999999</v>
      </c>
      <c r="DX20">
        <v>28785.599999999999</v>
      </c>
      <c r="DY20">
        <v>33236.300000000003</v>
      </c>
      <c r="DZ20">
        <v>35523</v>
      </c>
      <c r="EA20">
        <v>36786.800000000003</v>
      </c>
      <c r="EB20">
        <v>39008</v>
      </c>
      <c r="EC20">
        <v>2.3552</v>
      </c>
      <c r="ED20">
        <v>1.8019499999999999</v>
      </c>
      <c r="EE20">
        <v>0.142399</v>
      </c>
      <c r="EF20">
        <v>0</v>
      </c>
      <c r="EG20">
        <v>18.531199999999998</v>
      </c>
      <c r="EH20">
        <v>999.9</v>
      </c>
      <c r="EI20">
        <v>55.048000000000002</v>
      </c>
      <c r="EJ20">
        <v>20.018999999999998</v>
      </c>
      <c r="EK20">
        <v>12.9528</v>
      </c>
      <c r="EL20">
        <v>61.836799999999997</v>
      </c>
      <c r="EM20">
        <v>38.886200000000002</v>
      </c>
      <c r="EN20">
        <v>1</v>
      </c>
      <c r="EO20">
        <v>-0.65280700000000003</v>
      </c>
      <c r="EP20">
        <v>-0.59295500000000001</v>
      </c>
      <c r="EQ20">
        <v>19.973400000000002</v>
      </c>
      <c r="ER20">
        <v>5.2201399999999998</v>
      </c>
      <c r="ES20">
        <v>11.9186</v>
      </c>
      <c r="ET20">
        <v>4.9550999999999998</v>
      </c>
      <c r="EU20">
        <v>3.29745</v>
      </c>
      <c r="EV20">
        <v>9999</v>
      </c>
      <c r="EW20">
        <v>5971.4</v>
      </c>
      <c r="EX20">
        <v>86.4</v>
      </c>
      <c r="EY20">
        <v>174</v>
      </c>
      <c r="EZ20">
        <v>1.8403499999999999</v>
      </c>
      <c r="FA20">
        <v>1.8394299999999999</v>
      </c>
      <c r="FB20">
        <v>1.8453900000000001</v>
      </c>
      <c r="FC20">
        <v>1.84945</v>
      </c>
      <c r="FD20">
        <v>1.8440399999999999</v>
      </c>
      <c r="FE20">
        <v>1.8441700000000001</v>
      </c>
      <c r="FF20">
        <v>1.8441700000000001</v>
      </c>
      <c r="FG20">
        <v>1.84396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-6.1340000000000003</v>
      </c>
      <c r="FV20">
        <v>-0.2155</v>
      </c>
      <c r="FW20">
        <v>-6.1340000000000101</v>
      </c>
      <c r="FX20">
        <v>0</v>
      </c>
      <c r="FY20">
        <v>0</v>
      </c>
      <c r="FZ20">
        <v>0</v>
      </c>
      <c r="GA20">
        <v>-0.21546999999999999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2.2000000000000002</v>
      </c>
      <c r="GJ20">
        <v>2.2000000000000002</v>
      </c>
      <c r="GK20">
        <v>1.0607899999999999</v>
      </c>
      <c r="GL20">
        <v>2.52563</v>
      </c>
      <c r="GM20">
        <v>1.4477500000000001</v>
      </c>
      <c r="GN20">
        <v>2.32056</v>
      </c>
      <c r="GO20">
        <v>1.5466299999999999</v>
      </c>
      <c r="GP20">
        <v>2.4060100000000002</v>
      </c>
      <c r="GQ20">
        <v>22.929300000000001</v>
      </c>
      <c r="GR20">
        <v>15.244</v>
      </c>
      <c r="GS20">
        <v>18</v>
      </c>
      <c r="GT20">
        <v>618.66499999999996</v>
      </c>
      <c r="GU20">
        <v>391.161</v>
      </c>
      <c r="GV20">
        <v>18.5563</v>
      </c>
      <c r="GW20">
        <v>18.737100000000002</v>
      </c>
      <c r="GX20">
        <v>30.000399999999999</v>
      </c>
      <c r="GY20">
        <v>18.587700000000002</v>
      </c>
      <c r="GZ20">
        <v>18.555700000000002</v>
      </c>
      <c r="HA20">
        <v>21.229900000000001</v>
      </c>
      <c r="HB20">
        <v>10</v>
      </c>
      <c r="HC20">
        <v>-30</v>
      </c>
      <c r="HD20">
        <v>18.632899999999999</v>
      </c>
      <c r="HE20">
        <v>412.637</v>
      </c>
      <c r="HF20">
        <v>0</v>
      </c>
      <c r="HG20">
        <v>101.337</v>
      </c>
      <c r="HH20">
        <v>94.845500000000001</v>
      </c>
    </row>
    <row r="21" spans="1:216" x14ac:dyDescent="0.2">
      <c r="A21">
        <v>3</v>
      </c>
      <c r="B21">
        <v>1690054771.0999999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1690054771.0999999</v>
      </c>
      <c r="M21">
        <f t="shared" si="0"/>
        <v>1.8540511452841825E-3</v>
      </c>
      <c r="N21">
        <f t="shared" si="1"/>
        <v>1.8540511452841826</v>
      </c>
      <c r="O21">
        <f t="shared" si="2"/>
        <v>11.799920798429561</v>
      </c>
      <c r="P21">
        <f t="shared" si="3"/>
        <v>400.03500000000003</v>
      </c>
      <c r="Q21">
        <f t="shared" si="4"/>
        <v>279.73817026060448</v>
      </c>
      <c r="R21">
        <f t="shared" si="5"/>
        <v>27.959562967594817</v>
      </c>
      <c r="S21">
        <f t="shared" si="6"/>
        <v>39.983116216574999</v>
      </c>
      <c r="T21">
        <f t="shared" si="7"/>
        <v>0.16987717094251109</v>
      </c>
      <c r="U21">
        <f t="shared" si="8"/>
        <v>2.9288625077751407</v>
      </c>
      <c r="V21">
        <f t="shared" si="9"/>
        <v>0.16458704037471492</v>
      </c>
      <c r="W21">
        <f t="shared" si="10"/>
        <v>0.10332847455568844</v>
      </c>
      <c r="X21">
        <f t="shared" si="11"/>
        <v>248.07440699999998</v>
      </c>
      <c r="Y21">
        <f t="shared" si="12"/>
        <v>21.985752510946863</v>
      </c>
      <c r="Z21">
        <f t="shared" si="13"/>
        <v>20.9801</v>
      </c>
      <c r="AA21">
        <f t="shared" si="14"/>
        <v>2.4928811826616792</v>
      </c>
      <c r="AB21">
        <f t="shared" si="15"/>
        <v>55.641088901267501</v>
      </c>
      <c r="AC21">
        <f t="shared" si="16"/>
        <v>1.3888319598929999</v>
      </c>
      <c r="AD21">
        <f t="shared" si="17"/>
        <v>2.4960546015866387</v>
      </c>
      <c r="AE21">
        <f t="shared" si="18"/>
        <v>1.1040492227686793</v>
      </c>
      <c r="AF21">
        <f t="shared" si="19"/>
        <v>-81.763655507032453</v>
      </c>
      <c r="AG21">
        <f t="shared" si="20"/>
        <v>3.2685472952471253</v>
      </c>
      <c r="AH21">
        <f t="shared" si="21"/>
        <v>0.22665571089470576</v>
      </c>
      <c r="AI21">
        <f t="shared" si="22"/>
        <v>169.80595449910936</v>
      </c>
      <c r="AJ21">
        <v>1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53932.540680769678</v>
      </c>
      <c r="AO21">
        <f t="shared" si="26"/>
        <v>1499.93</v>
      </c>
      <c r="AP21">
        <f t="shared" si="27"/>
        <v>1264.4414999999999</v>
      </c>
      <c r="AQ21">
        <f t="shared" si="28"/>
        <v>0.84300034001586732</v>
      </c>
      <c r="AR21">
        <f t="shared" si="29"/>
        <v>0.16539065623062407</v>
      </c>
      <c r="AS21">
        <v>1690054771.0999999</v>
      </c>
      <c r="AT21">
        <v>400.03500000000003</v>
      </c>
      <c r="AU21">
        <v>412.57600000000002</v>
      </c>
      <c r="AV21">
        <v>13.8954</v>
      </c>
      <c r="AW21">
        <v>12.0672</v>
      </c>
      <c r="AX21">
        <v>406.16899999999998</v>
      </c>
      <c r="AY21">
        <v>14.110900000000001</v>
      </c>
      <c r="AZ21">
        <v>600.029</v>
      </c>
      <c r="BA21">
        <v>99.849000000000004</v>
      </c>
      <c r="BB21">
        <v>0.100045</v>
      </c>
      <c r="BC21">
        <v>21.000800000000002</v>
      </c>
      <c r="BD21">
        <v>20.9801</v>
      </c>
      <c r="BE21">
        <v>999.9</v>
      </c>
      <c r="BF21">
        <v>0</v>
      </c>
      <c r="BG21">
        <v>0</v>
      </c>
      <c r="BH21">
        <v>10011.200000000001</v>
      </c>
      <c r="BI21">
        <v>0</v>
      </c>
      <c r="BJ21">
        <v>9.3308499999999999</v>
      </c>
      <c r="BK21">
        <v>-12.540699999999999</v>
      </c>
      <c r="BL21">
        <v>405.67200000000003</v>
      </c>
      <c r="BM21">
        <v>417.61500000000001</v>
      </c>
      <c r="BN21">
        <v>1.8282</v>
      </c>
      <c r="BO21">
        <v>412.57600000000002</v>
      </c>
      <c r="BP21">
        <v>12.0672</v>
      </c>
      <c r="BQ21">
        <v>1.3874500000000001</v>
      </c>
      <c r="BR21">
        <v>1.2049000000000001</v>
      </c>
      <c r="BS21">
        <v>11.7811</v>
      </c>
      <c r="BT21">
        <v>9.6622599999999998</v>
      </c>
      <c r="BU21">
        <v>1499.93</v>
      </c>
      <c r="BV21">
        <v>0.89999099999999999</v>
      </c>
      <c r="BW21">
        <v>0.100009</v>
      </c>
      <c r="BX21">
        <v>0</v>
      </c>
      <c r="BY21">
        <v>2.1640000000000001</v>
      </c>
      <c r="BZ21">
        <v>0</v>
      </c>
      <c r="CA21">
        <v>10013</v>
      </c>
      <c r="CB21">
        <v>11578.6</v>
      </c>
      <c r="CC21">
        <v>38.686999999999998</v>
      </c>
      <c r="CD21">
        <v>40.936999999999998</v>
      </c>
      <c r="CE21">
        <v>40.125</v>
      </c>
      <c r="CF21">
        <v>38.75</v>
      </c>
      <c r="CG21">
        <v>38.311999999999998</v>
      </c>
      <c r="CH21">
        <v>1349.92</v>
      </c>
      <c r="CI21">
        <v>150.01</v>
      </c>
      <c r="CJ21">
        <v>0</v>
      </c>
      <c r="CK21">
        <v>1690054782.5</v>
      </c>
      <c r="CL21">
        <v>0</v>
      </c>
      <c r="CM21">
        <v>1690054577.0999999</v>
      </c>
      <c r="CN21" t="s">
        <v>354</v>
      </c>
      <c r="CO21">
        <v>1690054575.0999999</v>
      </c>
      <c r="CP21">
        <v>1690054577.0999999</v>
      </c>
      <c r="CQ21">
        <v>22</v>
      </c>
      <c r="CR21">
        <v>4.7E-2</v>
      </c>
      <c r="CS21">
        <v>2E-3</v>
      </c>
      <c r="CT21">
        <v>-6.1340000000000003</v>
      </c>
      <c r="CU21">
        <v>-0.215</v>
      </c>
      <c r="CV21">
        <v>413</v>
      </c>
      <c r="CW21">
        <v>12</v>
      </c>
      <c r="CX21">
        <v>0.12</v>
      </c>
      <c r="CY21">
        <v>0.03</v>
      </c>
      <c r="CZ21">
        <v>11.790051227129901</v>
      </c>
      <c r="DA21">
        <v>-0.49465784754549202</v>
      </c>
      <c r="DB21">
        <v>7.3761504522670496E-2</v>
      </c>
      <c r="DC21">
        <v>1</v>
      </c>
      <c r="DD21">
        <v>412.54730000000001</v>
      </c>
      <c r="DE21">
        <v>-0.334195488721999</v>
      </c>
      <c r="DF21">
        <v>4.1921474210717603E-2</v>
      </c>
      <c r="DG21">
        <v>-1</v>
      </c>
      <c r="DH21">
        <v>1499.9957142857099</v>
      </c>
      <c r="DI21">
        <v>1.02576436879914E-2</v>
      </c>
      <c r="DJ21">
        <v>0.124539969815431</v>
      </c>
      <c r="DK21">
        <v>1</v>
      </c>
      <c r="DL21">
        <v>2</v>
      </c>
      <c r="DM21">
        <v>2</v>
      </c>
      <c r="DN21" t="s">
        <v>355</v>
      </c>
      <c r="DO21">
        <v>3.2428499999999998</v>
      </c>
      <c r="DP21">
        <v>2.8403299999999998</v>
      </c>
      <c r="DQ21">
        <v>9.8705500000000002E-2</v>
      </c>
      <c r="DR21">
        <v>9.9393499999999996E-2</v>
      </c>
      <c r="DS21">
        <v>8.34395E-2</v>
      </c>
      <c r="DT21">
        <v>7.3120699999999997E-2</v>
      </c>
      <c r="DU21">
        <v>26511.7</v>
      </c>
      <c r="DV21">
        <v>27641.1</v>
      </c>
      <c r="DW21">
        <v>27508.6</v>
      </c>
      <c r="DX21">
        <v>28784.3</v>
      </c>
      <c r="DY21">
        <v>33236.400000000001</v>
      </c>
      <c r="DZ21">
        <v>35519.199999999997</v>
      </c>
      <c r="EA21">
        <v>36784.699999999997</v>
      </c>
      <c r="EB21">
        <v>39006.199999999997</v>
      </c>
      <c r="EC21">
        <v>2.3551199999999999</v>
      </c>
      <c r="ED21">
        <v>1.8016000000000001</v>
      </c>
      <c r="EE21">
        <v>0.13897200000000001</v>
      </c>
      <c r="EF21">
        <v>0</v>
      </c>
      <c r="EG21">
        <v>18.680299999999999</v>
      </c>
      <c r="EH21">
        <v>999.9</v>
      </c>
      <c r="EI21">
        <v>55.073</v>
      </c>
      <c r="EJ21">
        <v>20.029</v>
      </c>
      <c r="EK21">
        <v>12.965999999999999</v>
      </c>
      <c r="EL21">
        <v>61.886800000000001</v>
      </c>
      <c r="EM21">
        <v>38.954300000000003</v>
      </c>
      <c r="EN21">
        <v>1</v>
      </c>
      <c r="EO21">
        <v>-0.65158000000000005</v>
      </c>
      <c r="EP21">
        <v>-1.4068099999999999</v>
      </c>
      <c r="EQ21">
        <v>19.941700000000001</v>
      </c>
      <c r="ER21">
        <v>5.2228300000000001</v>
      </c>
      <c r="ES21">
        <v>11.9171</v>
      </c>
      <c r="ET21">
        <v>4.9553000000000003</v>
      </c>
      <c r="EU21">
        <v>3.2971300000000001</v>
      </c>
      <c r="EV21">
        <v>9999</v>
      </c>
      <c r="EW21">
        <v>5972.9</v>
      </c>
      <c r="EX21">
        <v>86.4</v>
      </c>
      <c r="EY21">
        <v>174</v>
      </c>
      <c r="EZ21">
        <v>1.84009</v>
      </c>
      <c r="FA21">
        <v>1.83918</v>
      </c>
      <c r="FB21">
        <v>1.84514</v>
      </c>
      <c r="FC21">
        <v>1.84917</v>
      </c>
      <c r="FD21">
        <v>1.84378</v>
      </c>
      <c r="FE21">
        <v>1.8439099999999999</v>
      </c>
      <c r="FF21">
        <v>1.84389</v>
      </c>
      <c r="FG21">
        <v>1.8436900000000001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-6.1340000000000003</v>
      </c>
      <c r="FV21">
        <v>-0.2155</v>
      </c>
      <c r="FW21">
        <v>-6.1340000000000101</v>
      </c>
      <c r="FX21">
        <v>0</v>
      </c>
      <c r="FY21">
        <v>0</v>
      </c>
      <c r="FZ21">
        <v>0</v>
      </c>
      <c r="GA21">
        <v>-0.21546999999999999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3.3</v>
      </c>
      <c r="GJ21">
        <v>3.2</v>
      </c>
      <c r="GK21">
        <v>1.0595699999999999</v>
      </c>
      <c r="GL21">
        <v>2.52319</v>
      </c>
      <c r="GM21">
        <v>1.4477500000000001</v>
      </c>
      <c r="GN21">
        <v>2.32178</v>
      </c>
      <c r="GO21">
        <v>1.5466299999999999</v>
      </c>
      <c r="GP21">
        <v>2.4316399999999998</v>
      </c>
      <c r="GQ21">
        <v>22.929300000000001</v>
      </c>
      <c r="GR21">
        <v>15.235300000000001</v>
      </c>
      <c r="GS21">
        <v>18</v>
      </c>
      <c r="GT21">
        <v>618.97</v>
      </c>
      <c r="GU21">
        <v>391.20600000000002</v>
      </c>
      <c r="GV21">
        <v>20.052</v>
      </c>
      <c r="GW21">
        <v>18.759</v>
      </c>
      <c r="GX21">
        <v>30.000499999999999</v>
      </c>
      <c r="GY21">
        <v>18.616199999999999</v>
      </c>
      <c r="GZ21">
        <v>18.5854</v>
      </c>
      <c r="HA21">
        <v>21.2209</v>
      </c>
      <c r="HB21">
        <v>10</v>
      </c>
      <c r="HC21">
        <v>-30</v>
      </c>
      <c r="HD21">
        <v>20.058199999999999</v>
      </c>
      <c r="HE21">
        <v>412.43900000000002</v>
      </c>
      <c r="HF21">
        <v>0</v>
      </c>
      <c r="HG21">
        <v>101.33199999999999</v>
      </c>
      <c r="HH21">
        <v>94.840999999999994</v>
      </c>
    </row>
    <row r="22" spans="1:216" x14ac:dyDescent="0.2">
      <c r="A22">
        <v>4</v>
      </c>
      <c r="B22">
        <v>1690054832.0999999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1690054832.0999999</v>
      </c>
      <c r="M22">
        <f t="shared" si="0"/>
        <v>1.7836325014830331E-3</v>
      </c>
      <c r="N22">
        <f t="shared" si="1"/>
        <v>1.7836325014830332</v>
      </c>
      <c r="O22">
        <f t="shared" si="2"/>
        <v>11.627789416885076</v>
      </c>
      <c r="P22">
        <f t="shared" si="3"/>
        <v>400.01400000000001</v>
      </c>
      <c r="Q22">
        <f t="shared" si="4"/>
        <v>275.89767583385435</v>
      </c>
      <c r="R22">
        <f t="shared" si="5"/>
        <v>27.575700140279785</v>
      </c>
      <c r="S22">
        <f t="shared" si="6"/>
        <v>39.981004126169402</v>
      </c>
      <c r="T22">
        <f t="shared" si="7"/>
        <v>0.16180012546054423</v>
      </c>
      <c r="U22">
        <f t="shared" si="8"/>
        <v>2.9293232708751602</v>
      </c>
      <c r="V22">
        <f t="shared" si="9"/>
        <v>0.15699415937550973</v>
      </c>
      <c r="W22">
        <f t="shared" si="10"/>
        <v>9.8541255677918993E-2</v>
      </c>
      <c r="X22">
        <f t="shared" si="11"/>
        <v>206.763036</v>
      </c>
      <c r="Y22">
        <f t="shared" si="12"/>
        <v>21.954573603320004</v>
      </c>
      <c r="Z22">
        <f t="shared" si="13"/>
        <v>21.008800000000001</v>
      </c>
      <c r="AA22">
        <f t="shared" si="14"/>
        <v>2.4972819912091304</v>
      </c>
      <c r="AB22">
        <f t="shared" si="15"/>
        <v>54.778349561283989</v>
      </c>
      <c r="AC22">
        <f t="shared" si="16"/>
        <v>1.3837940725245002</v>
      </c>
      <c r="AD22">
        <f t="shared" si="17"/>
        <v>2.5261697068407702</v>
      </c>
      <c r="AE22">
        <f t="shared" si="18"/>
        <v>1.1134879186846303</v>
      </c>
      <c r="AF22">
        <f t="shared" si="19"/>
        <v>-78.658193315401761</v>
      </c>
      <c r="AG22">
        <f t="shared" si="20"/>
        <v>29.579479148405746</v>
      </c>
      <c r="AH22">
        <f t="shared" si="21"/>
        <v>2.0531959537918363</v>
      </c>
      <c r="AI22">
        <f t="shared" si="22"/>
        <v>159.73751778679579</v>
      </c>
      <c r="AJ22">
        <v>1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53910.320998649309</v>
      </c>
      <c r="AO22">
        <f t="shared" si="26"/>
        <v>1250.1600000000001</v>
      </c>
      <c r="AP22">
        <f t="shared" si="27"/>
        <v>1053.8843999999999</v>
      </c>
      <c r="AQ22">
        <f t="shared" si="28"/>
        <v>0.84299961604914564</v>
      </c>
      <c r="AR22">
        <f t="shared" si="29"/>
        <v>0.16538925897485121</v>
      </c>
      <c r="AS22">
        <v>1690054832.0999999</v>
      </c>
      <c r="AT22">
        <v>400.01400000000001</v>
      </c>
      <c r="AU22">
        <v>412.35500000000002</v>
      </c>
      <c r="AV22">
        <v>13.845000000000001</v>
      </c>
      <c r="AW22">
        <v>12.0861</v>
      </c>
      <c r="AX22">
        <v>406.14800000000002</v>
      </c>
      <c r="AY22">
        <v>14.060499999999999</v>
      </c>
      <c r="AZ22">
        <v>600.01300000000003</v>
      </c>
      <c r="BA22">
        <v>99.849299999999999</v>
      </c>
      <c r="BB22">
        <v>9.9712099999999998E-2</v>
      </c>
      <c r="BC22">
        <v>21.196100000000001</v>
      </c>
      <c r="BD22">
        <v>21.008800000000001</v>
      </c>
      <c r="BE22">
        <v>999.9</v>
      </c>
      <c r="BF22">
        <v>0</v>
      </c>
      <c r="BG22">
        <v>0</v>
      </c>
      <c r="BH22">
        <v>10013.799999999999</v>
      </c>
      <c r="BI22">
        <v>0</v>
      </c>
      <c r="BJ22">
        <v>9.3367599999999999</v>
      </c>
      <c r="BK22">
        <v>-12.3407</v>
      </c>
      <c r="BL22">
        <v>405.63</v>
      </c>
      <c r="BM22">
        <v>417.399</v>
      </c>
      <c r="BN22">
        <v>1.75891</v>
      </c>
      <c r="BO22">
        <v>412.35500000000002</v>
      </c>
      <c r="BP22">
        <v>12.0861</v>
      </c>
      <c r="BQ22">
        <v>1.3824099999999999</v>
      </c>
      <c r="BR22">
        <v>1.20678</v>
      </c>
      <c r="BS22">
        <v>11.726100000000001</v>
      </c>
      <c r="BT22">
        <v>9.6855100000000007</v>
      </c>
      <c r="BU22">
        <v>1250.1600000000001</v>
      </c>
      <c r="BV22">
        <v>0.90001399999999998</v>
      </c>
      <c r="BW22">
        <v>9.9986500000000006E-2</v>
      </c>
      <c r="BX22">
        <v>0</v>
      </c>
      <c r="BY22">
        <v>2.2082999999999999</v>
      </c>
      <c r="BZ22">
        <v>0</v>
      </c>
      <c r="CA22">
        <v>8247.4</v>
      </c>
      <c r="CB22">
        <v>9650.5</v>
      </c>
      <c r="CC22">
        <v>38.375</v>
      </c>
      <c r="CD22">
        <v>40.936999999999998</v>
      </c>
      <c r="CE22">
        <v>40</v>
      </c>
      <c r="CF22">
        <v>38.75</v>
      </c>
      <c r="CG22">
        <v>38.125</v>
      </c>
      <c r="CH22">
        <v>1125.1600000000001</v>
      </c>
      <c r="CI22">
        <v>125</v>
      </c>
      <c r="CJ22">
        <v>0</v>
      </c>
      <c r="CK22">
        <v>1690054843.0999999</v>
      </c>
      <c r="CL22">
        <v>0</v>
      </c>
      <c r="CM22">
        <v>1690054577.0999999</v>
      </c>
      <c r="CN22" t="s">
        <v>354</v>
      </c>
      <c r="CO22">
        <v>1690054575.0999999</v>
      </c>
      <c r="CP22">
        <v>1690054577.0999999</v>
      </c>
      <c r="CQ22">
        <v>22</v>
      </c>
      <c r="CR22">
        <v>4.7E-2</v>
      </c>
      <c r="CS22">
        <v>2E-3</v>
      </c>
      <c r="CT22">
        <v>-6.1340000000000003</v>
      </c>
      <c r="CU22">
        <v>-0.215</v>
      </c>
      <c r="CV22">
        <v>413</v>
      </c>
      <c r="CW22">
        <v>12</v>
      </c>
      <c r="CX22">
        <v>0.12</v>
      </c>
      <c r="CY22">
        <v>0.03</v>
      </c>
      <c r="CZ22">
        <v>11.681654459626699</v>
      </c>
      <c r="DA22">
        <v>-4.3535607761297099E-2</v>
      </c>
      <c r="DB22">
        <v>1.7177014119376301E-2</v>
      </c>
      <c r="DC22">
        <v>1</v>
      </c>
      <c r="DD22">
        <v>412.42176190476198</v>
      </c>
      <c r="DE22">
        <v>-0.12631168831086001</v>
      </c>
      <c r="DF22">
        <v>2.3488405978684599E-2</v>
      </c>
      <c r="DG22">
        <v>-1</v>
      </c>
      <c r="DH22">
        <v>1249.972</v>
      </c>
      <c r="DI22">
        <v>0.29486660214281102</v>
      </c>
      <c r="DJ22">
        <v>0.14951922953261201</v>
      </c>
      <c r="DK22">
        <v>1</v>
      </c>
      <c r="DL22">
        <v>2</v>
      </c>
      <c r="DM22">
        <v>2</v>
      </c>
      <c r="DN22" t="s">
        <v>355</v>
      </c>
      <c r="DO22">
        <v>3.2427999999999999</v>
      </c>
      <c r="DP22">
        <v>2.84002</v>
      </c>
      <c r="DQ22">
        <v>9.8694599999999993E-2</v>
      </c>
      <c r="DR22">
        <v>9.9346799999999999E-2</v>
      </c>
      <c r="DS22">
        <v>8.32151E-2</v>
      </c>
      <c r="DT22">
        <v>7.3199899999999998E-2</v>
      </c>
      <c r="DU22">
        <v>26510.799999999999</v>
      </c>
      <c r="DV22">
        <v>27640.6</v>
      </c>
      <c r="DW22">
        <v>27507.4</v>
      </c>
      <c r="DX22">
        <v>28782.400000000001</v>
      </c>
      <c r="DY22">
        <v>33243.4</v>
      </c>
      <c r="DZ22">
        <v>35514</v>
      </c>
      <c r="EA22">
        <v>36783.199999999997</v>
      </c>
      <c r="EB22">
        <v>39003.800000000003</v>
      </c>
      <c r="EC22">
        <v>2.3544499999999999</v>
      </c>
      <c r="ED22">
        <v>1.80128</v>
      </c>
      <c r="EE22">
        <v>0.125915</v>
      </c>
      <c r="EF22">
        <v>0</v>
      </c>
      <c r="EG22">
        <v>18.925599999999999</v>
      </c>
      <c r="EH22">
        <v>999.9</v>
      </c>
      <c r="EI22">
        <v>55.115000000000002</v>
      </c>
      <c r="EJ22">
        <v>20.029</v>
      </c>
      <c r="EK22">
        <v>12.976599999999999</v>
      </c>
      <c r="EL22">
        <v>61.936799999999998</v>
      </c>
      <c r="EM22">
        <v>38.722000000000001</v>
      </c>
      <c r="EN22">
        <v>1</v>
      </c>
      <c r="EO22">
        <v>-0.64778199999999997</v>
      </c>
      <c r="EP22">
        <v>0.55264999999999997</v>
      </c>
      <c r="EQ22">
        <v>19.973700000000001</v>
      </c>
      <c r="ER22">
        <v>5.2225299999999999</v>
      </c>
      <c r="ES22">
        <v>11.9201</v>
      </c>
      <c r="ET22">
        <v>4.9557000000000002</v>
      </c>
      <c r="EU22">
        <v>3.2974000000000001</v>
      </c>
      <c r="EV22">
        <v>9999</v>
      </c>
      <c r="EW22">
        <v>5974.3</v>
      </c>
      <c r="EX22">
        <v>86.4</v>
      </c>
      <c r="EY22">
        <v>174</v>
      </c>
      <c r="EZ22">
        <v>1.8400099999999999</v>
      </c>
      <c r="FA22">
        <v>1.83908</v>
      </c>
      <c r="FB22">
        <v>1.8450500000000001</v>
      </c>
      <c r="FC22">
        <v>1.8490899999999999</v>
      </c>
      <c r="FD22">
        <v>1.8436999999999999</v>
      </c>
      <c r="FE22">
        <v>1.8438099999999999</v>
      </c>
      <c r="FF22">
        <v>1.84379</v>
      </c>
      <c r="FG22">
        <v>1.8435999999999999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-6.1340000000000003</v>
      </c>
      <c r="FV22">
        <v>-0.2155</v>
      </c>
      <c r="FW22">
        <v>-6.1340000000000101</v>
      </c>
      <c r="FX22">
        <v>0</v>
      </c>
      <c r="FY22">
        <v>0</v>
      </c>
      <c r="FZ22">
        <v>0</v>
      </c>
      <c r="GA22">
        <v>-0.21546999999999999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4.3</v>
      </c>
      <c r="GJ22">
        <v>4.2</v>
      </c>
      <c r="GK22">
        <v>1.0595699999999999</v>
      </c>
      <c r="GL22">
        <v>2.5305200000000001</v>
      </c>
      <c r="GM22">
        <v>1.4489700000000001</v>
      </c>
      <c r="GN22">
        <v>2.32056</v>
      </c>
      <c r="GO22">
        <v>1.5466299999999999</v>
      </c>
      <c r="GP22">
        <v>2.36084</v>
      </c>
      <c r="GQ22">
        <v>22.9697</v>
      </c>
      <c r="GR22">
        <v>15.2178</v>
      </c>
      <c r="GS22">
        <v>18</v>
      </c>
      <c r="GT22">
        <v>618.84900000000005</v>
      </c>
      <c r="GU22">
        <v>391.24299999999999</v>
      </c>
      <c r="GV22">
        <v>18.604099999999999</v>
      </c>
      <c r="GW22">
        <v>18.778099999999998</v>
      </c>
      <c r="GX22">
        <v>29.999700000000001</v>
      </c>
      <c r="GY22">
        <v>18.642900000000001</v>
      </c>
      <c r="GZ22">
        <v>18.612400000000001</v>
      </c>
      <c r="HA22">
        <v>21.218299999999999</v>
      </c>
      <c r="HB22">
        <v>10</v>
      </c>
      <c r="HC22">
        <v>-30</v>
      </c>
      <c r="HD22">
        <v>18.7423</v>
      </c>
      <c r="HE22">
        <v>412.351</v>
      </c>
      <c r="HF22">
        <v>0</v>
      </c>
      <c r="HG22">
        <v>101.328</v>
      </c>
      <c r="HH22">
        <v>94.834999999999994</v>
      </c>
    </row>
    <row r="23" spans="1:216" x14ac:dyDescent="0.2">
      <c r="A23">
        <v>5</v>
      </c>
      <c r="B23">
        <v>1690054893.0999999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1690054893.0999999</v>
      </c>
      <c r="M23">
        <f t="shared" si="0"/>
        <v>1.7589258987160477E-3</v>
      </c>
      <c r="N23">
        <f t="shared" si="1"/>
        <v>1.7589258987160477</v>
      </c>
      <c r="O23">
        <f t="shared" si="2"/>
        <v>11.526727031476666</v>
      </c>
      <c r="P23">
        <f t="shared" si="3"/>
        <v>400.00400000000002</v>
      </c>
      <c r="Q23">
        <f t="shared" si="4"/>
        <v>278.12261586775543</v>
      </c>
      <c r="R23">
        <f t="shared" si="5"/>
        <v>27.798399399355461</v>
      </c>
      <c r="S23">
        <f t="shared" si="6"/>
        <v>39.980463000632</v>
      </c>
      <c r="T23">
        <f t="shared" si="7"/>
        <v>0.1633667330453541</v>
      </c>
      <c r="U23">
        <f t="shared" si="8"/>
        <v>2.9243961752528485</v>
      </c>
      <c r="V23">
        <f t="shared" si="9"/>
        <v>0.15846078124658519</v>
      </c>
      <c r="W23">
        <f t="shared" si="10"/>
        <v>9.9466496474572286E-2</v>
      </c>
      <c r="X23">
        <f t="shared" si="11"/>
        <v>165.34902482739383</v>
      </c>
      <c r="Y23">
        <f t="shared" si="12"/>
        <v>21.779520544251923</v>
      </c>
      <c r="Z23">
        <f t="shared" si="13"/>
        <v>20.838200000000001</v>
      </c>
      <c r="AA23">
        <f t="shared" si="14"/>
        <v>2.471222137852195</v>
      </c>
      <c r="AB23">
        <f t="shared" si="15"/>
        <v>54.542388984758759</v>
      </c>
      <c r="AC23">
        <f t="shared" si="16"/>
        <v>1.3831602614830001</v>
      </c>
      <c r="AD23">
        <f t="shared" si="17"/>
        <v>2.5359363372761474</v>
      </c>
      <c r="AE23">
        <f t="shared" si="18"/>
        <v>1.0880618763691949</v>
      </c>
      <c r="AF23">
        <f t="shared" si="19"/>
        <v>-77.568632133377704</v>
      </c>
      <c r="AG23">
        <f t="shared" si="20"/>
        <v>66.343347609377417</v>
      </c>
      <c r="AH23">
        <f t="shared" si="21"/>
        <v>4.6103081329759581</v>
      </c>
      <c r="AI23">
        <f t="shared" si="22"/>
        <v>158.73404843636951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53753.74045578653</v>
      </c>
      <c r="AO23">
        <f t="shared" si="26"/>
        <v>999.74699999999996</v>
      </c>
      <c r="AP23">
        <f t="shared" si="27"/>
        <v>842.78717099864957</v>
      </c>
      <c r="AQ23">
        <f t="shared" si="28"/>
        <v>0.84300045011252811</v>
      </c>
      <c r="AR23">
        <f t="shared" si="29"/>
        <v>0.16539086871717928</v>
      </c>
      <c r="AS23">
        <v>1690054893.0999999</v>
      </c>
      <c r="AT23">
        <v>400.00400000000002</v>
      </c>
      <c r="AU23">
        <v>412.233</v>
      </c>
      <c r="AV23">
        <v>13.8385</v>
      </c>
      <c r="AW23">
        <v>12.104100000000001</v>
      </c>
      <c r="AX23">
        <v>406.13799999999998</v>
      </c>
      <c r="AY23">
        <v>14.054</v>
      </c>
      <c r="AZ23">
        <v>600.06399999999996</v>
      </c>
      <c r="BA23">
        <v>99.850099999999998</v>
      </c>
      <c r="BB23">
        <v>0.10005799999999999</v>
      </c>
      <c r="BC23">
        <v>21.259</v>
      </c>
      <c r="BD23">
        <v>20.838200000000001</v>
      </c>
      <c r="BE23">
        <v>999.9</v>
      </c>
      <c r="BF23">
        <v>0</v>
      </c>
      <c r="BG23">
        <v>0</v>
      </c>
      <c r="BH23">
        <v>9985.6200000000008</v>
      </c>
      <c r="BI23">
        <v>0</v>
      </c>
      <c r="BJ23">
        <v>9.3559599999999996</v>
      </c>
      <c r="BK23">
        <v>-12.229200000000001</v>
      </c>
      <c r="BL23">
        <v>405.61700000000002</v>
      </c>
      <c r="BM23">
        <v>417.28399999999999</v>
      </c>
      <c r="BN23">
        <v>1.7344299999999999</v>
      </c>
      <c r="BO23">
        <v>412.233</v>
      </c>
      <c r="BP23">
        <v>12.104100000000001</v>
      </c>
      <c r="BQ23">
        <v>1.38178</v>
      </c>
      <c r="BR23">
        <v>1.2085999999999999</v>
      </c>
      <c r="BS23">
        <v>11.719200000000001</v>
      </c>
      <c r="BT23">
        <v>9.7078699999999998</v>
      </c>
      <c r="BU23">
        <v>999.74699999999996</v>
      </c>
      <c r="BV23">
        <v>0.89998599999999995</v>
      </c>
      <c r="BW23">
        <v>0.10001400000000001</v>
      </c>
      <c r="BX23">
        <v>0</v>
      </c>
      <c r="BY23">
        <v>2.3452000000000002</v>
      </c>
      <c r="BZ23">
        <v>0</v>
      </c>
      <c r="CA23">
        <v>6581.75</v>
      </c>
      <c r="CB23">
        <v>7717.43</v>
      </c>
      <c r="CC23">
        <v>38</v>
      </c>
      <c r="CD23">
        <v>40.875</v>
      </c>
      <c r="CE23">
        <v>39.811999999999998</v>
      </c>
      <c r="CF23">
        <v>38.75</v>
      </c>
      <c r="CG23">
        <v>37.875</v>
      </c>
      <c r="CH23">
        <v>899.76</v>
      </c>
      <c r="CI23">
        <v>99.99</v>
      </c>
      <c r="CJ23">
        <v>0</v>
      </c>
      <c r="CK23">
        <v>1690054904.3</v>
      </c>
      <c r="CL23">
        <v>0</v>
      </c>
      <c r="CM23">
        <v>1690054577.0999999</v>
      </c>
      <c r="CN23" t="s">
        <v>354</v>
      </c>
      <c r="CO23">
        <v>1690054575.0999999</v>
      </c>
      <c r="CP23">
        <v>1690054577.0999999</v>
      </c>
      <c r="CQ23">
        <v>22</v>
      </c>
      <c r="CR23">
        <v>4.7E-2</v>
      </c>
      <c r="CS23">
        <v>2E-3</v>
      </c>
      <c r="CT23">
        <v>-6.1340000000000003</v>
      </c>
      <c r="CU23">
        <v>-0.215</v>
      </c>
      <c r="CV23">
        <v>413</v>
      </c>
      <c r="CW23">
        <v>12</v>
      </c>
      <c r="CX23">
        <v>0.12</v>
      </c>
      <c r="CY23">
        <v>0.03</v>
      </c>
      <c r="CZ23">
        <v>11.498862344316301</v>
      </c>
      <c r="DA23">
        <v>0.16886509688993201</v>
      </c>
      <c r="DB23">
        <v>5.58655147748153E-2</v>
      </c>
      <c r="DC23">
        <v>1</v>
      </c>
      <c r="DD23">
        <v>412.21350000000001</v>
      </c>
      <c r="DE23">
        <v>0.111879699247625</v>
      </c>
      <c r="DF23">
        <v>4.8008853350187397E-2</v>
      </c>
      <c r="DG23">
        <v>-1</v>
      </c>
      <c r="DH23">
        <v>1000.00866666667</v>
      </c>
      <c r="DI23">
        <v>-7.0141210202326998E-2</v>
      </c>
      <c r="DJ23">
        <v>0.109147926417636</v>
      </c>
      <c r="DK23">
        <v>1</v>
      </c>
      <c r="DL23">
        <v>2</v>
      </c>
      <c r="DM23">
        <v>2</v>
      </c>
      <c r="DN23" t="s">
        <v>355</v>
      </c>
      <c r="DO23">
        <v>3.24288</v>
      </c>
      <c r="DP23">
        <v>2.8401200000000002</v>
      </c>
      <c r="DQ23">
        <v>9.8686800000000005E-2</v>
      </c>
      <c r="DR23">
        <v>9.9318900000000002E-2</v>
      </c>
      <c r="DS23">
        <v>8.3182400000000004E-2</v>
      </c>
      <c r="DT23">
        <v>7.32762E-2</v>
      </c>
      <c r="DU23">
        <v>26510.400000000001</v>
      </c>
      <c r="DV23">
        <v>27641.5</v>
      </c>
      <c r="DW23">
        <v>27506.799999999999</v>
      </c>
      <c r="DX23">
        <v>28782.5</v>
      </c>
      <c r="DY23">
        <v>33244.1</v>
      </c>
      <c r="DZ23">
        <v>35511.300000000003</v>
      </c>
      <c r="EA23">
        <v>36782.6</v>
      </c>
      <c r="EB23">
        <v>39004</v>
      </c>
      <c r="EC23">
        <v>2.35473</v>
      </c>
      <c r="ED23">
        <v>1.8003499999999999</v>
      </c>
      <c r="EE23">
        <v>0.113398</v>
      </c>
      <c r="EF23">
        <v>0</v>
      </c>
      <c r="EG23">
        <v>18.9619</v>
      </c>
      <c r="EH23">
        <v>999.9</v>
      </c>
      <c r="EI23">
        <v>55.176000000000002</v>
      </c>
      <c r="EJ23">
        <v>20.048999999999999</v>
      </c>
      <c r="EK23">
        <v>13.0068</v>
      </c>
      <c r="EL23">
        <v>62.166800000000002</v>
      </c>
      <c r="EM23">
        <v>38.75</v>
      </c>
      <c r="EN23">
        <v>1</v>
      </c>
      <c r="EO23">
        <v>-0.64763199999999999</v>
      </c>
      <c r="EP23">
        <v>-1.7988599999999999</v>
      </c>
      <c r="EQ23">
        <v>19.9285</v>
      </c>
      <c r="ER23">
        <v>5.21699</v>
      </c>
      <c r="ES23">
        <v>11.92</v>
      </c>
      <c r="ET23">
        <v>4.9554499999999999</v>
      </c>
      <c r="EU23">
        <v>3.29725</v>
      </c>
      <c r="EV23">
        <v>9999</v>
      </c>
      <c r="EW23">
        <v>5975.5</v>
      </c>
      <c r="EX23">
        <v>86.5</v>
      </c>
      <c r="EY23">
        <v>174</v>
      </c>
      <c r="EZ23">
        <v>1.83975</v>
      </c>
      <c r="FA23">
        <v>1.83883</v>
      </c>
      <c r="FB23">
        <v>1.8448</v>
      </c>
      <c r="FC23">
        <v>1.8488500000000001</v>
      </c>
      <c r="FD23">
        <v>1.8434600000000001</v>
      </c>
      <c r="FE23">
        <v>1.8435699999999999</v>
      </c>
      <c r="FF23">
        <v>1.84358</v>
      </c>
      <c r="FG23">
        <v>1.8433600000000001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-6.1340000000000003</v>
      </c>
      <c r="FV23">
        <v>-0.2155</v>
      </c>
      <c r="FW23">
        <v>-6.1340000000000101</v>
      </c>
      <c r="FX23">
        <v>0</v>
      </c>
      <c r="FY23">
        <v>0</v>
      </c>
      <c r="FZ23">
        <v>0</v>
      </c>
      <c r="GA23">
        <v>-0.21546999999999999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5.3</v>
      </c>
      <c r="GJ23">
        <v>5.3</v>
      </c>
      <c r="GK23">
        <v>1.0595699999999999</v>
      </c>
      <c r="GL23">
        <v>2.52441</v>
      </c>
      <c r="GM23">
        <v>1.4489700000000001</v>
      </c>
      <c r="GN23">
        <v>2.32056</v>
      </c>
      <c r="GO23">
        <v>1.5466299999999999</v>
      </c>
      <c r="GP23">
        <v>2.4035600000000001</v>
      </c>
      <c r="GQ23">
        <v>22.989899999999999</v>
      </c>
      <c r="GR23">
        <v>15.2178</v>
      </c>
      <c r="GS23">
        <v>18</v>
      </c>
      <c r="GT23">
        <v>619.36199999999997</v>
      </c>
      <c r="GU23">
        <v>390.923</v>
      </c>
      <c r="GV23">
        <v>20.345300000000002</v>
      </c>
      <c r="GW23">
        <v>18.811199999999999</v>
      </c>
      <c r="GX23">
        <v>30.000399999999999</v>
      </c>
      <c r="GY23">
        <v>18.6692</v>
      </c>
      <c r="GZ23">
        <v>18.638999999999999</v>
      </c>
      <c r="HA23">
        <v>21.210999999999999</v>
      </c>
      <c r="HB23">
        <v>10</v>
      </c>
      <c r="HC23">
        <v>-30</v>
      </c>
      <c r="HD23">
        <v>20.393699999999999</v>
      </c>
      <c r="HE23">
        <v>412.28800000000001</v>
      </c>
      <c r="HF23">
        <v>0</v>
      </c>
      <c r="HG23">
        <v>101.32599999999999</v>
      </c>
      <c r="HH23">
        <v>94.835499999999996</v>
      </c>
    </row>
    <row r="24" spans="1:216" x14ac:dyDescent="0.2">
      <c r="A24">
        <v>6</v>
      </c>
      <c r="B24">
        <v>1690054954.0999999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1690054954.0999999</v>
      </c>
      <c r="M24">
        <f t="shared" si="0"/>
        <v>1.7526497163711742E-3</v>
      </c>
      <c r="N24">
        <f t="shared" si="1"/>
        <v>1.7526497163711743</v>
      </c>
      <c r="O24">
        <f t="shared" si="2"/>
        <v>11.295466236530643</v>
      </c>
      <c r="P24">
        <f t="shared" si="3"/>
        <v>399.98500000000001</v>
      </c>
      <c r="Q24">
        <f t="shared" si="4"/>
        <v>276.35358908692996</v>
      </c>
      <c r="R24">
        <f t="shared" si="5"/>
        <v>27.621445583261465</v>
      </c>
      <c r="S24">
        <f t="shared" si="6"/>
        <v>39.978362315191504</v>
      </c>
      <c r="T24">
        <f t="shared" si="7"/>
        <v>0.15779157224897306</v>
      </c>
      <c r="U24">
        <f t="shared" si="8"/>
        <v>2.9261454150209119</v>
      </c>
      <c r="V24">
        <f t="shared" si="9"/>
        <v>0.15321235243459014</v>
      </c>
      <c r="W24">
        <f t="shared" si="10"/>
        <v>9.615807558045833E-2</v>
      </c>
      <c r="X24">
        <f t="shared" si="11"/>
        <v>124.0504797164909</v>
      </c>
      <c r="Y24">
        <f t="shared" si="12"/>
        <v>21.936040924914998</v>
      </c>
      <c r="Z24">
        <f t="shared" si="13"/>
        <v>21.062999999999999</v>
      </c>
      <c r="AA24">
        <f t="shared" si="14"/>
        <v>2.5056114860787329</v>
      </c>
      <c r="AB24">
        <f t="shared" si="15"/>
        <v>53.274225815096884</v>
      </c>
      <c r="AC24">
        <f t="shared" si="16"/>
        <v>1.3845026058228</v>
      </c>
      <c r="AD24">
        <f t="shared" si="17"/>
        <v>2.5988225725289822</v>
      </c>
      <c r="AE24">
        <f t="shared" si="18"/>
        <v>1.1211088802559328</v>
      </c>
      <c r="AF24">
        <f t="shared" si="19"/>
        <v>-77.291852491968783</v>
      </c>
      <c r="AG24">
        <f t="shared" si="20"/>
        <v>94.021593562306023</v>
      </c>
      <c r="AH24">
        <f t="shared" si="21"/>
        <v>6.5506465179052187</v>
      </c>
      <c r="AI24">
        <f t="shared" si="22"/>
        <v>147.33086730473335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53732.180175608963</v>
      </c>
      <c r="AO24">
        <f t="shared" si="26"/>
        <v>750.05700000000002</v>
      </c>
      <c r="AP24">
        <f t="shared" si="27"/>
        <v>632.29730099300048</v>
      </c>
      <c r="AQ24">
        <f t="shared" si="28"/>
        <v>0.84299900006666229</v>
      </c>
      <c r="AR24">
        <f t="shared" si="29"/>
        <v>0.16538807012865808</v>
      </c>
      <c r="AS24">
        <v>1690054954.0999999</v>
      </c>
      <c r="AT24">
        <v>399.98500000000001</v>
      </c>
      <c r="AU24">
        <v>411.98099999999999</v>
      </c>
      <c r="AV24">
        <v>13.852</v>
      </c>
      <c r="AW24">
        <v>12.123699999999999</v>
      </c>
      <c r="AX24">
        <v>406.11900000000003</v>
      </c>
      <c r="AY24">
        <v>14.067500000000001</v>
      </c>
      <c r="AZ24">
        <v>600.02499999999998</v>
      </c>
      <c r="BA24">
        <v>99.849800000000002</v>
      </c>
      <c r="BB24">
        <v>9.9853899999999995E-2</v>
      </c>
      <c r="BC24">
        <v>21.658999999999999</v>
      </c>
      <c r="BD24">
        <v>21.062999999999999</v>
      </c>
      <c r="BE24">
        <v>999.9</v>
      </c>
      <c r="BF24">
        <v>0</v>
      </c>
      <c r="BG24">
        <v>0</v>
      </c>
      <c r="BH24">
        <v>9995.6200000000008</v>
      </c>
      <c r="BI24">
        <v>0</v>
      </c>
      <c r="BJ24">
        <v>10.493499999999999</v>
      </c>
      <c r="BK24">
        <v>-11.9964</v>
      </c>
      <c r="BL24">
        <v>405.60300000000001</v>
      </c>
      <c r="BM24">
        <v>417.03699999999998</v>
      </c>
      <c r="BN24">
        <v>1.7282999999999999</v>
      </c>
      <c r="BO24">
        <v>411.98099999999999</v>
      </c>
      <c r="BP24">
        <v>12.123699999999999</v>
      </c>
      <c r="BQ24">
        <v>1.3831199999999999</v>
      </c>
      <c r="BR24">
        <v>1.21055</v>
      </c>
      <c r="BS24">
        <v>11.7338</v>
      </c>
      <c r="BT24">
        <v>9.7319300000000002</v>
      </c>
      <c r="BU24">
        <v>750.05700000000002</v>
      </c>
      <c r="BV24">
        <v>0.90002899999999997</v>
      </c>
      <c r="BW24">
        <v>9.9971000000000004E-2</v>
      </c>
      <c r="BX24">
        <v>0</v>
      </c>
      <c r="BY24">
        <v>2.165</v>
      </c>
      <c r="BZ24">
        <v>0</v>
      </c>
      <c r="CA24">
        <v>5142.71</v>
      </c>
      <c r="CB24">
        <v>5790.04</v>
      </c>
      <c r="CC24">
        <v>37.436999999999998</v>
      </c>
      <c r="CD24">
        <v>40.75</v>
      </c>
      <c r="CE24">
        <v>39.561999999999998</v>
      </c>
      <c r="CF24">
        <v>38.625</v>
      </c>
      <c r="CG24">
        <v>37.5</v>
      </c>
      <c r="CH24">
        <v>675.07</v>
      </c>
      <c r="CI24">
        <v>74.98</v>
      </c>
      <c r="CJ24">
        <v>0</v>
      </c>
      <c r="CK24">
        <v>1690054965.5</v>
      </c>
      <c r="CL24">
        <v>0</v>
      </c>
      <c r="CM24">
        <v>1690054577.0999999</v>
      </c>
      <c r="CN24" t="s">
        <v>354</v>
      </c>
      <c r="CO24">
        <v>1690054575.0999999</v>
      </c>
      <c r="CP24">
        <v>1690054577.0999999</v>
      </c>
      <c r="CQ24">
        <v>22</v>
      </c>
      <c r="CR24">
        <v>4.7E-2</v>
      </c>
      <c r="CS24">
        <v>2E-3</v>
      </c>
      <c r="CT24">
        <v>-6.1340000000000003</v>
      </c>
      <c r="CU24">
        <v>-0.215</v>
      </c>
      <c r="CV24">
        <v>413</v>
      </c>
      <c r="CW24">
        <v>12</v>
      </c>
      <c r="CX24">
        <v>0.12</v>
      </c>
      <c r="CY24">
        <v>0.03</v>
      </c>
      <c r="CZ24">
        <v>11.2377428536581</v>
      </c>
      <c r="DA24">
        <v>9.9717426211710897E-2</v>
      </c>
      <c r="DB24">
        <v>4.6284189198894501E-2</v>
      </c>
      <c r="DC24">
        <v>1</v>
      </c>
      <c r="DD24">
        <v>411.92880000000002</v>
      </c>
      <c r="DE24">
        <v>0.119278195487818</v>
      </c>
      <c r="DF24">
        <v>2.27784986335859E-2</v>
      </c>
      <c r="DG24">
        <v>-1</v>
      </c>
      <c r="DH24">
        <v>749.99566666666703</v>
      </c>
      <c r="DI24">
        <v>-0.19523972684486801</v>
      </c>
      <c r="DJ24">
        <v>0.135292041554332</v>
      </c>
      <c r="DK24">
        <v>1</v>
      </c>
      <c r="DL24">
        <v>2</v>
      </c>
      <c r="DM24">
        <v>2</v>
      </c>
      <c r="DN24" t="s">
        <v>355</v>
      </c>
      <c r="DO24">
        <v>3.2427700000000002</v>
      </c>
      <c r="DP24">
        <v>2.84</v>
      </c>
      <c r="DQ24">
        <v>9.8675399999999996E-2</v>
      </c>
      <c r="DR24">
        <v>9.9265300000000001E-2</v>
      </c>
      <c r="DS24">
        <v>8.3234299999999997E-2</v>
      </c>
      <c r="DT24">
        <v>7.3357900000000004E-2</v>
      </c>
      <c r="DU24">
        <v>26509.5</v>
      </c>
      <c r="DV24">
        <v>27641.5</v>
      </c>
      <c r="DW24">
        <v>27505.7</v>
      </c>
      <c r="DX24">
        <v>28781</v>
      </c>
      <c r="DY24">
        <v>33240.699999999997</v>
      </c>
      <c r="DZ24">
        <v>35505.800000000003</v>
      </c>
      <c r="EA24">
        <v>36780.800000000003</v>
      </c>
      <c r="EB24">
        <v>39001.4</v>
      </c>
      <c r="EC24">
        <v>2.3540700000000001</v>
      </c>
      <c r="ED24">
        <v>1.7996300000000001</v>
      </c>
      <c r="EE24">
        <v>0.111461</v>
      </c>
      <c r="EF24">
        <v>0</v>
      </c>
      <c r="EG24">
        <v>19.2195</v>
      </c>
      <c r="EH24">
        <v>999.9</v>
      </c>
      <c r="EI24">
        <v>55.219000000000001</v>
      </c>
      <c r="EJ24">
        <v>20.079999999999998</v>
      </c>
      <c r="EK24">
        <v>13.0418</v>
      </c>
      <c r="EL24">
        <v>62.156799999999997</v>
      </c>
      <c r="EM24">
        <v>38.882199999999997</v>
      </c>
      <c r="EN24">
        <v>1</v>
      </c>
      <c r="EO24">
        <v>-0.64217500000000005</v>
      </c>
      <c r="EP24">
        <v>4.2456500000000004</v>
      </c>
      <c r="EQ24">
        <v>19.615400000000001</v>
      </c>
      <c r="ER24">
        <v>5.2222299999999997</v>
      </c>
      <c r="ES24">
        <v>11.9201</v>
      </c>
      <c r="ET24">
        <v>4.9546999999999999</v>
      </c>
      <c r="EU24">
        <v>3.2971499999999998</v>
      </c>
      <c r="EV24">
        <v>9999</v>
      </c>
      <c r="EW24">
        <v>5976.9</v>
      </c>
      <c r="EX24">
        <v>86.5</v>
      </c>
      <c r="EY24">
        <v>174</v>
      </c>
      <c r="EZ24">
        <v>1.8397300000000001</v>
      </c>
      <c r="FA24">
        <v>1.8388100000000001</v>
      </c>
      <c r="FB24">
        <v>1.8448</v>
      </c>
      <c r="FC24">
        <v>1.84883</v>
      </c>
      <c r="FD24">
        <v>1.8434600000000001</v>
      </c>
      <c r="FE24">
        <v>1.84358</v>
      </c>
      <c r="FF24">
        <v>1.84354</v>
      </c>
      <c r="FG24">
        <v>1.84334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-6.1340000000000003</v>
      </c>
      <c r="FV24">
        <v>-0.2155</v>
      </c>
      <c r="FW24">
        <v>-6.1340000000000101</v>
      </c>
      <c r="FX24">
        <v>0</v>
      </c>
      <c r="FY24">
        <v>0</v>
      </c>
      <c r="FZ24">
        <v>0</v>
      </c>
      <c r="GA24">
        <v>-0.21546999999999999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6.3</v>
      </c>
      <c r="GJ24">
        <v>6.3</v>
      </c>
      <c r="GK24">
        <v>1.0595699999999999</v>
      </c>
      <c r="GL24">
        <v>2.52319</v>
      </c>
      <c r="GM24">
        <v>1.4477500000000001</v>
      </c>
      <c r="GN24">
        <v>2.32056</v>
      </c>
      <c r="GO24">
        <v>1.5466299999999999</v>
      </c>
      <c r="GP24">
        <v>2.3938000000000001</v>
      </c>
      <c r="GQ24">
        <v>23.010100000000001</v>
      </c>
      <c r="GR24">
        <v>15.2003</v>
      </c>
      <c r="GS24">
        <v>18</v>
      </c>
      <c r="GT24">
        <v>619.31399999999996</v>
      </c>
      <c r="GU24">
        <v>390.755</v>
      </c>
      <c r="GV24">
        <v>21.021899999999999</v>
      </c>
      <c r="GW24">
        <v>18.839500000000001</v>
      </c>
      <c r="GX24">
        <v>30.002400000000002</v>
      </c>
      <c r="GY24">
        <v>18.700500000000002</v>
      </c>
      <c r="GZ24">
        <v>18.669599999999999</v>
      </c>
      <c r="HA24">
        <v>21.198699999999999</v>
      </c>
      <c r="HB24">
        <v>10</v>
      </c>
      <c r="HC24">
        <v>-30</v>
      </c>
      <c r="HD24">
        <v>20.160799999999998</v>
      </c>
      <c r="HE24">
        <v>411.93599999999998</v>
      </c>
      <c r="HF24">
        <v>0</v>
      </c>
      <c r="HG24">
        <v>101.322</v>
      </c>
      <c r="HH24">
        <v>94.829800000000006</v>
      </c>
    </row>
    <row r="25" spans="1:216" x14ac:dyDescent="0.2">
      <c r="A25">
        <v>7</v>
      </c>
      <c r="B25">
        <v>1690055015.0999999</v>
      </c>
      <c r="C25">
        <v>366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1690055015.0999999</v>
      </c>
      <c r="M25">
        <f t="shared" si="0"/>
        <v>1.6882471688269051E-3</v>
      </c>
      <c r="N25">
        <f t="shared" si="1"/>
        <v>1.6882471688269052</v>
      </c>
      <c r="O25">
        <f t="shared" si="2"/>
        <v>10.93686427735355</v>
      </c>
      <c r="P25">
        <f t="shared" si="3"/>
        <v>400.01799999999997</v>
      </c>
      <c r="Q25">
        <f t="shared" si="4"/>
        <v>277.72381798575691</v>
      </c>
      <c r="R25">
        <f t="shared" si="5"/>
        <v>27.757705761138048</v>
      </c>
      <c r="S25">
        <f t="shared" si="6"/>
        <v>39.980661448807993</v>
      </c>
      <c r="T25">
        <f t="shared" si="7"/>
        <v>0.15434167989844033</v>
      </c>
      <c r="U25">
        <f t="shared" si="8"/>
        <v>2.9285137446022302</v>
      </c>
      <c r="V25">
        <f t="shared" si="9"/>
        <v>0.14996094973160165</v>
      </c>
      <c r="W25">
        <f t="shared" si="10"/>
        <v>9.4108827913973653E-2</v>
      </c>
      <c r="X25">
        <f t="shared" si="11"/>
        <v>99.233338164210011</v>
      </c>
      <c r="Y25">
        <f t="shared" si="12"/>
        <v>21.765922003881233</v>
      </c>
      <c r="Z25">
        <f t="shared" si="13"/>
        <v>20.922000000000001</v>
      </c>
      <c r="AA25">
        <f t="shared" si="14"/>
        <v>2.4839930158972217</v>
      </c>
      <c r="AB25">
        <f t="shared" si="15"/>
        <v>53.251591437819116</v>
      </c>
      <c r="AC25">
        <f t="shared" si="16"/>
        <v>1.3805500763967997</v>
      </c>
      <c r="AD25">
        <f t="shared" si="17"/>
        <v>2.5925048230884182</v>
      </c>
      <c r="AE25">
        <f t="shared" si="18"/>
        <v>1.1034429395004219</v>
      </c>
      <c r="AF25">
        <f t="shared" si="19"/>
        <v>-74.451700145266514</v>
      </c>
      <c r="AG25">
        <f t="shared" si="20"/>
        <v>110.07535340689942</v>
      </c>
      <c r="AH25">
        <f t="shared" si="21"/>
        <v>7.655882569220144</v>
      </c>
      <c r="AI25">
        <f t="shared" si="22"/>
        <v>142.51287399506305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53809.034616038894</v>
      </c>
      <c r="AO25">
        <f t="shared" si="26"/>
        <v>600.00300000000004</v>
      </c>
      <c r="AP25">
        <f t="shared" si="27"/>
        <v>505.80192899700006</v>
      </c>
      <c r="AQ25">
        <f t="shared" si="28"/>
        <v>0.84299900000000005</v>
      </c>
      <c r="AR25">
        <f t="shared" si="29"/>
        <v>0.16538807</v>
      </c>
      <c r="AS25">
        <v>1690055015.0999999</v>
      </c>
      <c r="AT25">
        <v>400.01799999999997</v>
      </c>
      <c r="AU25">
        <v>411.63</v>
      </c>
      <c r="AV25">
        <v>13.812799999999999</v>
      </c>
      <c r="AW25">
        <v>12.1479</v>
      </c>
      <c r="AX25">
        <v>406.15199999999999</v>
      </c>
      <c r="AY25">
        <v>14.0282</v>
      </c>
      <c r="AZ25">
        <v>600.01</v>
      </c>
      <c r="BA25">
        <v>99.847099999999998</v>
      </c>
      <c r="BB25">
        <v>0.10005600000000001</v>
      </c>
      <c r="BC25">
        <v>21.619199999999999</v>
      </c>
      <c r="BD25">
        <v>20.922000000000001</v>
      </c>
      <c r="BE25">
        <v>999.9</v>
      </c>
      <c r="BF25">
        <v>0</v>
      </c>
      <c r="BG25">
        <v>0</v>
      </c>
      <c r="BH25">
        <v>10009.4</v>
      </c>
      <c r="BI25">
        <v>0</v>
      </c>
      <c r="BJ25">
        <v>11.186400000000001</v>
      </c>
      <c r="BK25">
        <v>-11.6127</v>
      </c>
      <c r="BL25">
        <v>405.62</v>
      </c>
      <c r="BM25">
        <v>416.69200000000001</v>
      </c>
      <c r="BN25">
        <v>1.66483</v>
      </c>
      <c r="BO25">
        <v>411.63</v>
      </c>
      <c r="BP25">
        <v>12.1479</v>
      </c>
      <c r="BQ25">
        <v>1.3791599999999999</v>
      </c>
      <c r="BR25">
        <v>1.2129399999999999</v>
      </c>
      <c r="BS25">
        <v>11.6905</v>
      </c>
      <c r="BT25">
        <v>9.7612699999999997</v>
      </c>
      <c r="BU25">
        <v>600.00300000000004</v>
      </c>
      <c r="BV25">
        <v>0.90002700000000002</v>
      </c>
      <c r="BW25">
        <v>9.9972699999999998E-2</v>
      </c>
      <c r="BX25">
        <v>0</v>
      </c>
      <c r="BY25">
        <v>2.1168999999999998</v>
      </c>
      <c r="BZ25">
        <v>0</v>
      </c>
      <c r="CA25">
        <v>4396.68</v>
      </c>
      <c r="CB25">
        <v>4631.71</v>
      </c>
      <c r="CC25">
        <v>36.936999999999998</v>
      </c>
      <c r="CD25">
        <v>40.625</v>
      </c>
      <c r="CE25">
        <v>39.186999999999998</v>
      </c>
      <c r="CF25">
        <v>38.5</v>
      </c>
      <c r="CG25">
        <v>37.125</v>
      </c>
      <c r="CH25">
        <v>540.02</v>
      </c>
      <c r="CI25">
        <v>59.98</v>
      </c>
      <c r="CJ25">
        <v>0</v>
      </c>
      <c r="CK25">
        <v>1690055026.0999999</v>
      </c>
      <c r="CL25">
        <v>0</v>
      </c>
      <c r="CM25">
        <v>1690054577.0999999</v>
      </c>
      <c r="CN25" t="s">
        <v>354</v>
      </c>
      <c r="CO25">
        <v>1690054575.0999999</v>
      </c>
      <c r="CP25">
        <v>1690054577.0999999</v>
      </c>
      <c r="CQ25">
        <v>22</v>
      </c>
      <c r="CR25">
        <v>4.7E-2</v>
      </c>
      <c r="CS25">
        <v>2E-3</v>
      </c>
      <c r="CT25">
        <v>-6.1340000000000003</v>
      </c>
      <c r="CU25">
        <v>-0.215</v>
      </c>
      <c r="CV25">
        <v>413</v>
      </c>
      <c r="CW25">
        <v>12</v>
      </c>
      <c r="CX25">
        <v>0.12</v>
      </c>
      <c r="CY25">
        <v>0.03</v>
      </c>
      <c r="CZ25">
        <v>10.9827493412468</v>
      </c>
      <c r="DA25">
        <v>0.42681130369185799</v>
      </c>
      <c r="DB25">
        <v>5.5759073734899703E-2</v>
      </c>
      <c r="DC25">
        <v>1</v>
      </c>
      <c r="DD25">
        <v>411.65030000000002</v>
      </c>
      <c r="DE25">
        <v>0.47648120300859997</v>
      </c>
      <c r="DF25">
        <v>5.33123813011636E-2</v>
      </c>
      <c r="DG25">
        <v>-1</v>
      </c>
      <c r="DH25">
        <v>600.00474999999994</v>
      </c>
      <c r="DI25">
        <v>-3.9127945975156002E-2</v>
      </c>
      <c r="DJ25">
        <v>6.4797762307060901E-3</v>
      </c>
      <c r="DK25">
        <v>1</v>
      </c>
      <c r="DL25">
        <v>2</v>
      </c>
      <c r="DM25">
        <v>2</v>
      </c>
      <c r="DN25" t="s">
        <v>355</v>
      </c>
      <c r="DO25">
        <v>3.2427000000000001</v>
      </c>
      <c r="DP25">
        <v>2.8403299999999998</v>
      </c>
      <c r="DQ25">
        <v>9.8669599999999996E-2</v>
      </c>
      <c r="DR25">
        <v>9.919E-2</v>
      </c>
      <c r="DS25">
        <v>8.3054299999999998E-2</v>
      </c>
      <c r="DT25">
        <v>7.3457400000000006E-2</v>
      </c>
      <c r="DU25">
        <v>26508.6</v>
      </c>
      <c r="DV25">
        <v>27643.1</v>
      </c>
      <c r="DW25">
        <v>27504.7</v>
      </c>
      <c r="DX25">
        <v>28780.400000000001</v>
      </c>
      <c r="DY25">
        <v>33246</v>
      </c>
      <c r="DZ25">
        <v>35501.4</v>
      </c>
      <c r="EA25">
        <v>36779.300000000003</v>
      </c>
      <c r="EB25">
        <v>39000.699999999997</v>
      </c>
      <c r="EC25">
        <v>2.3538000000000001</v>
      </c>
      <c r="ED25">
        <v>1.7989299999999999</v>
      </c>
      <c r="EE25">
        <v>9.5076900000000006E-2</v>
      </c>
      <c r="EF25">
        <v>0</v>
      </c>
      <c r="EG25">
        <v>19.349499999999999</v>
      </c>
      <c r="EH25">
        <v>999.9</v>
      </c>
      <c r="EI25">
        <v>55.244</v>
      </c>
      <c r="EJ25">
        <v>20.079999999999998</v>
      </c>
      <c r="EK25">
        <v>13.0479</v>
      </c>
      <c r="EL25">
        <v>61.906799999999997</v>
      </c>
      <c r="EM25">
        <v>38.8782</v>
      </c>
      <c r="EN25">
        <v>1</v>
      </c>
      <c r="EO25">
        <v>-0.64120900000000003</v>
      </c>
      <c r="EP25">
        <v>-1.30524</v>
      </c>
      <c r="EQ25">
        <v>19.962299999999999</v>
      </c>
      <c r="ER25">
        <v>5.2216300000000002</v>
      </c>
      <c r="ES25">
        <v>11.9201</v>
      </c>
      <c r="ET25">
        <v>4.9551499999999997</v>
      </c>
      <c r="EU25">
        <v>3.2974800000000002</v>
      </c>
      <c r="EV25">
        <v>9999</v>
      </c>
      <c r="EW25">
        <v>5978.1</v>
      </c>
      <c r="EX25">
        <v>86.5</v>
      </c>
      <c r="EY25">
        <v>174</v>
      </c>
      <c r="EZ25">
        <v>1.84023</v>
      </c>
      <c r="FA25">
        <v>1.8392900000000001</v>
      </c>
      <c r="FB25">
        <v>1.8452900000000001</v>
      </c>
      <c r="FC25">
        <v>1.8493299999999999</v>
      </c>
      <c r="FD25">
        <v>1.84392</v>
      </c>
      <c r="FE25">
        <v>1.84406</v>
      </c>
      <c r="FF25">
        <v>1.84405</v>
      </c>
      <c r="FG25">
        <v>1.84382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-6.1340000000000003</v>
      </c>
      <c r="FV25">
        <v>-0.21540000000000001</v>
      </c>
      <c r="FW25">
        <v>-6.1340000000000101</v>
      </c>
      <c r="FX25">
        <v>0</v>
      </c>
      <c r="FY25">
        <v>0</v>
      </c>
      <c r="FZ25">
        <v>0</v>
      </c>
      <c r="GA25">
        <v>-0.21546999999999999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7.3</v>
      </c>
      <c r="GJ25">
        <v>7.3</v>
      </c>
      <c r="GK25">
        <v>1.0583499999999999</v>
      </c>
      <c r="GL25">
        <v>2.52319</v>
      </c>
      <c r="GM25">
        <v>1.4489700000000001</v>
      </c>
      <c r="GN25">
        <v>2.31934</v>
      </c>
      <c r="GO25">
        <v>1.5466299999999999</v>
      </c>
      <c r="GP25">
        <v>2.3889200000000002</v>
      </c>
      <c r="GQ25">
        <v>23.0505</v>
      </c>
      <c r="GR25">
        <v>15.209</v>
      </c>
      <c r="GS25">
        <v>18</v>
      </c>
      <c r="GT25">
        <v>619.52700000000004</v>
      </c>
      <c r="GU25">
        <v>390.61599999999999</v>
      </c>
      <c r="GV25">
        <v>20.609000000000002</v>
      </c>
      <c r="GW25">
        <v>18.8779</v>
      </c>
      <c r="GX25">
        <v>30.0002</v>
      </c>
      <c r="GY25">
        <v>18.732500000000002</v>
      </c>
      <c r="GZ25">
        <v>18.702000000000002</v>
      </c>
      <c r="HA25">
        <v>21.186199999999999</v>
      </c>
      <c r="HB25">
        <v>10</v>
      </c>
      <c r="HC25">
        <v>-30</v>
      </c>
      <c r="HD25">
        <v>20.666699999999999</v>
      </c>
      <c r="HE25">
        <v>411.697</v>
      </c>
      <c r="HF25">
        <v>0</v>
      </c>
      <c r="HG25">
        <v>101.318</v>
      </c>
      <c r="HH25">
        <v>94.828000000000003</v>
      </c>
    </row>
    <row r="26" spans="1:216" x14ac:dyDescent="0.2">
      <c r="A26">
        <v>8</v>
      </c>
      <c r="B26">
        <v>1690055076.0999999</v>
      </c>
      <c r="C26">
        <v>427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1690055076.0999999</v>
      </c>
      <c r="M26">
        <f t="shared" si="0"/>
        <v>1.6693865627075242E-3</v>
      </c>
      <c r="N26">
        <f t="shared" si="1"/>
        <v>1.6693865627075242</v>
      </c>
      <c r="O26">
        <f t="shared" si="2"/>
        <v>10.743768377636876</v>
      </c>
      <c r="P26">
        <f t="shared" si="3"/>
        <v>399.99900000000002</v>
      </c>
      <c r="Q26">
        <f t="shared" si="4"/>
        <v>276.59495817157261</v>
      </c>
      <c r="R26">
        <f t="shared" si="5"/>
        <v>27.643478562702992</v>
      </c>
      <c r="S26">
        <f t="shared" si="6"/>
        <v>39.976736577908703</v>
      </c>
      <c r="T26">
        <f t="shared" si="7"/>
        <v>0.15019390633412566</v>
      </c>
      <c r="U26">
        <f t="shared" si="8"/>
        <v>2.9263416783305729</v>
      </c>
      <c r="V26">
        <f t="shared" si="9"/>
        <v>0.14603906762709554</v>
      </c>
      <c r="W26">
        <f t="shared" si="10"/>
        <v>9.1638139571229169E-2</v>
      </c>
      <c r="X26">
        <f t="shared" si="11"/>
        <v>82.693817333746665</v>
      </c>
      <c r="Y26">
        <f t="shared" si="12"/>
        <v>21.82165465003434</v>
      </c>
      <c r="Z26">
        <f t="shared" si="13"/>
        <v>21.034500000000001</v>
      </c>
      <c r="AA26">
        <f t="shared" si="14"/>
        <v>2.5012285575585387</v>
      </c>
      <c r="AB26">
        <f t="shared" si="15"/>
        <v>52.785774618647842</v>
      </c>
      <c r="AC26">
        <f t="shared" si="16"/>
        <v>1.3809698349560102</v>
      </c>
      <c r="AD26">
        <f t="shared" si="17"/>
        <v>2.616178023213378</v>
      </c>
      <c r="AE26">
        <f t="shared" si="18"/>
        <v>1.1202587226025285</v>
      </c>
      <c r="AF26">
        <f t="shared" si="19"/>
        <v>-73.619947415401811</v>
      </c>
      <c r="AG26">
        <f t="shared" si="20"/>
        <v>115.70480154108652</v>
      </c>
      <c r="AH26">
        <f t="shared" si="21"/>
        <v>8.0641195631697897</v>
      </c>
      <c r="AI26">
        <f t="shared" si="22"/>
        <v>132.84279102260115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53717.930403435086</v>
      </c>
      <c r="AO26">
        <f t="shared" si="26"/>
        <v>499.99599999999998</v>
      </c>
      <c r="AP26">
        <f t="shared" si="27"/>
        <v>421.49635799675991</v>
      </c>
      <c r="AQ26">
        <f t="shared" si="28"/>
        <v>0.84299945998919978</v>
      </c>
      <c r="AR26">
        <f t="shared" si="29"/>
        <v>0.16538895777915558</v>
      </c>
      <c r="AS26">
        <v>1690055076.0999999</v>
      </c>
      <c r="AT26">
        <v>399.99900000000002</v>
      </c>
      <c r="AU26">
        <v>411.40899999999999</v>
      </c>
      <c r="AV26">
        <v>13.8177</v>
      </c>
      <c r="AW26">
        <v>12.1716</v>
      </c>
      <c r="AX26">
        <v>406.13299999999998</v>
      </c>
      <c r="AY26">
        <v>14.033099999999999</v>
      </c>
      <c r="AZ26">
        <v>600.08000000000004</v>
      </c>
      <c r="BA26">
        <v>99.842200000000005</v>
      </c>
      <c r="BB26">
        <v>9.9891300000000002E-2</v>
      </c>
      <c r="BC26">
        <v>21.767900000000001</v>
      </c>
      <c r="BD26">
        <v>21.034500000000001</v>
      </c>
      <c r="BE26">
        <v>999.9</v>
      </c>
      <c r="BF26">
        <v>0</v>
      </c>
      <c r="BG26">
        <v>0</v>
      </c>
      <c r="BH26">
        <v>9997.5</v>
      </c>
      <c r="BI26">
        <v>0</v>
      </c>
      <c r="BJ26">
        <v>11.168699999999999</v>
      </c>
      <c r="BK26">
        <v>-11.41</v>
      </c>
      <c r="BL26">
        <v>405.60399999999998</v>
      </c>
      <c r="BM26">
        <v>416.47899999999998</v>
      </c>
      <c r="BN26">
        <v>1.64602</v>
      </c>
      <c r="BO26">
        <v>411.40899999999999</v>
      </c>
      <c r="BP26">
        <v>12.1716</v>
      </c>
      <c r="BQ26">
        <v>1.3795900000000001</v>
      </c>
      <c r="BR26">
        <v>1.2152400000000001</v>
      </c>
      <c r="BS26">
        <v>11.6951</v>
      </c>
      <c r="BT26">
        <v>9.7896099999999997</v>
      </c>
      <c r="BU26">
        <v>499.99599999999998</v>
      </c>
      <c r="BV26">
        <v>0.90001200000000003</v>
      </c>
      <c r="BW26">
        <v>9.9988199999999999E-2</v>
      </c>
      <c r="BX26">
        <v>0</v>
      </c>
      <c r="BY26">
        <v>2.1457000000000002</v>
      </c>
      <c r="BZ26">
        <v>0</v>
      </c>
      <c r="CA26">
        <v>3908.93</v>
      </c>
      <c r="CB26">
        <v>3859.69</v>
      </c>
      <c r="CC26">
        <v>36.5</v>
      </c>
      <c r="CD26">
        <v>40.375</v>
      </c>
      <c r="CE26">
        <v>38.875</v>
      </c>
      <c r="CF26">
        <v>38.311999999999998</v>
      </c>
      <c r="CG26">
        <v>36.811999999999998</v>
      </c>
      <c r="CH26">
        <v>450</v>
      </c>
      <c r="CI26">
        <v>49.99</v>
      </c>
      <c r="CJ26">
        <v>0</v>
      </c>
      <c r="CK26">
        <v>1690055087.3</v>
      </c>
      <c r="CL26">
        <v>0</v>
      </c>
      <c r="CM26">
        <v>1690054577.0999999</v>
      </c>
      <c r="CN26" t="s">
        <v>354</v>
      </c>
      <c r="CO26">
        <v>1690054575.0999999</v>
      </c>
      <c r="CP26">
        <v>1690054577.0999999</v>
      </c>
      <c r="CQ26">
        <v>22</v>
      </c>
      <c r="CR26">
        <v>4.7E-2</v>
      </c>
      <c r="CS26">
        <v>2E-3</v>
      </c>
      <c r="CT26">
        <v>-6.1340000000000003</v>
      </c>
      <c r="CU26">
        <v>-0.215</v>
      </c>
      <c r="CV26">
        <v>413</v>
      </c>
      <c r="CW26">
        <v>12</v>
      </c>
      <c r="CX26">
        <v>0.12</v>
      </c>
      <c r="CY26">
        <v>0.03</v>
      </c>
      <c r="CZ26">
        <v>10.6952820784739</v>
      </c>
      <c r="DA26">
        <v>9.6246452415465297E-2</v>
      </c>
      <c r="DB26">
        <v>3.1746004147279398E-2</v>
      </c>
      <c r="DC26">
        <v>1</v>
      </c>
      <c r="DD26">
        <v>411.36815000000001</v>
      </c>
      <c r="DE26">
        <v>4.0736842105148198E-2</v>
      </c>
      <c r="DF26">
        <v>3.8815299818493701E-2</v>
      </c>
      <c r="DG26">
        <v>-1</v>
      </c>
      <c r="DH26">
        <v>500.00995</v>
      </c>
      <c r="DI26">
        <v>-2.9180259695654801E-2</v>
      </c>
      <c r="DJ26">
        <v>9.0303654411054996E-3</v>
      </c>
      <c r="DK26">
        <v>1</v>
      </c>
      <c r="DL26">
        <v>2</v>
      </c>
      <c r="DM26">
        <v>2</v>
      </c>
      <c r="DN26" t="s">
        <v>355</v>
      </c>
      <c r="DO26">
        <v>3.24281</v>
      </c>
      <c r="DP26">
        <v>2.8400599999999998</v>
      </c>
      <c r="DQ26">
        <v>9.8652500000000004E-2</v>
      </c>
      <c r="DR26">
        <v>9.91364E-2</v>
      </c>
      <c r="DS26">
        <v>8.3064299999999994E-2</v>
      </c>
      <c r="DT26">
        <v>7.3553099999999996E-2</v>
      </c>
      <c r="DU26">
        <v>26507.200000000001</v>
      </c>
      <c r="DV26">
        <v>27642.6</v>
      </c>
      <c r="DW26">
        <v>27502.9</v>
      </c>
      <c r="DX26">
        <v>28778.400000000001</v>
      </c>
      <c r="DY26">
        <v>33243.699999999997</v>
      </c>
      <c r="DZ26">
        <v>35495.1</v>
      </c>
      <c r="EA26">
        <v>36777</v>
      </c>
      <c r="EB26">
        <v>38997.699999999997</v>
      </c>
      <c r="EC26">
        <v>2.3530799999999998</v>
      </c>
      <c r="ED26">
        <v>1.79802</v>
      </c>
      <c r="EE26">
        <v>9.3020500000000006E-2</v>
      </c>
      <c r="EF26">
        <v>0</v>
      </c>
      <c r="EG26">
        <v>19.496300000000002</v>
      </c>
      <c r="EH26">
        <v>999.9</v>
      </c>
      <c r="EI26">
        <v>55.286000000000001</v>
      </c>
      <c r="EJ26">
        <v>20.09</v>
      </c>
      <c r="EK26">
        <v>13.0671</v>
      </c>
      <c r="EL26">
        <v>61.956800000000001</v>
      </c>
      <c r="EM26">
        <v>38.701900000000002</v>
      </c>
      <c r="EN26">
        <v>1</v>
      </c>
      <c r="EO26">
        <v>-0.63631099999999996</v>
      </c>
      <c r="EP26">
        <v>0.31103199999999998</v>
      </c>
      <c r="EQ26">
        <v>19.983899999999998</v>
      </c>
      <c r="ER26">
        <v>5.2210299999999998</v>
      </c>
      <c r="ES26">
        <v>11.9201</v>
      </c>
      <c r="ET26">
        <v>4.9546999999999999</v>
      </c>
      <c r="EU26">
        <v>3.29725</v>
      </c>
      <c r="EV26">
        <v>9999</v>
      </c>
      <c r="EW26">
        <v>5979.6</v>
      </c>
      <c r="EX26">
        <v>86.5</v>
      </c>
      <c r="EY26">
        <v>174</v>
      </c>
      <c r="EZ26">
        <v>1.8401799999999999</v>
      </c>
      <c r="FA26">
        <v>1.8392500000000001</v>
      </c>
      <c r="FB26">
        <v>1.84521</v>
      </c>
      <c r="FC26">
        <v>1.8492599999999999</v>
      </c>
      <c r="FD26">
        <v>1.8438600000000001</v>
      </c>
      <c r="FE26">
        <v>1.84398</v>
      </c>
      <c r="FF26">
        <v>1.84396</v>
      </c>
      <c r="FG26">
        <v>1.84378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-6.1340000000000003</v>
      </c>
      <c r="FV26">
        <v>-0.21540000000000001</v>
      </c>
      <c r="FW26">
        <v>-6.1340000000000101</v>
      </c>
      <c r="FX26">
        <v>0</v>
      </c>
      <c r="FY26">
        <v>0</v>
      </c>
      <c r="FZ26">
        <v>0</v>
      </c>
      <c r="GA26">
        <v>-0.21546999999999999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8.3000000000000007</v>
      </c>
      <c r="GJ26">
        <v>8.3000000000000007</v>
      </c>
      <c r="GK26">
        <v>1.0571299999999999</v>
      </c>
      <c r="GL26">
        <v>2.52197</v>
      </c>
      <c r="GM26">
        <v>1.4489700000000001</v>
      </c>
      <c r="GN26">
        <v>2.32056</v>
      </c>
      <c r="GO26">
        <v>1.5466299999999999</v>
      </c>
      <c r="GP26">
        <v>2.4011200000000001</v>
      </c>
      <c r="GQ26">
        <v>23.090900000000001</v>
      </c>
      <c r="GR26">
        <v>15.209</v>
      </c>
      <c r="GS26">
        <v>18</v>
      </c>
      <c r="GT26">
        <v>619.48900000000003</v>
      </c>
      <c r="GU26">
        <v>390.38299999999998</v>
      </c>
      <c r="GV26">
        <v>20.6724</v>
      </c>
      <c r="GW26">
        <v>18.918800000000001</v>
      </c>
      <c r="GX26">
        <v>30.001100000000001</v>
      </c>
      <c r="GY26">
        <v>18.768699999999999</v>
      </c>
      <c r="GZ26">
        <v>18.737200000000001</v>
      </c>
      <c r="HA26">
        <v>21.172499999999999</v>
      </c>
      <c r="HB26">
        <v>10</v>
      </c>
      <c r="HC26">
        <v>-30</v>
      </c>
      <c r="HD26">
        <v>20.5459</v>
      </c>
      <c r="HE26">
        <v>411.3</v>
      </c>
      <c r="HF26">
        <v>0</v>
      </c>
      <c r="HG26">
        <v>101.31100000000001</v>
      </c>
      <c r="HH26">
        <v>94.820899999999995</v>
      </c>
    </row>
    <row r="27" spans="1:216" x14ac:dyDescent="0.2">
      <c r="A27">
        <v>9</v>
      </c>
      <c r="B27">
        <v>1690055137.0999999</v>
      </c>
      <c r="C27">
        <v>488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1690055137.0999999</v>
      </c>
      <c r="M27">
        <f t="shared" si="0"/>
        <v>1.613720133857507E-3</v>
      </c>
      <c r="N27">
        <f t="shared" si="1"/>
        <v>1.6137201338575071</v>
      </c>
      <c r="O27">
        <f t="shared" si="2"/>
        <v>9.9379849540166685</v>
      </c>
      <c r="P27">
        <f t="shared" si="3"/>
        <v>400.00200000000001</v>
      </c>
      <c r="Q27">
        <f t="shared" si="4"/>
        <v>282.74332902647473</v>
      </c>
      <c r="R27">
        <f t="shared" si="5"/>
        <v>28.25822671165281</v>
      </c>
      <c r="S27">
        <f t="shared" si="6"/>
        <v>39.977414286072005</v>
      </c>
      <c r="T27">
        <f t="shared" si="7"/>
        <v>0.14652159843992688</v>
      </c>
      <c r="U27">
        <f t="shared" si="8"/>
        <v>2.928003628723391</v>
      </c>
      <c r="V27">
        <f t="shared" si="9"/>
        <v>0.14256674979731912</v>
      </c>
      <c r="W27">
        <f t="shared" si="10"/>
        <v>8.9450654768707394E-2</v>
      </c>
      <c r="X27">
        <f t="shared" si="11"/>
        <v>62.009308956177314</v>
      </c>
      <c r="Y27">
        <f t="shared" si="12"/>
        <v>21.705488768439192</v>
      </c>
      <c r="Z27">
        <f t="shared" si="13"/>
        <v>20.9437</v>
      </c>
      <c r="AA27">
        <f t="shared" si="14"/>
        <v>2.4873094400507503</v>
      </c>
      <c r="AB27">
        <f t="shared" si="15"/>
        <v>52.695769342720389</v>
      </c>
      <c r="AC27">
        <f t="shared" si="16"/>
        <v>1.3779246316356002</v>
      </c>
      <c r="AD27">
        <f t="shared" si="17"/>
        <v>2.6148676617166657</v>
      </c>
      <c r="AE27">
        <f t="shared" si="18"/>
        <v>1.1093848084151501</v>
      </c>
      <c r="AF27">
        <f t="shared" si="19"/>
        <v>-71.165057903116065</v>
      </c>
      <c r="AG27">
        <f t="shared" si="20"/>
        <v>128.80929781149595</v>
      </c>
      <c r="AH27">
        <f t="shared" si="21"/>
        <v>8.9678284011113814</v>
      </c>
      <c r="AI27">
        <f t="shared" si="22"/>
        <v>128.62137726566857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53768.296465457555</v>
      </c>
      <c r="AO27">
        <f t="shared" si="26"/>
        <v>374.92500000000001</v>
      </c>
      <c r="AP27">
        <f t="shared" si="27"/>
        <v>316.06201500320066</v>
      </c>
      <c r="AQ27">
        <f t="shared" si="28"/>
        <v>0.8430006401365624</v>
      </c>
      <c r="AR27">
        <f t="shared" si="29"/>
        <v>0.16539123546356554</v>
      </c>
      <c r="AS27">
        <v>1690055137.0999999</v>
      </c>
      <c r="AT27">
        <v>400.00200000000001</v>
      </c>
      <c r="AU27">
        <v>410.58499999999998</v>
      </c>
      <c r="AV27">
        <v>13.787100000000001</v>
      </c>
      <c r="AW27">
        <v>12.1957</v>
      </c>
      <c r="AX27">
        <v>406.13600000000002</v>
      </c>
      <c r="AY27">
        <v>14.0025</v>
      </c>
      <c r="AZ27">
        <v>600.02700000000004</v>
      </c>
      <c r="BA27">
        <v>99.843000000000004</v>
      </c>
      <c r="BB27">
        <v>0.100036</v>
      </c>
      <c r="BC27">
        <v>21.759699999999999</v>
      </c>
      <c r="BD27">
        <v>20.9437</v>
      </c>
      <c r="BE27">
        <v>999.9</v>
      </c>
      <c r="BF27">
        <v>0</v>
      </c>
      <c r="BG27">
        <v>0</v>
      </c>
      <c r="BH27">
        <v>10006.9</v>
      </c>
      <c r="BI27">
        <v>0</v>
      </c>
      <c r="BJ27">
        <v>11.3459</v>
      </c>
      <c r="BK27">
        <v>-10.5838</v>
      </c>
      <c r="BL27">
        <v>405.59300000000002</v>
      </c>
      <c r="BM27">
        <v>415.65499999999997</v>
      </c>
      <c r="BN27">
        <v>1.59135</v>
      </c>
      <c r="BO27">
        <v>410.58499999999998</v>
      </c>
      <c r="BP27">
        <v>12.1957</v>
      </c>
      <c r="BQ27">
        <v>1.3765400000000001</v>
      </c>
      <c r="BR27">
        <v>1.21766</v>
      </c>
      <c r="BS27">
        <v>11.6616</v>
      </c>
      <c r="BT27">
        <v>9.8191799999999994</v>
      </c>
      <c r="BU27">
        <v>374.92500000000001</v>
      </c>
      <c r="BV27">
        <v>0.89996699999999996</v>
      </c>
      <c r="BW27">
        <v>0.100033</v>
      </c>
      <c r="BX27">
        <v>0</v>
      </c>
      <c r="BY27">
        <v>2.1177999999999999</v>
      </c>
      <c r="BZ27">
        <v>0</v>
      </c>
      <c r="CA27">
        <v>3190.64</v>
      </c>
      <c r="CB27">
        <v>2894.17</v>
      </c>
      <c r="CC27">
        <v>36</v>
      </c>
      <c r="CD27">
        <v>40.125</v>
      </c>
      <c r="CE27">
        <v>38.5</v>
      </c>
      <c r="CF27">
        <v>38.125</v>
      </c>
      <c r="CG27">
        <v>36.436999999999998</v>
      </c>
      <c r="CH27">
        <v>337.42</v>
      </c>
      <c r="CI27">
        <v>37.5</v>
      </c>
      <c r="CJ27">
        <v>0</v>
      </c>
      <c r="CK27">
        <v>1690055148.5</v>
      </c>
      <c r="CL27">
        <v>0</v>
      </c>
      <c r="CM27">
        <v>1690054577.0999999</v>
      </c>
      <c r="CN27" t="s">
        <v>354</v>
      </c>
      <c r="CO27">
        <v>1690054575.0999999</v>
      </c>
      <c r="CP27">
        <v>1690054577.0999999</v>
      </c>
      <c r="CQ27">
        <v>22</v>
      </c>
      <c r="CR27">
        <v>4.7E-2</v>
      </c>
      <c r="CS27">
        <v>2E-3</v>
      </c>
      <c r="CT27">
        <v>-6.1340000000000003</v>
      </c>
      <c r="CU27">
        <v>-0.215</v>
      </c>
      <c r="CV27">
        <v>413</v>
      </c>
      <c r="CW27">
        <v>12</v>
      </c>
      <c r="CX27">
        <v>0.12</v>
      </c>
      <c r="CY27">
        <v>0.03</v>
      </c>
      <c r="CZ27">
        <v>9.9540717688472604</v>
      </c>
      <c r="DA27">
        <v>0.40519287321896802</v>
      </c>
      <c r="DB27">
        <v>5.76746449486863E-2</v>
      </c>
      <c r="DC27">
        <v>1</v>
      </c>
      <c r="DD27">
        <v>410.60509999999999</v>
      </c>
      <c r="DE27">
        <v>0.123338345864986</v>
      </c>
      <c r="DF27">
        <v>3.0477696763371299E-2</v>
      </c>
      <c r="DG27">
        <v>-1</v>
      </c>
      <c r="DH27">
        <v>374.98045000000002</v>
      </c>
      <c r="DI27">
        <v>-0.131767673640863</v>
      </c>
      <c r="DJ27">
        <v>0.11158112519598</v>
      </c>
      <c r="DK27">
        <v>1</v>
      </c>
      <c r="DL27">
        <v>2</v>
      </c>
      <c r="DM27">
        <v>2</v>
      </c>
      <c r="DN27" t="s">
        <v>355</v>
      </c>
      <c r="DO27">
        <v>3.2426599999999999</v>
      </c>
      <c r="DP27">
        <v>2.8402799999999999</v>
      </c>
      <c r="DQ27">
        <v>9.8643700000000001E-2</v>
      </c>
      <c r="DR27">
        <v>9.8977700000000002E-2</v>
      </c>
      <c r="DS27">
        <v>8.2924100000000001E-2</v>
      </c>
      <c r="DT27">
        <v>7.3653899999999994E-2</v>
      </c>
      <c r="DU27">
        <v>26506.400000000001</v>
      </c>
      <c r="DV27">
        <v>27646.7</v>
      </c>
      <c r="DW27">
        <v>27502.1</v>
      </c>
      <c r="DX27">
        <v>28777.8</v>
      </c>
      <c r="DY27">
        <v>33247.800000000003</v>
      </c>
      <c r="DZ27">
        <v>35490.300000000003</v>
      </c>
      <c r="EA27">
        <v>36775.699999999997</v>
      </c>
      <c r="EB27">
        <v>38996.699999999997</v>
      </c>
      <c r="EC27">
        <v>2.3528500000000001</v>
      </c>
      <c r="ED27">
        <v>1.7971999999999999</v>
      </c>
      <c r="EE27">
        <v>8.2843E-2</v>
      </c>
      <c r="EF27">
        <v>0</v>
      </c>
      <c r="EG27">
        <v>19.573799999999999</v>
      </c>
      <c r="EH27">
        <v>999.9</v>
      </c>
      <c r="EI27">
        <v>55.335000000000001</v>
      </c>
      <c r="EJ27">
        <v>20.12</v>
      </c>
      <c r="EK27">
        <v>13.102600000000001</v>
      </c>
      <c r="EL27">
        <v>62.156799999999997</v>
      </c>
      <c r="EM27">
        <v>38.669899999999998</v>
      </c>
      <c r="EN27">
        <v>1</v>
      </c>
      <c r="EO27">
        <v>-0.634413</v>
      </c>
      <c r="EP27">
        <v>-1.45329</v>
      </c>
      <c r="EQ27">
        <v>19.957899999999999</v>
      </c>
      <c r="ER27">
        <v>5.2222299999999997</v>
      </c>
      <c r="ES27">
        <v>11.9201</v>
      </c>
      <c r="ET27">
        <v>4.9554999999999998</v>
      </c>
      <c r="EU27">
        <v>3.2972299999999999</v>
      </c>
      <c r="EV27">
        <v>9999</v>
      </c>
      <c r="EW27">
        <v>5980.8</v>
      </c>
      <c r="EX27">
        <v>86.5</v>
      </c>
      <c r="EY27">
        <v>174</v>
      </c>
      <c r="EZ27">
        <v>1.8402099999999999</v>
      </c>
      <c r="FA27">
        <v>1.83931</v>
      </c>
      <c r="FB27">
        <v>1.8452599999999999</v>
      </c>
      <c r="FC27">
        <v>1.8493299999999999</v>
      </c>
      <c r="FD27">
        <v>1.8439099999999999</v>
      </c>
      <c r="FE27">
        <v>1.8440300000000001</v>
      </c>
      <c r="FF27">
        <v>1.84402</v>
      </c>
      <c r="FG27">
        <v>1.84385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-6.1340000000000003</v>
      </c>
      <c r="FV27">
        <v>-0.21540000000000001</v>
      </c>
      <c r="FW27">
        <v>-6.1340000000000101</v>
      </c>
      <c r="FX27">
        <v>0</v>
      </c>
      <c r="FY27">
        <v>0</v>
      </c>
      <c r="FZ27">
        <v>0</v>
      </c>
      <c r="GA27">
        <v>-0.21546999999999999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9.4</v>
      </c>
      <c r="GJ27">
        <v>9.3000000000000007</v>
      </c>
      <c r="GK27">
        <v>1.0559099999999999</v>
      </c>
      <c r="GL27">
        <v>2.52075</v>
      </c>
      <c r="GM27">
        <v>1.4477500000000001</v>
      </c>
      <c r="GN27">
        <v>2.32178</v>
      </c>
      <c r="GO27">
        <v>1.5466299999999999</v>
      </c>
      <c r="GP27">
        <v>2.4157700000000002</v>
      </c>
      <c r="GQ27">
        <v>23.1313</v>
      </c>
      <c r="GR27">
        <v>15.209</v>
      </c>
      <c r="GS27">
        <v>18</v>
      </c>
      <c r="GT27">
        <v>619.803</v>
      </c>
      <c r="GU27">
        <v>390.20499999999998</v>
      </c>
      <c r="GV27">
        <v>21.0534</v>
      </c>
      <c r="GW27">
        <v>18.961300000000001</v>
      </c>
      <c r="GX27">
        <v>30.000599999999999</v>
      </c>
      <c r="GY27">
        <v>18.8062</v>
      </c>
      <c r="GZ27">
        <v>18.773700000000002</v>
      </c>
      <c r="HA27">
        <v>21.142099999999999</v>
      </c>
      <c r="HB27">
        <v>10</v>
      </c>
      <c r="HC27">
        <v>-30</v>
      </c>
      <c r="HD27">
        <v>21.078399999999998</v>
      </c>
      <c r="HE27">
        <v>410.72</v>
      </c>
      <c r="HF27">
        <v>0</v>
      </c>
      <c r="HG27">
        <v>101.30800000000001</v>
      </c>
      <c r="HH27">
        <v>94.818700000000007</v>
      </c>
    </row>
    <row r="28" spans="1:216" x14ac:dyDescent="0.2">
      <c r="A28">
        <v>10</v>
      </c>
      <c r="B28">
        <v>1690055198.0999999</v>
      </c>
      <c r="C28">
        <v>549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1690055198.0999999</v>
      </c>
      <c r="M28">
        <f t="shared" si="0"/>
        <v>1.5750586612120951E-3</v>
      </c>
      <c r="N28">
        <f t="shared" si="1"/>
        <v>1.5750586612120951</v>
      </c>
      <c r="O28">
        <f t="shared" si="2"/>
        <v>8.3219982724371615</v>
      </c>
      <c r="P28">
        <f t="shared" si="3"/>
        <v>399.88200000000001</v>
      </c>
      <c r="Q28">
        <f t="shared" si="4"/>
        <v>297.08112131421092</v>
      </c>
      <c r="R28">
        <f t="shared" si="5"/>
        <v>29.690885288439446</v>
      </c>
      <c r="S28">
        <f t="shared" si="6"/>
        <v>39.965012042466</v>
      </c>
      <c r="T28">
        <f t="shared" si="7"/>
        <v>0.1412316936279911</v>
      </c>
      <c r="U28">
        <f t="shared" si="8"/>
        <v>2.9256804669025045</v>
      </c>
      <c r="V28">
        <f t="shared" si="9"/>
        <v>0.13755055674043851</v>
      </c>
      <c r="W28">
        <f t="shared" si="10"/>
        <v>8.6291841920307824E-2</v>
      </c>
      <c r="X28">
        <f t="shared" si="11"/>
        <v>41.363956163054773</v>
      </c>
      <c r="Y28">
        <f t="shared" si="12"/>
        <v>21.732334639045966</v>
      </c>
      <c r="Z28">
        <f t="shared" si="13"/>
        <v>21.015699999999999</v>
      </c>
      <c r="AA28">
        <f t="shared" si="14"/>
        <v>2.4983410392703354</v>
      </c>
      <c r="AB28">
        <f t="shared" si="15"/>
        <v>52.18129922753625</v>
      </c>
      <c r="AC28">
        <f t="shared" si="16"/>
        <v>1.3761115711983001</v>
      </c>
      <c r="AD28">
        <f t="shared" si="17"/>
        <v>2.637173837312432</v>
      </c>
      <c r="AE28">
        <f t="shared" si="18"/>
        <v>1.1222294680720353</v>
      </c>
      <c r="AF28">
        <f t="shared" si="19"/>
        <v>-69.460086959453392</v>
      </c>
      <c r="AG28">
        <f t="shared" si="20"/>
        <v>139.2907318763786</v>
      </c>
      <c r="AH28">
        <f t="shared" si="21"/>
        <v>9.7157038398362854</v>
      </c>
      <c r="AI28">
        <f t="shared" si="22"/>
        <v>120.91030491981627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53674.659113078873</v>
      </c>
      <c r="AO28">
        <f t="shared" si="26"/>
        <v>250.10300000000001</v>
      </c>
      <c r="AP28">
        <f t="shared" si="27"/>
        <v>210.83652899640143</v>
      </c>
      <c r="AQ28">
        <f t="shared" si="28"/>
        <v>0.84299880047980802</v>
      </c>
      <c r="AR28">
        <f t="shared" si="29"/>
        <v>0.16538768492602957</v>
      </c>
      <c r="AS28">
        <v>1690055198.0999999</v>
      </c>
      <c r="AT28">
        <v>399.88200000000001</v>
      </c>
      <c r="AU28">
        <v>408.834</v>
      </c>
      <c r="AV28">
        <v>13.7691</v>
      </c>
      <c r="AW28">
        <v>12.2157</v>
      </c>
      <c r="AX28">
        <v>406.01600000000002</v>
      </c>
      <c r="AY28">
        <v>13.9846</v>
      </c>
      <c r="AZ28">
        <v>599.98900000000003</v>
      </c>
      <c r="BA28">
        <v>99.841999999999999</v>
      </c>
      <c r="BB28">
        <v>0.100013</v>
      </c>
      <c r="BC28">
        <v>21.898800000000001</v>
      </c>
      <c r="BD28">
        <v>21.015699999999999</v>
      </c>
      <c r="BE28">
        <v>999.9</v>
      </c>
      <c r="BF28">
        <v>0</v>
      </c>
      <c r="BG28">
        <v>0</v>
      </c>
      <c r="BH28">
        <v>9993.75</v>
      </c>
      <c r="BI28">
        <v>0</v>
      </c>
      <c r="BJ28">
        <v>10.870200000000001</v>
      </c>
      <c r="BK28">
        <v>-8.9522099999999991</v>
      </c>
      <c r="BL28">
        <v>405.46499999999997</v>
      </c>
      <c r="BM28">
        <v>413.89</v>
      </c>
      <c r="BN28">
        <v>1.55348</v>
      </c>
      <c r="BO28">
        <v>408.834</v>
      </c>
      <c r="BP28">
        <v>12.2157</v>
      </c>
      <c r="BQ28">
        <v>1.3747400000000001</v>
      </c>
      <c r="BR28">
        <v>1.2196400000000001</v>
      </c>
      <c r="BS28">
        <v>11.6418</v>
      </c>
      <c r="BT28">
        <v>9.8434200000000001</v>
      </c>
      <c r="BU28">
        <v>250.10300000000001</v>
      </c>
      <c r="BV28">
        <v>0.90002199999999999</v>
      </c>
      <c r="BW28">
        <v>9.9977899999999995E-2</v>
      </c>
      <c r="BX28">
        <v>0</v>
      </c>
      <c r="BY28">
        <v>2.2158000000000002</v>
      </c>
      <c r="BZ28">
        <v>0</v>
      </c>
      <c r="CA28">
        <v>2243.33</v>
      </c>
      <c r="CB28">
        <v>1930.66</v>
      </c>
      <c r="CC28">
        <v>35.5</v>
      </c>
      <c r="CD28">
        <v>39.875</v>
      </c>
      <c r="CE28">
        <v>38.061999999999998</v>
      </c>
      <c r="CF28">
        <v>37.936999999999998</v>
      </c>
      <c r="CG28">
        <v>36</v>
      </c>
      <c r="CH28">
        <v>225.1</v>
      </c>
      <c r="CI28">
        <v>25</v>
      </c>
      <c r="CJ28">
        <v>0</v>
      </c>
      <c r="CK28">
        <v>1690055209.0999999</v>
      </c>
      <c r="CL28">
        <v>0</v>
      </c>
      <c r="CM28">
        <v>1690054577.0999999</v>
      </c>
      <c r="CN28" t="s">
        <v>354</v>
      </c>
      <c r="CO28">
        <v>1690054575.0999999</v>
      </c>
      <c r="CP28">
        <v>1690054577.0999999</v>
      </c>
      <c r="CQ28">
        <v>22</v>
      </c>
      <c r="CR28">
        <v>4.7E-2</v>
      </c>
      <c r="CS28">
        <v>2E-3</v>
      </c>
      <c r="CT28">
        <v>-6.1340000000000003</v>
      </c>
      <c r="CU28">
        <v>-0.215</v>
      </c>
      <c r="CV28">
        <v>413</v>
      </c>
      <c r="CW28">
        <v>12</v>
      </c>
      <c r="CX28">
        <v>0.12</v>
      </c>
      <c r="CY28">
        <v>0.03</v>
      </c>
      <c r="CZ28">
        <v>8.0724783400708695</v>
      </c>
      <c r="DA28">
        <v>1.17266900031718</v>
      </c>
      <c r="DB28">
        <v>0.116050598033503</v>
      </c>
      <c r="DC28">
        <v>1</v>
      </c>
      <c r="DD28">
        <v>408.74461904761898</v>
      </c>
      <c r="DE28">
        <v>0.63381818181834804</v>
      </c>
      <c r="DF28">
        <v>6.5313512195279005E-2</v>
      </c>
      <c r="DG28">
        <v>-1</v>
      </c>
      <c r="DH28">
        <v>249.98152380952399</v>
      </c>
      <c r="DI28">
        <v>-0.16989815172474901</v>
      </c>
      <c r="DJ28">
        <v>0.15195319424951301</v>
      </c>
      <c r="DK28">
        <v>1</v>
      </c>
      <c r="DL28">
        <v>2</v>
      </c>
      <c r="DM28">
        <v>2</v>
      </c>
      <c r="DN28" t="s">
        <v>355</v>
      </c>
      <c r="DO28">
        <v>3.24254</v>
      </c>
      <c r="DP28">
        <v>2.84015</v>
      </c>
      <c r="DQ28">
        <v>9.8611699999999997E-2</v>
      </c>
      <c r="DR28">
        <v>9.86485E-2</v>
      </c>
      <c r="DS28">
        <v>8.2838099999999998E-2</v>
      </c>
      <c r="DT28">
        <v>7.3735599999999998E-2</v>
      </c>
      <c r="DU28">
        <v>26506.400000000001</v>
      </c>
      <c r="DV28">
        <v>27655.4</v>
      </c>
      <c r="DW28">
        <v>27501.3</v>
      </c>
      <c r="DX28">
        <v>28776.5</v>
      </c>
      <c r="DY28">
        <v>33250.1</v>
      </c>
      <c r="DZ28">
        <v>35485.4</v>
      </c>
      <c r="EA28">
        <v>36774.699999999997</v>
      </c>
      <c r="EB28">
        <v>38994.699999999997</v>
      </c>
      <c r="EC28">
        <v>2.3521700000000001</v>
      </c>
      <c r="ED28">
        <v>1.7966200000000001</v>
      </c>
      <c r="EE28">
        <v>7.9251799999999997E-2</v>
      </c>
      <c r="EF28">
        <v>0</v>
      </c>
      <c r="EG28">
        <v>19.705400000000001</v>
      </c>
      <c r="EH28">
        <v>999.9</v>
      </c>
      <c r="EI28">
        <v>55.36</v>
      </c>
      <c r="EJ28">
        <v>20.13</v>
      </c>
      <c r="EK28">
        <v>13.1165</v>
      </c>
      <c r="EL28">
        <v>62.0869</v>
      </c>
      <c r="EM28">
        <v>38.810099999999998</v>
      </c>
      <c r="EN28">
        <v>1</v>
      </c>
      <c r="EO28">
        <v>-0.63164900000000002</v>
      </c>
      <c r="EP28">
        <v>-1.5279499999999999</v>
      </c>
      <c r="EQ28">
        <v>19.957699999999999</v>
      </c>
      <c r="ER28">
        <v>5.2217799999999999</v>
      </c>
      <c r="ES28">
        <v>11.9201</v>
      </c>
      <c r="ET28">
        <v>4.9554999999999998</v>
      </c>
      <c r="EU28">
        <v>3.2973300000000001</v>
      </c>
      <c r="EV28">
        <v>9999</v>
      </c>
      <c r="EW28">
        <v>5982.2</v>
      </c>
      <c r="EX28">
        <v>86.5</v>
      </c>
      <c r="EY28">
        <v>174</v>
      </c>
      <c r="EZ28">
        <v>1.8401000000000001</v>
      </c>
      <c r="FA28">
        <v>1.8391900000000001</v>
      </c>
      <c r="FB28">
        <v>1.84517</v>
      </c>
      <c r="FC28">
        <v>1.8492299999999999</v>
      </c>
      <c r="FD28">
        <v>1.84382</v>
      </c>
      <c r="FE28">
        <v>1.84392</v>
      </c>
      <c r="FF28">
        <v>1.8439300000000001</v>
      </c>
      <c r="FG28">
        <v>1.8437300000000001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-6.1340000000000003</v>
      </c>
      <c r="FV28">
        <v>-0.2155</v>
      </c>
      <c r="FW28">
        <v>-6.1340000000000101</v>
      </c>
      <c r="FX28">
        <v>0</v>
      </c>
      <c r="FY28">
        <v>0</v>
      </c>
      <c r="FZ28">
        <v>0</v>
      </c>
      <c r="GA28">
        <v>-0.21546999999999999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10.4</v>
      </c>
      <c r="GJ28">
        <v>10.3</v>
      </c>
      <c r="GK28">
        <v>1.0522499999999999</v>
      </c>
      <c r="GL28">
        <v>2.5293000000000001</v>
      </c>
      <c r="GM28">
        <v>1.4489700000000001</v>
      </c>
      <c r="GN28">
        <v>2.31934</v>
      </c>
      <c r="GO28">
        <v>1.5466299999999999</v>
      </c>
      <c r="GP28">
        <v>2.36206</v>
      </c>
      <c r="GQ28">
        <v>23.151599999999998</v>
      </c>
      <c r="GR28">
        <v>15.1915</v>
      </c>
      <c r="GS28">
        <v>18</v>
      </c>
      <c r="GT28">
        <v>619.78</v>
      </c>
      <c r="GU28">
        <v>390.149</v>
      </c>
      <c r="GV28">
        <v>21.565200000000001</v>
      </c>
      <c r="GW28">
        <v>18.998000000000001</v>
      </c>
      <c r="GX28">
        <v>30.000399999999999</v>
      </c>
      <c r="GY28">
        <v>18.841100000000001</v>
      </c>
      <c r="GZ28">
        <v>18.807400000000001</v>
      </c>
      <c r="HA28">
        <v>21.069800000000001</v>
      </c>
      <c r="HB28">
        <v>10</v>
      </c>
      <c r="HC28">
        <v>-30</v>
      </c>
      <c r="HD28">
        <v>21.558800000000002</v>
      </c>
      <c r="HE28">
        <v>408.892</v>
      </c>
      <c r="HF28">
        <v>0</v>
      </c>
      <c r="HG28">
        <v>101.30500000000001</v>
      </c>
      <c r="HH28">
        <v>94.814099999999996</v>
      </c>
    </row>
    <row r="29" spans="1:216" x14ac:dyDescent="0.2">
      <c r="A29">
        <v>11</v>
      </c>
      <c r="B29">
        <v>1690055259.0999999</v>
      </c>
      <c r="C29">
        <v>610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1690055259.0999999</v>
      </c>
      <c r="M29">
        <f t="shared" si="0"/>
        <v>1.5168897303999057E-3</v>
      </c>
      <c r="N29">
        <f t="shared" si="1"/>
        <v>1.5168897303999056</v>
      </c>
      <c r="O29">
        <f t="shared" si="2"/>
        <v>6.6560777318551159</v>
      </c>
      <c r="P29">
        <f t="shared" si="3"/>
        <v>399.98200000000003</v>
      </c>
      <c r="Q29">
        <f t="shared" si="4"/>
        <v>313.5854408570795</v>
      </c>
      <c r="R29">
        <f t="shared" si="5"/>
        <v>31.340316242070163</v>
      </c>
      <c r="S29">
        <f t="shared" si="6"/>
        <v>39.974950166289602</v>
      </c>
      <c r="T29">
        <f t="shared" si="7"/>
        <v>0.13623344023275241</v>
      </c>
      <c r="U29">
        <f t="shared" si="8"/>
        <v>2.9277582257160324</v>
      </c>
      <c r="V29">
        <f t="shared" si="9"/>
        <v>0.13280720791151168</v>
      </c>
      <c r="W29">
        <f t="shared" si="10"/>
        <v>8.3305161278946604E-2</v>
      </c>
      <c r="X29">
        <f t="shared" si="11"/>
        <v>29.764287553437068</v>
      </c>
      <c r="Y29">
        <f t="shared" si="12"/>
        <v>21.658349956221805</v>
      </c>
      <c r="Z29">
        <f t="shared" si="13"/>
        <v>20.973199999999999</v>
      </c>
      <c r="AA29">
        <f t="shared" si="14"/>
        <v>2.4918241618460089</v>
      </c>
      <c r="AB29">
        <f t="shared" si="15"/>
        <v>52.105345093243471</v>
      </c>
      <c r="AC29">
        <f t="shared" si="16"/>
        <v>1.3723818089150399</v>
      </c>
      <c r="AD29">
        <f t="shared" si="17"/>
        <v>2.6338599359799604</v>
      </c>
      <c r="AE29">
        <f t="shared" si="18"/>
        <v>1.1194423529309689</v>
      </c>
      <c r="AF29">
        <f t="shared" si="19"/>
        <v>-66.894837110635848</v>
      </c>
      <c r="AG29">
        <f t="shared" si="20"/>
        <v>142.84637782564667</v>
      </c>
      <c r="AH29">
        <f t="shared" si="21"/>
        <v>9.953444633166411</v>
      </c>
      <c r="AI29">
        <f t="shared" si="22"/>
        <v>115.66927290161431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53739.455012183091</v>
      </c>
      <c r="AO29">
        <f t="shared" si="26"/>
        <v>179.959</v>
      </c>
      <c r="AP29">
        <f t="shared" si="27"/>
        <v>151.70588702250626</v>
      </c>
      <c r="AQ29">
        <f t="shared" si="28"/>
        <v>0.84300250069463745</v>
      </c>
      <c r="AR29">
        <f t="shared" si="29"/>
        <v>0.1653948263406502</v>
      </c>
      <c r="AS29">
        <v>1690055259.0999999</v>
      </c>
      <c r="AT29">
        <v>399.98200000000003</v>
      </c>
      <c r="AU29">
        <v>407.245</v>
      </c>
      <c r="AV29">
        <v>13.7318</v>
      </c>
      <c r="AW29">
        <v>12.2357</v>
      </c>
      <c r="AX29">
        <v>406.11599999999999</v>
      </c>
      <c r="AY29">
        <v>13.9473</v>
      </c>
      <c r="AZ29">
        <v>599.98400000000004</v>
      </c>
      <c r="BA29">
        <v>99.841999999999999</v>
      </c>
      <c r="BB29">
        <v>9.9872799999999998E-2</v>
      </c>
      <c r="BC29">
        <v>21.8782</v>
      </c>
      <c r="BD29">
        <v>20.973199999999999</v>
      </c>
      <c r="BE29">
        <v>999.9</v>
      </c>
      <c r="BF29">
        <v>0</v>
      </c>
      <c r="BG29">
        <v>0</v>
      </c>
      <c r="BH29">
        <v>10005.6</v>
      </c>
      <c r="BI29">
        <v>0</v>
      </c>
      <c r="BJ29">
        <v>10.164099999999999</v>
      </c>
      <c r="BK29">
        <v>-7.26288</v>
      </c>
      <c r="BL29">
        <v>405.55099999999999</v>
      </c>
      <c r="BM29">
        <v>412.29</v>
      </c>
      <c r="BN29">
        <v>1.49613</v>
      </c>
      <c r="BO29">
        <v>407.245</v>
      </c>
      <c r="BP29">
        <v>12.2357</v>
      </c>
      <c r="BQ29">
        <v>1.3710100000000001</v>
      </c>
      <c r="BR29">
        <v>1.22163</v>
      </c>
      <c r="BS29">
        <v>11.6007</v>
      </c>
      <c r="BT29">
        <v>9.8678399999999993</v>
      </c>
      <c r="BU29">
        <v>179.959</v>
      </c>
      <c r="BV29">
        <v>0.89989699999999995</v>
      </c>
      <c r="BW29">
        <v>0.100103</v>
      </c>
      <c r="BX29">
        <v>0</v>
      </c>
      <c r="BY29">
        <v>2.1676000000000002</v>
      </c>
      <c r="BZ29">
        <v>0</v>
      </c>
      <c r="CA29">
        <v>1630.87</v>
      </c>
      <c r="CB29">
        <v>1389.14</v>
      </c>
      <c r="CC29">
        <v>35.061999999999998</v>
      </c>
      <c r="CD29">
        <v>39.625</v>
      </c>
      <c r="CE29">
        <v>37.686999999999998</v>
      </c>
      <c r="CF29">
        <v>37.75</v>
      </c>
      <c r="CG29">
        <v>35.625</v>
      </c>
      <c r="CH29">
        <v>161.94</v>
      </c>
      <c r="CI29">
        <v>18.010000000000002</v>
      </c>
      <c r="CJ29">
        <v>0</v>
      </c>
      <c r="CK29">
        <v>1690055270.3</v>
      </c>
      <c r="CL29">
        <v>0</v>
      </c>
      <c r="CM29">
        <v>1690054577.0999999</v>
      </c>
      <c r="CN29" t="s">
        <v>354</v>
      </c>
      <c r="CO29">
        <v>1690054575.0999999</v>
      </c>
      <c r="CP29">
        <v>1690054577.0999999</v>
      </c>
      <c r="CQ29">
        <v>22</v>
      </c>
      <c r="CR29">
        <v>4.7E-2</v>
      </c>
      <c r="CS29">
        <v>2E-3</v>
      </c>
      <c r="CT29">
        <v>-6.1340000000000003</v>
      </c>
      <c r="CU29">
        <v>-0.215</v>
      </c>
      <c r="CV29">
        <v>413</v>
      </c>
      <c r="CW29">
        <v>12</v>
      </c>
      <c r="CX29">
        <v>0.12</v>
      </c>
      <c r="CY29">
        <v>0.03</v>
      </c>
      <c r="CZ29">
        <v>6.4355263781994401</v>
      </c>
      <c r="DA29">
        <v>1.55033865158749</v>
      </c>
      <c r="DB29">
        <v>0.16004787337658799</v>
      </c>
      <c r="DC29">
        <v>1</v>
      </c>
      <c r="DD29">
        <v>407.09140000000002</v>
      </c>
      <c r="DE29">
        <v>0.83070676691739198</v>
      </c>
      <c r="DF29">
        <v>8.4536619284188805E-2</v>
      </c>
      <c r="DG29">
        <v>-1</v>
      </c>
      <c r="DH29">
        <v>179.99019999999999</v>
      </c>
      <c r="DI29">
        <v>-6.7193541213740104E-2</v>
      </c>
      <c r="DJ29">
        <v>9.5673716348847193E-2</v>
      </c>
      <c r="DK29">
        <v>1</v>
      </c>
      <c r="DL29">
        <v>2</v>
      </c>
      <c r="DM29">
        <v>2</v>
      </c>
      <c r="DN29" t="s">
        <v>355</v>
      </c>
      <c r="DO29">
        <v>3.2424900000000001</v>
      </c>
      <c r="DP29">
        <v>2.8401100000000001</v>
      </c>
      <c r="DQ29">
        <v>9.86205E-2</v>
      </c>
      <c r="DR29">
        <v>9.8348400000000002E-2</v>
      </c>
      <c r="DS29">
        <v>8.2668000000000005E-2</v>
      </c>
      <c r="DT29">
        <v>7.3817599999999997E-2</v>
      </c>
      <c r="DU29">
        <v>26504.6</v>
      </c>
      <c r="DV29">
        <v>27662.400000000001</v>
      </c>
      <c r="DW29">
        <v>27499.7</v>
      </c>
      <c r="DX29">
        <v>28774.400000000001</v>
      </c>
      <c r="DY29">
        <v>33254.300000000003</v>
      </c>
      <c r="DZ29">
        <v>35479.599999999999</v>
      </c>
      <c r="EA29">
        <v>36772.300000000003</v>
      </c>
      <c r="EB29">
        <v>38991.800000000003</v>
      </c>
      <c r="EC29">
        <v>2.3515799999999998</v>
      </c>
      <c r="ED29">
        <v>1.79573</v>
      </c>
      <c r="EE29">
        <v>7.2300400000000001E-2</v>
      </c>
      <c r="EF29">
        <v>0</v>
      </c>
      <c r="EG29">
        <v>19.777899999999999</v>
      </c>
      <c r="EH29">
        <v>999.9</v>
      </c>
      <c r="EI29">
        <v>55.378</v>
      </c>
      <c r="EJ29">
        <v>20.14</v>
      </c>
      <c r="EK29">
        <v>13.1294</v>
      </c>
      <c r="EL29">
        <v>62.076900000000002</v>
      </c>
      <c r="EM29">
        <v>38.75</v>
      </c>
      <c r="EN29">
        <v>1</v>
      </c>
      <c r="EO29">
        <v>-0.62817599999999996</v>
      </c>
      <c r="EP29">
        <v>-1.2833399999999999</v>
      </c>
      <c r="EQ29">
        <v>19.966699999999999</v>
      </c>
      <c r="ER29">
        <v>5.2225299999999999</v>
      </c>
      <c r="ES29">
        <v>11.9201</v>
      </c>
      <c r="ET29">
        <v>4.9554999999999998</v>
      </c>
      <c r="EU29">
        <v>3.29725</v>
      </c>
      <c r="EV29">
        <v>9999</v>
      </c>
      <c r="EW29">
        <v>5983.4</v>
      </c>
      <c r="EX29">
        <v>86.6</v>
      </c>
      <c r="EY29">
        <v>174</v>
      </c>
      <c r="EZ29">
        <v>1.8404199999999999</v>
      </c>
      <c r="FA29">
        <v>1.8394999999999999</v>
      </c>
      <c r="FB29">
        <v>1.8454699999999999</v>
      </c>
      <c r="FC29">
        <v>1.84951</v>
      </c>
      <c r="FD29">
        <v>1.8441099999999999</v>
      </c>
      <c r="FE29">
        <v>1.8442499999999999</v>
      </c>
      <c r="FF29">
        <v>1.84426</v>
      </c>
      <c r="FG29">
        <v>1.84402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-6.1340000000000003</v>
      </c>
      <c r="FV29">
        <v>-0.2155</v>
      </c>
      <c r="FW29">
        <v>-6.1340000000000101</v>
      </c>
      <c r="FX29">
        <v>0</v>
      </c>
      <c r="FY29">
        <v>0</v>
      </c>
      <c r="FZ29">
        <v>0</v>
      </c>
      <c r="GA29">
        <v>-0.21546999999999999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11.4</v>
      </c>
      <c r="GJ29">
        <v>11.4</v>
      </c>
      <c r="GK29">
        <v>1.0485800000000001</v>
      </c>
      <c r="GL29">
        <v>2.5305200000000001</v>
      </c>
      <c r="GM29">
        <v>1.4489700000000001</v>
      </c>
      <c r="GN29">
        <v>2.31934</v>
      </c>
      <c r="GO29">
        <v>1.5466299999999999</v>
      </c>
      <c r="GP29">
        <v>2.3535200000000001</v>
      </c>
      <c r="GQ29">
        <v>23.192</v>
      </c>
      <c r="GR29">
        <v>15.182700000000001</v>
      </c>
      <c r="GS29">
        <v>18</v>
      </c>
      <c r="GT29">
        <v>619.82799999999997</v>
      </c>
      <c r="GU29">
        <v>389.93</v>
      </c>
      <c r="GV29">
        <v>21.167899999999999</v>
      </c>
      <c r="GW29">
        <v>19.036300000000001</v>
      </c>
      <c r="GX29">
        <v>30.000299999999999</v>
      </c>
      <c r="GY29">
        <v>18.877400000000002</v>
      </c>
      <c r="GZ29">
        <v>18.8443</v>
      </c>
      <c r="HA29">
        <v>20.999700000000001</v>
      </c>
      <c r="HB29">
        <v>10</v>
      </c>
      <c r="HC29">
        <v>-30</v>
      </c>
      <c r="HD29">
        <v>21.174800000000001</v>
      </c>
      <c r="HE29">
        <v>407.18599999999998</v>
      </c>
      <c r="HF29">
        <v>0</v>
      </c>
      <c r="HG29">
        <v>101.29900000000001</v>
      </c>
      <c r="HH29">
        <v>94.807000000000002</v>
      </c>
    </row>
    <row r="30" spans="1:216" x14ac:dyDescent="0.2">
      <c r="A30">
        <v>12</v>
      </c>
      <c r="B30">
        <v>1690055320.0999999</v>
      </c>
      <c r="C30">
        <v>671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1690055320.0999999</v>
      </c>
      <c r="M30">
        <f t="shared" si="0"/>
        <v>1.473890091491652E-3</v>
      </c>
      <c r="N30">
        <f t="shared" si="1"/>
        <v>1.473890091491652</v>
      </c>
      <c r="O30">
        <f t="shared" si="2"/>
        <v>4.8814296973475768</v>
      </c>
      <c r="P30">
        <f t="shared" si="3"/>
        <v>399.95400000000001</v>
      </c>
      <c r="Q30">
        <f t="shared" si="4"/>
        <v>332.54095864809562</v>
      </c>
      <c r="R30">
        <f t="shared" si="5"/>
        <v>33.234539729605196</v>
      </c>
      <c r="S30">
        <f t="shared" si="6"/>
        <v>39.9718794251772</v>
      </c>
      <c r="T30">
        <f t="shared" si="7"/>
        <v>0.13141247908019765</v>
      </c>
      <c r="U30">
        <f t="shared" si="8"/>
        <v>2.9270956037259253</v>
      </c>
      <c r="V30">
        <f t="shared" si="9"/>
        <v>0.12822068515495239</v>
      </c>
      <c r="W30">
        <f t="shared" si="10"/>
        <v>8.0418241328967147E-2</v>
      </c>
      <c r="X30">
        <f t="shared" si="11"/>
        <v>20.697938224626444</v>
      </c>
      <c r="Y30">
        <f t="shared" si="12"/>
        <v>21.660248250383141</v>
      </c>
      <c r="Z30">
        <f t="shared" si="13"/>
        <v>21.0077</v>
      </c>
      <c r="AA30">
        <f t="shared" si="14"/>
        <v>2.4971131938000535</v>
      </c>
      <c r="AB30">
        <f t="shared" si="15"/>
        <v>51.893975015233515</v>
      </c>
      <c r="AC30">
        <f t="shared" si="16"/>
        <v>1.3705235455109401</v>
      </c>
      <c r="AD30">
        <f t="shared" si="17"/>
        <v>2.6410070631679723</v>
      </c>
      <c r="AE30">
        <f t="shared" si="18"/>
        <v>1.1265896482891133</v>
      </c>
      <c r="AF30">
        <f t="shared" si="19"/>
        <v>-64.99855303478185</v>
      </c>
      <c r="AG30">
        <f t="shared" si="20"/>
        <v>144.37632348426706</v>
      </c>
      <c r="AH30">
        <f t="shared" si="21"/>
        <v>10.066373420800803</v>
      </c>
      <c r="AI30">
        <f t="shared" si="22"/>
        <v>110.14208209491247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53711.878558409626</v>
      </c>
      <c r="AO30">
        <f t="shared" si="26"/>
        <v>125.148</v>
      </c>
      <c r="AP30">
        <f t="shared" si="27"/>
        <v>105.49961400239711</v>
      </c>
      <c r="AQ30">
        <f t="shared" si="28"/>
        <v>0.84299880143827399</v>
      </c>
      <c r="AR30">
        <f t="shared" si="29"/>
        <v>0.16538768677586893</v>
      </c>
      <c r="AS30">
        <v>1690055320.0999999</v>
      </c>
      <c r="AT30">
        <v>399.95400000000001</v>
      </c>
      <c r="AU30">
        <v>405.42500000000001</v>
      </c>
      <c r="AV30">
        <v>13.7133</v>
      </c>
      <c r="AW30">
        <v>12.259600000000001</v>
      </c>
      <c r="AX30">
        <v>406.089</v>
      </c>
      <c r="AY30">
        <v>13.928800000000001</v>
      </c>
      <c r="AZ30">
        <v>599.99099999999999</v>
      </c>
      <c r="BA30">
        <v>99.841200000000001</v>
      </c>
      <c r="BB30">
        <v>9.9991800000000006E-2</v>
      </c>
      <c r="BC30">
        <v>21.922599999999999</v>
      </c>
      <c r="BD30">
        <v>21.0077</v>
      </c>
      <c r="BE30">
        <v>999.9</v>
      </c>
      <c r="BF30">
        <v>0</v>
      </c>
      <c r="BG30">
        <v>0</v>
      </c>
      <c r="BH30">
        <v>10001.9</v>
      </c>
      <c r="BI30">
        <v>0</v>
      </c>
      <c r="BJ30">
        <v>10.95</v>
      </c>
      <c r="BK30">
        <v>-5.4705199999999996</v>
      </c>
      <c r="BL30">
        <v>405.51499999999999</v>
      </c>
      <c r="BM30">
        <v>410.45699999999999</v>
      </c>
      <c r="BN30">
        <v>1.45374</v>
      </c>
      <c r="BO30">
        <v>405.42500000000001</v>
      </c>
      <c r="BP30">
        <v>12.259600000000001</v>
      </c>
      <c r="BQ30">
        <v>1.3691500000000001</v>
      </c>
      <c r="BR30">
        <v>1.22401</v>
      </c>
      <c r="BS30">
        <v>11.5802</v>
      </c>
      <c r="BT30">
        <v>9.8968399999999992</v>
      </c>
      <c r="BU30">
        <v>125.148</v>
      </c>
      <c r="BV30">
        <v>0.90006200000000003</v>
      </c>
      <c r="BW30">
        <v>9.9937799999999993E-2</v>
      </c>
      <c r="BX30">
        <v>0</v>
      </c>
      <c r="BY30">
        <v>2.5019999999999998</v>
      </c>
      <c r="BZ30">
        <v>0</v>
      </c>
      <c r="CA30">
        <v>1152.31</v>
      </c>
      <c r="CB30">
        <v>966.08900000000006</v>
      </c>
      <c r="CC30">
        <v>34.561999999999998</v>
      </c>
      <c r="CD30">
        <v>39.311999999999998</v>
      </c>
      <c r="CE30">
        <v>37.311999999999998</v>
      </c>
      <c r="CF30">
        <v>37.5</v>
      </c>
      <c r="CG30">
        <v>35.25</v>
      </c>
      <c r="CH30">
        <v>112.64</v>
      </c>
      <c r="CI30">
        <v>12.51</v>
      </c>
      <c r="CJ30">
        <v>0</v>
      </c>
      <c r="CK30">
        <v>1690055331.5</v>
      </c>
      <c r="CL30">
        <v>0</v>
      </c>
      <c r="CM30">
        <v>1690054577.0999999</v>
      </c>
      <c r="CN30" t="s">
        <v>354</v>
      </c>
      <c r="CO30">
        <v>1690054575.0999999</v>
      </c>
      <c r="CP30">
        <v>1690054577.0999999</v>
      </c>
      <c r="CQ30">
        <v>22</v>
      </c>
      <c r="CR30">
        <v>4.7E-2</v>
      </c>
      <c r="CS30">
        <v>2E-3</v>
      </c>
      <c r="CT30">
        <v>-6.1340000000000003</v>
      </c>
      <c r="CU30">
        <v>-0.215</v>
      </c>
      <c r="CV30">
        <v>413</v>
      </c>
      <c r="CW30">
        <v>12</v>
      </c>
      <c r="CX30">
        <v>0.12</v>
      </c>
      <c r="CY30">
        <v>0.03</v>
      </c>
      <c r="CZ30">
        <v>4.67919770814592</v>
      </c>
      <c r="DA30">
        <v>1.12903347524578</v>
      </c>
      <c r="DB30">
        <v>0.11287540117464</v>
      </c>
      <c r="DC30">
        <v>1</v>
      </c>
      <c r="DD30">
        <v>405.34866666666699</v>
      </c>
      <c r="DE30">
        <v>0.29072727272711202</v>
      </c>
      <c r="DF30">
        <v>4.3126981205933397E-2</v>
      </c>
      <c r="DG30">
        <v>-1</v>
      </c>
      <c r="DH30">
        <v>124.97705000000001</v>
      </c>
      <c r="DI30">
        <v>0.251202587096091</v>
      </c>
      <c r="DJ30">
        <v>0.15880065333618801</v>
      </c>
      <c r="DK30">
        <v>1</v>
      </c>
      <c r="DL30">
        <v>2</v>
      </c>
      <c r="DM30">
        <v>2</v>
      </c>
      <c r="DN30" t="s">
        <v>355</v>
      </c>
      <c r="DO30">
        <v>3.24247</v>
      </c>
      <c r="DP30">
        <v>2.8401900000000002</v>
      </c>
      <c r="DQ30">
        <v>9.8604700000000003E-2</v>
      </c>
      <c r="DR30">
        <v>9.8004800000000003E-2</v>
      </c>
      <c r="DS30">
        <v>8.2579E-2</v>
      </c>
      <c r="DT30">
        <v>7.3916200000000001E-2</v>
      </c>
      <c r="DU30">
        <v>26503.7</v>
      </c>
      <c r="DV30">
        <v>27671.9</v>
      </c>
      <c r="DW30">
        <v>27498.5</v>
      </c>
      <c r="DX30">
        <v>28773.5</v>
      </c>
      <c r="DY30">
        <v>33256.300000000003</v>
      </c>
      <c r="DZ30">
        <v>35474.800000000003</v>
      </c>
      <c r="EA30">
        <v>36770.800000000003</v>
      </c>
      <c r="EB30">
        <v>38990.6</v>
      </c>
      <c r="EC30">
        <v>2.3511700000000002</v>
      </c>
      <c r="ED30">
        <v>1.79487</v>
      </c>
      <c r="EE30">
        <v>6.9998199999999997E-2</v>
      </c>
      <c r="EF30">
        <v>0</v>
      </c>
      <c r="EG30">
        <v>19.8506</v>
      </c>
      <c r="EH30">
        <v>999.9</v>
      </c>
      <c r="EI30">
        <v>55.402000000000001</v>
      </c>
      <c r="EJ30">
        <v>20.16</v>
      </c>
      <c r="EK30">
        <v>13.149699999999999</v>
      </c>
      <c r="EL30">
        <v>62.096899999999998</v>
      </c>
      <c r="EM30">
        <v>38.822099999999999</v>
      </c>
      <c r="EN30">
        <v>1</v>
      </c>
      <c r="EO30">
        <v>-0.62508600000000003</v>
      </c>
      <c r="EP30">
        <v>-1.3420300000000001</v>
      </c>
      <c r="EQ30">
        <v>19.965199999999999</v>
      </c>
      <c r="ER30">
        <v>5.2219300000000004</v>
      </c>
      <c r="ES30">
        <v>11.9201</v>
      </c>
      <c r="ET30">
        <v>4.9554499999999999</v>
      </c>
      <c r="EU30">
        <v>3.2973300000000001</v>
      </c>
      <c r="EV30">
        <v>9999</v>
      </c>
      <c r="EW30">
        <v>5984.8</v>
      </c>
      <c r="EX30">
        <v>86.6</v>
      </c>
      <c r="EY30">
        <v>174</v>
      </c>
      <c r="EZ30">
        <v>1.8404499999999999</v>
      </c>
      <c r="FA30">
        <v>1.83952</v>
      </c>
      <c r="FB30">
        <v>1.8454900000000001</v>
      </c>
      <c r="FC30">
        <v>1.84955</v>
      </c>
      <c r="FD30">
        <v>1.84413</v>
      </c>
      <c r="FE30">
        <v>1.8442400000000001</v>
      </c>
      <c r="FF30">
        <v>1.8442400000000001</v>
      </c>
      <c r="FG30">
        <v>1.84402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-6.1349999999999998</v>
      </c>
      <c r="FV30">
        <v>-0.2155</v>
      </c>
      <c r="FW30">
        <v>-6.1340000000000101</v>
      </c>
      <c r="FX30">
        <v>0</v>
      </c>
      <c r="FY30">
        <v>0</v>
      </c>
      <c r="FZ30">
        <v>0</v>
      </c>
      <c r="GA30">
        <v>-0.21546999999999999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12.4</v>
      </c>
      <c r="GJ30">
        <v>12.4</v>
      </c>
      <c r="GK30">
        <v>1.0449200000000001</v>
      </c>
      <c r="GL30">
        <v>2.5280800000000001</v>
      </c>
      <c r="GM30">
        <v>1.4489700000000001</v>
      </c>
      <c r="GN30">
        <v>2.31934</v>
      </c>
      <c r="GO30">
        <v>1.5466299999999999</v>
      </c>
      <c r="GP30">
        <v>2.4267599999999998</v>
      </c>
      <c r="GQ30">
        <v>23.232399999999998</v>
      </c>
      <c r="GR30">
        <v>15.1915</v>
      </c>
      <c r="GS30">
        <v>18</v>
      </c>
      <c r="GT30">
        <v>620.02800000000002</v>
      </c>
      <c r="GU30">
        <v>389.74099999999999</v>
      </c>
      <c r="GV30">
        <v>21.430800000000001</v>
      </c>
      <c r="GW30">
        <v>19.076599999999999</v>
      </c>
      <c r="GX30">
        <v>30.000399999999999</v>
      </c>
      <c r="GY30">
        <v>18.915299999999998</v>
      </c>
      <c r="GZ30">
        <v>18.881499999999999</v>
      </c>
      <c r="HA30">
        <v>20.9253</v>
      </c>
      <c r="HB30">
        <v>10</v>
      </c>
      <c r="HC30">
        <v>-30</v>
      </c>
      <c r="HD30">
        <v>21.215199999999999</v>
      </c>
      <c r="HE30">
        <v>405.39100000000002</v>
      </c>
      <c r="HF30">
        <v>0</v>
      </c>
      <c r="HG30">
        <v>101.294</v>
      </c>
      <c r="HH30">
        <v>94.804000000000002</v>
      </c>
    </row>
    <row r="31" spans="1:216" x14ac:dyDescent="0.2">
      <c r="A31">
        <v>13</v>
      </c>
      <c r="B31">
        <v>1690055381.0999999</v>
      </c>
      <c r="C31">
        <v>732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1690055381.0999999</v>
      </c>
      <c r="M31">
        <f t="shared" si="0"/>
        <v>1.4280988186421051E-3</v>
      </c>
      <c r="N31">
        <f t="shared" si="1"/>
        <v>1.4280988186421051</v>
      </c>
      <c r="O31">
        <f t="shared" si="2"/>
        <v>3.9165527300727141</v>
      </c>
      <c r="P31">
        <f t="shared" si="3"/>
        <v>400.02499999999998</v>
      </c>
      <c r="Q31">
        <f t="shared" si="4"/>
        <v>342.94380603622756</v>
      </c>
      <c r="R31">
        <f t="shared" si="5"/>
        <v>34.274146576122817</v>
      </c>
      <c r="S31">
        <f t="shared" si="6"/>
        <v>39.978898124974997</v>
      </c>
      <c r="T31">
        <f t="shared" si="7"/>
        <v>0.12722980581870588</v>
      </c>
      <c r="U31">
        <f t="shared" si="8"/>
        <v>2.9223684010282418</v>
      </c>
      <c r="V31">
        <f t="shared" si="9"/>
        <v>0.1242307447338268</v>
      </c>
      <c r="W31">
        <f t="shared" si="10"/>
        <v>7.7907781150991062E-2</v>
      </c>
      <c r="X31">
        <f t="shared" si="11"/>
        <v>16.558896388843387</v>
      </c>
      <c r="Y31">
        <f t="shared" si="12"/>
        <v>21.631977196293821</v>
      </c>
      <c r="Z31">
        <f t="shared" si="13"/>
        <v>20.994</v>
      </c>
      <c r="AA31">
        <f t="shared" si="14"/>
        <v>2.4950117358220334</v>
      </c>
      <c r="AB31">
        <f t="shared" si="15"/>
        <v>51.859778579078565</v>
      </c>
      <c r="AC31">
        <f t="shared" si="16"/>
        <v>1.3683421878085</v>
      </c>
      <c r="AD31">
        <f t="shared" si="17"/>
        <v>2.6385422871059481</v>
      </c>
      <c r="AE31">
        <f t="shared" si="18"/>
        <v>1.1266695480135334</v>
      </c>
      <c r="AF31">
        <f t="shared" si="19"/>
        <v>-62.979157902116832</v>
      </c>
      <c r="AG31">
        <f t="shared" si="20"/>
        <v>143.891077358253</v>
      </c>
      <c r="AH31">
        <f t="shared" si="21"/>
        <v>10.047284626915625</v>
      </c>
      <c r="AI31">
        <f t="shared" si="22"/>
        <v>107.51810047189518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53575.84238921044</v>
      </c>
      <c r="AO31">
        <f t="shared" si="26"/>
        <v>100.121</v>
      </c>
      <c r="AP31">
        <f t="shared" si="27"/>
        <v>84.401942999400703</v>
      </c>
      <c r="AQ31">
        <f t="shared" si="28"/>
        <v>0.84299940071913693</v>
      </c>
      <c r="AR31">
        <f t="shared" si="29"/>
        <v>0.16538884338793447</v>
      </c>
      <c r="AS31">
        <v>1690055381.0999999</v>
      </c>
      <c r="AT31">
        <v>400.02499999999998</v>
      </c>
      <c r="AU31">
        <v>404.51299999999998</v>
      </c>
      <c r="AV31">
        <v>13.6915</v>
      </c>
      <c r="AW31">
        <v>12.2829</v>
      </c>
      <c r="AX31">
        <v>406.15899999999999</v>
      </c>
      <c r="AY31">
        <v>13.907</v>
      </c>
      <c r="AZ31">
        <v>599.97699999999998</v>
      </c>
      <c r="BA31">
        <v>99.840800000000002</v>
      </c>
      <c r="BB31">
        <v>0.100199</v>
      </c>
      <c r="BC31">
        <v>21.907299999999999</v>
      </c>
      <c r="BD31">
        <v>20.994</v>
      </c>
      <c r="BE31">
        <v>999.9</v>
      </c>
      <c r="BF31">
        <v>0</v>
      </c>
      <c r="BG31">
        <v>0</v>
      </c>
      <c r="BH31">
        <v>9975</v>
      </c>
      <c r="BI31">
        <v>0</v>
      </c>
      <c r="BJ31">
        <v>11.404999999999999</v>
      </c>
      <c r="BK31">
        <v>-4.4881599999999997</v>
      </c>
      <c r="BL31">
        <v>405.57799999999997</v>
      </c>
      <c r="BM31">
        <v>409.54300000000001</v>
      </c>
      <c r="BN31">
        <v>1.40869</v>
      </c>
      <c r="BO31">
        <v>404.51299999999998</v>
      </c>
      <c r="BP31">
        <v>12.2829</v>
      </c>
      <c r="BQ31">
        <v>1.36697</v>
      </c>
      <c r="BR31">
        <v>1.2263299999999999</v>
      </c>
      <c r="BS31">
        <v>11.5562</v>
      </c>
      <c r="BT31">
        <v>9.9250900000000009</v>
      </c>
      <c r="BU31">
        <v>100.121</v>
      </c>
      <c r="BV31">
        <v>0.90005100000000005</v>
      </c>
      <c r="BW31">
        <v>9.9949099999999999E-2</v>
      </c>
      <c r="BX31">
        <v>0</v>
      </c>
      <c r="BY31">
        <v>2.2469999999999999</v>
      </c>
      <c r="BZ31">
        <v>0</v>
      </c>
      <c r="CA31">
        <v>935.87099999999998</v>
      </c>
      <c r="CB31">
        <v>772.88499999999999</v>
      </c>
      <c r="CC31">
        <v>34.186999999999998</v>
      </c>
      <c r="CD31">
        <v>39</v>
      </c>
      <c r="CE31">
        <v>36.936999999999998</v>
      </c>
      <c r="CF31">
        <v>37.186999999999998</v>
      </c>
      <c r="CG31">
        <v>34.875</v>
      </c>
      <c r="CH31">
        <v>90.11</v>
      </c>
      <c r="CI31">
        <v>10.01</v>
      </c>
      <c r="CJ31">
        <v>0</v>
      </c>
      <c r="CK31">
        <v>1690055392.0999999</v>
      </c>
      <c r="CL31">
        <v>0</v>
      </c>
      <c r="CM31">
        <v>1690054577.0999999</v>
      </c>
      <c r="CN31" t="s">
        <v>354</v>
      </c>
      <c r="CO31">
        <v>1690054575.0999999</v>
      </c>
      <c r="CP31">
        <v>1690054577.0999999</v>
      </c>
      <c r="CQ31">
        <v>22</v>
      </c>
      <c r="CR31">
        <v>4.7E-2</v>
      </c>
      <c r="CS31">
        <v>2E-3</v>
      </c>
      <c r="CT31">
        <v>-6.1340000000000003</v>
      </c>
      <c r="CU31">
        <v>-0.215</v>
      </c>
      <c r="CV31">
        <v>413</v>
      </c>
      <c r="CW31">
        <v>12</v>
      </c>
      <c r="CX31">
        <v>0.12</v>
      </c>
      <c r="CY31">
        <v>0.03</v>
      </c>
      <c r="CZ31">
        <v>3.8163170749072699</v>
      </c>
      <c r="DA31">
        <v>0.46096165579896398</v>
      </c>
      <c r="DB31">
        <v>5.21612777682601E-2</v>
      </c>
      <c r="DC31">
        <v>1</v>
      </c>
      <c r="DD31">
        <v>404.44595238095201</v>
      </c>
      <c r="DE31">
        <v>0.14844155844201301</v>
      </c>
      <c r="DF31">
        <v>2.9651108050409901E-2</v>
      </c>
      <c r="DG31">
        <v>-1</v>
      </c>
      <c r="DH31">
        <v>99.985569999999996</v>
      </c>
      <c r="DI31">
        <v>0.44465569039126002</v>
      </c>
      <c r="DJ31">
        <v>0.16228896173184401</v>
      </c>
      <c r="DK31">
        <v>1</v>
      </c>
      <c r="DL31">
        <v>2</v>
      </c>
      <c r="DM31">
        <v>2</v>
      </c>
      <c r="DN31" t="s">
        <v>355</v>
      </c>
      <c r="DO31">
        <v>3.2423999999999999</v>
      </c>
      <c r="DP31">
        <v>2.8401800000000001</v>
      </c>
      <c r="DQ31">
        <v>9.8607600000000004E-2</v>
      </c>
      <c r="DR31">
        <v>9.7827800000000006E-2</v>
      </c>
      <c r="DS31">
        <v>8.24762E-2</v>
      </c>
      <c r="DT31">
        <v>7.4012400000000006E-2</v>
      </c>
      <c r="DU31">
        <v>26502.6</v>
      </c>
      <c r="DV31">
        <v>27675.599999999999</v>
      </c>
      <c r="DW31">
        <v>27497.599999999999</v>
      </c>
      <c r="DX31">
        <v>28771.9</v>
      </c>
      <c r="DY31">
        <v>33258.800000000003</v>
      </c>
      <c r="DZ31">
        <v>35469.300000000003</v>
      </c>
      <c r="EA31">
        <v>36769.199999999997</v>
      </c>
      <c r="EB31">
        <v>38988.6</v>
      </c>
      <c r="EC31">
        <v>2.3504499999999999</v>
      </c>
      <c r="ED31">
        <v>1.7942499999999999</v>
      </c>
      <c r="EE31">
        <v>6.5699199999999999E-2</v>
      </c>
      <c r="EF31">
        <v>0</v>
      </c>
      <c r="EG31">
        <v>19.907900000000001</v>
      </c>
      <c r="EH31">
        <v>999.9</v>
      </c>
      <c r="EI31">
        <v>55.427</v>
      </c>
      <c r="EJ31">
        <v>20.170000000000002</v>
      </c>
      <c r="EK31">
        <v>13.1645</v>
      </c>
      <c r="EL31">
        <v>62.206899999999997</v>
      </c>
      <c r="EM31">
        <v>38.7941</v>
      </c>
      <c r="EN31">
        <v>1</v>
      </c>
      <c r="EO31">
        <v>-0.62207299999999999</v>
      </c>
      <c r="EP31">
        <v>-1.1325400000000001</v>
      </c>
      <c r="EQ31">
        <v>19.973299999999998</v>
      </c>
      <c r="ER31">
        <v>5.2172900000000002</v>
      </c>
      <c r="ES31">
        <v>11.9201</v>
      </c>
      <c r="ET31">
        <v>4.9554999999999998</v>
      </c>
      <c r="EU31">
        <v>3.2971300000000001</v>
      </c>
      <c r="EV31">
        <v>9999</v>
      </c>
      <c r="EW31">
        <v>5986</v>
      </c>
      <c r="EX31">
        <v>86.6</v>
      </c>
      <c r="EY31">
        <v>174</v>
      </c>
      <c r="EZ31">
        <v>1.84108</v>
      </c>
      <c r="FA31">
        <v>1.84015</v>
      </c>
      <c r="FB31">
        <v>1.8461099999999999</v>
      </c>
      <c r="FC31">
        <v>1.8501799999999999</v>
      </c>
      <c r="FD31">
        <v>1.84477</v>
      </c>
      <c r="FE31">
        <v>1.8449</v>
      </c>
      <c r="FF31">
        <v>1.8448899999999999</v>
      </c>
      <c r="FG31">
        <v>1.8446899999999999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-6.1340000000000003</v>
      </c>
      <c r="FV31">
        <v>-0.2155</v>
      </c>
      <c r="FW31">
        <v>-6.1340000000000101</v>
      </c>
      <c r="FX31">
        <v>0</v>
      </c>
      <c r="FY31">
        <v>0</v>
      </c>
      <c r="FZ31">
        <v>0</v>
      </c>
      <c r="GA31">
        <v>-0.21546999999999999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13.4</v>
      </c>
      <c r="GJ31">
        <v>13.4</v>
      </c>
      <c r="GK31">
        <v>1.0437000000000001</v>
      </c>
      <c r="GL31">
        <v>2.52319</v>
      </c>
      <c r="GM31">
        <v>1.4489700000000001</v>
      </c>
      <c r="GN31">
        <v>2.31812</v>
      </c>
      <c r="GO31">
        <v>1.5466299999999999</v>
      </c>
      <c r="GP31">
        <v>2.3901400000000002</v>
      </c>
      <c r="GQ31">
        <v>23.2729</v>
      </c>
      <c r="GR31">
        <v>15.182700000000001</v>
      </c>
      <c r="GS31">
        <v>18</v>
      </c>
      <c r="GT31">
        <v>619.99199999999996</v>
      </c>
      <c r="GU31">
        <v>389.67700000000002</v>
      </c>
      <c r="GV31">
        <v>21.215</v>
      </c>
      <c r="GW31">
        <v>19.1157</v>
      </c>
      <c r="GX31">
        <v>30.000299999999999</v>
      </c>
      <c r="GY31">
        <v>18.951799999999999</v>
      </c>
      <c r="GZ31">
        <v>18.9176</v>
      </c>
      <c r="HA31">
        <v>20.8872</v>
      </c>
      <c r="HB31">
        <v>10</v>
      </c>
      <c r="HC31">
        <v>-30</v>
      </c>
      <c r="HD31">
        <v>21.218599999999999</v>
      </c>
      <c r="HE31">
        <v>404.541</v>
      </c>
      <c r="HF31">
        <v>0</v>
      </c>
      <c r="HG31">
        <v>101.291</v>
      </c>
      <c r="HH31">
        <v>94.799099999999996</v>
      </c>
    </row>
    <row r="32" spans="1:216" x14ac:dyDescent="0.2">
      <c r="A32">
        <v>14</v>
      </c>
      <c r="B32">
        <v>1690055442.0999999</v>
      </c>
      <c r="C32">
        <v>793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1690055442.0999999</v>
      </c>
      <c r="M32">
        <f t="shared" si="0"/>
        <v>1.3919625631948138E-3</v>
      </c>
      <c r="N32">
        <f t="shared" si="1"/>
        <v>1.3919625631948138</v>
      </c>
      <c r="O32">
        <f t="shared" si="2"/>
        <v>2.869259547058959</v>
      </c>
      <c r="P32">
        <f t="shared" si="3"/>
        <v>400.00900000000001</v>
      </c>
      <c r="Q32">
        <f t="shared" si="4"/>
        <v>355.2402804208208</v>
      </c>
      <c r="R32">
        <f t="shared" si="5"/>
        <v>35.503084496109594</v>
      </c>
      <c r="S32">
        <f t="shared" si="6"/>
        <v>39.977317069396008</v>
      </c>
      <c r="T32">
        <f t="shared" si="7"/>
        <v>0.12377058826259268</v>
      </c>
      <c r="U32">
        <f t="shared" si="8"/>
        <v>2.9236870571920459</v>
      </c>
      <c r="V32">
        <f t="shared" si="9"/>
        <v>0.12093167989646818</v>
      </c>
      <c r="W32">
        <f t="shared" si="10"/>
        <v>7.5831941165247149E-2</v>
      </c>
      <c r="X32">
        <f t="shared" si="11"/>
        <v>12.401248549499799</v>
      </c>
      <c r="Y32">
        <f t="shared" si="12"/>
        <v>21.605589910370433</v>
      </c>
      <c r="Z32">
        <f t="shared" si="13"/>
        <v>20.994900000000001</v>
      </c>
      <c r="AA32">
        <f t="shared" si="14"/>
        <v>2.4951497402596328</v>
      </c>
      <c r="AB32">
        <f t="shared" si="15"/>
        <v>51.845547814040152</v>
      </c>
      <c r="AC32">
        <f t="shared" si="16"/>
        <v>1.3670235821452001</v>
      </c>
      <c r="AD32">
        <f t="shared" si="17"/>
        <v>2.6367231899033001</v>
      </c>
      <c r="AE32">
        <f t="shared" si="18"/>
        <v>1.1281261581144326</v>
      </c>
      <c r="AF32">
        <f t="shared" si="19"/>
        <v>-61.385549036891284</v>
      </c>
      <c r="AG32">
        <f t="shared" si="20"/>
        <v>142.03301896289383</v>
      </c>
      <c r="AH32">
        <f t="shared" si="21"/>
        <v>9.9125456568426102</v>
      </c>
      <c r="AI32">
        <f t="shared" si="22"/>
        <v>102.96126413234495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53616.606704653685</v>
      </c>
      <c r="AO32">
        <f t="shared" si="26"/>
        <v>74.973799999999997</v>
      </c>
      <c r="AP32">
        <f t="shared" si="27"/>
        <v>63.203603434973992</v>
      </c>
      <c r="AQ32">
        <f t="shared" si="28"/>
        <v>0.8430092036814727</v>
      </c>
      <c r="AR32">
        <f t="shared" si="29"/>
        <v>0.16540776310524211</v>
      </c>
      <c r="AS32">
        <v>1690055442.0999999</v>
      </c>
      <c r="AT32">
        <v>400.00900000000001</v>
      </c>
      <c r="AU32">
        <v>403.435</v>
      </c>
      <c r="AV32">
        <v>13.6783</v>
      </c>
      <c r="AW32">
        <v>12.305400000000001</v>
      </c>
      <c r="AX32">
        <v>406.14299999999997</v>
      </c>
      <c r="AY32">
        <v>13.893700000000001</v>
      </c>
      <c r="AZ32">
        <v>600.01</v>
      </c>
      <c r="BA32">
        <v>99.840900000000005</v>
      </c>
      <c r="BB32">
        <v>0.100144</v>
      </c>
      <c r="BC32">
        <v>21.896000000000001</v>
      </c>
      <c r="BD32">
        <v>20.994900000000001</v>
      </c>
      <c r="BE32">
        <v>999.9</v>
      </c>
      <c r="BF32">
        <v>0</v>
      </c>
      <c r="BG32">
        <v>0</v>
      </c>
      <c r="BH32">
        <v>9982.5</v>
      </c>
      <c r="BI32">
        <v>0</v>
      </c>
      <c r="BJ32">
        <v>11.446400000000001</v>
      </c>
      <c r="BK32">
        <v>-3.4259900000000001</v>
      </c>
      <c r="BL32">
        <v>405.55700000000002</v>
      </c>
      <c r="BM32">
        <v>408.46199999999999</v>
      </c>
      <c r="BN32">
        <v>1.3728199999999999</v>
      </c>
      <c r="BO32">
        <v>403.435</v>
      </c>
      <c r="BP32">
        <v>12.305400000000001</v>
      </c>
      <c r="BQ32">
        <v>1.36565</v>
      </c>
      <c r="BR32">
        <v>1.2285900000000001</v>
      </c>
      <c r="BS32">
        <v>11.541499999999999</v>
      </c>
      <c r="BT32">
        <v>9.9525299999999994</v>
      </c>
      <c r="BU32">
        <v>74.973799999999997</v>
      </c>
      <c r="BV32">
        <v>0.89969399999999999</v>
      </c>
      <c r="BW32">
        <v>0.10030600000000001</v>
      </c>
      <c r="BX32">
        <v>0</v>
      </c>
      <c r="BY32">
        <v>1.7598</v>
      </c>
      <c r="BZ32">
        <v>0</v>
      </c>
      <c r="CA32">
        <v>716.54200000000003</v>
      </c>
      <c r="CB32">
        <v>578.70600000000002</v>
      </c>
      <c r="CC32">
        <v>33.811999999999998</v>
      </c>
      <c r="CD32">
        <v>38.686999999999998</v>
      </c>
      <c r="CE32">
        <v>36.561999999999998</v>
      </c>
      <c r="CF32">
        <v>37</v>
      </c>
      <c r="CG32">
        <v>34.625</v>
      </c>
      <c r="CH32">
        <v>67.45</v>
      </c>
      <c r="CI32">
        <v>7.52</v>
      </c>
      <c r="CJ32">
        <v>0</v>
      </c>
      <c r="CK32">
        <v>1690055453.3</v>
      </c>
      <c r="CL32">
        <v>0</v>
      </c>
      <c r="CM32">
        <v>1690054577.0999999</v>
      </c>
      <c r="CN32" t="s">
        <v>354</v>
      </c>
      <c r="CO32">
        <v>1690054575.0999999</v>
      </c>
      <c r="CP32">
        <v>1690054577.0999999</v>
      </c>
      <c r="CQ32">
        <v>22</v>
      </c>
      <c r="CR32">
        <v>4.7E-2</v>
      </c>
      <c r="CS32">
        <v>2E-3</v>
      </c>
      <c r="CT32">
        <v>-6.1340000000000003</v>
      </c>
      <c r="CU32">
        <v>-0.215</v>
      </c>
      <c r="CV32">
        <v>413</v>
      </c>
      <c r="CW32">
        <v>12</v>
      </c>
      <c r="CX32">
        <v>0.12</v>
      </c>
      <c r="CY32">
        <v>0.03</v>
      </c>
      <c r="CZ32">
        <v>2.8121322822442898</v>
      </c>
      <c r="DA32">
        <v>-1.36898800617049E-2</v>
      </c>
      <c r="DB32">
        <v>2.5777742547240998E-2</v>
      </c>
      <c r="DC32">
        <v>1</v>
      </c>
      <c r="DD32">
        <v>403.4427</v>
      </c>
      <c r="DE32">
        <v>-0.248030075187884</v>
      </c>
      <c r="DF32">
        <v>3.0099999999997001E-2</v>
      </c>
      <c r="DG32">
        <v>-1</v>
      </c>
      <c r="DH32">
        <v>75.018257142857095</v>
      </c>
      <c r="DI32">
        <v>0.30474841426826399</v>
      </c>
      <c r="DJ32">
        <v>0.13271296477891101</v>
      </c>
      <c r="DK32">
        <v>1</v>
      </c>
      <c r="DL32">
        <v>2</v>
      </c>
      <c r="DM32">
        <v>2</v>
      </c>
      <c r="DN32" t="s">
        <v>355</v>
      </c>
      <c r="DO32">
        <v>3.2424400000000002</v>
      </c>
      <c r="DP32">
        <v>2.8401800000000001</v>
      </c>
      <c r="DQ32">
        <v>9.8595600000000005E-2</v>
      </c>
      <c r="DR32">
        <v>9.7620899999999997E-2</v>
      </c>
      <c r="DS32">
        <v>8.2410999999999998E-2</v>
      </c>
      <c r="DT32">
        <v>7.4105900000000002E-2</v>
      </c>
      <c r="DU32">
        <v>26500.9</v>
      </c>
      <c r="DV32">
        <v>27680.6</v>
      </c>
      <c r="DW32">
        <v>27495.7</v>
      </c>
      <c r="DX32">
        <v>28770.6</v>
      </c>
      <c r="DY32">
        <v>33259</v>
      </c>
      <c r="DZ32">
        <v>35463.699999999997</v>
      </c>
      <c r="EA32">
        <v>36766.699999999997</v>
      </c>
      <c r="EB32">
        <v>38986.300000000003</v>
      </c>
      <c r="EC32">
        <v>2.3501500000000002</v>
      </c>
      <c r="ED32">
        <v>1.7935700000000001</v>
      </c>
      <c r="EE32">
        <v>6.2920199999999996E-2</v>
      </c>
      <c r="EF32">
        <v>0</v>
      </c>
      <c r="EG32">
        <v>19.954899999999999</v>
      </c>
      <c r="EH32">
        <v>999.9</v>
      </c>
      <c r="EI32">
        <v>55.481999999999999</v>
      </c>
      <c r="EJ32">
        <v>20.201000000000001</v>
      </c>
      <c r="EK32">
        <v>13.2029</v>
      </c>
      <c r="EL32">
        <v>62.256900000000002</v>
      </c>
      <c r="EM32">
        <v>38.838099999999997</v>
      </c>
      <c r="EN32">
        <v>1</v>
      </c>
      <c r="EO32">
        <v>-0.61955800000000005</v>
      </c>
      <c r="EP32">
        <v>-1.1001799999999999</v>
      </c>
      <c r="EQ32">
        <v>19.975100000000001</v>
      </c>
      <c r="ER32">
        <v>5.2216300000000002</v>
      </c>
      <c r="ES32">
        <v>11.9201</v>
      </c>
      <c r="ET32">
        <v>4.9548500000000004</v>
      </c>
      <c r="EU32">
        <v>3.2970999999999999</v>
      </c>
      <c r="EV32">
        <v>9999</v>
      </c>
      <c r="EW32">
        <v>5987.5</v>
      </c>
      <c r="EX32">
        <v>86.6</v>
      </c>
      <c r="EY32">
        <v>174</v>
      </c>
      <c r="EZ32">
        <v>1.84114</v>
      </c>
      <c r="FA32">
        <v>1.84019</v>
      </c>
      <c r="FB32">
        <v>1.8462099999999999</v>
      </c>
      <c r="FC32">
        <v>1.85025</v>
      </c>
      <c r="FD32">
        <v>1.84483</v>
      </c>
      <c r="FE32">
        <v>1.8449599999999999</v>
      </c>
      <c r="FF32">
        <v>1.84493</v>
      </c>
      <c r="FG32">
        <v>1.8447499999999999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-6.1340000000000003</v>
      </c>
      <c r="FV32">
        <v>-0.21540000000000001</v>
      </c>
      <c r="FW32">
        <v>-6.1340000000000101</v>
      </c>
      <c r="FX32">
        <v>0</v>
      </c>
      <c r="FY32">
        <v>0</v>
      </c>
      <c r="FZ32">
        <v>0</v>
      </c>
      <c r="GA32">
        <v>-0.21546999999999999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14.4</v>
      </c>
      <c r="GJ32">
        <v>14.4</v>
      </c>
      <c r="GK32">
        <v>1.0412600000000001</v>
      </c>
      <c r="GL32">
        <v>2.52197</v>
      </c>
      <c r="GM32">
        <v>1.4489700000000001</v>
      </c>
      <c r="GN32">
        <v>2.31934</v>
      </c>
      <c r="GO32">
        <v>1.5466299999999999</v>
      </c>
      <c r="GP32">
        <v>2.4206500000000002</v>
      </c>
      <c r="GQ32">
        <v>23.293099999999999</v>
      </c>
      <c r="GR32">
        <v>15.173999999999999</v>
      </c>
      <c r="GS32">
        <v>18</v>
      </c>
      <c r="GT32">
        <v>620.23099999999999</v>
      </c>
      <c r="GU32">
        <v>389.58</v>
      </c>
      <c r="GV32">
        <v>21.235299999999999</v>
      </c>
      <c r="GW32">
        <v>19.152999999999999</v>
      </c>
      <c r="GX32">
        <v>30.000399999999999</v>
      </c>
      <c r="GY32">
        <v>18.987500000000001</v>
      </c>
      <c r="GZ32">
        <v>18.953600000000002</v>
      </c>
      <c r="HA32">
        <v>20.847999999999999</v>
      </c>
      <c r="HB32">
        <v>10</v>
      </c>
      <c r="HC32">
        <v>-30</v>
      </c>
      <c r="HD32">
        <v>21.233599999999999</v>
      </c>
      <c r="HE32">
        <v>403.464</v>
      </c>
      <c r="HF32">
        <v>0</v>
      </c>
      <c r="HG32">
        <v>101.28400000000001</v>
      </c>
      <c r="HH32">
        <v>94.7941</v>
      </c>
    </row>
    <row r="33" spans="1:216" x14ac:dyDescent="0.2">
      <c r="A33">
        <v>15</v>
      </c>
      <c r="B33">
        <v>1690055503.0999999</v>
      </c>
      <c r="C33">
        <v>854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1690055503.0999999</v>
      </c>
      <c r="M33">
        <f t="shared" si="0"/>
        <v>1.359715734289439E-3</v>
      </c>
      <c r="N33">
        <f t="shared" si="1"/>
        <v>1.359715734289439</v>
      </c>
      <c r="O33">
        <f t="shared" si="2"/>
        <v>2.2432016234415539</v>
      </c>
      <c r="P33">
        <f t="shared" si="3"/>
        <v>399.99</v>
      </c>
      <c r="Q33">
        <f t="shared" si="4"/>
        <v>362.60957928625083</v>
      </c>
      <c r="R33">
        <f t="shared" si="5"/>
        <v>36.240321817467908</v>
      </c>
      <c r="S33">
        <f t="shared" si="6"/>
        <v>39.97623656910001</v>
      </c>
      <c r="T33">
        <f t="shared" si="7"/>
        <v>0.12052005973954887</v>
      </c>
      <c r="U33">
        <f t="shared" si="8"/>
        <v>2.9263574820628362</v>
      </c>
      <c r="V33">
        <f t="shared" si="9"/>
        <v>0.11782895786144963</v>
      </c>
      <c r="W33">
        <f t="shared" si="10"/>
        <v>7.3879878668267063E-2</v>
      </c>
      <c r="X33">
        <f t="shared" si="11"/>
        <v>9.9172806301801195</v>
      </c>
      <c r="Y33">
        <f t="shared" si="12"/>
        <v>21.585844721574485</v>
      </c>
      <c r="Z33">
        <f t="shared" si="13"/>
        <v>21.005099999999999</v>
      </c>
      <c r="AA33">
        <f t="shared" si="14"/>
        <v>2.4967142578254888</v>
      </c>
      <c r="AB33">
        <f t="shared" si="15"/>
        <v>51.838010646672736</v>
      </c>
      <c r="AC33">
        <f t="shared" si="16"/>
        <v>1.3656823476140003</v>
      </c>
      <c r="AD33">
        <f t="shared" si="17"/>
        <v>2.6345192081588062</v>
      </c>
      <c r="AE33">
        <f t="shared" si="18"/>
        <v>1.1310319102114885</v>
      </c>
      <c r="AF33">
        <f t="shared" si="19"/>
        <v>-59.963463882164262</v>
      </c>
      <c r="AG33">
        <f t="shared" si="20"/>
        <v>138.39214622741102</v>
      </c>
      <c r="AH33">
        <f t="shared" si="21"/>
        <v>9.6494606011045345</v>
      </c>
      <c r="AI33">
        <f t="shared" si="22"/>
        <v>97.995423576531408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53697.574494959532</v>
      </c>
      <c r="AO33">
        <f t="shared" si="26"/>
        <v>59.961599999999997</v>
      </c>
      <c r="AP33">
        <f t="shared" si="27"/>
        <v>50.547748803202126</v>
      </c>
      <c r="AQ33">
        <f t="shared" si="28"/>
        <v>0.84300200133422276</v>
      </c>
      <c r="AR33">
        <f t="shared" si="29"/>
        <v>0.16539386257505004</v>
      </c>
      <c r="AS33">
        <v>1690055503.0999999</v>
      </c>
      <c r="AT33">
        <v>399.99</v>
      </c>
      <c r="AU33">
        <v>402.77699999999999</v>
      </c>
      <c r="AV33">
        <v>13.6646</v>
      </c>
      <c r="AW33">
        <v>12.323499999999999</v>
      </c>
      <c r="AX33">
        <v>406.12400000000002</v>
      </c>
      <c r="AY33">
        <v>13.880100000000001</v>
      </c>
      <c r="AZ33">
        <v>600.01599999999996</v>
      </c>
      <c r="BA33">
        <v>99.843100000000007</v>
      </c>
      <c r="BB33">
        <v>9.9989999999999996E-2</v>
      </c>
      <c r="BC33">
        <v>21.882300000000001</v>
      </c>
      <c r="BD33">
        <v>21.005099999999999</v>
      </c>
      <c r="BE33">
        <v>999.9</v>
      </c>
      <c r="BF33">
        <v>0</v>
      </c>
      <c r="BG33">
        <v>0</v>
      </c>
      <c r="BH33">
        <v>9997.5</v>
      </c>
      <c r="BI33">
        <v>0</v>
      </c>
      <c r="BJ33">
        <v>10.873200000000001</v>
      </c>
      <c r="BK33">
        <v>-2.7869899999999999</v>
      </c>
      <c r="BL33">
        <v>405.53100000000001</v>
      </c>
      <c r="BM33">
        <v>407.80200000000002</v>
      </c>
      <c r="BN33">
        <v>1.3411</v>
      </c>
      <c r="BO33">
        <v>402.77699999999999</v>
      </c>
      <c r="BP33">
        <v>12.323499999999999</v>
      </c>
      <c r="BQ33">
        <v>1.36432</v>
      </c>
      <c r="BR33">
        <v>1.2304200000000001</v>
      </c>
      <c r="BS33">
        <v>11.5267</v>
      </c>
      <c r="BT33">
        <v>9.9747800000000009</v>
      </c>
      <c r="BU33">
        <v>59.961599999999997</v>
      </c>
      <c r="BV33">
        <v>0.89991200000000005</v>
      </c>
      <c r="BW33">
        <v>0.100088</v>
      </c>
      <c r="BX33">
        <v>0</v>
      </c>
      <c r="BY33">
        <v>2.3917999999999999</v>
      </c>
      <c r="BZ33">
        <v>0</v>
      </c>
      <c r="CA33">
        <v>580.53399999999999</v>
      </c>
      <c r="CB33">
        <v>462.858</v>
      </c>
      <c r="CC33">
        <v>33.436999999999998</v>
      </c>
      <c r="CD33">
        <v>38.375</v>
      </c>
      <c r="CE33">
        <v>36.186999999999998</v>
      </c>
      <c r="CF33">
        <v>36.75</v>
      </c>
      <c r="CG33">
        <v>34.25</v>
      </c>
      <c r="CH33">
        <v>53.96</v>
      </c>
      <c r="CI33">
        <v>6</v>
      </c>
      <c r="CJ33">
        <v>0</v>
      </c>
      <c r="CK33">
        <v>1690055514.5</v>
      </c>
      <c r="CL33">
        <v>0</v>
      </c>
      <c r="CM33">
        <v>1690054577.0999999</v>
      </c>
      <c r="CN33" t="s">
        <v>354</v>
      </c>
      <c r="CO33">
        <v>1690054575.0999999</v>
      </c>
      <c r="CP33">
        <v>1690054577.0999999</v>
      </c>
      <c r="CQ33">
        <v>22</v>
      </c>
      <c r="CR33">
        <v>4.7E-2</v>
      </c>
      <c r="CS33">
        <v>2E-3</v>
      </c>
      <c r="CT33">
        <v>-6.1340000000000003</v>
      </c>
      <c r="CU33">
        <v>-0.215</v>
      </c>
      <c r="CV33">
        <v>413</v>
      </c>
      <c r="CW33">
        <v>12</v>
      </c>
      <c r="CX33">
        <v>0.12</v>
      </c>
      <c r="CY33">
        <v>0.03</v>
      </c>
      <c r="CZ33">
        <v>2.16986203056309</v>
      </c>
      <c r="DA33">
        <v>0.18007986538381501</v>
      </c>
      <c r="DB33">
        <v>2.15901453642512E-2</v>
      </c>
      <c r="DC33">
        <v>1</v>
      </c>
      <c r="DD33">
        <v>402.76465000000002</v>
      </c>
      <c r="DE33">
        <v>-1.7368421052449599E-2</v>
      </c>
      <c r="DF33">
        <v>1.43048068843988E-2</v>
      </c>
      <c r="DG33">
        <v>-1</v>
      </c>
      <c r="DH33">
        <v>59.965020000000003</v>
      </c>
      <c r="DI33">
        <v>0.177217001685463</v>
      </c>
      <c r="DJ33">
        <v>7.3156323034991394E-2</v>
      </c>
      <c r="DK33">
        <v>1</v>
      </c>
      <c r="DL33">
        <v>2</v>
      </c>
      <c r="DM33">
        <v>2</v>
      </c>
      <c r="DN33" t="s">
        <v>355</v>
      </c>
      <c r="DO33">
        <v>3.24241</v>
      </c>
      <c r="DP33">
        <v>2.84016</v>
      </c>
      <c r="DQ33">
        <v>9.8585400000000004E-2</v>
      </c>
      <c r="DR33">
        <v>9.7493499999999997E-2</v>
      </c>
      <c r="DS33">
        <v>8.2346299999999997E-2</v>
      </c>
      <c r="DT33">
        <v>7.4181200000000003E-2</v>
      </c>
      <c r="DU33">
        <v>26500.400000000001</v>
      </c>
      <c r="DV33">
        <v>27683.200000000001</v>
      </c>
      <c r="DW33">
        <v>27495</v>
      </c>
      <c r="DX33">
        <v>28769.5</v>
      </c>
      <c r="DY33">
        <v>33260.400000000001</v>
      </c>
      <c r="DZ33">
        <v>35459.1</v>
      </c>
      <c r="EA33">
        <v>36765.5</v>
      </c>
      <c r="EB33">
        <v>38984.400000000001</v>
      </c>
      <c r="EC33">
        <v>2.3498199999999998</v>
      </c>
      <c r="ED33">
        <v>1.7923500000000001</v>
      </c>
      <c r="EE33">
        <v>6.1027699999999997E-2</v>
      </c>
      <c r="EF33">
        <v>0</v>
      </c>
      <c r="EG33">
        <v>19.996300000000002</v>
      </c>
      <c r="EH33">
        <v>999.9</v>
      </c>
      <c r="EI33">
        <v>55.481999999999999</v>
      </c>
      <c r="EJ33">
        <v>20.210999999999999</v>
      </c>
      <c r="EK33">
        <v>13.211</v>
      </c>
      <c r="EL33">
        <v>61.376899999999999</v>
      </c>
      <c r="EM33">
        <v>38.842100000000002</v>
      </c>
      <c r="EN33">
        <v>1</v>
      </c>
      <c r="EO33">
        <v>-0.61737299999999995</v>
      </c>
      <c r="EP33">
        <v>-1.12538</v>
      </c>
      <c r="EQ33">
        <v>19.9724</v>
      </c>
      <c r="ER33">
        <v>5.22133</v>
      </c>
      <c r="ES33">
        <v>11.9201</v>
      </c>
      <c r="ET33">
        <v>4.9550999999999998</v>
      </c>
      <c r="EU33">
        <v>3.2972299999999999</v>
      </c>
      <c r="EV33">
        <v>9999</v>
      </c>
      <c r="EW33">
        <v>5988.9</v>
      </c>
      <c r="EX33">
        <v>86.6</v>
      </c>
      <c r="EY33">
        <v>174</v>
      </c>
      <c r="EZ33">
        <v>1.8410200000000001</v>
      </c>
      <c r="FA33">
        <v>1.8401000000000001</v>
      </c>
      <c r="FB33">
        <v>1.84609</v>
      </c>
      <c r="FC33">
        <v>1.8501399999999999</v>
      </c>
      <c r="FD33">
        <v>1.84474</v>
      </c>
      <c r="FE33">
        <v>1.8448599999999999</v>
      </c>
      <c r="FF33">
        <v>1.8448599999999999</v>
      </c>
      <c r="FG33">
        <v>1.84466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-6.1340000000000003</v>
      </c>
      <c r="FV33">
        <v>-0.2155</v>
      </c>
      <c r="FW33">
        <v>-6.1340000000000101</v>
      </c>
      <c r="FX33">
        <v>0</v>
      </c>
      <c r="FY33">
        <v>0</v>
      </c>
      <c r="FZ33">
        <v>0</v>
      </c>
      <c r="GA33">
        <v>-0.21546999999999999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15.5</v>
      </c>
      <c r="GJ33">
        <v>15.4</v>
      </c>
      <c r="GK33">
        <v>1.0400400000000001</v>
      </c>
      <c r="GL33">
        <v>2.52197</v>
      </c>
      <c r="GM33">
        <v>1.4477500000000001</v>
      </c>
      <c r="GN33">
        <v>2.31934</v>
      </c>
      <c r="GO33">
        <v>1.5466299999999999</v>
      </c>
      <c r="GP33">
        <v>2.3852500000000001</v>
      </c>
      <c r="GQ33">
        <v>23.333600000000001</v>
      </c>
      <c r="GR33">
        <v>15.156499999999999</v>
      </c>
      <c r="GS33">
        <v>18</v>
      </c>
      <c r="GT33">
        <v>620.43100000000004</v>
      </c>
      <c r="GU33">
        <v>389.14100000000002</v>
      </c>
      <c r="GV33">
        <v>21.2362</v>
      </c>
      <c r="GW33">
        <v>19.186699999999998</v>
      </c>
      <c r="GX33">
        <v>30.000299999999999</v>
      </c>
      <c r="GY33">
        <v>19.0214</v>
      </c>
      <c r="GZ33">
        <v>18.987200000000001</v>
      </c>
      <c r="HA33">
        <v>20.8169</v>
      </c>
      <c r="HB33">
        <v>10</v>
      </c>
      <c r="HC33">
        <v>-30</v>
      </c>
      <c r="HD33">
        <v>21.236000000000001</v>
      </c>
      <c r="HE33">
        <v>402.84899999999999</v>
      </c>
      <c r="HF33">
        <v>0</v>
      </c>
      <c r="HG33">
        <v>101.28100000000001</v>
      </c>
      <c r="HH33">
        <v>94.7898</v>
      </c>
    </row>
    <row r="34" spans="1:216" x14ac:dyDescent="0.2">
      <c r="A34">
        <v>16</v>
      </c>
      <c r="B34">
        <v>1690055564.0999999</v>
      </c>
      <c r="C34">
        <v>915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1690055564.0999999</v>
      </c>
      <c r="M34">
        <f t="shared" si="0"/>
        <v>1.334011297052196E-3</v>
      </c>
      <c r="N34">
        <f t="shared" si="1"/>
        <v>1.334011297052196</v>
      </c>
      <c r="O34">
        <f t="shared" si="2"/>
        <v>1.7737461613485077</v>
      </c>
      <c r="P34">
        <f t="shared" si="3"/>
        <v>399.98500000000001</v>
      </c>
      <c r="Q34">
        <f t="shared" si="4"/>
        <v>368.5709762145878</v>
      </c>
      <c r="R34">
        <f t="shared" si="5"/>
        <v>36.835814121866292</v>
      </c>
      <c r="S34">
        <f t="shared" si="6"/>
        <v>39.975402466190005</v>
      </c>
      <c r="T34">
        <f t="shared" si="7"/>
        <v>0.11869518389293243</v>
      </c>
      <c r="U34">
        <f t="shared" si="8"/>
        <v>2.9257909721180262</v>
      </c>
      <c r="V34">
        <f t="shared" si="9"/>
        <v>0.11608351580112167</v>
      </c>
      <c r="W34">
        <f t="shared" si="10"/>
        <v>7.2782059194653387E-2</v>
      </c>
      <c r="X34">
        <f t="shared" si="11"/>
        <v>8.2442200773881655</v>
      </c>
      <c r="Y34">
        <f t="shared" si="12"/>
        <v>21.545687364577145</v>
      </c>
      <c r="Z34">
        <f t="shared" si="13"/>
        <v>20.971599999999999</v>
      </c>
      <c r="AA34">
        <f t="shared" si="14"/>
        <v>2.4915791116398234</v>
      </c>
      <c r="AB34">
        <f t="shared" si="15"/>
        <v>51.937376603578358</v>
      </c>
      <c r="AC34">
        <f t="shared" si="16"/>
        <v>1.3652211838654</v>
      </c>
      <c r="AD34">
        <f t="shared" si="17"/>
        <v>2.6285909553840261</v>
      </c>
      <c r="AE34">
        <f t="shared" si="18"/>
        <v>1.1263579277744233</v>
      </c>
      <c r="AF34">
        <f t="shared" si="19"/>
        <v>-58.829898200001843</v>
      </c>
      <c r="AG34">
        <f t="shared" si="20"/>
        <v>137.82905523625749</v>
      </c>
      <c r="AH34">
        <f t="shared" si="21"/>
        <v>9.6086125509504381</v>
      </c>
      <c r="AI34">
        <f t="shared" si="22"/>
        <v>96.851989664594242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53687.626618638424</v>
      </c>
      <c r="AO34">
        <f t="shared" si="26"/>
        <v>49.8489</v>
      </c>
      <c r="AP34">
        <f t="shared" si="27"/>
        <v>42.02247270330993</v>
      </c>
      <c r="AQ34">
        <f t="shared" si="28"/>
        <v>0.8429969909729188</v>
      </c>
      <c r="AR34">
        <f t="shared" si="29"/>
        <v>0.16538419257773321</v>
      </c>
      <c r="AS34">
        <v>1690055564.0999999</v>
      </c>
      <c r="AT34">
        <v>399.98500000000001</v>
      </c>
      <c r="AU34">
        <v>402.29199999999997</v>
      </c>
      <c r="AV34">
        <v>13.6601</v>
      </c>
      <c r="AW34">
        <v>12.3445</v>
      </c>
      <c r="AX34">
        <v>406.11900000000003</v>
      </c>
      <c r="AY34">
        <v>13.875500000000001</v>
      </c>
      <c r="AZ34">
        <v>600.08600000000001</v>
      </c>
      <c r="BA34">
        <v>99.841999999999999</v>
      </c>
      <c r="BB34">
        <v>0.100254</v>
      </c>
      <c r="BC34">
        <v>21.845400000000001</v>
      </c>
      <c r="BD34">
        <v>20.971599999999999</v>
      </c>
      <c r="BE34">
        <v>999.9</v>
      </c>
      <c r="BF34">
        <v>0</v>
      </c>
      <c r="BG34">
        <v>0</v>
      </c>
      <c r="BH34">
        <v>9994.3799999999992</v>
      </c>
      <c r="BI34">
        <v>0</v>
      </c>
      <c r="BJ34">
        <v>12.2057</v>
      </c>
      <c r="BK34">
        <v>-2.3071000000000002</v>
      </c>
      <c r="BL34">
        <v>405.52499999999998</v>
      </c>
      <c r="BM34">
        <v>407.32</v>
      </c>
      <c r="BN34">
        <v>1.3155699999999999</v>
      </c>
      <c r="BO34">
        <v>402.29199999999997</v>
      </c>
      <c r="BP34">
        <v>12.3445</v>
      </c>
      <c r="BQ34">
        <v>1.36385</v>
      </c>
      <c r="BR34">
        <v>1.2324999999999999</v>
      </c>
      <c r="BS34">
        <v>11.5215</v>
      </c>
      <c r="BT34">
        <v>10</v>
      </c>
      <c r="BU34">
        <v>49.8489</v>
      </c>
      <c r="BV34">
        <v>0.90009499999999998</v>
      </c>
      <c r="BW34">
        <v>9.9905300000000002E-2</v>
      </c>
      <c r="BX34">
        <v>0</v>
      </c>
      <c r="BY34">
        <v>2.1417000000000002</v>
      </c>
      <c r="BZ34">
        <v>0</v>
      </c>
      <c r="CA34">
        <v>495.95100000000002</v>
      </c>
      <c r="CB34">
        <v>384.815</v>
      </c>
      <c r="CC34">
        <v>33.125</v>
      </c>
      <c r="CD34">
        <v>38.125</v>
      </c>
      <c r="CE34">
        <v>35.875</v>
      </c>
      <c r="CF34">
        <v>36.5</v>
      </c>
      <c r="CG34">
        <v>34</v>
      </c>
      <c r="CH34">
        <v>44.87</v>
      </c>
      <c r="CI34">
        <v>4.9800000000000004</v>
      </c>
      <c r="CJ34">
        <v>0</v>
      </c>
      <c r="CK34">
        <v>1690055575.0999999</v>
      </c>
      <c r="CL34">
        <v>0</v>
      </c>
      <c r="CM34">
        <v>1690054577.0999999</v>
      </c>
      <c r="CN34" t="s">
        <v>354</v>
      </c>
      <c r="CO34">
        <v>1690054575.0999999</v>
      </c>
      <c r="CP34">
        <v>1690054577.0999999</v>
      </c>
      <c r="CQ34">
        <v>22</v>
      </c>
      <c r="CR34">
        <v>4.7E-2</v>
      </c>
      <c r="CS34">
        <v>2E-3</v>
      </c>
      <c r="CT34">
        <v>-6.1340000000000003</v>
      </c>
      <c r="CU34">
        <v>-0.215</v>
      </c>
      <c r="CV34">
        <v>413</v>
      </c>
      <c r="CW34">
        <v>12</v>
      </c>
      <c r="CX34">
        <v>0.12</v>
      </c>
      <c r="CY34">
        <v>0.03</v>
      </c>
      <c r="CZ34">
        <v>1.7415112671442601</v>
      </c>
      <c r="DA34">
        <v>0.27565952648859998</v>
      </c>
      <c r="DB34">
        <v>4.7447576537943702E-2</v>
      </c>
      <c r="DC34">
        <v>1</v>
      </c>
      <c r="DD34">
        <v>402.31119047619001</v>
      </c>
      <c r="DE34">
        <v>2.4701298701614801E-2</v>
      </c>
      <c r="DF34">
        <v>2.3881890025747299E-2</v>
      </c>
      <c r="DG34">
        <v>-1</v>
      </c>
      <c r="DH34">
        <v>50.000025000000001</v>
      </c>
      <c r="DI34">
        <v>-0.20869864014148001</v>
      </c>
      <c r="DJ34">
        <v>0.163152976911241</v>
      </c>
      <c r="DK34">
        <v>1</v>
      </c>
      <c r="DL34">
        <v>2</v>
      </c>
      <c r="DM34">
        <v>2</v>
      </c>
      <c r="DN34" t="s">
        <v>355</v>
      </c>
      <c r="DO34">
        <v>3.2425299999999999</v>
      </c>
      <c r="DP34">
        <v>2.8403999999999998</v>
      </c>
      <c r="DQ34">
        <v>9.8575099999999999E-2</v>
      </c>
      <c r="DR34">
        <v>9.7395200000000001E-2</v>
      </c>
      <c r="DS34">
        <v>8.2318799999999998E-2</v>
      </c>
      <c r="DT34">
        <v>7.4267200000000005E-2</v>
      </c>
      <c r="DU34">
        <v>26499.9</v>
      </c>
      <c r="DV34">
        <v>27684.7</v>
      </c>
      <c r="DW34">
        <v>27494.3</v>
      </c>
      <c r="DX34">
        <v>28768.1</v>
      </c>
      <c r="DY34">
        <v>33261.1</v>
      </c>
      <c r="DZ34">
        <v>35454.5</v>
      </c>
      <c r="EA34">
        <v>36765.1</v>
      </c>
      <c r="EB34">
        <v>38982.9</v>
      </c>
      <c r="EC34">
        <v>2.3494000000000002</v>
      </c>
      <c r="ED34">
        <v>1.79193</v>
      </c>
      <c r="EE34">
        <v>5.8464700000000001E-2</v>
      </c>
      <c r="EF34">
        <v>0</v>
      </c>
      <c r="EG34">
        <v>20.005199999999999</v>
      </c>
      <c r="EH34">
        <v>999.9</v>
      </c>
      <c r="EI34">
        <v>55.512</v>
      </c>
      <c r="EJ34">
        <v>20.241</v>
      </c>
      <c r="EK34">
        <v>13.2432</v>
      </c>
      <c r="EL34">
        <v>61.786900000000003</v>
      </c>
      <c r="EM34">
        <v>38.858199999999997</v>
      </c>
      <c r="EN34">
        <v>1</v>
      </c>
      <c r="EO34">
        <v>-0.61539900000000003</v>
      </c>
      <c r="EP34">
        <v>-1.22218</v>
      </c>
      <c r="EQ34">
        <v>19.9725</v>
      </c>
      <c r="ER34">
        <v>5.2222299999999997</v>
      </c>
      <c r="ES34">
        <v>11.9201</v>
      </c>
      <c r="ET34">
        <v>4.9555499999999997</v>
      </c>
      <c r="EU34">
        <v>3.2970999999999999</v>
      </c>
      <c r="EV34">
        <v>9999</v>
      </c>
      <c r="EW34">
        <v>5990.1</v>
      </c>
      <c r="EX34">
        <v>86.6</v>
      </c>
      <c r="EY34">
        <v>174</v>
      </c>
      <c r="EZ34">
        <v>1.84091</v>
      </c>
      <c r="FA34">
        <v>1.8399799999999999</v>
      </c>
      <c r="FB34">
        <v>1.8459700000000001</v>
      </c>
      <c r="FC34">
        <v>1.8500399999999999</v>
      </c>
      <c r="FD34">
        <v>1.8446400000000001</v>
      </c>
      <c r="FE34">
        <v>1.8447499999999999</v>
      </c>
      <c r="FF34">
        <v>1.84473</v>
      </c>
      <c r="FG34">
        <v>1.8445400000000001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-6.1340000000000003</v>
      </c>
      <c r="FV34">
        <v>-0.21540000000000001</v>
      </c>
      <c r="FW34">
        <v>-6.1340000000000101</v>
      </c>
      <c r="FX34">
        <v>0</v>
      </c>
      <c r="FY34">
        <v>0</v>
      </c>
      <c r="FZ34">
        <v>0</v>
      </c>
      <c r="GA34">
        <v>-0.21546999999999999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16.5</v>
      </c>
      <c r="GJ34">
        <v>16.399999999999999</v>
      </c>
      <c r="GK34">
        <v>1.0388200000000001</v>
      </c>
      <c r="GL34">
        <v>2.5293000000000001</v>
      </c>
      <c r="GM34">
        <v>1.4489700000000001</v>
      </c>
      <c r="GN34">
        <v>2.31812</v>
      </c>
      <c r="GO34">
        <v>1.5466299999999999</v>
      </c>
      <c r="GP34">
        <v>2.35107</v>
      </c>
      <c r="GQ34">
        <v>23.3538</v>
      </c>
      <c r="GR34">
        <v>15.1477</v>
      </c>
      <c r="GS34">
        <v>18</v>
      </c>
      <c r="GT34">
        <v>620.54499999999996</v>
      </c>
      <c r="GU34">
        <v>389.161</v>
      </c>
      <c r="GV34">
        <v>21.299900000000001</v>
      </c>
      <c r="GW34">
        <v>19.2179</v>
      </c>
      <c r="GX34">
        <v>30.000299999999999</v>
      </c>
      <c r="GY34">
        <v>19.053799999999999</v>
      </c>
      <c r="GZ34">
        <v>19.019500000000001</v>
      </c>
      <c r="HA34">
        <v>20.800599999999999</v>
      </c>
      <c r="HB34">
        <v>10</v>
      </c>
      <c r="HC34">
        <v>-30</v>
      </c>
      <c r="HD34">
        <v>21.302099999999999</v>
      </c>
      <c r="HE34">
        <v>402.32499999999999</v>
      </c>
      <c r="HF34">
        <v>0</v>
      </c>
      <c r="HG34">
        <v>101.279</v>
      </c>
      <c r="HH34">
        <v>94.785700000000006</v>
      </c>
    </row>
    <row r="35" spans="1:216" x14ac:dyDescent="0.2">
      <c r="A35">
        <v>17</v>
      </c>
      <c r="B35">
        <v>1690055625.0999999</v>
      </c>
      <c r="C35">
        <v>976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1690055625.0999999</v>
      </c>
      <c r="M35">
        <f t="shared" si="0"/>
        <v>1.3143549918831008E-3</v>
      </c>
      <c r="N35">
        <f t="shared" si="1"/>
        <v>1.3143549918831008</v>
      </c>
      <c r="O35">
        <f t="shared" si="2"/>
        <v>0.63426482759228964</v>
      </c>
      <c r="P35">
        <f t="shared" si="3"/>
        <v>400.06099999999998</v>
      </c>
      <c r="Q35">
        <f t="shared" si="4"/>
        <v>383.98608184071622</v>
      </c>
      <c r="R35">
        <f t="shared" si="5"/>
        <v>38.377861531265587</v>
      </c>
      <c r="S35">
        <f t="shared" si="6"/>
        <v>39.9844848241883</v>
      </c>
      <c r="T35">
        <f t="shared" si="7"/>
        <v>0.11658108666478677</v>
      </c>
      <c r="U35">
        <f t="shared" si="8"/>
        <v>2.9270571788988731</v>
      </c>
      <c r="V35">
        <f t="shared" si="9"/>
        <v>0.11406162427490603</v>
      </c>
      <c r="W35">
        <f t="shared" si="10"/>
        <v>7.1510343887677116E-2</v>
      </c>
      <c r="X35">
        <f t="shared" si="11"/>
        <v>4.95087540795857</v>
      </c>
      <c r="Y35">
        <f t="shared" si="12"/>
        <v>21.535238479597727</v>
      </c>
      <c r="Z35">
        <f t="shared" si="13"/>
        <v>20.9939</v>
      </c>
      <c r="AA35">
        <f t="shared" si="14"/>
        <v>2.4949964024082756</v>
      </c>
      <c r="AB35">
        <f t="shared" si="15"/>
        <v>51.937522012775972</v>
      </c>
      <c r="AC35">
        <f t="shared" si="16"/>
        <v>1.3655418030148401</v>
      </c>
      <c r="AD35">
        <f t="shared" si="17"/>
        <v>2.6292009131258403</v>
      </c>
      <c r="AE35">
        <f t="shared" si="18"/>
        <v>1.1294545993934355</v>
      </c>
      <c r="AF35">
        <f t="shared" si="19"/>
        <v>-57.963055142044745</v>
      </c>
      <c r="AG35">
        <f t="shared" si="20"/>
        <v>134.96933921960922</v>
      </c>
      <c r="AH35">
        <f t="shared" si="21"/>
        <v>9.4064299077999145</v>
      </c>
      <c r="AI35">
        <f t="shared" si="22"/>
        <v>91.363589393322968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53724.226143158252</v>
      </c>
      <c r="AO35">
        <f t="shared" si="26"/>
        <v>29.928599999999999</v>
      </c>
      <c r="AP35">
        <f t="shared" si="27"/>
        <v>25.230319776144334</v>
      </c>
      <c r="AQ35">
        <f t="shared" si="28"/>
        <v>0.84301703975943865</v>
      </c>
      <c r="AR35">
        <f t="shared" si="29"/>
        <v>0.16542288673571667</v>
      </c>
      <c r="AS35">
        <v>1690055625.0999999</v>
      </c>
      <c r="AT35">
        <v>400.06099999999998</v>
      </c>
      <c r="AU35">
        <v>401.221</v>
      </c>
      <c r="AV35">
        <v>13.662800000000001</v>
      </c>
      <c r="AW35">
        <v>12.3665</v>
      </c>
      <c r="AX35">
        <v>406.19499999999999</v>
      </c>
      <c r="AY35">
        <v>13.878299999999999</v>
      </c>
      <c r="AZ35">
        <v>600.04499999999996</v>
      </c>
      <c r="BA35">
        <v>99.846000000000004</v>
      </c>
      <c r="BB35">
        <v>9.9970299999999998E-2</v>
      </c>
      <c r="BC35">
        <v>21.8492</v>
      </c>
      <c r="BD35">
        <v>20.9939</v>
      </c>
      <c r="BE35">
        <v>999.9</v>
      </c>
      <c r="BF35">
        <v>0</v>
      </c>
      <c r="BG35">
        <v>0</v>
      </c>
      <c r="BH35">
        <v>10001.200000000001</v>
      </c>
      <c r="BI35">
        <v>0</v>
      </c>
      <c r="BJ35">
        <v>11.446400000000001</v>
      </c>
      <c r="BK35">
        <v>-1.16049</v>
      </c>
      <c r="BL35">
        <v>405.60300000000001</v>
      </c>
      <c r="BM35">
        <v>406.245</v>
      </c>
      <c r="BN35">
        <v>1.2963199999999999</v>
      </c>
      <c r="BO35">
        <v>401.221</v>
      </c>
      <c r="BP35">
        <v>12.3665</v>
      </c>
      <c r="BQ35">
        <v>1.3641799999999999</v>
      </c>
      <c r="BR35">
        <v>1.23475</v>
      </c>
      <c r="BS35">
        <v>11.5252</v>
      </c>
      <c r="BT35">
        <v>10.027200000000001</v>
      </c>
      <c r="BU35">
        <v>29.928599999999999</v>
      </c>
      <c r="BV35">
        <v>0.89943300000000004</v>
      </c>
      <c r="BW35">
        <v>0.100567</v>
      </c>
      <c r="BX35">
        <v>0</v>
      </c>
      <c r="BY35">
        <v>2.1579000000000002</v>
      </c>
      <c r="BZ35">
        <v>0</v>
      </c>
      <c r="CA35">
        <v>321.89100000000002</v>
      </c>
      <c r="CB35">
        <v>230.99600000000001</v>
      </c>
      <c r="CC35">
        <v>32.936999999999998</v>
      </c>
      <c r="CD35">
        <v>38.061999999999998</v>
      </c>
      <c r="CE35">
        <v>35.811999999999998</v>
      </c>
      <c r="CF35">
        <v>36.625</v>
      </c>
      <c r="CG35">
        <v>33.811999999999998</v>
      </c>
      <c r="CH35">
        <v>26.92</v>
      </c>
      <c r="CI35">
        <v>3.01</v>
      </c>
      <c r="CJ35">
        <v>0</v>
      </c>
      <c r="CK35">
        <v>1690055636.3</v>
      </c>
      <c r="CL35">
        <v>0</v>
      </c>
      <c r="CM35">
        <v>1690054577.0999999</v>
      </c>
      <c r="CN35" t="s">
        <v>354</v>
      </c>
      <c r="CO35">
        <v>1690054575.0999999</v>
      </c>
      <c r="CP35">
        <v>1690054577.0999999</v>
      </c>
      <c r="CQ35">
        <v>22</v>
      </c>
      <c r="CR35">
        <v>4.7E-2</v>
      </c>
      <c r="CS35">
        <v>2E-3</v>
      </c>
      <c r="CT35">
        <v>-6.1340000000000003</v>
      </c>
      <c r="CU35">
        <v>-0.215</v>
      </c>
      <c r="CV35">
        <v>413</v>
      </c>
      <c r="CW35">
        <v>12</v>
      </c>
      <c r="CX35">
        <v>0.12</v>
      </c>
      <c r="CY35">
        <v>0.03</v>
      </c>
      <c r="CZ35">
        <v>0.71810975407041899</v>
      </c>
      <c r="DA35">
        <v>0.12615584849766601</v>
      </c>
      <c r="DB35">
        <v>3.8431308956939997E-2</v>
      </c>
      <c r="DC35">
        <v>1</v>
      </c>
      <c r="DD35">
        <v>401.3399</v>
      </c>
      <c r="DE35">
        <v>-0.154195488722076</v>
      </c>
      <c r="DF35">
        <v>3.85316752815116E-2</v>
      </c>
      <c r="DG35">
        <v>-1</v>
      </c>
      <c r="DH35">
        <v>29.991961904761901</v>
      </c>
      <c r="DI35">
        <v>-9.9123458554702393E-3</v>
      </c>
      <c r="DJ35">
        <v>0.12842518472855</v>
      </c>
      <c r="DK35">
        <v>1</v>
      </c>
      <c r="DL35">
        <v>2</v>
      </c>
      <c r="DM35">
        <v>2</v>
      </c>
      <c r="DN35" t="s">
        <v>355</v>
      </c>
      <c r="DO35">
        <v>3.2424200000000001</v>
      </c>
      <c r="DP35">
        <v>2.8401700000000001</v>
      </c>
      <c r="DQ35">
        <v>9.85848E-2</v>
      </c>
      <c r="DR35">
        <v>9.7194100000000005E-2</v>
      </c>
      <c r="DS35">
        <v>8.2327499999999998E-2</v>
      </c>
      <c r="DT35">
        <v>7.43616E-2</v>
      </c>
      <c r="DU35">
        <v>26498.3</v>
      </c>
      <c r="DV35">
        <v>27689.200000000001</v>
      </c>
      <c r="DW35">
        <v>27493</v>
      </c>
      <c r="DX35">
        <v>28766.400000000001</v>
      </c>
      <c r="DY35">
        <v>33259.1</v>
      </c>
      <c r="DZ35">
        <v>35448.400000000001</v>
      </c>
      <c r="EA35">
        <v>36763.199999999997</v>
      </c>
      <c r="EB35">
        <v>38980.1</v>
      </c>
      <c r="EC35">
        <v>2.34897</v>
      </c>
      <c r="ED35">
        <v>1.7914699999999999</v>
      </c>
      <c r="EE35">
        <v>5.9612100000000001E-2</v>
      </c>
      <c r="EF35">
        <v>0</v>
      </c>
      <c r="EG35">
        <v>20.008600000000001</v>
      </c>
      <c r="EH35">
        <v>999.9</v>
      </c>
      <c r="EI35">
        <v>55.536999999999999</v>
      </c>
      <c r="EJ35">
        <v>20.260999999999999</v>
      </c>
      <c r="EK35">
        <v>13.263199999999999</v>
      </c>
      <c r="EL35">
        <v>61.986899999999999</v>
      </c>
      <c r="EM35">
        <v>38.701900000000002</v>
      </c>
      <c r="EN35">
        <v>1</v>
      </c>
      <c r="EO35">
        <v>-0.61360499999999996</v>
      </c>
      <c r="EP35">
        <v>-1.34189</v>
      </c>
      <c r="EQ35">
        <v>19.967400000000001</v>
      </c>
      <c r="ER35">
        <v>5.2219300000000004</v>
      </c>
      <c r="ES35">
        <v>11.9201</v>
      </c>
      <c r="ET35">
        <v>4.9555499999999997</v>
      </c>
      <c r="EU35">
        <v>3.2970799999999998</v>
      </c>
      <c r="EV35">
        <v>9999</v>
      </c>
      <c r="EW35">
        <v>5991.5</v>
      </c>
      <c r="EX35">
        <v>86.7</v>
      </c>
      <c r="EY35">
        <v>174</v>
      </c>
      <c r="EZ35">
        <v>1.8410299999999999</v>
      </c>
      <c r="FA35">
        <v>1.84015</v>
      </c>
      <c r="FB35">
        <v>1.84609</v>
      </c>
      <c r="FC35">
        <v>1.85015</v>
      </c>
      <c r="FD35">
        <v>1.84477</v>
      </c>
      <c r="FE35">
        <v>1.8448899999999999</v>
      </c>
      <c r="FF35">
        <v>1.84487</v>
      </c>
      <c r="FG35">
        <v>1.84467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-6.1340000000000003</v>
      </c>
      <c r="FV35">
        <v>-0.2155</v>
      </c>
      <c r="FW35">
        <v>-6.1340000000000101</v>
      </c>
      <c r="FX35">
        <v>0</v>
      </c>
      <c r="FY35">
        <v>0</v>
      </c>
      <c r="FZ35">
        <v>0</v>
      </c>
      <c r="GA35">
        <v>-0.21546999999999999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17.5</v>
      </c>
      <c r="GJ35">
        <v>17.5</v>
      </c>
      <c r="GK35">
        <v>1.0376000000000001</v>
      </c>
      <c r="GL35">
        <v>2.5293000000000001</v>
      </c>
      <c r="GM35">
        <v>1.4489700000000001</v>
      </c>
      <c r="GN35">
        <v>2.32056</v>
      </c>
      <c r="GO35">
        <v>1.5466299999999999</v>
      </c>
      <c r="GP35">
        <v>2.4072300000000002</v>
      </c>
      <c r="GQ35">
        <v>23.394300000000001</v>
      </c>
      <c r="GR35">
        <v>15.1477</v>
      </c>
      <c r="GS35">
        <v>18</v>
      </c>
      <c r="GT35">
        <v>620.65099999999995</v>
      </c>
      <c r="GU35">
        <v>389.15600000000001</v>
      </c>
      <c r="GV35">
        <v>21.507999999999999</v>
      </c>
      <c r="GW35">
        <v>19.247900000000001</v>
      </c>
      <c r="GX35">
        <v>30.000299999999999</v>
      </c>
      <c r="GY35">
        <v>19.0855</v>
      </c>
      <c r="GZ35">
        <v>19.050599999999999</v>
      </c>
      <c r="HA35">
        <v>20.756499999999999</v>
      </c>
      <c r="HB35">
        <v>10</v>
      </c>
      <c r="HC35">
        <v>-30</v>
      </c>
      <c r="HD35">
        <v>21.5136</v>
      </c>
      <c r="HE35">
        <v>401.18299999999999</v>
      </c>
      <c r="HF35">
        <v>0</v>
      </c>
      <c r="HG35">
        <v>101.274</v>
      </c>
      <c r="HH35">
        <v>94.779600000000002</v>
      </c>
    </row>
    <row r="36" spans="1:216" x14ac:dyDescent="0.2">
      <c r="A36">
        <v>18</v>
      </c>
      <c r="B36">
        <v>1690055686.0999999</v>
      </c>
      <c r="C36">
        <v>1037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1690055686.0999999</v>
      </c>
      <c r="M36">
        <f t="shared" si="0"/>
        <v>1.2902193231738772E-3</v>
      </c>
      <c r="N36">
        <f t="shared" si="1"/>
        <v>1.2902193231738772</v>
      </c>
      <c r="O36">
        <f t="shared" si="2"/>
        <v>0.21584538998364353</v>
      </c>
      <c r="P36">
        <f t="shared" si="3"/>
        <v>400.04899999999998</v>
      </c>
      <c r="Q36">
        <f t="shared" si="4"/>
        <v>389.74981010863377</v>
      </c>
      <c r="R36">
        <f t="shared" si="5"/>
        <v>38.953346466604017</v>
      </c>
      <c r="S36">
        <f t="shared" si="6"/>
        <v>39.982693760068798</v>
      </c>
      <c r="T36">
        <f t="shared" si="7"/>
        <v>0.11478112355061262</v>
      </c>
      <c r="U36">
        <f t="shared" si="8"/>
        <v>2.9308692799727809</v>
      </c>
      <c r="V36">
        <f t="shared" si="9"/>
        <v>0.1123410859912897</v>
      </c>
      <c r="W36">
        <f t="shared" si="10"/>
        <v>7.042808616458815E-2</v>
      </c>
      <c r="X36">
        <f t="shared" si="11"/>
        <v>3.2985629257142857</v>
      </c>
      <c r="Y36">
        <f t="shared" si="12"/>
        <v>21.515438894283193</v>
      </c>
      <c r="Z36">
        <f t="shared" si="13"/>
        <v>20.9681</v>
      </c>
      <c r="AA36">
        <f t="shared" si="14"/>
        <v>2.4910431378921136</v>
      </c>
      <c r="AB36">
        <f t="shared" si="15"/>
        <v>51.982891932764034</v>
      </c>
      <c r="AC36">
        <f t="shared" si="16"/>
        <v>1.3653416942832</v>
      </c>
      <c r="AD36">
        <f t="shared" si="17"/>
        <v>2.626521233272606</v>
      </c>
      <c r="AE36">
        <f t="shared" si="18"/>
        <v>1.1257014436089137</v>
      </c>
      <c r="AF36">
        <f t="shared" si="19"/>
        <v>-56.898672151967986</v>
      </c>
      <c r="AG36">
        <f t="shared" si="20"/>
        <v>136.58300088316392</v>
      </c>
      <c r="AH36">
        <f t="shared" si="21"/>
        <v>9.5044521822073982</v>
      </c>
      <c r="AI36">
        <f t="shared" si="22"/>
        <v>92.487343839117614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53839.314814141952</v>
      </c>
      <c r="AO36">
        <f t="shared" si="26"/>
        <v>19.942399999999999</v>
      </c>
      <c r="AP36">
        <f t="shared" si="27"/>
        <v>16.811593142857141</v>
      </c>
      <c r="AQ36">
        <f t="shared" si="28"/>
        <v>0.84300751879699243</v>
      </c>
      <c r="AR36">
        <f t="shared" si="29"/>
        <v>0.1654045112781955</v>
      </c>
      <c r="AS36">
        <v>1690055686.0999999</v>
      </c>
      <c r="AT36">
        <v>400.04899999999998</v>
      </c>
      <c r="AU36">
        <v>400.78100000000001</v>
      </c>
      <c r="AV36">
        <v>13.661</v>
      </c>
      <c r="AW36">
        <v>12.388400000000001</v>
      </c>
      <c r="AX36">
        <v>406.18299999999999</v>
      </c>
      <c r="AY36">
        <v>13.8765</v>
      </c>
      <c r="AZ36">
        <v>599.99699999999996</v>
      </c>
      <c r="BA36">
        <v>99.8446</v>
      </c>
      <c r="BB36">
        <v>9.9891199999999999E-2</v>
      </c>
      <c r="BC36">
        <v>21.8325</v>
      </c>
      <c r="BD36">
        <v>20.9681</v>
      </c>
      <c r="BE36">
        <v>999.9</v>
      </c>
      <c r="BF36">
        <v>0</v>
      </c>
      <c r="BG36">
        <v>0</v>
      </c>
      <c r="BH36">
        <v>10023.1</v>
      </c>
      <c r="BI36">
        <v>0</v>
      </c>
      <c r="BJ36">
        <v>10.6959</v>
      </c>
      <c r="BK36">
        <v>-0.73138400000000003</v>
      </c>
      <c r="BL36">
        <v>405.59</v>
      </c>
      <c r="BM36">
        <v>405.80799999999999</v>
      </c>
      <c r="BN36">
        <v>1.2725900000000001</v>
      </c>
      <c r="BO36">
        <v>400.78100000000001</v>
      </c>
      <c r="BP36">
        <v>12.388400000000001</v>
      </c>
      <c r="BQ36">
        <v>1.36398</v>
      </c>
      <c r="BR36">
        <v>1.23692</v>
      </c>
      <c r="BS36">
        <v>11.523</v>
      </c>
      <c r="BT36">
        <v>10.0535</v>
      </c>
      <c r="BU36">
        <v>19.942399999999999</v>
      </c>
      <c r="BV36">
        <v>0.89989699999999995</v>
      </c>
      <c r="BW36">
        <v>0.100103</v>
      </c>
      <c r="BX36">
        <v>0</v>
      </c>
      <c r="BY36">
        <v>2.4064000000000001</v>
      </c>
      <c r="BZ36">
        <v>0</v>
      </c>
      <c r="CA36">
        <v>234.09200000000001</v>
      </c>
      <c r="CB36">
        <v>153.93899999999999</v>
      </c>
      <c r="CC36">
        <v>32.875</v>
      </c>
      <c r="CD36">
        <v>38.25</v>
      </c>
      <c r="CE36">
        <v>35.875</v>
      </c>
      <c r="CF36">
        <v>36.936999999999998</v>
      </c>
      <c r="CG36">
        <v>33.811999999999998</v>
      </c>
      <c r="CH36">
        <v>17.95</v>
      </c>
      <c r="CI36">
        <v>2</v>
      </c>
      <c r="CJ36">
        <v>0</v>
      </c>
      <c r="CK36">
        <v>1690055697.5</v>
      </c>
      <c r="CL36">
        <v>0</v>
      </c>
      <c r="CM36">
        <v>1690054577.0999999</v>
      </c>
      <c r="CN36" t="s">
        <v>354</v>
      </c>
      <c r="CO36">
        <v>1690054575.0999999</v>
      </c>
      <c r="CP36">
        <v>1690054577.0999999</v>
      </c>
      <c r="CQ36">
        <v>22</v>
      </c>
      <c r="CR36">
        <v>4.7E-2</v>
      </c>
      <c r="CS36">
        <v>2E-3</v>
      </c>
      <c r="CT36">
        <v>-6.1340000000000003</v>
      </c>
      <c r="CU36">
        <v>-0.215</v>
      </c>
      <c r="CV36">
        <v>413</v>
      </c>
      <c r="CW36">
        <v>12</v>
      </c>
      <c r="CX36">
        <v>0.12</v>
      </c>
      <c r="CY36">
        <v>0.03</v>
      </c>
      <c r="CZ36">
        <v>0.21016501514799099</v>
      </c>
      <c r="DA36">
        <v>0.118093674614647</v>
      </c>
      <c r="DB36">
        <v>4.4704478683846298E-2</v>
      </c>
      <c r="DC36">
        <v>1</v>
      </c>
      <c r="DD36">
        <v>400.7799</v>
      </c>
      <c r="DE36">
        <v>-7.7593984961664203E-3</v>
      </c>
      <c r="DF36">
        <v>4.3440649166420403E-2</v>
      </c>
      <c r="DG36">
        <v>-1</v>
      </c>
      <c r="DH36">
        <v>20.004200000000001</v>
      </c>
      <c r="DI36">
        <v>8.0174491459370806E-2</v>
      </c>
      <c r="DJ36">
        <v>0.13149258914478801</v>
      </c>
      <c r="DK36">
        <v>1</v>
      </c>
      <c r="DL36">
        <v>2</v>
      </c>
      <c r="DM36">
        <v>2</v>
      </c>
      <c r="DN36" t="s">
        <v>355</v>
      </c>
      <c r="DO36">
        <v>3.2422900000000001</v>
      </c>
      <c r="DP36">
        <v>2.84029</v>
      </c>
      <c r="DQ36">
        <v>9.8573499999999994E-2</v>
      </c>
      <c r="DR36">
        <v>9.7103900000000007E-2</v>
      </c>
      <c r="DS36">
        <v>8.2312200000000002E-2</v>
      </c>
      <c r="DT36">
        <v>7.4451699999999996E-2</v>
      </c>
      <c r="DU36">
        <v>26497.200000000001</v>
      </c>
      <c r="DV36">
        <v>27690.7</v>
      </c>
      <c r="DW36">
        <v>27491.7</v>
      </c>
      <c r="DX36">
        <v>28765.200000000001</v>
      </c>
      <c r="DY36">
        <v>33258</v>
      </c>
      <c r="DZ36">
        <v>35443.4</v>
      </c>
      <c r="EA36">
        <v>36761.199999999997</v>
      </c>
      <c r="EB36">
        <v>38978.400000000001</v>
      </c>
      <c r="EC36">
        <v>2.3487499999999999</v>
      </c>
      <c r="ED36">
        <v>1.7904</v>
      </c>
      <c r="EE36">
        <v>5.8315699999999998E-2</v>
      </c>
      <c r="EF36">
        <v>0</v>
      </c>
      <c r="EG36">
        <v>20.004200000000001</v>
      </c>
      <c r="EH36">
        <v>999.9</v>
      </c>
      <c r="EI36">
        <v>55.536999999999999</v>
      </c>
      <c r="EJ36">
        <v>20.280999999999999</v>
      </c>
      <c r="EK36">
        <v>13.281499999999999</v>
      </c>
      <c r="EL36">
        <v>61.106900000000003</v>
      </c>
      <c r="EM36">
        <v>38.866199999999999</v>
      </c>
      <c r="EN36">
        <v>1</v>
      </c>
      <c r="EO36">
        <v>-0.61155700000000002</v>
      </c>
      <c r="EP36">
        <v>-1.3186100000000001</v>
      </c>
      <c r="EQ36">
        <v>19.967300000000002</v>
      </c>
      <c r="ER36">
        <v>5.2217799999999999</v>
      </c>
      <c r="ES36">
        <v>11.9201</v>
      </c>
      <c r="ET36">
        <v>4.9553000000000003</v>
      </c>
      <c r="EU36">
        <v>3.2971300000000001</v>
      </c>
      <c r="EV36">
        <v>9999</v>
      </c>
      <c r="EW36">
        <v>5992.7</v>
      </c>
      <c r="EX36">
        <v>86.7</v>
      </c>
      <c r="EY36">
        <v>174</v>
      </c>
      <c r="EZ36">
        <v>1.8404799999999999</v>
      </c>
      <c r="FA36">
        <v>1.8395900000000001</v>
      </c>
      <c r="FB36">
        <v>1.8455299999999999</v>
      </c>
      <c r="FC36">
        <v>1.8495900000000001</v>
      </c>
      <c r="FD36">
        <v>1.8442000000000001</v>
      </c>
      <c r="FE36">
        <v>1.8443099999999999</v>
      </c>
      <c r="FF36">
        <v>1.84432</v>
      </c>
      <c r="FG36">
        <v>1.84412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-6.1340000000000003</v>
      </c>
      <c r="FV36">
        <v>-0.2155</v>
      </c>
      <c r="FW36">
        <v>-6.1340000000000101</v>
      </c>
      <c r="FX36">
        <v>0</v>
      </c>
      <c r="FY36">
        <v>0</v>
      </c>
      <c r="FZ36">
        <v>0</v>
      </c>
      <c r="GA36">
        <v>-0.21546999999999999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18.5</v>
      </c>
      <c r="GJ36">
        <v>18.5</v>
      </c>
      <c r="GK36">
        <v>1.0351600000000001</v>
      </c>
      <c r="GL36">
        <v>2.52319</v>
      </c>
      <c r="GM36">
        <v>1.4489700000000001</v>
      </c>
      <c r="GN36">
        <v>2.31934</v>
      </c>
      <c r="GO36">
        <v>1.5466299999999999</v>
      </c>
      <c r="GP36">
        <v>2.4218799999999998</v>
      </c>
      <c r="GQ36">
        <v>23.4145</v>
      </c>
      <c r="GR36">
        <v>15.138999999999999</v>
      </c>
      <c r="GS36">
        <v>18</v>
      </c>
      <c r="GT36">
        <v>620.87599999999998</v>
      </c>
      <c r="GU36">
        <v>388.78100000000001</v>
      </c>
      <c r="GV36">
        <v>21.4495</v>
      </c>
      <c r="GW36">
        <v>19.277100000000001</v>
      </c>
      <c r="GX36">
        <v>30.0001</v>
      </c>
      <c r="GY36">
        <v>19.116</v>
      </c>
      <c r="GZ36">
        <v>19.081399999999999</v>
      </c>
      <c r="HA36">
        <v>20.733899999999998</v>
      </c>
      <c r="HB36">
        <v>10</v>
      </c>
      <c r="HC36">
        <v>-30</v>
      </c>
      <c r="HD36">
        <v>21.468299999999999</v>
      </c>
      <c r="HE36">
        <v>400.71899999999999</v>
      </c>
      <c r="HF36">
        <v>0</v>
      </c>
      <c r="HG36">
        <v>101.26900000000001</v>
      </c>
      <c r="HH36">
        <v>94.775499999999994</v>
      </c>
    </row>
    <row r="37" spans="1:216" x14ac:dyDescent="0.2">
      <c r="A37">
        <v>19</v>
      </c>
      <c r="B37">
        <v>1690055747.0999999</v>
      </c>
      <c r="C37">
        <v>1098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1690055747.0999999</v>
      </c>
      <c r="M37">
        <f t="shared" si="0"/>
        <v>1.2806009894106229E-3</v>
      </c>
      <c r="N37">
        <f t="shared" si="1"/>
        <v>1.2806009894106229</v>
      </c>
      <c r="O37">
        <f t="shared" si="2"/>
        <v>-0.89534870293868662</v>
      </c>
      <c r="P37">
        <f t="shared" si="3"/>
        <v>400.10899999999998</v>
      </c>
      <c r="Q37">
        <f t="shared" si="4"/>
        <v>405.53485286505696</v>
      </c>
      <c r="R37">
        <f t="shared" si="5"/>
        <v>40.53141851302189</v>
      </c>
      <c r="S37">
        <f t="shared" si="6"/>
        <v>39.989128468874</v>
      </c>
      <c r="T37">
        <f t="shared" si="7"/>
        <v>0.11398061958716073</v>
      </c>
      <c r="U37">
        <f t="shared" si="8"/>
        <v>2.9219010804782641</v>
      </c>
      <c r="V37">
        <f t="shared" si="9"/>
        <v>0.11156689565408143</v>
      </c>
      <c r="W37">
        <f t="shared" si="10"/>
        <v>6.9941916014139585E-2</v>
      </c>
      <c r="X37">
        <f t="shared" si="11"/>
        <v>0</v>
      </c>
      <c r="Y37">
        <f t="shared" si="12"/>
        <v>21.512681195749064</v>
      </c>
      <c r="Z37">
        <f t="shared" si="13"/>
        <v>20.969100000000001</v>
      </c>
      <c r="AA37">
        <f t="shared" si="14"/>
        <v>2.4911962629441589</v>
      </c>
      <c r="AB37">
        <f t="shared" si="15"/>
        <v>51.964509392505441</v>
      </c>
      <c r="AC37">
        <f t="shared" si="16"/>
        <v>1.3661262313581999</v>
      </c>
      <c r="AD37">
        <f t="shared" si="17"/>
        <v>2.6289601255337334</v>
      </c>
      <c r="AE37">
        <f t="shared" si="18"/>
        <v>1.125070031585959</v>
      </c>
      <c r="AF37">
        <f t="shared" si="19"/>
        <v>-56.474503633008467</v>
      </c>
      <c r="AG37">
        <f t="shared" si="20"/>
        <v>138.40193158118365</v>
      </c>
      <c r="AH37">
        <f t="shared" si="21"/>
        <v>9.6613854310303964</v>
      </c>
      <c r="AI37">
        <f t="shared" si="22"/>
        <v>91.588813379205575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53573.053576716702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1690055747.0999999</v>
      </c>
      <c r="AT37">
        <v>400.10899999999998</v>
      </c>
      <c r="AU37">
        <v>399.726</v>
      </c>
      <c r="AV37">
        <v>13.668699999999999</v>
      </c>
      <c r="AW37">
        <v>12.4055</v>
      </c>
      <c r="AX37">
        <v>406.24299999999999</v>
      </c>
      <c r="AY37">
        <v>13.8842</v>
      </c>
      <c r="AZ37">
        <v>599.95100000000002</v>
      </c>
      <c r="BA37">
        <v>99.845399999999998</v>
      </c>
      <c r="BB37">
        <v>0.100186</v>
      </c>
      <c r="BC37">
        <v>21.8477</v>
      </c>
      <c r="BD37">
        <v>20.969100000000001</v>
      </c>
      <c r="BE37">
        <v>999.9</v>
      </c>
      <c r="BF37">
        <v>0</v>
      </c>
      <c r="BG37">
        <v>0</v>
      </c>
      <c r="BH37">
        <v>9971.8799999999992</v>
      </c>
      <c r="BI37">
        <v>0</v>
      </c>
      <c r="BJ37">
        <v>12.4185</v>
      </c>
      <c r="BK37">
        <v>0.38394200000000001</v>
      </c>
      <c r="BL37">
        <v>405.654</v>
      </c>
      <c r="BM37">
        <v>404.74700000000001</v>
      </c>
      <c r="BN37">
        <v>1.2632399999999999</v>
      </c>
      <c r="BO37">
        <v>399.726</v>
      </c>
      <c r="BP37">
        <v>12.4055</v>
      </c>
      <c r="BQ37">
        <v>1.36476</v>
      </c>
      <c r="BR37">
        <v>1.2386299999999999</v>
      </c>
      <c r="BS37">
        <v>11.531599999999999</v>
      </c>
      <c r="BT37">
        <v>10.0741</v>
      </c>
      <c r="BU37">
        <v>0</v>
      </c>
      <c r="BV37">
        <v>0</v>
      </c>
      <c r="BW37">
        <v>0</v>
      </c>
      <c r="BX37">
        <v>0</v>
      </c>
      <c r="BY37">
        <v>2.68</v>
      </c>
      <c r="BZ37">
        <v>0</v>
      </c>
      <c r="CA37">
        <v>66.08</v>
      </c>
      <c r="CB37">
        <v>2.94</v>
      </c>
      <c r="CC37">
        <v>32.75</v>
      </c>
      <c r="CD37">
        <v>38.311999999999998</v>
      </c>
      <c r="CE37">
        <v>35.811999999999998</v>
      </c>
      <c r="CF37">
        <v>37.061999999999998</v>
      </c>
      <c r="CG37">
        <v>33.75</v>
      </c>
      <c r="CH37">
        <v>0</v>
      </c>
      <c r="CI37">
        <v>0</v>
      </c>
      <c r="CJ37">
        <v>0</v>
      </c>
      <c r="CK37">
        <v>1690055758</v>
      </c>
      <c r="CL37">
        <v>0</v>
      </c>
      <c r="CM37">
        <v>1690054577.0999999</v>
      </c>
      <c r="CN37" t="s">
        <v>354</v>
      </c>
      <c r="CO37">
        <v>1690054575.0999999</v>
      </c>
      <c r="CP37">
        <v>1690054577.0999999</v>
      </c>
      <c r="CQ37">
        <v>22</v>
      </c>
      <c r="CR37">
        <v>4.7E-2</v>
      </c>
      <c r="CS37">
        <v>2E-3</v>
      </c>
      <c r="CT37">
        <v>-6.1340000000000003</v>
      </c>
      <c r="CU37">
        <v>-0.215</v>
      </c>
      <c r="CV37">
        <v>413</v>
      </c>
      <c r="CW37">
        <v>12</v>
      </c>
      <c r="CX37">
        <v>0.12</v>
      </c>
      <c r="CY37">
        <v>0.03</v>
      </c>
      <c r="CZ37">
        <v>-0.82058379472267795</v>
      </c>
      <c r="DA37">
        <v>-0.28416120329107097</v>
      </c>
      <c r="DB37">
        <v>4.7723560931047099E-2</v>
      </c>
      <c r="DC37">
        <v>1</v>
      </c>
      <c r="DD37">
        <v>399.82195000000002</v>
      </c>
      <c r="DE37">
        <v>-0.41842105263234702</v>
      </c>
      <c r="DF37">
        <v>5.0204058600873597E-2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3.2421600000000002</v>
      </c>
      <c r="DP37">
        <v>2.8401299999999998</v>
      </c>
      <c r="DQ37">
        <v>9.8577499999999998E-2</v>
      </c>
      <c r="DR37">
        <v>9.6902299999999997E-2</v>
      </c>
      <c r="DS37">
        <v>8.2340099999999999E-2</v>
      </c>
      <c r="DT37">
        <v>7.4521900000000002E-2</v>
      </c>
      <c r="DU37">
        <v>26496.7</v>
      </c>
      <c r="DV37">
        <v>27695.5</v>
      </c>
      <c r="DW37">
        <v>27491.4</v>
      </c>
      <c r="DX37">
        <v>28764</v>
      </c>
      <c r="DY37">
        <v>33256.5</v>
      </c>
      <c r="DZ37">
        <v>35439.199999999997</v>
      </c>
      <c r="EA37">
        <v>36760.699999999997</v>
      </c>
      <c r="EB37">
        <v>38976.699999999997</v>
      </c>
      <c r="EC37">
        <v>2.3481800000000002</v>
      </c>
      <c r="ED37">
        <v>1.78962</v>
      </c>
      <c r="EE37">
        <v>6.0252800000000002E-2</v>
      </c>
      <c r="EF37">
        <v>0</v>
      </c>
      <c r="EG37">
        <v>19.973099999999999</v>
      </c>
      <c r="EH37">
        <v>999.9</v>
      </c>
      <c r="EI37">
        <v>55.567</v>
      </c>
      <c r="EJ37">
        <v>20.311</v>
      </c>
      <c r="EK37">
        <v>13.314</v>
      </c>
      <c r="EL37">
        <v>61.9069</v>
      </c>
      <c r="EM37">
        <v>38.738</v>
      </c>
      <c r="EN37">
        <v>1</v>
      </c>
      <c r="EO37">
        <v>-0.60954299999999995</v>
      </c>
      <c r="EP37">
        <v>-1.5759399999999999</v>
      </c>
      <c r="EQ37">
        <v>19.956099999999999</v>
      </c>
      <c r="ER37">
        <v>5.2174399999999999</v>
      </c>
      <c r="ES37">
        <v>11.9201</v>
      </c>
      <c r="ET37">
        <v>4.9550999999999998</v>
      </c>
      <c r="EU37">
        <v>3.2971300000000001</v>
      </c>
      <c r="EV37">
        <v>9999</v>
      </c>
      <c r="EW37">
        <v>5994.2</v>
      </c>
      <c r="EX37">
        <v>86.7</v>
      </c>
      <c r="EY37">
        <v>174</v>
      </c>
      <c r="EZ37">
        <v>1.84074</v>
      </c>
      <c r="FA37">
        <v>1.8398300000000001</v>
      </c>
      <c r="FB37">
        <v>1.8457699999999999</v>
      </c>
      <c r="FC37">
        <v>1.84982</v>
      </c>
      <c r="FD37">
        <v>1.8444499999999999</v>
      </c>
      <c r="FE37">
        <v>1.8445800000000001</v>
      </c>
      <c r="FF37">
        <v>1.84457</v>
      </c>
      <c r="FG37">
        <v>1.84436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-6.1340000000000003</v>
      </c>
      <c r="FV37">
        <v>-0.2155</v>
      </c>
      <c r="FW37">
        <v>-6.1340000000000101</v>
      </c>
      <c r="FX37">
        <v>0</v>
      </c>
      <c r="FY37">
        <v>0</v>
      </c>
      <c r="FZ37">
        <v>0</v>
      </c>
      <c r="GA37">
        <v>-0.21546999999999999</v>
      </c>
      <c r="GB37">
        <v>0</v>
      </c>
      <c r="GC37">
        <v>0</v>
      </c>
      <c r="GD37">
        <v>0</v>
      </c>
      <c r="GE37">
        <v>-1</v>
      </c>
      <c r="GF37">
        <v>-1</v>
      </c>
      <c r="GG37">
        <v>-1</v>
      </c>
      <c r="GH37">
        <v>-1</v>
      </c>
      <c r="GI37">
        <v>19.5</v>
      </c>
      <c r="GJ37">
        <v>19.5</v>
      </c>
      <c r="GK37">
        <v>1.0339400000000001</v>
      </c>
      <c r="GL37">
        <v>2.52563</v>
      </c>
      <c r="GM37">
        <v>1.4489700000000001</v>
      </c>
      <c r="GN37">
        <v>2.31812</v>
      </c>
      <c r="GO37">
        <v>1.5466299999999999</v>
      </c>
      <c r="GP37">
        <v>2.36816</v>
      </c>
      <c r="GQ37">
        <v>23.454999999999998</v>
      </c>
      <c r="GR37">
        <v>15.121499999999999</v>
      </c>
      <c r="GS37">
        <v>18</v>
      </c>
      <c r="GT37">
        <v>620.87099999999998</v>
      </c>
      <c r="GU37">
        <v>388.58199999999999</v>
      </c>
      <c r="GV37">
        <v>21.807099999999998</v>
      </c>
      <c r="GW37">
        <v>19.308599999999998</v>
      </c>
      <c r="GX37">
        <v>30.000299999999999</v>
      </c>
      <c r="GY37">
        <v>19.146999999999998</v>
      </c>
      <c r="GZ37">
        <v>19.112200000000001</v>
      </c>
      <c r="HA37">
        <v>20.691299999999998</v>
      </c>
      <c r="HB37">
        <v>10</v>
      </c>
      <c r="HC37">
        <v>-30</v>
      </c>
      <c r="HD37">
        <v>21.821100000000001</v>
      </c>
      <c r="HE37">
        <v>399.79399999999998</v>
      </c>
      <c r="HF37">
        <v>0</v>
      </c>
      <c r="HG37">
        <v>101.267</v>
      </c>
      <c r="HH37">
        <v>94.7714</v>
      </c>
    </row>
    <row r="38" spans="1:216" x14ac:dyDescent="0.2">
      <c r="A38">
        <v>20</v>
      </c>
      <c r="B38">
        <v>1690055808.0999999</v>
      </c>
      <c r="C38">
        <v>1159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1690055808.0999999</v>
      </c>
      <c r="M38">
        <f t="shared" si="0"/>
        <v>1.4235823846478653E-3</v>
      </c>
      <c r="N38">
        <f t="shared" si="1"/>
        <v>1.4235823846478652</v>
      </c>
      <c r="O38">
        <f t="shared" si="2"/>
        <v>9.0308816493272186</v>
      </c>
      <c r="P38">
        <f t="shared" si="3"/>
        <v>399.31799999999998</v>
      </c>
      <c r="Q38">
        <f t="shared" si="4"/>
        <v>265.78143803183826</v>
      </c>
      <c r="R38">
        <f t="shared" si="5"/>
        <v>26.562781104502712</v>
      </c>
      <c r="S38">
        <f t="shared" si="6"/>
        <v>39.908718620963995</v>
      </c>
      <c r="T38">
        <f t="shared" si="7"/>
        <v>0.11602349459177715</v>
      </c>
      <c r="U38">
        <f t="shared" si="8"/>
        <v>2.9250243555165181</v>
      </c>
      <c r="V38">
        <f t="shared" si="9"/>
        <v>0.11352610290015261</v>
      </c>
      <c r="W38">
        <f t="shared" si="10"/>
        <v>7.1173717753823335E-2</v>
      </c>
      <c r="X38">
        <f t="shared" si="11"/>
        <v>297.71418899999998</v>
      </c>
      <c r="Y38">
        <f t="shared" si="12"/>
        <v>22.679408623895977</v>
      </c>
      <c r="Z38">
        <f t="shared" si="13"/>
        <v>21.730799999999999</v>
      </c>
      <c r="AA38">
        <f t="shared" si="14"/>
        <v>2.6102540160783536</v>
      </c>
      <c r="AB38">
        <f t="shared" si="15"/>
        <v>54.406075437464828</v>
      </c>
      <c r="AC38">
        <f t="shared" si="16"/>
        <v>1.3820406908232001</v>
      </c>
      <c r="AD38">
        <f t="shared" si="17"/>
        <v>2.5402322805138531</v>
      </c>
      <c r="AE38">
        <f t="shared" si="18"/>
        <v>1.2282133252551535</v>
      </c>
      <c r="AF38">
        <f t="shared" si="19"/>
        <v>-62.779983162970858</v>
      </c>
      <c r="AG38">
        <f t="shared" si="20"/>
        <v>-70.04763617885601</v>
      </c>
      <c r="AH38">
        <f t="shared" si="21"/>
        <v>-4.889560660804821</v>
      </c>
      <c r="AI38">
        <f t="shared" si="22"/>
        <v>159.99700899736828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53767.009884996296</v>
      </c>
      <c r="AO38">
        <f t="shared" si="26"/>
        <v>1800.08</v>
      </c>
      <c r="AP38">
        <f t="shared" si="27"/>
        <v>1517.4668999999999</v>
      </c>
      <c r="AQ38">
        <f t="shared" si="28"/>
        <v>0.84299970001333269</v>
      </c>
      <c r="AR38">
        <f t="shared" si="29"/>
        <v>0.16538942102573218</v>
      </c>
      <c r="AS38">
        <v>1690055808.0999999</v>
      </c>
      <c r="AT38">
        <v>399.31799999999998</v>
      </c>
      <c r="AU38">
        <v>408.916</v>
      </c>
      <c r="AV38">
        <v>13.8284</v>
      </c>
      <c r="AW38">
        <v>12.4247</v>
      </c>
      <c r="AX38">
        <v>405.452</v>
      </c>
      <c r="AY38">
        <v>14.043900000000001</v>
      </c>
      <c r="AZ38">
        <v>600.08399999999995</v>
      </c>
      <c r="BA38">
        <v>99.842100000000002</v>
      </c>
      <c r="BB38">
        <v>0.10009800000000001</v>
      </c>
      <c r="BC38">
        <v>21.2866</v>
      </c>
      <c r="BD38">
        <v>21.730799999999999</v>
      </c>
      <c r="BE38">
        <v>999.9</v>
      </c>
      <c r="BF38">
        <v>0</v>
      </c>
      <c r="BG38">
        <v>0</v>
      </c>
      <c r="BH38">
        <v>9990</v>
      </c>
      <c r="BI38">
        <v>0</v>
      </c>
      <c r="BJ38">
        <v>12.8765</v>
      </c>
      <c r="BK38">
        <v>-9.5978700000000003</v>
      </c>
      <c r="BL38">
        <v>404.91699999999997</v>
      </c>
      <c r="BM38">
        <v>414.06</v>
      </c>
      <c r="BN38">
        <v>1.40367</v>
      </c>
      <c r="BO38">
        <v>408.916</v>
      </c>
      <c r="BP38">
        <v>12.4247</v>
      </c>
      <c r="BQ38">
        <v>1.38066</v>
      </c>
      <c r="BR38">
        <v>1.24051</v>
      </c>
      <c r="BS38">
        <v>11.706799999999999</v>
      </c>
      <c r="BT38">
        <v>10.0968</v>
      </c>
      <c r="BU38">
        <v>1800.08</v>
      </c>
      <c r="BV38">
        <v>0.90001200000000003</v>
      </c>
      <c r="BW38">
        <v>9.9987900000000005E-2</v>
      </c>
      <c r="BX38">
        <v>0</v>
      </c>
      <c r="BY38">
        <v>2.1776</v>
      </c>
      <c r="BZ38">
        <v>0</v>
      </c>
      <c r="CA38">
        <v>13543.6</v>
      </c>
      <c r="CB38">
        <v>13895.6</v>
      </c>
      <c r="CC38">
        <v>34.125</v>
      </c>
      <c r="CD38">
        <v>38.311999999999998</v>
      </c>
      <c r="CE38">
        <v>36</v>
      </c>
      <c r="CF38">
        <v>37.186999999999998</v>
      </c>
      <c r="CG38">
        <v>34.311999999999998</v>
      </c>
      <c r="CH38">
        <v>1620.09</v>
      </c>
      <c r="CI38">
        <v>179.99</v>
      </c>
      <c r="CJ38">
        <v>0</v>
      </c>
      <c r="CK38">
        <v>1690055819.2</v>
      </c>
      <c r="CL38">
        <v>0</v>
      </c>
      <c r="CM38">
        <v>1690054577.0999999</v>
      </c>
      <c r="CN38" t="s">
        <v>354</v>
      </c>
      <c r="CO38">
        <v>1690054575.0999999</v>
      </c>
      <c r="CP38">
        <v>1690054577.0999999</v>
      </c>
      <c r="CQ38">
        <v>22</v>
      </c>
      <c r="CR38">
        <v>4.7E-2</v>
      </c>
      <c r="CS38">
        <v>2E-3</v>
      </c>
      <c r="CT38">
        <v>-6.1340000000000003</v>
      </c>
      <c r="CU38">
        <v>-0.215</v>
      </c>
      <c r="CV38">
        <v>413</v>
      </c>
      <c r="CW38">
        <v>12</v>
      </c>
      <c r="CX38">
        <v>0.12</v>
      </c>
      <c r="CY38">
        <v>0.03</v>
      </c>
      <c r="CZ38">
        <v>8.8715496875751008</v>
      </c>
      <c r="DA38">
        <v>1.1430441271288001</v>
      </c>
      <c r="DB38">
        <v>0.11487365290792199</v>
      </c>
      <c r="DC38">
        <v>1</v>
      </c>
      <c r="DD38">
        <v>408.33519047619097</v>
      </c>
      <c r="DE38">
        <v>3.73238961038978</v>
      </c>
      <c r="DF38">
        <v>0.37840600758439702</v>
      </c>
      <c r="DG38">
        <v>-1</v>
      </c>
      <c r="DH38">
        <v>1799.95285714286</v>
      </c>
      <c r="DI38">
        <v>0.37724942601990702</v>
      </c>
      <c r="DJ38">
        <v>0.13104498889942201</v>
      </c>
      <c r="DK38">
        <v>1</v>
      </c>
      <c r="DL38">
        <v>2</v>
      </c>
      <c r="DM38">
        <v>2</v>
      </c>
      <c r="DN38" t="s">
        <v>355</v>
      </c>
      <c r="DO38">
        <v>3.24241</v>
      </c>
      <c r="DP38">
        <v>2.8401999999999998</v>
      </c>
      <c r="DQ38">
        <v>9.84236E-2</v>
      </c>
      <c r="DR38">
        <v>9.8581199999999994E-2</v>
      </c>
      <c r="DS38">
        <v>8.3026699999999995E-2</v>
      </c>
      <c r="DT38">
        <v>7.4599700000000005E-2</v>
      </c>
      <c r="DU38">
        <v>26500.7</v>
      </c>
      <c r="DV38">
        <v>27644.2</v>
      </c>
      <c r="DW38">
        <v>27491.1</v>
      </c>
      <c r="DX38">
        <v>28764.3</v>
      </c>
      <c r="DY38">
        <v>33230.699999999997</v>
      </c>
      <c r="DZ38">
        <v>35436.400000000001</v>
      </c>
      <c r="EA38">
        <v>36760.1</v>
      </c>
      <c r="EB38">
        <v>38976.9</v>
      </c>
      <c r="EC38">
        <v>2.3473700000000002</v>
      </c>
      <c r="ED38">
        <v>1.7890999999999999</v>
      </c>
      <c r="EE38">
        <v>0.11765200000000001</v>
      </c>
      <c r="EF38">
        <v>0</v>
      </c>
      <c r="EG38">
        <v>19.786899999999999</v>
      </c>
      <c r="EH38">
        <v>999.9</v>
      </c>
      <c r="EI38">
        <v>55.567</v>
      </c>
      <c r="EJ38">
        <v>20.321000000000002</v>
      </c>
      <c r="EK38">
        <v>13.3216</v>
      </c>
      <c r="EL38">
        <v>62.796900000000001</v>
      </c>
      <c r="EM38">
        <v>38.713900000000002</v>
      </c>
      <c r="EN38">
        <v>1</v>
      </c>
      <c r="EO38">
        <v>-0.61581799999999998</v>
      </c>
      <c r="EP38">
        <v>9.2810500000000005</v>
      </c>
      <c r="EQ38">
        <v>18.741499999999998</v>
      </c>
      <c r="ER38">
        <v>5.2229799999999997</v>
      </c>
      <c r="ES38">
        <v>11.9261</v>
      </c>
      <c r="ET38">
        <v>4.9556500000000003</v>
      </c>
      <c r="EU38">
        <v>3.29718</v>
      </c>
      <c r="EV38">
        <v>9999</v>
      </c>
      <c r="EW38">
        <v>5995.4</v>
      </c>
      <c r="EX38">
        <v>86.7</v>
      </c>
      <c r="EY38">
        <v>174</v>
      </c>
      <c r="EZ38">
        <v>1.8404799999999999</v>
      </c>
      <c r="FA38">
        <v>1.8395600000000001</v>
      </c>
      <c r="FB38">
        <v>1.84551</v>
      </c>
      <c r="FC38">
        <v>1.84958</v>
      </c>
      <c r="FD38">
        <v>1.84419</v>
      </c>
      <c r="FE38">
        <v>1.8443000000000001</v>
      </c>
      <c r="FF38">
        <v>1.84432</v>
      </c>
      <c r="FG38">
        <v>1.8441000000000001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-6.1340000000000003</v>
      </c>
      <c r="FV38">
        <v>-0.2155</v>
      </c>
      <c r="FW38">
        <v>-6.1340000000000101</v>
      </c>
      <c r="FX38">
        <v>0</v>
      </c>
      <c r="FY38">
        <v>0</v>
      </c>
      <c r="FZ38">
        <v>0</v>
      </c>
      <c r="GA38">
        <v>-0.21546999999999999</v>
      </c>
      <c r="GB38">
        <v>0</v>
      </c>
      <c r="GC38">
        <v>0</v>
      </c>
      <c r="GD38">
        <v>0</v>
      </c>
      <c r="GE38">
        <v>-1</v>
      </c>
      <c r="GF38">
        <v>-1</v>
      </c>
      <c r="GG38">
        <v>-1</v>
      </c>
      <c r="GH38">
        <v>-1</v>
      </c>
      <c r="GI38">
        <v>20.6</v>
      </c>
      <c r="GJ38">
        <v>20.5</v>
      </c>
      <c r="GK38">
        <v>1.0522499999999999</v>
      </c>
      <c r="GL38">
        <v>2.5280800000000001</v>
      </c>
      <c r="GM38">
        <v>1.4489700000000001</v>
      </c>
      <c r="GN38">
        <v>2.32422</v>
      </c>
      <c r="GO38">
        <v>1.5466299999999999</v>
      </c>
      <c r="GP38">
        <v>2.4243199999999998</v>
      </c>
      <c r="GQ38">
        <v>23.536000000000001</v>
      </c>
      <c r="GR38">
        <v>14.8413</v>
      </c>
      <c r="GS38">
        <v>18</v>
      </c>
      <c r="GT38">
        <v>620.64400000000001</v>
      </c>
      <c r="GU38">
        <v>388.483</v>
      </c>
      <c r="GV38">
        <v>14.152100000000001</v>
      </c>
      <c r="GW38">
        <v>19.3474</v>
      </c>
      <c r="GX38">
        <v>30</v>
      </c>
      <c r="GY38">
        <v>19.1722</v>
      </c>
      <c r="GZ38">
        <v>19.1374</v>
      </c>
      <c r="HA38">
        <v>21.069800000000001</v>
      </c>
      <c r="HB38">
        <v>10</v>
      </c>
      <c r="HC38">
        <v>-30</v>
      </c>
      <c r="HD38">
        <v>12.373900000000001</v>
      </c>
      <c r="HE38">
        <v>409.07400000000001</v>
      </c>
      <c r="HF38">
        <v>0</v>
      </c>
      <c r="HG38">
        <v>101.26600000000001</v>
      </c>
      <c r="HH38">
        <v>94.772099999999995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2023-07-22T11:57:06Z</dcterms:created>
  <dcterms:modified xsi:type="dcterms:W3CDTF">2023-07-25T16:49:50Z</dcterms:modified>
</cp:coreProperties>
</file>