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18D69A15-0729-DA4D-9F19-75C5E35FA88C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1" l="1"/>
  <c r="AQ38" i="1"/>
  <c r="AO38" i="1"/>
  <c r="AP38" i="1" s="1"/>
  <c r="AN38" i="1"/>
  <c r="AL38" i="1"/>
  <c r="P38" i="1" s="1"/>
  <c r="AD38" i="1"/>
  <c r="AC38" i="1"/>
  <c r="AB38" i="1"/>
  <c r="U38" i="1"/>
  <c r="AR37" i="1"/>
  <c r="AQ37" i="1"/>
  <c r="AO37" i="1"/>
  <c r="AP37" i="1" s="1"/>
  <c r="AN37" i="1"/>
  <c r="AL37" i="1"/>
  <c r="P37" i="1" s="1"/>
  <c r="AD37" i="1"/>
  <c r="AC37" i="1"/>
  <c r="AB37" i="1"/>
  <c r="U37" i="1"/>
  <c r="S37" i="1"/>
  <c r="AR36" i="1"/>
  <c r="AQ36" i="1"/>
  <c r="AP36" i="1" s="1"/>
  <c r="AO36" i="1"/>
  <c r="AN36" i="1"/>
  <c r="AL36" i="1"/>
  <c r="N36" i="1" s="1"/>
  <c r="M36" i="1" s="1"/>
  <c r="AD36" i="1"/>
  <c r="AC36" i="1"/>
  <c r="AB36" i="1"/>
  <c r="X36" i="1"/>
  <c r="U36" i="1"/>
  <c r="S36" i="1"/>
  <c r="P36" i="1"/>
  <c r="O36" i="1"/>
  <c r="AR35" i="1"/>
  <c r="AQ35" i="1"/>
  <c r="AO35" i="1"/>
  <c r="AP35" i="1" s="1"/>
  <c r="AN35" i="1"/>
  <c r="AL35" i="1" s="1"/>
  <c r="AD35" i="1"/>
  <c r="AC35" i="1"/>
  <c r="AB35" i="1" s="1"/>
  <c r="U35" i="1"/>
  <c r="AR34" i="1"/>
  <c r="AQ34" i="1"/>
  <c r="AO34" i="1"/>
  <c r="AP34" i="1" s="1"/>
  <c r="AN34" i="1"/>
  <c r="AM34" i="1"/>
  <c r="AL34" i="1"/>
  <c r="P34" i="1" s="1"/>
  <c r="AD34" i="1"/>
  <c r="AC34" i="1"/>
  <c r="AB34" i="1" s="1"/>
  <c r="U34" i="1"/>
  <c r="AR33" i="1"/>
  <c r="AQ33" i="1"/>
  <c r="AO33" i="1"/>
  <c r="AP33" i="1" s="1"/>
  <c r="AN33" i="1"/>
  <c r="AL33" i="1" s="1"/>
  <c r="AD33" i="1"/>
  <c r="AC33" i="1"/>
  <c r="AB33" i="1" s="1"/>
  <c r="U33" i="1"/>
  <c r="AR32" i="1"/>
  <c r="AQ32" i="1"/>
  <c r="AP32" i="1" s="1"/>
  <c r="AO32" i="1"/>
  <c r="AN32" i="1"/>
  <c r="AL32" i="1"/>
  <c r="N32" i="1" s="1"/>
  <c r="M32" i="1" s="1"/>
  <c r="AD32" i="1"/>
  <c r="AC32" i="1"/>
  <c r="AB32" i="1"/>
  <c r="X32" i="1"/>
  <c r="U32" i="1"/>
  <c r="S32" i="1"/>
  <c r="P32" i="1"/>
  <c r="O32" i="1"/>
  <c r="AR31" i="1"/>
  <c r="AQ31" i="1"/>
  <c r="AO31" i="1"/>
  <c r="AP31" i="1" s="1"/>
  <c r="AN31" i="1"/>
  <c r="AL31" i="1" s="1"/>
  <c r="AD31" i="1"/>
  <c r="AC31" i="1"/>
  <c r="AB31" i="1" s="1"/>
  <c r="U31" i="1"/>
  <c r="AR30" i="1"/>
  <c r="AQ30" i="1"/>
  <c r="AO30" i="1"/>
  <c r="AP30" i="1" s="1"/>
  <c r="AN30" i="1"/>
  <c r="AM30" i="1"/>
  <c r="AL30" i="1"/>
  <c r="P30" i="1" s="1"/>
  <c r="AD30" i="1"/>
  <c r="AC30" i="1"/>
  <c r="AB30" i="1" s="1"/>
  <c r="U30" i="1"/>
  <c r="AR29" i="1"/>
  <c r="AQ29" i="1"/>
  <c r="AO29" i="1"/>
  <c r="AP29" i="1" s="1"/>
  <c r="AN29" i="1"/>
  <c r="AL29" i="1" s="1"/>
  <c r="AD29" i="1"/>
  <c r="AC29" i="1"/>
  <c r="AB29" i="1" s="1"/>
  <c r="U29" i="1"/>
  <c r="AR28" i="1"/>
  <c r="AQ28" i="1"/>
  <c r="AP28" i="1" s="1"/>
  <c r="AO28" i="1"/>
  <c r="AN28" i="1"/>
  <c r="AL28" i="1"/>
  <c r="N28" i="1" s="1"/>
  <c r="M28" i="1" s="1"/>
  <c r="AD28" i="1"/>
  <c r="AC28" i="1"/>
  <c r="AB28" i="1"/>
  <c r="X28" i="1"/>
  <c r="U28" i="1"/>
  <c r="S28" i="1"/>
  <c r="P28" i="1"/>
  <c r="O28" i="1"/>
  <c r="AR27" i="1"/>
  <c r="AQ27" i="1"/>
  <c r="AO27" i="1"/>
  <c r="AP27" i="1" s="1"/>
  <c r="AN27" i="1"/>
  <c r="AL27" i="1" s="1"/>
  <c r="AD27" i="1"/>
  <c r="AC27" i="1"/>
  <c r="AB27" i="1" s="1"/>
  <c r="U27" i="1"/>
  <c r="AR26" i="1"/>
  <c r="AQ26" i="1"/>
  <c r="AO26" i="1"/>
  <c r="AP26" i="1" s="1"/>
  <c r="AN26" i="1"/>
  <c r="AM26" i="1"/>
  <c r="AL26" i="1"/>
  <c r="P26" i="1" s="1"/>
  <c r="AD26" i="1"/>
  <c r="AC26" i="1"/>
  <c r="AB26" i="1" s="1"/>
  <c r="U26" i="1"/>
  <c r="AR25" i="1"/>
  <c r="AQ25" i="1"/>
  <c r="AO25" i="1"/>
  <c r="AP25" i="1" s="1"/>
  <c r="AN25" i="1"/>
  <c r="AL25" i="1" s="1"/>
  <c r="AD25" i="1"/>
  <c r="AC25" i="1"/>
  <c r="AB25" i="1" s="1"/>
  <c r="U25" i="1"/>
  <c r="AR24" i="1"/>
  <c r="AQ24" i="1"/>
  <c r="AP24" i="1" s="1"/>
  <c r="AO24" i="1"/>
  <c r="AN24" i="1"/>
  <c r="AL24" i="1"/>
  <c r="N24" i="1" s="1"/>
  <c r="M24" i="1" s="1"/>
  <c r="AD24" i="1"/>
  <c r="AC24" i="1"/>
  <c r="AB24" i="1"/>
  <c r="X24" i="1"/>
  <c r="U24" i="1"/>
  <c r="S24" i="1"/>
  <c r="P24" i="1"/>
  <c r="O24" i="1"/>
  <c r="AR23" i="1"/>
  <c r="AQ23" i="1"/>
  <c r="AO23" i="1"/>
  <c r="AP23" i="1" s="1"/>
  <c r="AN23" i="1"/>
  <c r="AL23" i="1" s="1"/>
  <c r="AD23" i="1"/>
  <c r="AC23" i="1"/>
  <c r="AB23" i="1" s="1"/>
  <c r="U23" i="1"/>
  <c r="AR22" i="1"/>
  <c r="AQ22" i="1"/>
  <c r="AO22" i="1"/>
  <c r="AP22" i="1" s="1"/>
  <c r="AN22" i="1"/>
  <c r="AM22" i="1"/>
  <c r="AL22" i="1"/>
  <c r="P22" i="1" s="1"/>
  <c r="AD22" i="1"/>
  <c r="AC22" i="1"/>
  <c r="AB22" i="1" s="1"/>
  <c r="U22" i="1"/>
  <c r="AR21" i="1"/>
  <c r="AQ21" i="1"/>
  <c r="AO21" i="1"/>
  <c r="AP21" i="1" s="1"/>
  <c r="AN21" i="1"/>
  <c r="AL21" i="1" s="1"/>
  <c r="AD21" i="1"/>
  <c r="AC21" i="1"/>
  <c r="AB21" i="1" s="1"/>
  <c r="U21" i="1"/>
  <c r="AR20" i="1"/>
  <c r="AQ20" i="1"/>
  <c r="AP20" i="1" s="1"/>
  <c r="AO20" i="1"/>
  <c r="AN20" i="1"/>
  <c r="AM20" i="1"/>
  <c r="AL20" i="1"/>
  <c r="N20" i="1" s="1"/>
  <c r="M20" i="1" s="1"/>
  <c r="AD20" i="1"/>
  <c r="AC20" i="1"/>
  <c r="AB20" i="1" s="1"/>
  <c r="X20" i="1"/>
  <c r="U20" i="1"/>
  <c r="S20" i="1"/>
  <c r="P20" i="1"/>
  <c r="O20" i="1"/>
  <c r="AR19" i="1"/>
  <c r="AQ19" i="1"/>
  <c r="AO19" i="1"/>
  <c r="AP19" i="1" s="1"/>
  <c r="AN19" i="1"/>
  <c r="AL19" i="1" s="1"/>
  <c r="AD19" i="1"/>
  <c r="AC19" i="1"/>
  <c r="AB19" i="1" s="1"/>
  <c r="U19" i="1"/>
  <c r="P21" i="1" l="1"/>
  <c r="O21" i="1"/>
  <c r="N21" i="1"/>
  <c r="M21" i="1" s="1"/>
  <c r="AM21" i="1"/>
  <c r="S21" i="1"/>
  <c r="S23" i="1"/>
  <c r="P23" i="1"/>
  <c r="O23" i="1"/>
  <c r="N23" i="1"/>
  <c r="M23" i="1" s="1"/>
  <c r="AM23" i="1"/>
  <c r="V28" i="1"/>
  <c r="T28" i="1" s="1"/>
  <c r="W28" i="1" s="1"/>
  <c r="Q28" i="1" s="1"/>
  <c r="R28" i="1" s="1"/>
  <c r="Y28" i="1"/>
  <c r="Z28" i="1" s="1"/>
  <c r="AF28" i="1"/>
  <c r="P29" i="1"/>
  <c r="O29" i="1"/>
  <c r="N29" i="1"/>
  <c r="M29" i="1" s="1"/>
  <c r="AM29" i="1"/>
  <c r="S29" i="1"/>
  <c r="S31" i="1"/>
  <c r="P31" i="1"/>
  <c r="O31" i="1"/>
  <c r="N31" i="1"/>
  <c r="M31" i="1" s="1"/>
  <c r="AM31" i="1"/>
  <c r="Y36" i="1"/>
  <c r="Z36" i="1" s="1"/>
  <c r="AF36" i="1"/>
  <c r="S19" i="1"/>
  <c r="O19" i="1"/>
  <c r="P19" i="1"/>
  <c r="N19" i="1"/>
  <c r="M19" i="1" s="1"/>
  <c r="AM19" i="1"/>
  <c r="Y24" i="1"/>
  <c r="Z24" i="1" s="1"/>
  <c r="AF24" i="1"/>
  <c r="P25" i="1"/>
  <c r="O25" i="1"/>
  <c r="N25" i="1"/>
  <c r="M25" i="1" s="1"/>
  <c r="AM25" i="1"/>
  <c r="S25" i="1"/>
  <c r="S27" i="1"/>
  <c r="P27" i="1"/>
  <c r="N27" i="1"/>
  <c r="M27" i="1" s="1"/>
  <c r="AM27" i="1"/>
  <c r="O27" i="1"/>
  <c r="V32" i="1"/>
  <c r="T32" i="1" s="1"/>
  <c r="W32" i="1" s="1"/>
  <c r="Q32" i="1" s="1"/>
  <c r="R32" i="1" s="1"/>
  <c r="Y32" i="1"/>
  <c r="Z32" i="1" s="1"/>
  <c r="AF32" i="1"/>
  <c r="P33" i="1"/>
  <c r="O33" i="1"/>
  <c r="N33" i="1"/>
  <c r="M33" i="1" s="1"/>
  <c r="AM33" i="1"/>
  <c r="S33" i="1"/>
  <c r="S35" i="1"/>
  <c r="P35" i="1"/>
  <c r="O35" i="1"/>
  <c r="N35" i="1"/>
  <c r="M35" i="1" s="1"/>
  <c r="AM35" i="1"/>
  <c r="V20" i="1"/>
  <c r="T20" i="1" s="1"/>
  <c r="W20" i="1" s="1"/>
  <c r="Q20" i="1" s="1"/>
  <c r="R20" i="1" s="1"/>
  <c r="Y20" i="1"/>
  <c r="Z20" i="1" s="1"/>
  <c r="AF20" i="1"/>
  <c r="S22" i="1"/>
  <c r="S26" i="1"/>
  <c r="S30" i="1"/>
  <c r="S34" i="1"/>
  <c r="S38" i="1"/>
  <c r="AM38" i="1"/>
  <c r="X19" i="1"/>
  <c r="N22" i="1"/>
  <c r="M22" i="1" s="1"/>
  <c r="X23" i="1"/>
  <c r="N26" i="1"/>
  <c r="M26" i="1" s="1"/>
  <c r="X27" i="1"/>
  <c r="N30" i="1"/>
  <c r="M30" i="1" s="1"/>
  <c r="X31" i="1"/>
  <c r="N34" i="1"/>
  <c r="M34" i="1" s="1"/>
  <c r="X35" i="1"/>
  <c r="N38" i="1"/>
  <c r="M38" i="1" s="1"/>
  <c r="O22" i="1"/>
  <c r="O26" i="1"/>
  <c r="O30" i="1"/>
  <c r="O34" i="1"/>
  <c r="AM37" i="1"/>
  <c r="O38" i="1"/>
  <c r="X22" i="1"/>
  <c r="X26" i="1"/>
  <c r="X30" i="1"/>
  <c r="X34" i="1"/>
  <c r="N37" i="1"/>
  <c r="M37" i="1" s="1"/>
  <c r="X38" i="1"/>
  <c r="AM24" i="1"/>
  <c r="AM28" i="1"/>
  <c r="AM32" i="1"/>
  <c r="AM36" i="1"/>
  <c r="O37" i="1"/>
  <c r="X21" i="1"/>
  <c r="X25" i="1"/>
  <c r="X29" i="1"/>
  <c r="X33" i="1"/>
  <c r="X37" i="1"/>
  <c r="Y33" i="1" l="1"/>
  <c r="Z33" i="1" s="1"/>
  <c r="Y31" i="1"/>
  <c r="Z31" i="1" s="1"/>
  <c r="AF31" i="1"/>
  <c r="V31" i="1"/>
  <c r="T31" i="1" s="1"/>
  <c r="W31" i="1" s="1"/>
  <c r="Q31" i="1" s="1"/>
  <c r="R31" i="1" s="1"/>
  <c r="Y29" i="1"/>
  <c r="Z29" i="1" s="1"/>
  <c r="Y38" i="1"/>
  <c r="Z38" i="1" s="1"/>
  <c r="AF30" i="1"/>
  <c r="Y27" i="1"/>
  <c r="Z27" i="1" s="1"/>
  <c r="V27" i="1" s="1"/>
  <c r="T27" i="1" s="1"/>
  <c r="W27" i="1" s="1"/>
  <c r="Q27" i="1" s="1"/>
  <c r="R27" i="1" s="1"/>
  <c r="AF25" i="1"/>
  <c r="V25" i="1"/>
  <c r="T25" i="1" s="1"/>
  <c r="W25" i="1" s="1"/>
  <c r="Q25" i="1" s="1"/>
  <c r="R25" i="1" s="1"/>
  <c r="AA28" i="1"/>
  <c r="AE28" i="1" s="1"/>
  <c r="AH28" i="1"/>
  <c r="AG28" i="1"/>
  <c r="AA36" i="1"/>
  <c r="AE36" i="1" s="1"/>
  <c r="AH36" i="1"/>
  <c r="AG36" i="1"/>
  <c r="Y30" i="1"/>
  <c r="Z30" i="1" s="1"/>
  <c r="V30" i="1" s="1"/>
  <c r="T30" i="1" s="1"/>
  <c r="W30" i="1" s="1"/>
  <c r="Q30" i="1" s="1"/>
  <c r="R30" i="1" s="1"/>
  <c r="Y23" i="1"/>
  <c r="Z23" i="1" s="1"/>
  <c r="V36" i="1"/>
  <c r="T36" i="1" s="1"/>
  <c r="W36" i="1" s="1"/>
  <c r="Q36" i="1" s="1"/>
  <c r="R36" i="1" s="1"/>
  <c r="Y26" i="1"/>
  <c r="Z26" i="1" s="1"/>
  <c r="AF38" i="1"/>
  <c r="V38" i="1"/>
  <c r="T38" i="1" s="1"/>
  <c r="W38" i="1" s="1"/>
  <c r="Q38" i="1" s="1"/>
  <c r="R38" i="1" s="1"/>
  <c r="AF22" i="1"/>
  <c r="AF35" i="1"/>
  <c r="V35" i="1"/>
  <c r="T35" i="1" s="1"/>
  <c r="W35" i="1" s="1"/>
  <c r="Q35" i="1" s="1"/>
  <c r="R35" i="1" s="1"/>
  <c r="AF27" i="1"/>
  <c r="AF21" i="1"/>
  <c r="V21" i="1"/>
  <c r="T21" i="1" s="1"/>
  <c r="W21" i="1" s="1"/>
  <c r="Q21" i="1" s="1"/>
  <c r="R21" i="1" s="1"/>
  <c r="AF37" i="1"/>
  <c r="Y21" i="1"/>
  <c r="Z21" i="1" s="1"/>
  <c r="AF33" i="1"/>
  <c r="V33" i="1"/>
  <c r="T33" i="1" s="1"/>
  <c r="W33" i="1" s="1"/>
  <c r="Q33" i="1" s="1"/>
  <c r="R33" i="1" s="1"/>
  <c r="Y22" i="1"/>
  <c r="Z22" i="1" s="1"/>
  <c r="Y35" i="1"/>
  <c r="Z35" i="1" s="1"/>
  <c r="Y19" i="1"/>
  <c r="Z19" i="1" s="1"/>
  <c r="AG24" i="1"/>
  <c r="AA24" i="1"/>
  <c r="AE24" i="1" s="1"/>
  <c r="AH24" i="1"/>
  <c r="AI24" i="1" s="1"/>
  <c r="AF29" i="1"/>
  <c r="V29" i="1"/>
  <c r="T29" i="1" s="1"/>
  <c r="W29" i="1" s="1"/>
  <c r="Q29" i="1" s="1"/>
  <c r="R29" i="1" s="1"/>
  <c r="Y25" i="1"/>
  <c r="Z25" i="1" s="1"/>
  <c r="Y34" i="1"/>
  <c r="Z34" i="1" s="1"/>
  <c r="AF26" i="1"/>
  <c r="V26" i="1"/>
  <c r="T26" i="1" s="1"/>
  <c r="W26" i="1" s="1"/>
  <c r="Q26" i="1" s="1"/>
  <c r="R26" i="1" s="1"/>
  <c r="AF19" i="1"/>
  <c r="V19" i="1"/>
  <c r="T19" i="1" s="1"/>
  <c r="W19" i="1" s="1"/>
  <c r="Q19" i="1" s="1"/>
  <c r="R19" i="1" s="1"/>
  <c r="Y37" i="1"/>
  <c r="Z37" i="1" s="1"/>
  <c r="AF34" i="1"/>
  <c r="V34" i="1"/>
  <c r="T34" i="1" s="1"/>
  <c r="W34" i="1" s="1"/>
  <c r="Q34" i="1" s="1"/>
  <c r="R34" i="1" s="1"/>
  <c r="AG20" i="1"/>
  <c r="AA20" i="1"/>
  <c r="AE20" i="1" s="1"/>
  <c r="AH20" i="1"/>
  <c r="AI20" i="1" s="1"/>
  <c r="AA32" i="1"/>
  <c r="AE32" i="1" s="1"/>
  <c r="AH32" i="1"/>
  <c r="AG32" i="1"/>
  <c r="V24" i="1"/>
  <c r="T24" i="1" s="1"/>
  <c r="W24" i="1" s="1"/>
  <c r="Q24" i="1" s="1"/>
  <c r="R24" i="1" s="1"/>
  <c r="AF23" i="1"/>
  <c r="V23" i="1"/>
  <c r="T23" i="1" s="1"/>
  <c r="W23" i="1" s="1"/>
  <c r="Q23" i="1" s="1"/>
  <c r="R23" i="1" s="1"/>
  <c r="AA29" i="1" l="1"/>
  <c r="AE29" i="1" s="1"/>
  <c r="AH29" i="1"/>
  <c r="AI29" i="1" s="1"/>
  <c r="AG29" i="1"/>
  <c r="AA27" i="1"/>
  <c r="AE27" i="1" s="1"/>
  <c r="AH27" i="1"/>
  <c r="AG27" i="1"/>
  <c r="AI36" i="1"/>
  <c r="AH26" i="1"/>
  <c r="AI26" i="1" s="1"/>
  <c r="AA26" i="1"/>
  <c r="AE26" i="1" s="1"/>
  <c r="AG26" i="1"/>
  <c r="AH34" i="1"/>
  <c r="AA34" i="1"/>
  <c r="AE34" i="1" s="1"/>
  <c r="AG34" i="1"/>
  <c r="AA19" i="1"/>
  <c r="AE19" i="1" s="1"/>
  <c r="AH19" i="1"/>
  <c r="AG19" i="1"/>
  <c r="AA21" i="1"/>
  <c r="AE21" i="1" s="1"/>
  <c r="AH21" i="1"/>
  <c r="AI21" i="1" s="1"/>
  <c r="AG21" i="1"/>
  <c r="AA37" i="1"/>
  <c r="AE37" i="1" s="1"/>
  <c r="AH37" i="1"/>
  <c r="AG37" i="1"/>
  <c r="AA25" i="1"/>
  <c r="AE25" i="1" s="1"/>
  <c r="AH25" i="1"/>
  <c r="AI25" i="1" s="1"/>
  <c r="AG25" i="1"/>
  <c r="AA23" i="1"/>
  <c r="AE23" i="1" s="1"/>
  <c r="AH23" i="1"/>
  <c r="AG23" i="1"/>
  <c r="AI28" i="1"/>
  <c r="AA33" i="1"/>
  <c r="AE33" i="1" s="1"/>
  <c r="AH33" i="1"/>
  <c r="AG33" i="1"/>
  <c r="AH30" i="1"/>
  <c r="AA30" i="1"/>
  <c r="AE30" i="1" s="1"/>
  <c r="AG30" i="1"/>
  <c r="AH22" i="1"/>
  <c r="AA22" i="1"/>
  <c r="AE22" i="1" s="1"/>
  <c r="AG22" i="1"/>
  <c r="AA31" i="1"/>
  <c r="AE31" i="1" s="1"/>
  <c r="AH31" i="1"/>
  <c r="AI31" i="1" s="1"/>
  <c r="AG31" i="1"/>
  <c r="AI32" i="1"/>
  <c r="AA35" i="1"/>
  <c r="AE35" i="1" s="1"/>
  <c r="AH35" i="1"/>
  <c r="AG35" i="1"/>
  <c r="V37" i="1"/>
  <c r="T37" i="1" s="1"/>
  <c r="W37" i="1" s="1"/>
  <c r="Q37" i="1" s="1"/>
  <c r="R37" i="1" s="1"/>
  <c r="V22" i="1"/>
  <c r="T22" i="1" s="1"/>
  <c r="W22" i="1" s="1"/>
  <c r="Q22" i="1" s="1"/>
  <c r="R22" i="1" s="1"/>
  <c r="AH38" i="1"/>
  <c r="AI38" i="1" s="1"/>
  <c r="AA38" i="1"/>
  <c r="AE38" i="1" s="1"/>
  <c r="AG38" i="1"/>
  <c r="AI33" i="1" l="1"/>
  <c r="AI19" i="1"/>
  <c r="AI37" i="1"/>
  <c r="AI35" i="1"/>
  <c r="AI22" i="1"/>
  <c r="AI27" i="1"/>
  <c r="AI23" i="1"/>
  <c r="AI34" i="1"/>
  <c r="AI30" i="1"/>
</calcChain>
</file>

<file path=xl/sharedStrings.xml><?xml version="1.0" encoding="utf-8"?>
<sst xmlns="http://schemas.openxmlformats.org/spreadsheetml/2006/main" count="1018" uniqueCount="399">
  <si>
    <t>File opened</t>
  </si>
  <si>
    <t>2023-07-22 12:51:22</t>
  </si>
  <si>
    <t>Console s/n</t>
  </si>
  <si>
    <t>68C-812122</t>
  </si>
  <si>
    <t>Console ver</t>
  </si>
  <si>
    <t>Bluestem v.2.1.08</t>
  </si>
  <si>
    <t>Scripts ver</t>
  </si>
  <si>
    <t>2022.05  2.1.08, Aug 2022</t>
  </si>
  <si>
    <t>Head s/n</t>
  </si>
  <si>
    <t>68H-982112</t>
  </si>
  <si>
    <t>Head ver</t>
  </si>
  <si>
    <t>1.4.22</t>
  </si>
  <si>
    <t>Head cal</t>
  </si>
  <si>
    <t>{"h2obspan2": "0", "tbzero": "0.0309811", "co2aspan2": "-0.033707", "oxygen": "21", "flowazero": "0.29276", "h2oaspan1": "1.00972", "co2aspan2a": "0.305485", "h2oaspanconc2": "0", "h2oaspan2b": "0.0726308", "co2aspanconc2": "299.3", "h2oazero": "1.01368", "h2obspan2a": "0.0707451", "co2bspan2b": "0.301941", "h2oaspanconc1": "12.13", "flowbzero": "0.30054", "co2aspan1": "1.00275", "h2obspanconc2": "0", "co2aspan2b": "0.303179", "h2oaspan2a": "0.0719315", "co2bspan2a": "0.304297", "co2bzero": "0.935154", "tazero": "-0.061388", "co2aspanconc1": "2491", "h2oaspan2": "0", "co2bspan2": "-0.0338567", "co2bspanconc1": "2491", "ssb_ref": "35739", "co2bspan1": "1.00256", "h2obspan2b": "0.0709538", "flowmeterzero": "1.00306", "h2obzero": "1.01733", "h2obspanconc1": "12.12", "co2azero": "0.93247", "h2obspan1": "1.00295", "co2bspanconc2": "299.3", "ssa_ref": "31724", "chamberpressurezero": "2.69073"}</t>
  </si>
  <si>
    <t>CO2 rangematch</t>
  </si>
  <si>
    <t>Mon Jul 10 11:00</t>
  </si>
  <si>
    <t>H2O rangematch</t>
  </si>
  <si>
    <t>Tue Jun  6 13:05</t>
  </si>
  <si>
    <t>Chamber type</t>
  </si>
  <si>
    <t>6800-01A</t>
  </si>
  <si>
    <t>Chamber s/n</t>
  </si>
  <si>
    <t>MPF-281862</t>
  </si>
  <si>
    <t>Chamber rev</t>
  </si>
  <si>
    <t>0</t>
  </si>
  <si>
    <t>Chamber cal</t>
  </si>
  <si>
    <t>Fluorometer</t>
  </si>
  <si>
    <t>Flr. Version</t>
  </si>
  <si>
    <t>12:51:22</t>
  </si>
  <si>
    <t>Stability Definition:	Qin (LeafQ): Std&lt;1 Per=20	CO2_r (Meas): Std&lt;0.75 Per=20	A (GasEx): Std&lt;0.2 Per=20</t>
  </si>
  <si>
    <t>12:51:28</t>
  </si>
  <si>
    <t>Stability Definition:	Qin (LeafQ): Per=20	CO2_r (Meas): Std&lt;0.75 Per=20	A (GasEx): Std&lt;0.2 Per=20</t>
  </si>
  <si>
    <t>12:51:30</t>
  </si>
  <si>
    <t>Stability Definition:	Qin (LeafQ): Per=20	CO2_r (Meas): Per=20	A (GasEx): Std&lt;0.2 Per=20</t>
  </si>
  <si>
    <t>12:51:31</t>
  </si>
  <si>
    <t>Stability Definition:	Qin (LeafQ): Std&lt;1 Per=20	CO2_r (Meas): Per=20	A (GasEx): Std&lt;0.2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</si>
  <si>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</si>
  <si>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</si>
  <si>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</si>
  <si>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</si>
  <si>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</si>
  <si>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</si>
  <si>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</si>
  <si>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</si>
  <si>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</si>
  <si>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</si>
  <si>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</si>
  <si>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</si>
  <si>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</si>
  <si>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</si>
  <si>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</si>
  <si>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</si>
  <si>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</si>
  <si>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</si>
  <si>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</si>
  <si>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</si>
  <si>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</si>
  <si>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</si>
  <si>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</si>
  <si>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</si>
  <si>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</si>
  <si>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</si>
  <si>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</si>
  <si>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</si>
  <si>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</si>
  <si>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</si>
  <si>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</si>
  <si>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</si>
  <si>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</si>
  <si>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</si>
  <si>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</si>
  <si>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</si>
  <si>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</si>
  <si>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</si>
  <si>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</si>
  <si>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</si>
  <si>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</si>
  <si>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</si>
  <si>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</si>
  <si>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</si>
  <si>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</si>
  <si>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</si>
  <si>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</si>
  <si>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</si>
  <si>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</si>
  <si>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</si>
  <si>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</si>
  <si>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</si>
  <si>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</si>
  <si>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</si>
  <si>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</si>
  <si>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</si>
  <si>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</si>
  <si>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</si>
  <si>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0.299314 87.0031 382.699 621.71 870.944 1098.81 1304.14 1465.05</t>
  </si>
  <si>
    <t>Fs_true</t>
  </si>
  <si>
    <t>0.333319 103.884 407.828 601.493 804.317 1000.67 1206.6 1401.03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</si>
  <si>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</si>
  <si>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</si>
  <si>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</si>
  <si>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</si>
  <si>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</si>
  <si>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</si>
  <si>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</si>
  <si>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</si>
  <si>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</si>
  <si>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</si>
  <si>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</si>
  <si>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</si>
  <si>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</si>
  <si>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</si>
  <si>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</si>
  <si>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</si>
  <si>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</si>
  <si>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</si>
  <si>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</si>
  <si>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</si>
  <si>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</si>
  <si>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</si>
  <si>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</si>
  <si>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</si>
  <si>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</si>
  <si>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</si>
  <si>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</si>
  <si>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</si>
  <si>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</si>
  <si>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</si>
  <si>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</si>
  <si>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</si>
  <si>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</si>
  <si>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</si>
  <si>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</si>
  <si>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</si>
  <si>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</si>
  <si>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</si>
  <si>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</si>
  <si>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</si>
  <si>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</si>
  <si>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</si>
  <si>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</si>
  <si>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</si>
  <si>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</si>
  <si>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</si>
  <si>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</si>
  <si>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</si>
  <si>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</si>
  <si>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</si>
  <si>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</si>
  <si>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</si>
  <si>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</si>
  <si>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</si>
  <si>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</si>
  <si>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</si>
  <si>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</si>
  <si>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</si>
  <si>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</si>
  <si>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</si>
  <si>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</si>
  <si>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</si>
  <si>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</si>
  <si>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</si>
  <si>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</si>
  <si>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</si>
  <si>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</si>
  <si>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</si>
  <si>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</si>
  <si>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</si>
  <si>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</si>
  <si>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</si>
  <si>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</si>
  <si>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</si>
  <si>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</si>
  <si>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</si>
  <si>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</si>
  <si>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</si>
  <si>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</si>
  <si>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</si>
  <si>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</si>
  <si>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</si>
  <si>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</si>
  <si>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</si>
  <si>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</si>
  <si>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</si>
  <si>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</si>
  <si>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</si>
  <si>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</si>
  <si>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</si>
  <si>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</si>
  <si>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</si>
  <si>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</si>
  <si>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</si>
  <si>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</si>
  <si>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</si>
  <si>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</si>
  <si>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</si>
  <si>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</si>
  <si>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</si>
  <si>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</si>
  <si>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</si>
  <si>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</si>
  <si>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</si>
  <si>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</si>
  <si>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</si>
  <si>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</si>
  <si>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</si>
  <si>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</si>
  <si>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</si>
  <si>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</si>
  <si>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</si>
  <si>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</si>
  <si>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</si>
  <si>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</si>
  <si>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</si>
  <si>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</si>
  <si>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</si>
  <si>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</si>
  <si>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</si>
  <si>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</si>
  <si>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</si>
  <si>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</si>
  <si>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</si>
  <si>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</si>
  <si>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</si>
  <si>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</si>
  <si>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</si>
  <si>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</si>
  <si>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</si>
  <si>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</si>
  <si>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</si>
  <si>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</si>
  <si>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</si>
  <si>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</si>
  <si>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</si>
  <si>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</si>
  <si>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</si>
  <si>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</si>
  <si>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</si>
  <si>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</si>
  <si>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</si>
  <si>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</si>
  <si>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</si>
  <si>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</si>
  <si>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</si>
  <si>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</si>
  <si>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</si>
  <si>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</si>
  <si>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</si>
  <si>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</si>
  <si>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</si>
  <si>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</si>
  <si>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</si>
  <si>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</si>
  <si>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</si>
  <si>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</si>
  <si>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</si>
  <si>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</si>
  <si>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</si>
  <si>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</si>
  <si>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</si>
  <si>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</si>
  <si>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</si>
  <si>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</si>
  <si>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AccCO2_soda</t>
  </si>
  <si>
    <t>CO2_hrs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</si>
  <si>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</si>
  <si>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</si>
  <si>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</si>
  <si>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</si>
  <si>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</si>
  <si>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</si>
  <si>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</si>
  <si>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</si>
  <si>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</si>
  <si>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</si>
  <si>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</si>
  <si>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</si>
  <si>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</si>
  <si>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</si>
  <si>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</si>
  <si>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</si>
  <si>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</si>
  <si>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</si>
  <si>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</si>
  <si>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</si>
  <si>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</si>
  <si>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</si>
  <si>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</si>
  <si>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</si>
  <si>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</si>
  <si>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</si>
  <si>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</si>
  <si>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</si>
  <si>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</si>
  <si>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</si>
  <si>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</si>
  <si>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</si>
  <si>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</si>
  <si>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</si>
  <si>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</si>
  <si>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</si>
  <si>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</si>
  <si>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</si>
  <si>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</si>
  <si>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</si>
  <si>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</si>
  <si>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</si>
  <si>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</si>
  <si>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</si>
  <si>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</si>
  <si>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</si>
  <si>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</si>
  <si>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</si>
  <si>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</si>
  <si>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</si>
  <si>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</si>
  <si>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</si>
  <si>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</si>
  <si>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</si>
  <si>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</si>
  <si>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</si>
  <si>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</si>
  <si>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</si>
  <si>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</si>
  <si>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</si>
  <si>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</si>
  <si>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</si>
  <si>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</si>
  <si>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</si>
  <si>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</si>
  <si>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</si>
  <si>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</si>
  <si>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</si>
  <si>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</si>
  <si>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</si>
  <si>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</si>
  <si>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</si>
  <si>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</si>
  <si>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</si>
  <si>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</si>
  <si>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</si>
  <si>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</si>
  <si>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</si>
  <si>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</si>
  <si>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</si>
  <si>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</si>
  <si>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</si>
  <si>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</si>
  <si>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</si>
  <si>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</si>
  <si>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20230722 13:16:48</t>
  </si>
  <si>
    <t>13:16:48</t>
  </si>
  <si>
    <t>none</t>
  </si>
  <si>
    <t>Mikaela</t>
  </si>
  <si>
    <t>20230722</t>
  </si>
  <si>
    <t>AR</t>
  </si>
  <si>
    <t>PEFR5</t>
  </si>
  <si>
    <t>BNL19090</t>
  </si>
  <si>
    <t>13:14:40</t>
  </si>
  <si>
    <t>2/2</t>
  </si>
  <si>
    <t>00000000</t>
  </si>
  <si>
    <t>iiiiiiii</t>
  </si>
  <si>
    <t>off</t>
  </si>
  <si>
    <t>20230722 13:17:49</t>
  </si>
  <si>
    <t>13:17:49</t>
  </si>
  <si>
    <t>20230722 13:18:50</t>
  </si>
  <si>
    <t>13:18:50</t>
  </si>
  <si>
    <t>20230722 13:19:51</t>
  </si>
  <si>
    <t>13:19:51</t>
  </si>
  <si>
    <t>20230722 13:20:52</t>
  </si>
  <si>
    <t>13:20:52</t>
  </si>
  <si>
    <t>20230722 13:21:53</t>
  </si>
  <si>
    <t>13:21:53</t>
  </si>
  <si>
    <t>20230722 13:22:54</t>
  </si>
  <si>
    <t>13:22:54</t>
  </si>
  <si>
    <t>20230722 13:23:55</t>
  </si>
  <si>
    <t>13:23:55</t>
  </si>
  <si>
    <t>20230722 13:24:56</t>
  </si>
  <si>
    <t>13:24:56</t>
  </si>
  <si>
    <t>20230722 13:25:57</t>
  </si>
  <si>
    <t>13:25:57</t>
  </si>
  <si>
    <t>20230722 13:26:58</t>
  </si>
  <si>
    <t>13:26:58</t>
  </si>
  <si>
    <t>20230722 13:27:59</t>
  </si>
  <si>
    <t>13:27:59</t>
  </si>
  <si>
    <t>20230722 13:29:00</t>
  </si>
  <si>
    <t>13:29:00</t>
  </si>
  <si>
    <t>20230722 13:30:01</t>
  </si>
  <si>
    <t>13:30:01</t>
  </si>
  <si>
    <t>20230722 13:31:02</t>
  </si>
  <si>
    <t>13:31:02</t>
  </si>
  <si>
    <t>20230722 13:32:03</t>
  </si>
  <si>
    <t>13:32:03</t>
  </si>
  <si>
    <t>20230722 13:33:04</t>
  </si>
  <si>
    <t>13:33:04</t>
  </si>
  <si>
    <t>20230722 13:34:05</t>
  </si>
  <si>
    <t>13:34:05</t>
  </si>
  <si>
    <t>20230722 13:35:06</t>
  </si>
  <si>
    <t>13:35:06</t>
  </si>
  <si>
    <t>20230722 13:36:07</t>
  </si>
  <si>
    <t>13:36:07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</si>
</sst>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8"/>
  <sheetViews>
    <sheetView tabSelected="1" workbookViewId="0"/>
  </sheetViews>
  <sheetFormatPr baseColWidth="10" defaultColWidth="8.83203125" defaultRowHeight="15" x14ac:dyDescent="0.2"/>
  <sheetData>
    <row r="2" spans="1:216" x14ac:dyDescent="0.2">
      <c r="A2" t="s">
        <v>35</v>
      </c>
      <c r="B2" t="s">
        <v>36</v>
      </c>
      <c r="C2" t="s">
        <v>38</v>
      </c>
    </row>
    <row r="3" spans="1:216" x14ac:dyDescent="0.2">
      <c r="B3" t="s">
        <v>37</v>
      </c>
      <c r="C3">
        <v>21</v>
      </c>
    </row>
    <row r="4" spans="1:216" x14ac:dyDescent="0.2">
      <c r="A4" t="s">
        <v>39</v>
      </c>
      <c r="B4" t="s">
        <v>40</v>
      </c>
      <c r="C4" t="s">
        <v>41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</row>
    <row r="5" spans="1:216" x14ac:dyDescent="0.2">
      <c r="B5" t="s">
        <v>19</v>
      </c>
      <c r="C5" t="s">
        <v>42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51</v>
      </c>
      <c r="B6" t="s">
        <v>52</v>
      </c>
      <c r="C6" t="s">
        <v>53</v>
      </c>
      <c r="D6" t="s">
        <v>54</v>
      </c>
      <c r="E6" t="s">
        <v>56</v>
      </c>
    </row>
    <row r="7" spans="1:216" x14ac:dyDescent="0.2">
      <c r="B7">
        <v>6</v>
      </c>
      <c r="C7">
        <v>0.5</v>
      </c>
      <c r="D7" t="s">
        <v>55</v>
      </c>
      <c r="E7">
        <v>2</v>
      </c>
    </row>
    <row r="8" spans="1:216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62</v>
      </c>
      <c r="B10" t="s">
        <v>63</v>
      </c>
      <c r="C10" t="s">
        <v>65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 spans="1:216" x14ac:dyDescent="0.2">
      <c r="B11" t="s">
        <v>64</v>
      </c>
      <c r="C11" t="s">
        <v>66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94</v>
      </c>
      <c r="H14" t="s">
        <v>96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93</v>
      </c>
      <c r="G15" t="s">
        <v>95</v>
      </c>
      <c r="H15">
        <v>0</v>
      </c>
    </row>
    <row r="16" spans="1:216" x14ac:dyDescent="0.2">
      <c r="A16" t="s">
        <v>97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101</v>
      </c>
      <c r="AP16" t="s">
        <v>101</v>
      </c>
      <c r="AQ16" t="s">
        <v>101</v>
      </c>
      <c r="AR16" t="s">
        <v>101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102</v>
      </c>
      <c r="BI16" t="s">
        <v>102</v>
      </c>
      <c r="BJ16" t="s">
        <v>102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104</v>
      </c>
      <c r="BV16" t="s">
        <v>104</v>
      </c>
      <c r="BW16" t="s">
        <v>104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  <c r="CJ16" t="s">
        <v>104</v>
      </c>
      <c r="CK16" t="s">
        <v>104</v>
      </c>
      <c r="CL16" t="s">
        <v>104</v>
      </c>
      <c r="CM16" t="s">
        <v>105</v>
      </c>
      <c r="CN16" t="s">
        <v>105</v>
      </c>
      <c r="CO16" t="s">
        <v>105</v>
      </c>
      <c r="CP16" t="s">
        <v>105</v>
      </c>
      <c r="CQ16" t="s">
        <v>105</v>
      </c>
      <c r="CR16" t="s">
        <v>105</v>
      </c>
      <c r="CS16" t="s">
        <v>105</v>
      </c>
      <c r="CT16" t="s">
        <v>105</v>
      </c>
      <c r="CU16" t="s">
        <v>105</v>
      </c>
      <c r="CV16" t="s">
        <v>105</v>
      </c>
      <c r="CW16" t="s">
        <v>105</v>
      </c>
      <c r="CX16" t="s">
        <v>105</v>
      </c>
      <c r="CY16" t="s">
        <v>105</v>
      </c>
      <c r="CZ16" t="s">
        <v>106</v>
      </c>
      <c r="DA16" t="s">
        <v>106</v>
      </c>
      <c r="DB16" t="s">
        <v>106</v>
      </c>
      <c r="DC16" t="s">
        <v>106</v>
      </c>
      <c r="DD16" t="s">
        <v>106</v>
      </c>
      <c r="DE16" t="s">
        <v>106</v>
      </c>
      <c r="DF16" t="s">
        <v>106</v>
      </c>
      <c r="DG16" t="s">
        <v>106</v>
      </c>
      <c r="DH16" t="s">
        <v>106</v>
      </c>
      <c r="DI16" t="s">
        <v>106</v>
      </c>
      <c r="DJ16" t="s">
        <v>106</v>
      </c>
      <c r="DK16" t="s">
        <v>106</v>
      </c>
      <c r="DL16" t="s">
        <v>106</v>
      </c>
      <c r="DM16" t="s">
        <v>106</v>
      </c>
      <c r="DN16" t="s">
        <v>106</v>
      </c>
      <c r="DO16" t="s">
        <v>107</v>
      </c>
      <c r="DP16" t="s">
        <v>107</v>
      </c>
      <c r="DQ16" t="s">
        <v>107</v>
      </c>
      <c r="DR16" t="s">
        <v>107</v>
      </c>
      <c r="DS16" t="s">
        <v>107</v>
      </c>
      <c r="DT16" t="s">
        <v>107</v>
      </c>
      <c r="DU16" t="s">
        <v>107</v>
      </c>
      <c r="DV16" t="s">
        <v>107</v>
      </c>
      <c r="DW16" t="s">
        <v>107</v>
      </c>
      <c r="DX16" t="s">
        <v>107</v>
      </c>
      <c r="DY16" t="s">
        <v>107</v>
      </c>
      <c r="DZ16" t="s">
        <v>107</v>
      </c>
      <c r="EA16" t="s">
        <v>107</v>
      </c>
      <c r="EB16" t="s">
        <v>107</v>
      </c>
      <c r="EC16" t="s">
        <v>107</v>
      </c>
      <c r="ED16" t="s">
        <v>107</v>
      </c>
      <c r="EE16" t="s">
        <v>107</v>
      </c>
      <c r="EF16" t="s">
        <v>107</v>
      </c>
      <c r="EG16" t="s">
        <v>108</v>
      </c>
      <c r="EH16" t="s">
        <v>108</v>
      </c>
      <c r="EI16" t="s">
        <v>108</v>
      </c>
      <c r="EJ16" t="s">
        <v>108</v>
      </c>
      <c r="EK16" t="s">
        <v>108</v>
      </c>
      <c r="EL16" t="s">
        <v>108</v>
      </c>
      <c r="EM16" t="s">
        <v>108</v>
      </c>
      <c r="EN16" t="s">
        <v>108</v>
      </c>
      <c r="EO16" t="s">
        <v>108</v>
      </c>
      <c r="EP16" t="s">
        <v>108</v>
      </c>
      <c r="EQ16" t="s">
        <v>108</v>
      </c>
      <c r="ER16" t="s">
        <v>108</v>
      </c>
      <c r="ES16" t="s">
        <v>108</v>
      </c>
      <c r="ET16" t="s">
        <v>108</v>
      </c>
      <c r="EU16" t="s">
        <v>108</v>
      </c>
      <c r="EV16" t="s">
        <v>108</v>
      </c>
      <c r="EW16" t="s">
        <v>108</v>
      </c>
      <c r="EX16" t="s">
        <v>108</v>
      </c>
      <c r="EY16" t="s">
        <v>108</v>
      </c>
      <c r="EZ16" t="s">
        <v>109</v>
      </c>
      <c r="FA16" t="s">
        <v>109</v>
      </c>
      <c r="FB16" t="s">
        <v>109</v>
      </c>
      <c r="FC16" t="s">
        <v>109</v>
      </c>
      <c r="FD16" t="s">
        <v>109</v>
      </c>
      <c r="FE16" t="s">
        <v>109</v>
      </c>
      <c r="FF16" t="s">
        <v>109</v>
      </c>
      <c r="FG16" t="s">
        <v>109</v>
      </c>
      <c r="FH16" t="s">
        <v>109</v>
      </c>
      <c r="FI16" t="s">
        <v>109</v>
      </c>
      <c r="FJ16" t="s">
        <v>109</v>
      </c>
      <c r="FK16" t="s">
        <v>109</v>
      </c>
      <c r="FL16" t="s">
        <v>109</v>
      </c>
      <c r="FM16" t="s">
        <v>109</v>
      </c>
      <c r="FN16" t="s">
        <v>109</v>
      </c>
      <c r="FO16" t="s">
        <v>109</v>
      </c>
      <c r="FP16" t="s">
        <v>109</v>
      </c>
      <c r="FQ16" t="s">
        <v>109</v>
      </c>
      <c r="FR16" t="s">
        <v>109</v>
      </c>
      <c r="FS16" t="s">
        <v>110</v>
      </c>
      <c r="FT16" t="s">
        <v>110</v>
      </c>
      <c r="FU16" t="s">
        <v>110</v>
      </c>
      <c r="FV16" t="s">
        <v>110</v>
      </c>
      <c r="FW16" t="s">
        <v>110</v>
      </c>
      <c r="FX16" t="s">
        <v>110</v>
      </c>
      <c r="FY16" t="s">
        <v>110</v>
      </c>
      <c r="FZ16" t="s">
        <v>110</v>
      </c>
      <c r="GA16" t="s">
        <v>110</v>
      </c>
      <c r="GB16" t="s">
        <v>110</v>
      </c>
      <c r="GC16" t="s">
        <v>110</v>
      </c>
      <c r="GD16" t="s">
        <v>110</v>
      </c>
      <c r="GE16" t="s">
        <v>110</v>
      </c>
      <c r="GF16" t="s">
        <v>110</v>
      </c>
      <c r="GG16" t="s">
        <v>110</v>
      </c>
      <c r="GH16" t="s">
        <v>110</v>
      </c>
      <c r="GI16" t="s">
        <v>110</v>
      </c>
      <c r="GJ16" t="s">
        <v>110</v>
      </c>
      <c r="GK16" t="s">
        <v>111</v>
      </c>
      <c r="GL16" t="s">
        <v>111</v>
      </c>
      <c r="GM16" t="s">
        <v>111</v>
      </c>
      <c r="GN16" t="s">
        <v>111</v>
      </c>
      <c r="GO16" t="s">
        <v>111</v>
      </c>
      <c r="GP16" t="s">
        <v>111</v>
      </c>
      <c r="GQ16" t="s">
        <v>111</v>
      </c>
      <c r="GR16" t="s">
        <v>111</v>
      </c>
      <c r="GS16" t="s">
        <v>112</v>
      </c>
      <c r="GT16" t="s">
        <v>112</v>
      </c>
      <c r="GU16" t="s">
        <v>112</v>
      </c>
      <c r="GV16" t="s">
        <v>112</v>
      </c>
      <c r="GW16" t="s">
        <v>112</v>
      </c>
      <c r="GX16" t="s">
        <v>112</v>
      </c>
      <c r="GY16" t="s">
        <v>112</v>
      </c>
      <c r="GZ16" t="s">
        <v>112</v>
      </c>
      <c r="HA16" t="s">
        <v>112</v>
      </c>
      <c r="HB16" t="s">
        <v>112</v>
      </c>
      <c r="HC16" t="s">
        <v>112</v>
      </c>
      <c r="HD16" t="s">
        <v>112</v>
      </c>
      <c r="HE16" t="s">
        <v>112</v>
      </c>
      <c r="HF16" t="s">
        <v>112</v>
      </c>
      <c r="HG16" t="s">
        <v>112</v>
      </c>
      <c r="HH16" t="s">
        <v>112</v>
      </c>
    </row>
    <row r="17" spans="1:216" x14ac:dyDescent="0.2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  <c r="R17" t="s">
        <v>130</v>
      </c>
      <c r="S17" t="s">
        <v>131</v>
      </c>
      <c r="T17" t="s">
        <v>132</v>
      </c>
      <c r="U17" t="s">
        <v>133</v>
      </c>
      <c r="V17" t="s">
        <v>134</v>
      </c>
      <c r="W17" t="s">
        <v>135</v>
      </c>
      <c r="X17" t="s">
        <v>136</v>
      </c>
      <c r="Y17" t="s">
        <v>137</v>
      </c>
      <c r="Z17" t="s">
        <v>138</v>
      </c>
      <c r="AA17" t="s">
        <v>139</v>
      </c>
      <c r="AB17" t="s">
        <v>140</v>
      </c>
      <c r="AC17" t="s">
        <v>141</v>
      </c>
      <c r="AD17" t="s">
        <v>142</v>
      </c>
      <c r="AE17" t="s">
        <v>143</v>
      </c>
      <c r="AF17" t="s">
        <v>144</v>
      </c>
      <c r="AG17" t="s">
        <v>145</v>
      </c>
      <c r="AH17" t="s">
        <v>146</v>
      </c>
      <c r="AI17" t="s">
        <v>147</v>
      </c>
      <c r="AJ17" t="s">
        <v>100</v>
      </c>
      <c r="AK17" t="s">
        <v>148</v>
      </c>
      <c r="AL17" t="s">
        <v>149</v>
      </c>
      <c r="AM17" t="s">
        <v>150</v>
      </c>
      <c r="AN17" t="s">
        <v>151</v>
      </c>
      <c r="AO17" t="s">
        <v>152</v>
      </c>
      <c r="AP17" t="s">
        <v>153</v>
      </c>
      <c r="AQ17" t="s">
        <v>154</v>
      </c>
      <c r="AR17" t="s">
        <v>155</v>
      </c>
      <c r="AS17" t="s">
        <v>124</v>
      </c>
      <c r="AT17" t="s">
        <v>156</v>
      </c>
      <c r="AU17" t="s">
        <v>157</v>
      </c>
      <c r="AV17" t="s">
        <v>158</v>
      </c>
      <c r="AW17" t="s">
        <v>159</v>
      </c>
      <c r="AX17" t="s">
        <v>160</v>
      </c>
      <c r="AY17" t="s">
        <v>161</v>
      </c>
      <c r="AZ17" t="s">
        <v>162</v>
      </c>
      <c r="BA17" t="s">
        <v>163</v>
      </c>
      <c r="BB17" t="s">
        <v>164</v>
      </c>
      <c r="BC17" t="s">
        <v>165</v>
      </c>
      <c r="BD17" t="s">
        <v>166</v>
      </c>
      <c r="BE17" t="s">
        <v>167</v>
      </c>
      <c r="BF17" t="s">
        <v>168</v>
      </c>
      <c r="BG17" t="s">
        <v>169</v>
      </c>
      <c r="BH17" t="s">
        <v>170</v>
      </c>
      <c r="BI17" t="s">
        <v>171</v>
      </c>
      <c r="BJ17" t="s">
        <v>172</v>
      </c>
      <c r="BK17" t="s">
        <v>173</v>
      </c>
      <c r="BL17" t="s">
        <v>174</v>
      </c>
      <c r="BM17" t="s">
        <v>175</v>
      </c>
      <c r="BN17" t="s">
        <v>176</v>
      </c>
      <c r="BO17" t="s">
        <v>177</v>
      </c>
      <c r="BP17" t="s">
        <v>178</v>
      </c>
      <c r="BQ17" t="s">
        <v>179</v>
      </c>
      <c r="BR17" t="s">
        <v>180</v>
      </c>
      <c r="BS17" t="s">
        <v>181</v>
      </c>
      <c r="BT17" t="s">
        <v>182</v>
      </c>
      <c r="BU17" t="s">
        <v>183</v>
      </c>
      <c r="BV17" t="s">
        <v>184</v>
      </c>
      <c r="BW17" t="s">
        <v>185</v>
      </c>
      <c r="BX17" t="s">
        <v>186</v>
      </c>
      <c r="BY17" t="s">
        <v>187</v>
      </c>
      <c r="BZ17" t="s">
        <v>188</v>
      </c>
      <c r="CA17" t="s">
        <v>189</v>
      </c>
      <c r="CB17" t="s">
        <v>190</v>
      </c>
      <c r="CC17" t="s">
        <v>191</v>
      </c>
      <c r="CD17" t="s">
        <v>192</v>
      </c>
      <c r="CE17" t="s">
        <v>193</v>
      </c>
      <c r="CF17" t="s">
        <v>194</v>
      </c>
      <c r="CG17" t="s">
        <v>195</v>
      </c>
      <c r="CH17" t="s">
        <v>196</v>
      </c>
      <c r="CI17" t="s">
        <v>197</v>
      </c>
      <c r="CJ17" t="s">
        <v>198</v>
      </c>
      <c r="CK17" t="s">
        <v>199</v>
      </c>
      <c r="CL17" t="s">
        <v>200</v>
      </c>
      <c r="CM17" t="s">
        <v>114</v>
      </c>
      <c r="CN17" t="s">
        <v>117</v>
      </c>
      <c r="CO17" t="s">
        <v>201</v>
      </c>
      <c r="CP17" t="s">
        <v>202</v>
      </c>
      <c r="CQ17" t="s">
        <v>203</v>
      </c>
      <c r="CR17" t="s">
        <v>204</v>
      </c>
      <c r="CS17" t="s">
        <v>205</v>
      </c>
      <c r="CT17" t="s">
        <v>206</v>
      </c>
      <c r="CU17" t="s">
        <v>207</v>
      </c>
      <c r="CV17" t="s">
        <v>208</v>
      </c>
      <c r="CW17" t="s">
        <v>209</v>
      </c>
      <c r="CX17" t="s">
        <v>210</v>
      </c>
      <c r="CY17" t="s">
        <v>211</v>
      </c>
      <c r="CZ17" t="s">
        <v>212</v>
      </c>
      <c r="DA17" t="s">
        <v>213</v>
      </c>
      <c r="DB17" t="s">
        <v>214</v>
      </c>
      <c r="DC17" t="s">
        <v>215</v>
      </c>
      <c r="DD17" t="s">
        <v>216</v>
      </c>
      <c r="DE17" t="s">
        <v>217</v>
      </c>
      <c r="DF17" t="s">
        <v>218</v>
      </c>
      <c r="DG17" t="s">
        <v>219</v>
      </c>
      <c r="DH17" t="s">
        <v>220</v>
      </c>
      <c r="DI17" t="s">
        <v>221</v>
      </c>
      <c r="DJ17" t="s">
        <v>222</v>
      </c>
      <c r="DK17" t="s">
        <v>223</v>
      </c>
      <c r="DL17" t="s">
        <v>224</v>
      </c>
      <c r="DM17" t="s">
        <v>225</v>
      </c>
      <c r="DN17" t="s">
        <v>226</v>
      </c>
      <c r="DO17" t="s">
        <v>227</v>
      </c>
      <c r="DP17" t="s">
        <v>228</v>
      </c>
      <c r="DQ17" t="s">
        <v>229</v>
      </c>
      <c r="DR17" t="s">
        <v>230</v>
      </c>
      <c r="DS17" t="s">
        <v>231</v>
      </c>
      <c r="DT17" t="s">
        <v>232</v>
      </c>
      <c r="DU17" t="s">
        <v>233</v>
      </c>
      <c r="DV17" t="s">
        <v>234</v>
      </c>
      <c r="DW17" t="s">
        <v>235</v>
      </c>
      <c r="DX17" t="s">
        <v>236</v>
      </c>
      <c r="DY17" t="s">
        <v>237</v>
      </c>
      <c r="DZ17" t="s">
        <v>238</v>
      </c>
      <c r="EA17" t="s">
        <v>239</v>
      </c>
      <c r="EB17" t="s">
        <v>240</v>
      </c>
      <c r="EC17" t="s">
        <v>241</v>
      </c>
      <c r="ED17" t="s">
        <v>242</v>
      </c>
      <c r="EE17" t="s">
        <v>243</v>
      </c>
      <c r="EF17" t="s">
        <v>244</v>
      </c>
      <c r="EG17" t="s">
        <v>245</v>
      </c>
      <c r="EH17" t="s">
        <v>246</v>
      </c>
      <c r="EI17" t="s">
        <v>247</v>
      </c>
      <c r="EJ17" t="s">
        <v>248</v>
      </c>
      <c r="EK17" t="s">
        <v>249</v>
      </c>
      <c r="EL17" t="s">
        <v>250</v>
      </c>
      <c r="EM17" t="s">
        <v>251</v>
      </c>
      <c r="EN17" t="s">
        <v>252</v>
      </c>
      <c r="EO17" t="s">
        <v>253</v>
      </c>
      <c r="EP17" t="s">
        <v>254</v>
      </c>
      <c r="EQ17" t="s">
        <v>255</v>
      </c>
      <c r="ER17" t="s">
        <v>256</v>
      </c>
      <c r="ES17" t="s">
        <v>257</v>
      </c>
      <c r="ET17" t="s">
        <v>258</v>
      </c>
      <c r="EU17" t="s">
        <v>259</v>
      </c>
      <c r="EV17" t="s">
        <v>260</v>
      </c>
      <c r="EW17" t="s">
        <v>261</v>
      </c>
      <c r="EX17" t="s">
        <v>262</v>
      </c>
      <c r="EY17" t="s">
        <v>263</v>
      </c>
      <c r="EZ17" t="s">
        <v>264</v>
      </c>
      <c r="FA17" t="s">
        <v>265</v>
      </c>
      <c r="FB17" t="s">
        <v>266</v>
      </c>
      <c r="FC17" t="s">
        <v>267</v>
      </c>
      <c r="FD17" t="s">
        <v>268</v>
      </c>
      <c r="FE17" t="s">
        <v>269</v>
      </c>
      <c r="FF17" t="s">
        <v>270</v>
      </c>
      <c r="FG17" t="s">
        <v>271</v>
      </c>
      <c r="FH17" t="s">
        <v>272</v>
      </c>
      <c r="FI17" t="s">
        <v>273</v>
      </c>
      <c r="FJ17" t="s">
        <v>274</v>
      </c>
      <c r="FK17" t="s">
        <v>275</v>
      </c>
      <c r="FL17" t="s">
        <v>276</v>
      </c>
      <c r="FM17" t="s">
        <v>277</v>
      </c>
      <c r="FN17" t="s">
        <v>278</v>
      </c>
      <c r="FO17" t="s">
        <v>279</v>
      </c>
      <c r="FP17" t="s">
        <v>280</v>
      </c>
      <c r="FQ17" t="s">
        <v>281</v>
      </c>
      <c r="FR17" t="s">
        <v>282</v>
      </c>
      <c r="FS17" t="s">
        <v>283</v>
      </c>
      <c r="FT17" t="s">
        <v>284</v>
      </c>
      <c r="FU17" t="s">
        <v>285</v>
      </c>
      <c r="FV17" t="s">
        <v>286</v>
      </c>
      <c r="FW17" t="s">
        <v>287</v>
      </c>
      <c r="FX17" t="s">
        <v>288</v>
      </c>
      <c r="FY17" t="s">
        <v>289</v>
      </c>
      <c r="FZ17" t="s">
        <v>290</v>
      </c>
      <c r="GA17" t="s">
        <v>291</v>
      </c>
      <c r="GB17" t="s">
        <v>292</v>
      </c>
      <c r="GC17" t="s">
        <v>293</v>
      </c>
      <c r="GD17" t="s">
        <v>294</v>
      </c>
      <c r="GE17" t="s">
        <v>295</v>
      </c>
      <c r="GF17" t="s">
        <v>296</v>
      </c>
      <c r="GG17" t="s">
        <v>297</v>
      </c>
      <c r="GH17" t="s">
        <v>298</v>
      </c>
      <c r="GI17" t="s">
        <v>299</v>
      </c>
      <c r="GJ17" t="s">
        <v>300</v>
      </c>
      <c r="GK17" t="s">
        <v>301</v>
      </c>
      <c r="GL17" t="s">
        <v>302</v>
      </c>
      <c r="GM17" t="s">
        <v>303</v>
      </c>
      <c r="GN17" t="s">
        <v>304</v>
      </c>
      <c r="GO17" t="s">
        <v>305</v>
      </c>
      <c r="GP17" t="s">
        <v>306</v>
      </c>
      <c r="GQ17" t="s">
        <v>307</v>
      </c>
      <c r="GR17" t="s">
        <v>308</v>
      </c>
      <c r="GS17" t="s">
        <v>309</v>
      </c>
      <c r="GT17" t="s">
        <v>310</v>
      </c>
      <c r="GU17" t="s">
        <v>311</v>
      </c>
      <c r="GV17" t="s">
        <v>312</v>
      </c>
      <c r="GW17" t="s">
        <v>313</v>
      </c>
      <c r="GX17" t="s">
        <v>314</v>
      </c>
      <c r="GY17" t="s">
        <v>315</v>
      </c>
      <c r="GZ17" t="s">
        <v>316</v>
      </c>
      <c r="HA17" t="s">
        <v>317</v>
      </c>
      <c r="HB17" t="s">
        <v>318</v>
      </c>
      <c r="HC17" t="s">
        <v>319</v>
      </c>
      <c r="HD17" t="s">
        <v>320</v>
      </c>
      <c r="HE17" t="s">
        <v>321</v>
      </c>
      <c r="HF17" t="s">
        <v>322</v>
      </c>
      <c r="HG17" t="s">
        <v>323</v>
      </c>
      <c r="HH17" t="s">
        <v>324</v>
      </c>
    </row>
    <row r="18" spans="1:216" x14ac:dyDescent="0.2">
      <c r="B18" t="s">
        <v>325</v>
      </c>
      <c r="C18" t="s">
        <v>325</v>
      </c>
      <c r="F18" t="s">
        <v>325</v>
      </c>
      <c r="L18" t="s">
        <v>325</v>
      </c>
      <c r="M18" t="s">
        <v>326</v>
      </c>
      <c r="N18" t="s">
        <v>327</v>
      </c>
      <c r="O18" t="s">
        <v>328</v>
      </c>
      <c r="P18" t="s">
        <v>329</v>
      </c>
      <c r="Q18" t="s">
        <v>329</v>
      </c>
      <c r="R18" t="s">
        <v>163</v>
      </c>
      <c r="S18" t="s">
        <v>163</v>
      </c>
      <c r="T18" t="s">
        <v>326</v>
      </c>
      <c r="U18" t="s">
        <v>326</v>
      </c>
      <c r="V18" t="s">
        <v>326</v>
      </c>
      <c r="W18" t="s">
        <v>326</v>
      </c>
      <c r="X18" t="s">
        <v>330</v>
      </c>
      <c r="Y18" t="s">
        <v>331</v>
      </c>
      <c r="Z18" t="s">
        <v>331</v>
      </c>
      <c r="AA18" t="s">
        <v>332</v>
      </c>
      <c r="AB18" t="s">
        <v>333</v>
      </c>
      <c r="AC18" t="s">
        <v>332</v>
      </c>
      <c r="AD18" t="s">
        <v>332</v>
      </c>
      <c r="AE18" t="s">
        <v>332</v>
      </c>
      <c r="AF18" t="s">
        <v>330</v>
      </c>
      <c r="AG18" t="s">
        <v>330</v>
      </c>
      <c r="AH18" t="s">
        <v>330</v>
      </c>
      <c r="AI18" t="s">
        <v>330</v>
      </c>
      <c r="AJ18" t="s">
        <v>334</v>
      </c>
      <c r="AK18" t="s">
        <v>333</v>
      </c>
      <c r="AM18" t="s">
        <v>333</v>
      </c>
      <c r="AN18" t="s">
        <v>334</v>
      </c>
      <c r="AO18" t="s">
        <v>328</v>
      </c>
      <c r="AP18" t="s">
        <v>328</v>
      </c>
      <c r="AR18" t="s">
        <v>335</v>
      </c>
      <c r="AS18" t="s">
        <v>325</v>
      </c>
      <c r="AT18" t="s">
        <v>329</v>
      </c>
      <c r="AU18" t="s">
        <v>329</v>
      </c>
      <c r="AV18" t="s">
        <v>336</v>
      </c>
      <c r="AW18" t="s">
        <v>336</v>
      </c>
      <c r="AX18" t="s">
        <v>329</v>
      </c>
      <c r="AY18" t="s">
        <v>336</v>
      </c>
      <c r="AZ18" t="s">
        <v>334</v>
      </c>
      <c r="BA18" t="s">
        <v>332</v>
      </c>
      <c r="BB18" t="s">
        <v>332</v>
      </c>
      <c r="BC18" t="s">
        <v>331</v>
      </c>
      <c r="BD18" t="s">
        <v>331</v>
      </c>
      <c r="BE18" t="s">
        <v>331</v>
      </c>
      <c r="BF18" t="s">
        <v>331</v>
      </c>
      <c r="BG18" t="s">
        <v>331</v>
      </c>
      <c r="BH18" t="s">
        <v>337</v>
      </c>
      <c r="BI18" t="s">
        <v>328</v>
      </c>
      <c r="BJ18" t="s">
        <v>328</v>
      </c>
      <c r="BK18" t="s">
        <v>329</v>
      </c>
      <c r="BL18" t="s">
        <v>329</v>
      </c>
      <c r="BM18" t="s">
        <v>329</v>
      </c>
      <c r="BN18" t="s">
        <v>336</v>
      </c>
      <c r="BO18" t="s">
        <v>329</v>
      </c>
      <c r="BP18" t="s">
        <v>336</v>
      </c>
      <c r="BQ18" t="s">
        <v>332</v>
      </c>
      <c r="BR18" t="s">
        <v>332</v>
      </c>
      <c r="BS18" t="s">
        <v>331</v>
      </c>
      <c r="BT18" t="s">
        <v>331</v>
      </c>
      <c r="BU18" t="s">
        <v>328</v>
      </c>
      <c r="BZ18" t="s">
        <v>328</v>
      </c>
      <c r="CC18" t="s">
        <v>331</v>
      </c>
      <c r="CD18" t="s">
        <v>331</v>
      </c>
      <c r="CE18" t="s">
        <v>331</v>
      </c>
      <c r="CF18" t="s">
        <v>331</v>
      </c>
      <c r="CG18" t="s">
        <v>331</v>
      </c>
      <c r="CH18" t="s">
        <v>328</v>
      </c>
      <c r="CI18" t="s">
        <v>328</v>
      </c>
      <c r="CJ18" t="s">
        <v>328</v>
      </c>
      <c r="CK18" t="s">
        <v>325</v>
      </c>
      <c r="CM18" t="s">
        <v>338</v>
      </c>
      <c r="CO18" t="s">
        <v>325</v>
      </c>
      <c r="CP18" t="s">
        <v>325</v>
      </c>
      <c r="CR18" t="s">
        <v>339</v>
      </c>
      <c r="CS18" t="s">
        <v>340</v>
      </c>
      <c r="CT18" t="s">
        <v>339</v>
      </c>
      <c r="CU18" t="s">
        <v>340</v>
      </c>
      <c r="CV18" t="s">
        <v>339</v>
      </c>
      <c r="CW18" t="s">
        <v>340</v>
      </c>
      <c r="CX18" t="s">
        <v>333</v>
      </c>
      <c r="CY18" t="s">
        <v>333</v>
      </c>
      <c r="CZ18" t="s">
        <v>328</v>
      </c>
      <c r="DA18" t="s">
        <v>341</v>
      </c>
      <c r="DB18" t="s">
        <v>328</v>
      </c>
      <c r="DD18" t="s">
        <v>329</v>
      </c>
      <c r="DE18" t="s">
        <v>342</v>
      </c>
      <c r="DF18" t="s">
        <v>329</v>
      </c>
      <c r="DH18" t="s">
        <v>328</v>
      </c>
      <c r="DI18" t="s">
        <v>341</v>
      </c>
      <c r="DJ18" t="s">
        <v>328</v>
      </c>
      <c r="DO18" t="s">
        <v>343</v>
      </c>
      <c r="DP18" t="s">
        <v>343</v>
      </c>
      <c r="EC18" t="s">
        <v>343</v>
      </c>
      <c r="ED18" t="s">
        <v>343</v>
      </c>
      <c r="EE18" t="s">
        <v>344</v>
      </c>
      <c r="EF18" t="s">
        <v>344</v>
      </c>
      <c r="EG18" t="s">
        <v>331</v>
      </c>
      <c r="EH18" t="s">
        <v>331</v>
      </c>
      <c r="EI18" t="s">
        <v>333</v>
      </c>
      <c r="EJ18" t="s">
        <v>331</v>
      </c>
      <c r="EK18" t="s">
        <v>336</v>
      </c>
      <c r="EL18" t="s">
        <v>333</v>
      </c>
      <c r="EM18" t="s">
        <v>333</v>
      </c>
      <c r="EO18" t="s">
        <v>343</v>
      </c>
      <c r="EP18" t="s">
        <v>343</v>
      </c>
      <c r="EQ18" t="s">
        <v>343</v>
      </c>
      <c r="ER18" t="s">
        <v>343</v>
      </c>
      <c r="ES18" t="s">
        <v>343</v>
      </c>
      <c r="ET18" t="s">
        <v>343</v>
      </c>
      <c r="EU18" t="s">
        <v>343</v>
      </c>
      <c r="EV18" t="s">
        <v>345</v>
      </c>
      <c r="EW18" t="s">
        <v>345</v>
      </c>
      <c r="EX18" t="s">
        <v>346</v>
      </c>
      <c r="EY18" t="s">
        <v>345</v>
      </c>
      <c r="EZ18" t="s">
        <v>343</v>
      </c>
      <c r="FA18" t="s">
        <v>343</v>
      </c>
      <c r="FB18" t="s">
        <v>343</v>
      </c>
      <c r="FC18" t="s">
        <v>343</v>
      </c>
      <c r="FD18" t="s">
        <v>343</v>
      </c>
      <c r="FE18" t="s">
        <v>343</v>
      </c>
      <c r="FF18" t="s">
        <v>343</v>
      </c>
      <c r="FG18" t="s">
        <v>343</v>
      </c>
      <c r="FH18" t="s">
        <v>343</v>
      </c>
      <c r="FI18" t="s">
        <v>343</v>
      </c>
      <c r="FJ18" t="s">
        <v>343</v>
      </c>
      <c r="FK18" t="s">
        <v>343</v>
      </c>
      <c r="FR18" t="s">
        <v>343</v>
      </c>
      <c r="FS18" t="s">
        <v>333</v>
      </c>
      <c r="FT18" t="s">
        <v>333</v>
      </c>
      <c r="FU18" t="s">
        <v>339</v>
      </c>
      <c r="FV18" t="s">
        <v>340</v>
      </c>
      <c r="FW18" t="s">
        <v>340</v>
      </c>
      <c r="GA18" t="s">
        <v>340</v>
      </c>
      <c r="GE18" t="s">
        <v>329</v>
      </c>
      <c r="GF18" t="s">
        <v>329</v>
      </c>
      <c r="GG18" t="s">
        <v>336</v>
      </c>
      <c r="GH18" t="s">
        <v>336</v>
      </c>
      <c r="GI18" t="s">
        <v>347</v>
      </c>
      <c r="GJ18" t="s">
        <v>347</v>
      </c>
      <c r="GK18" t="s">
        <v>343</v>
      </c>
      <c r="GL18" t="s">
        <v>343</v>
      </c>
      <c r="GM18" t="s">
        <v>343</v>
      </c>
      <c r="GN18" t="s">
        <v>343</v>
      </c>
      <c r="GO18" t="s">
        <v>343</v>
      </c>
      <c r="GP18" t="s">
        <v>343</v>
      </c>
      <c r="GQ18" t="s">
        <v>331</v>
      </c>
      <c r="GR18" t="s">
        <v>343</v>
      </c>
      <c r="GT18" t="s">
        <v>334</v>
      </c>
      <c r="GU18" t="s">
        <v>334</v>
      </c>
      <c r="GV18" t="s">
        <v>331</v>
      </c>
      <c r="GW18" t="s">
        <v>331</v>
      </c>
      <c r="GX18" t="s">
        <v>331</v>
      </c>
      <c r="GY18" t="s">
        <v>331</v>
      </c>
      <c r="GZ18" t="s">
        <v>331</v>
      </c>
      <c r="HA18" t="s">
        <v>333</v>
      </c>
      <c r="HB18" t="s">
        <v>333</v>
      </c>
      <c r="HC18" t="s">
        <v>333</v>
      </c>
      <c r="HD18" t="s">
        <v>331</v>
      </c>
      <c r="HE18" t="s">
        <v>329</v>
      </c>
      <c r="HF18" t="s">
        <v>336</v>
      </c>
      <c r="HG18" t="s">
        <v>333</v>
      </c>
      <c r="HH18" t="s">
        <v>333</v>
      </c>
    </row>
    <row r="19" spans="1:216" x14ac:dyDescent="0.2">
      <c r="A19">
        <v>1</v>
      </c>
      <c r="B19">
        <v>1690060608</v>
      </c>
      <c r="C19">
        <v>0</v>
      </c>
      <c r="D19" t="s">
        <v>348</v>
      </c>
      <c r="E19" t="s">
        <v>349</v>
      </c>
      <c r="F19" t="s">
        <v>350</v>
      </c>
      <c r="G19" t="s">
        <v>351</v>
      </c>
      <c r="H19" t="s">
        <v>352</v>
      </c>
      <c r="I19" t="s">
        <v>353</v>
      </c>
      <c r="J19" t="s">
        <v>354</v>
      </c>
      <c r="K19" t="s">
        <v>355</v>
      </c>
      <c r="L19">
        <v>1690060608</v>
      </c>
      <c r="M19">
        <f t="shared" ref="M19:M38" si="0">(N19)/1000</f>
        <v>2.2326512040669304E-3</v>
      </c>
      <c r="N19">
        <f t="shared" ref="N19:N38" si="1">1000*AZ19*AL19*(AV19-AW19)/(100*$B$7*(1000-AL19*AV19))</f>
        <v>2.2326512040669306</v>
      </c>
      <c r="O19">
        <f t="shared" ref="O19:O38" si="2">AZ19*AL19*(AU19-AT19*(1000-AL19*AW19)/(1000-AL19*AV19))/(100*$B$7)</f>
        <v>13.353119396790753</v>
      </c>
      <c r="P19">
        <f t="shared" ref="P19:P38" si="3">AT19 - IF(AL19&gt;1, O19*$B$7*100/(AN19*BH19), 0)</f>
        <v>400.02699999999999</v>
      </c>
      <c r="Q19">
        <f t="shared" ref="Q19:Q38" si="4">((W19-M19/2)*P19-O19)/(W19+M19/2)</f>
        <v>292.53678902055179</v>
      </c>
      <c r="R19">
        <f t="shared" ref="R19:R38" si="5">Q19*(BA19+BB19)/1000</f>
        <v>29.231783459514713</v>
      </c>
      <c r="S19">
        <f t="shared" ref="S19:S38" si="6">(AT19 - IF(AL19&gt;1, O19*$B$7*100/(AN19*BH19), 0))*(BA19+BB19)/1000</f>
        <v>39.972759259136403</v>
      </c>
      <c r="T19">
        <f t="shared" ref="T19:T38" si="7">2/((1/V19-1/U19)+SIGN(V19)*SQRT((1/V19-1/U19)*(1/V19-1/U19) + 4*$C$7/(($C$7+1)*($C$7+1))*(2*1/V19*1/U19-1/U19*1/U19)))</f>
        <v>0.21768563148880135</v>
      </c>
      <c r="U19">
        <f t="shared" ref="U19:U38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2.9282341491681487</v>
      </c>
      <c r="V19">
        <f t="shared" ref="V19:V38" si="9">M19*(1000-(1000*0.61365*EXP(17.502*Z19/(240.97+Z19))/(BA19+BB19)+AV19)/2)/(1000*0.61365*EXP(17.502*Z19/(240.97+Z19))/(BA19+BB19)-AV19)</f>
        <v>0.20907828776375997</v>
      </c>
      <c r="W19">
        <f t="shared" ref="W19:W38" si="10">1/(($C$7+1)/(T19/1.6)+1/(U19/1.37)) + $C$7/(($C$7+1)/(T19/1.6) + $C$7/(U19/1.37))</f>
        <v>0.13141890742233811</v>
      </c>
      <c r="X19">
        <f t="shared" ref="X19:X38" si="11">(AO19*AR19)</f>
        <v>330.77942099999996</v>
      </c>
      <c r="Y19">
        <f t="shared" ref="Y19:Y38" si="12">(BC19+(X19+2*0.95*0.0000000567*(((BC19+$B$9)+273)^4-(BC19+273)^4)-44100*M19)/(1.84*29.3*U19+8*0.95*0.0000000567*(BC19+273)^3))</f>
        <v>22.368464081876027</v>
      </c>
      <c r="Z19">
        <f t="shared" ref="Z19:Z38" si="13">($C$9*BD19+$D$9*BE19+$E$9*Y19)</f>
        <v>21.020800000000001</v>
      </c>
      <c r="AA19">
        <f t="shared" ref="AA19:AA38" si="14">0.61365*EXP(17.502*Z19/(240.97+Z19))</f>
        <v>2.4991240667015133</v>
      </c>
      <c r="AB19">
        <f t="shared" ref="AB19:AB38" si="15">(AC19/AD19*100)</f>
        <v>58.249159411209426</v>
      </c>
      <c r="AC19">
        <f t="shared" ref="AC19:AC38" si="16">AV19*(BA19+BB19)/1000</f>
        <v>1.45317153292632</v>
      </c>
      <c r="AD19">
        <f t="shared" ref="AD19:AD38" si="17">0.61365*EXP(17.502*BC19/(240.97+BC19))</f>
        <v>2.4947510790115754</v>
      </c>
      <c r="AE19">
        <f t="shared" ref="AE19:AE38" si="18">(AA19-AV19*(BA19+BB19)/1000)</f>
        <v>1.0459525337751934</v>
      </c>
      <c r="AF19">
        <f t="shared" ref="AF19:AF38" si="19">(-M19*44100)</f>
        <v>-98.459918099351626</v>
      </c>
      <c r="AG19">
        <f t="shared" ref="AG19:AG38" si="20">2*29.3*U19*0.92*(BC19-Z19)</f>
        <v>-4.4992083443238382</v>
      </c>
      <c r="AH19">
        <f t="shared" ref="AH19:AH38" si="21">2*0.95*0.0000000567*(((BC19+$B$9)+273)^4-(Z19+273)^4)</f>
        <v>-0.31211348283437157</v>
      </c>
      <c r="AI19">
        <f t="shared" ref="AI19:AI38" si="22">X19+AH19+AF19+AG19</f>
        <v>227.50818107349011</v>
      </c>
      <c r="AJ19">
        <v>0</v>
      </c>
      <c r="AK19">
        <v>0</v>
      </c>
      <c r="AL19">
        <f t="shared" ref="AL19:AL38" si="23">IF(AJ19*$H$15&gt;=AN19,1,(AN19/(AN19-AJ19*$H$15)))</f>
        <v>1</v>
      </c>
      <c r="AM19">
        <f t="shared" ref="AM19:AM38" si="24">(AL19-1)*100</f>
        <v>0</v>
      </c>
      <c r="AN19">
        <f t="shared" ref="AN19:AN38" si="25">MAX(0,($B$15+$C$15*BH19)/(1+$D$15*BH19)*BA19/(BC19+273)*$E$15)</f>
        <v>53915.046763717924</v>
      </c>
      <c r="AO19">
        <f t="shared" ref="AO19:AO38" si="26">$B$13*BI19+$C$13*BJ19+$F$13*BU19*(1-BX19)</f>
        <v>2000</v>
      </c>
      <c r="AP19">
        <f t="shared" ref="AP19:AP38" si="27">AO19*AQ19</f>
        <v>1685.9996999999998</v>
      </c>
      <c r="AQ19">
        <f t="shared" ref="AQ19:AQ38" si="28">($B$13*$D$11+$C$13*$D$11+$F$13*((CH19+BZ19)/MAX(CH19+BZ19+CI19, 0.1)*$I$11+CI19/MAX(CH19+BZ19+CI19, 0.1)*$J$11))/($B$13+$C$13+$F$13)</f>
        <v>0.84299984999999988</v>
      </c>
      <c r="AR19">
        <f t="shared" ref="AR19:AR38" si="29">($B$13*$K$11+$C$13*$K$11+$F$13*((CH19+BZ19)/MAX(CH19+BZ19+CI19, 0.1)*$P$11+CI19/MAX(CH19+BZ19+CI19, 0.1)*$Q$11))/($B$13+$C$13+$F$13)</f>
        <v>0.16538971049999998</v>
      </c>
      <c r="AS19">
        <v>1690060608</v>
      </c>
      <c r="AT19">
        <v>400.02699999999999</v>
      </c>
      <c r="AU19">
        <v>414.274</v>
      </c>
      <c r="AV19">
        <v>14.5426</v>
      </c>
      <c r="AW19">
        <v>12.3423</v>
      </c>
      <c r="AX19">
        <v>406.22699999999998</v>
      </c>
      <c r="AY19">
        <v>14.763199999999999</v>
      </c>
      <c r="AZ19">
        <v>599.96799999999996</v>
      </c>
      <c r="BA19">
        <v>99.825199999999995</v>
      </c>
      <c r="BB19">
        <v>9.9953200000000006E-2</v>
      </c>
      <c r="BC19">
        <v>20.9923</v>
      </c>
      <c r="BD19">
        <v>21.020800000000001</v>
      </c>
      <c r="BE19">
        <v>999.9</v>
      </c>
      <c r="BF19">
        <v>0</v>
      </c>
      <c r="BG19">
        <v>0</v>
      </c>
      <c r="BH19">
        <v>10010</v>
      </c>
      <c r="BI19">
        <v>0</v>
      </c>
      <c r="BJ19">
        <v>12.719900000000001</v>
      </c>
      <c r="BK19">
        <v>-14.2469</v>
      </c>
      <c r="BL19">
        <v>405.93</v>
      </c>
      <c r="BM19">
        <v>419.45100000000002</v>
      </c>
      <c r="BN19">
        <v>2.20025</v>
      </c>
      <c r="BO19">
        <v>414.274</v>
      </c>
      <c r="BP19">
        <v>12.3423</v>
      </c>
      <c r="BQ19">
        <v>1.4517100000000001</v>
      </c>
      <c r="BR19">
        <v>1.23207</v>
      </c>
      <c r="BS19">
        <v>12.4689</v>
      </c>
      <c r="BT19">
        <v>9.9948499999999996</v>
      </c>
      <c r="BU19">
        <v>2000</v>
      </c>
      <c r="BV19">
        <v>0.90000599999999997</v>
      </c>
      <c r="BW19">
        <v>9.9994100000000002E-2</v>
      </c>
      <c r="BX19">
        <v>0</v>
      </c>
      <c r="BY19">
        <v>1.9597</v>
      </c>
      <c r="BZ19">
        <v>0</v>
      </c>
      <c r="CA19">
        <v>13279</v>
      </c>
      <c r="CB19">
        <v>15438.8</v>
      </c>
      <c r="CC19">
        <v>37.186999999999998</v>
      </c>
      <c r="CD19">
        <v>39</v>
      </c>
      <c r="CE19">
        <v>38.186999999999998</v>
      </c>
      <c r="CF19">
        <v>37.686999999999998</v>
      </c>
      <c r="CG19">
        <v>36.625</v>
      </c>
      <c r="CH19">
        <v>1800.01</v>
      </c>
      <c r="CI19">
        <v>199.99</v>
      </c>
      <c r="CJ19">
        <v>0</v>
      </c>
      <c r="CK19">
        <v>1690060619.2</v>
      </c>
      <c r="CL19">
        <v>0</v>
      </c>
      <c r="CM19">
        <v>1690060480</v>
      </c>
      <c r="CN19" t="s">
        <v>356</v>
      </c>
      <c r="CO19">
        <v>1690060480</v>
      </c>
      <c r="CP19">
        <v>1690060478</v>
      </c>
      <c r="CQ19">
        <v>43</v>
      </c>
      <c r="CR19">
        <v>0.151</v>
      </c>
      <c r="CS19">
        <v>4.0000000000000001E-3</v>
      </c>
      <c r="CT19">
        <v>-6.2</v>
      </c>
      <c r="CU19">
        <v>-0.221</v>
      </c>
      <c r="CV19">
        <v>414</v>
      </c>
      <c r="CW19">
        <v>12</v>
      </c>
      <c r="CX19">
        <v>0.1</v>
      </c>
      <c r="CY19">
        <v>0.03</v>
      </c>
      <c r="CZ19">
        <v>13.329640094166599</v>
      </c>
      <c r="DA19">
        <v>0.27651377986966902</v>
      </c>
      <c r="DB19">
        <v>4.2174507430098103E-2</v>
      </c>
      <c r="DC19">
        <v>1</v>
      </c>
      <c r="DD19">
        <v>414.21174999999999</v>
      </c>
      <c r="DE19">
        <v>0.112195488722392</v>
      </c>
      <c r="DF19">
        <v>4.5999864130230501E-2</v>
      </c>
      <c r="DG19">
        <v>-1</v>
      </c>
      <c r="DH19">
        <v>1999.9715000000001</v>
      </c>
      <c r="DI19">
        <v>0.224556412951152</v>
      </c>
      <c r="DJ19">
        <v>0.12673890483981301</v>
      </c>
      <c r="DK19">
        <v>1</v>
      </c>
      <c r="DL19">
        <v>2</v>
      </c>
      <c r="DM19">
        <v>2</v>
      </c>
      <c r="DN19" t="s">
        <v>357</v>
      </c>
      <c r="DO19">
        <v>3.2414999999999998</v>
      </c>
      <c r="DP19">
        <v>2.84023</v>
      </c>
      <c r="DQ19">
        <v>9.8340999999999998E-2</v>
      </c>
      <c r="DR19">
        <v>9.9315700000000007E-2</v>
      </c>
      <c r="DS19">
        <v>8.5922899999999997E-2</v>
      </c>
      <c r="DT19">
        <v>7.4060699999999993E-2</v>
      </c>
      <c r="DU19">
        <v>26459.8</v>
      </c>
      <c r="DV19">
        <v>27580.9</v>
      </c>
      <c r="DW19">
        <v>27449</v>
      </c>
      <c r="DX19">
        <v>28724.799999999999</v>
      </c>
      <c r="DY19">
        <v>33071</v>
      </c>
      <c r="DZ19">
        <v>35404.6</v>
      </c>
      <c r="EA19">
        <v>36700.1</v>
      </c>
      <c r="EB19">
        <v>38918.199999999997</v>
      </c>
      <c r="EC19">
        <v>2.3532000000000002</v>
      </c>
      <c r="ED19">
        <v>1.7729699999999999</v>
      </c>
      <c r="EE19">
        <v>0.14816199999999999</v>
      </c>
      <c r="EF19">
        <v>0</v>
      </c>
      <c r="EG19">
        <v>18.5688</v>
      </c>
      <c r="EH19">
        <v>999.9</v>
      </c>
      <c r="EI19">
        <v>55.073</v>
      </c>
      <c r="EJ19">
        <v>20.411999999999999</v>
      </c>
      <c r="EK19">
        <v>13.280099999999999</v>
      </c>
      <c r="EL19">
        <v>62.104399999999998</v>
      </c>
      <c r="EM19">
        <v>37.5321</v>
      </c>
      <c r="EN19">
        <v>1</v>
      </c>
      <c r="EO19">
        <v>-0.54973300000000003</v>
      </c>
      <c r="EP19">
        <v>1.3841399999999999</v>
      </c>
      <c r="EQ19">
        <v>19.942499999999999</v>
      </c>
      <c r="ER19">
        <v>5.2174399999999999</v>
      </c>
      <c r="ES19">
        <v>11.9201</v>
      </c>
      <c r="ET19">
        <v>4.9551999999999996</v>
      </c>
      <c r="EU19">
        <v>3.2972999999999999</v>
      </c>
      <c r="EV19">
        <v>9999</v>
      </c>
      <c r="EW19">
        <v>6096.6</v>
      </c>
      <c r="EX19">
        <v>88</v>
      </c>
      <c r="EY19">
        <v>174</v>
      </c>
      <c r="EZ19">
        <v>1.84114</v>
      </c>
      <c r="FA19">
        <v>1.8402099999999999</v>
      </c>
      <c r="FB19">
        <v>1.84615</v>
      </c>
      <c r="FC19">
        <v>1.85019</v>
      </c>
      <c r="FD19">
        <v>1.84483</v>
      </c>
      <c r="FE19">
        <v>1.84497</v>
      </c>
      <c r="FF19">
        <v>1.8449599999999999</v>
      </c>
      <c r="FG19">
        <v>1.8447199999999999</v>
      </c>
      <c r="FH19">
        <v>0</v>
      </c>
      <c r="FI19">
        <v>0</v>
      </c>
      <c r="FJ19">
        <v>0</v>
      </c>
      <c r="FK19">
        <v>0</v>
      </c>
      <c r="FL19" t="s">
        <v>358</v>
      </c>
      <c r="FM19" t="s">
        <v>359</v>
      </c>
      <c r="FN19" t="s">
        <v>360</v>
      </c>
      <c r="FO19" t="s">
        <v>360</v>
      </c>
      <c r="FP19" t="s">
        <v>360</v>
      </c>
      <c r="FQ19" t="s">
        <v>360</v>
      </c>
      <c r="FR19">
        <v>0</v>
      </c>
      <c r="FS19">
        <v>100</v>
      </c>
      <c r="FT19">
        <v>100</v>
      </c>
      <c r="FU19">
        <v>-6.2</v>
      </c>
      <c r="FV19">
        <v>-0.22059999999999999</v>
      </c>
      <c r="FW19">
        <v>-6.2001999999999402</v>
      </c>
      <c r="FX19">
        <v>0</v>
      </c>
      <c r="FY19">
        <v>0</v>
      </c>
      <c r="FZ19">
        <v>0</v>
      </c>
      <c r="GA19">
        <v>-0.220640000000001</v>
      </c>
      <c r="GB19">
        <v>0</v>
      </c>
      <c r="GC19">
        <v>0</v>
      </c>
      <c r="GD19">
        <v>0</v>
      </c>
      <c r="GE19">
        <v>-1</v>
      </c>
      <c r="GF19">
        <v>-1</v>
      </c>
      <c r="GG19">
        <v>-1</v>
      </c>
      <c r="GH19">
        <v>-1</v>
      </c>
      <c r="GI19">
        <v>2.1</v>
      </c>
      <c r="GJ19">
        <v>2.2000000000000002</v>
      </c>
      <c r="GK19">
        <v>1.0620099999999999</v>
      </c>
      <c r="GL19">
        <v>2.5390600000000001</v>
      </c>
      <c r="GM19">
        <v>1.4489700000000001</v>
      </c>
      <c r="GN19">
        <v>2.31934</v>
      </c>
      <c r="GO19">
        <v>1.5466299999999999</v>
      </c>
      <c r="GP19">
        <v>2.3718300000000001</v>
      </c>
      <c r="GQ19">
        <v>23.151599999999998</v>
      </c>
      <c r="GR19">
        <v>14.1495</v>
      </c>
      <c r="GS19">
        <v>18</v>
      </c>
      <c r="GT19">
        <v>635.10400000000004</v>
      </c>
      <c r="GU19">
        <v>386.17500000000001</v>
      </c>
      <c r="GV19">
        <v>17.753299999999999</v>
      </c>
      <c r="GW19">
        <v>20.023800000000001</v>
      </c>
      <c r="GX19">
        <v>30.0001</v>
      </c>
      <c r="GY19">
        <v>20.018899999999999</v>
      </c>
      <c r="GZ19">
        <v>20.010400000000001</v>
      </c>
      <c r="HA19">
        <v>21.255500000000001</v>
      </c>
      <c r="HB19">
        <v>10</v>
      </c>
      <c r="HC19">
        <v>-30</v>
      </c>
      <c r="HD19">
        <v>17.7468</v>
      </c>
      <c r="HE19">
        <v>414.26499999999999</v>
      </c>
      <c r="HF19">
        <v>0</v>
      </c>
      <c r="HG19">
        <v>101.105</v>
      </c>
      <c r="HH19">
        <v>94.634699999999995</v>
      </c>
    </row>
    <row r="20" spans="1:216" x14ac:dyDescent="0.2">
      <c r="A20">
        <v>2</v>
      </c>
      <c r="B20">
        <v>1690060669</v>
      </c>
      <c r="C20">
        <v>61</v>
      </c>
      <c r="D20" t="s">
        <v>361</v>
      </c>
      <c r="E20" t="s">
        <v>362</v>
      </c>
      <c r="F20" t="s">
        <v>350</v>
      </c>
      <c r="G20" t="s">
        <v>351</v>
      </c>
      <c r="H20" t="s">
        <v>352</v>
      </c>
      <c r="I20" t="s">
        <v>353</v>
      </c>
      <c r="J20" t="s">
        <v>354</v>
      </c>
      <c r="K20" t="s">
        <v>355</v>
      </c>
      <c r="L20">
        <v>1690060669</v>
      </c>
      <c r="M20">
        <f t="shared" si="0"/>
        <v>2.1986789651047048E-3</v>
      </c>
      <c r="N20">
        <f t="shared" si="1"/>
        <v>2.1986789651047047</v>
      </c>
      <c r="O20">
        <f t="shared" si="2"/>
        <v>13.225420344142565</v>
      </c>
      <c r="P20">
        <f t="shared" si="3"/>
        <v>399.98500000000001</v>
      </c>
      <c r="Q20">
        <f t="shared" si="4"/>
        <v>292.91273267583449</v>
      </c>
      <c r="R20">
        <f t="shared" si="5"/>
        <v>29.270349339437484</v>
      </c>
      <c r="S20">
        <f t="shared" si="6"/>
        <v>39.969927471510005</v>
      </c>
      <c r="T20">
        <f t="shared" si="7"/>
        <v>0.21634719145450942</v>
      </c>
      <c r="U20">
        <f t="shared" si="8"/>
        <v>2.9246768105294629</v>
      </c>
      <c r="V20">
        <f t="shared" si="9"/>
        <v>0.20783323752619814</v>
      </c>
      <c r="W20">
        <f t="shared" si="10"/>
        <v>0.13063280089789703</v>
      </c>
      <c r="X20">
        <f t="shared" si="11"/>
        <v>297.69039000000004</v>
      </c>
      <c r="Y20">
        <f t="shared" si="12"/>
        <v>22.194975626192228</v>
      </c>
      <c r="Z20">
        <f t="shared" si="13"/>
        <v>20.936399999999999</v>
      </c>
      <c r="AA20">
        <f t="shared" si="14"/>
        <v>2.4861933440476722</v>
      </c>
      <c r="AB20">
        <f t="shared" si="15"/>
        <v>58.072649213801164</v>
      </c>
      <c r="AC20">
        <f t="shared" si="16"/>
        <v>1.4498635640940001</v>
      </c>
      <c r="AD20">
        <f t="shared" si="17"/>
        <v>2.4966375457681633</v>
      </c>
      <c r="AE20">
        <f t="shared" si="18"/>
        <v>1.0363297799536721</v>
      </c>
      <c r="AF20">
        <f t="shared" si="19"/>
        <v>-96.961742361117487</v>
      </c>
      <c r="AG20">
        <f t="shared" si="20"/>
        <v>10.753447017471979</v>
      </c>
      <c r="AH20">
        <f t="shared" si="21"/>
        <v>0.74660739093512019</v>
      </c>
      <c r="AI20">
        <f t="shared" si="22"/>
        <v>212.22870204728966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53808.046642838453</v>
      </c>
      <c r="AO20">
        <f t="shared" si="26"/>
        <v>1799.92</v>
      </c>
      <c r="AP20">
        <f t="shared" si="27"/>
        <v>1517.3334000000002</v>
      </c>
      <c r="AQ20">
        <f t="shared" si="28"/>
        <v>0.84300046668740836</v>
      </c>
      <c r="AR20">
        <f t="shared" si="29"/>
        <v>0.1653909007066981</v>
      </c>
      <c r="AS20">
        <v>1690060669</v>
      </c>
      <c r="AT20">
        <v>399.98500000000001</v>
      </c>
      <c r="AU20">
        <v>414.09</v>
      </c>
      <c r="AV20">
        <v>14.509</v>
      </c>
      <c r="AW20">
        <v>12.3422</v>
      </c>
      <c r="AX20">
        <v>406.185</v>
      </c>
      <c r="AY20">
        <v>14.7296</v>
      </c>
      <c r="AZ20">
        <v>599.99400000000003</v>
      </c>
      <c r="BA20">
        <v>99.828500000000005</v>
      </c>
      <c r="BB20">
        <v>0.100066</v>
      </c>
      <c r="BC20">
        <v>21.0046</v>
      </c>
      <c r="BD20">
        <v>20.936399999999999</v>
      </c>
      <c r="BE20">
        <v>999.9</v>
      </c>
      <c r="BF20">
        <v>0</v>
      </c>
      <c r="BG20">
        <v>0</v>
      </c>
      <c r="BH20">
        <v>9989.3799999999992</v>
      </c>
      <c r="BI20">
        <v>0</v>
      </c>
      <c r="BJ20">
        <v>15.083600000000001</v>
      </c>
      <c r="BK20">
        <v>-14.104699999999999</v>
      </c>
      <c r="BL20">
        <v>405.87400000000002</v>
      </c>
      <c r="BM20">
        <v>419.26499999999999</v>
      </c>
      <c r="BN20">
        <v>2.1667700000000001</v>
      </c>
      <c r="BO20">
        <v>414.09</v>
      </c>
      <c r="BP20">
        <v>12.3422</v>
      </c>
      <c r="BQ20">
        <v>1.44841</v>
      </c>
      <c r="BR20">
        <v>1.23211</v>
      </c>
      <c r="BS20">
        <v>12.434200000000001</v>
      </c>
      <c r="BT20">
        <v>9.9952500000000004</v>
      </c>
      <c r="BU20">
        <v>1799.92</v>
      </c>
      <c r="BV20">
        <v>0.89998599999999995</v>
      </c>
      <c r="BW20">
        <v>0.10001400000000001</v>
      </c>
      <c r="BX20">
        <v>0</v>
      </c>
      <c r="BY20">
        <v>2.2599</v>
      </c>
      <c r="BZ20">
        <v>0</v>
      </c>
      <c r="CA20">
        <v>11885.7</v>
      </c>
      <c r="CB20">
        <v>13894.3</v>
      </c>
      <c r="CC20">
        <v>37.436999999999998</v>
      </c>
      <c r="CD20">
        <v>39.25</v>
      </c>
      <c r="CE20">
        <v>38.561999999999998</v>
      </c>
      <c r="CF20">
        <v>38</v>
      </c>
      <c r="CG20">
        <v>36.875</v>
      </c>
      <c r="CH20">
        <v>1619.9</v>
      </c>
      <c r="CI20">
        <v>180.02</v>
      </c>
      <c r="CJ20">
        <v>0</v>
      </c>
      <c r="CK20">
        <v>1690060680.4000001</v>
      </c>
      <c r="CL20">
        <v>0</v>
      </c>
      <c r="CM20">
        <v>1690060480</v>
      </c>
      <c r="CN20" t="s">
        <v>356</v>
      </c>
      <c r="CO20">
        <v>1690060480</v>
      </c>
      <c r="CP20">
        <v>1690060478</v>
      </c>
      <c r="CQ20">
        <v>43</v>
      </c>
      <c r="CR20">
        <v>0.151</v>
      </c>
      <c r="CS20">
        <v>4.0000000000000001E-3</v>
      </c>
      <c r="CT20">
        <v>-6.2</v>
      </c>
      <c r="CU20">
        <v>-0.221</v>
      </c>
      <c r="CV20">
        <v>414</v>
      </c>
      <c r="CW20">
        <v>12</v>
      </c>
      <c r="CX20">
        <v>0.1</v>
      </c>
      <c r="CY20">
        <v>0.03</v>
      </c>
      <c r="CZ20">
        <v>13.160849753206399</v>
      </c>
      <c r="DA20">
        <v>3.57528866125131E-2</v>
      </c>
      <c r="DB20">
        <v>4.3093497633650203E-2</v>
      </c>
      <c r="DC20">
        <v>1</v>
      </c>
      <c r="DD20">
        <v>414.05876190476198</v>
      </c>
      <c r="DE20">
        <v>-0.20018181818210701</v>
      </c>
      <c r="DF20">
        <v>4.2320663377986102E-2</v>
      </c>
      <c r="DG20">
        <v>-1</v>
      </c>
      <c r="DH20">
        <v>1800.0314285714301</v>
      </c>
      <c r="DI20">
        <v>3.8600638121054E-2</v>
      </c>
      <c r="DJ20">
        <v>0.148076097369681</v>
      </c>
      <c r="DK20">
        <v>1</v>
      </c>
      <c r="DL20">
        <v>2</v>
      </c>
      <c r="DM20">
        <v>2</v>
      </c>
      <c r="DN20" t="s">
        <v>357</v>
      </c>
      <c r="DO20">
        <v>3.2415500000000002</v>
      </c>
      <c r="DP20">
        <v>2.84016</v>
      </c>
      <c r="DQ20">
        <v>9.8335699999999998E-2</v>
      </c>
      <c r="DR20">
        <v>9.9285200000000004E-2</v>
      </c>
      <c r="DS20">
        <v>8.5782700000000003E-2</v>
      </c>
      <c r="DT20">
        <v>7.40624E-2</v>
      </c>
      <c r="DU20">
        <v>26458.9</v>
      </c>
      <c r="DV20">
        <v>27581.3</v>
      </c>
      <c r="DW20">
        <v>27447.9</v>
      </c>
      <c r="DX20">
        <v>28724.400000000001</v>
      </c>
      <c r="DY20">
        <v>33074.9</v>
      </c>
      <c r="DZ20">
        <v>35404</v>
      </c>
      <c r="EA20">
        <v>36698.800000000003</v>
      </c>
      <c r="EB20">
        <v>38917.5</v>
      </c>
      <c r="EC20">
        <v>2.3533499999999998</v>
      </c>
      <c r="ED20">
        <v>1.7730999999999999</v>
      </c>
      <c r="EE20">
        <v>0.146478</v>
      </c>
      <c r="EF20">
        <v>0</v>
      </c>
      <c r="EG20">
        <v>18.512</v>
      </c>
      <c r="EH20">
        <v>999.9</v>
      </c>
      <c r="EI20">
        <v>55.115000000000002</v>
      </c>
      <c r="EJ20">
        <v>20.411999999999999</v>
      </c>
      <c r="EK20">
        <v>13.289899999999999</v>
      </c>
      <c r="EL20">
        <v>62.514400000000002</v>
      </c>
      <c r="EM20">
        <v>37.4559</v>
      </c>
      <c r="EN20">
        <v>1</v>
      </c>
      <c r="EO20">
        <v>-0.54983199999999999</v>
      </c>
      <c r="EP20">
        <v>-0.61716800000000005</v>
      </c>
      <c r="EQ20">
        <v>19.973400000000002</v>
      </c>
      <c r="ER20">
        <v>5.2214799999999997</v>
      </c>
      <c r="ES20">
        <v>11.9201</v>
      </c>
      <c r="ET20">
        <v>4.9550000000000001</v>
      </c>
      <c r="EU20">
        <v>3.2973300000000001</v>
      </c>
      <c r="EV20">
        <v>9999</v>
      </c>
      <c r="EW20">
        <v>6097.8</v>
      </c>
      <c r="EX20">
        <v>88.1</v>
      </c>
      <c r="EY20">
        <v>174</v>
      </c>
      <c r="EZ20">
        <v>1.8411500000000001</v>
      </c>
      <c r="FA20">
        <v>1.84023</v>
      </c>
      <c r="FB20">
        <v>1.84616</v>
      </c>
      <c r="FC20">
        <v>1.85023</v>
      </c>
      <c r="FD20">
        <v>1.8448599999999999</v>
      </c>
      <c r="FE20">
        <v>1.84501</v>
      </c>
      <c r="FF20">
        <v>1.84497</v>
      </c>
      <c r="FG20">
        <v>1.84476</v>
      </c>
      <c r="FH20">
        <v>0</v>
      </c>
      <c r="FI20">
        <v>0</v>
      </c>
      <c r="FJ20">
        <v>0</v>
      </c>
      <c r="FK20">
        <v>0</v>
      </c>
      <c r="FL20" t="s">
        <v>358</v>
      </c>
      <c r="FM20" t="s">
        <v>359</v>
      </c>
      <c r="FN20" t="s">
        <v>360</v>
      </c>
      <c r="FO20" t="s">
        <v>360</v>
      </c>
      <c r="FP20" t="s">
        <v>360</v>
      </c>
      <c r="FQ20" t="s">
        <v>360</v>
      </c>
      <c r="FR20">
        <v>0</v>
      </c>
      <c r="FS20">
        <v>100</v>
      </c>
      <c r="FT20">
        <v>100</v>
      </c>
      <c r="FU20">
        <v>-6.2</v>
      </c>
      <c r="FV20">
        <v>-0.22059999999999999</v>
      </c>
      <c r="FW20">
        <v>-6.2001999999999402</v>
      </c>
      <c r="FX20">
        <v>0</v>
      </c>
      <c r="FY20">
        <v>0</v>
      </c>
      <c r="FZ20">
        <v>0</v>
      </c>
      <c r="GA20">
        <v>-0.220640000000001</v>
      </c>
      <c r="GB20">
        <v>0</v>
      </c>
      <c r="GC20">
        <v>0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3.1</v>
      </c>
      <c r="GJ20">
        <v>3.2</v>
      </c>
      <c r="GK20">
        <v>1.0620099999999999</v>
      </c>
      <c r="GL20">
        <v>2.5354000000000001</v>
      </c>
      <c r="GM20">
        <v>1.4489700000000001</v>
      </c>
      <c r="GN20">
        <v>2.31934</v>
      </c>
      <c r="GO20">
        <v>1.5466299999999999</v>
      </c>
      <c r="GP20">
        <v>2.4145500000000002</v>
      </c>
      <c r="GQ20">
        <v>23.1313</v>
      </c>
      <c r="GR20">
        <v>14.158300000000001</v>
      </c>
      <c r="GS20">
        <v>18</v>
      </c>
      <c r="GT20">
        <v>635.22900000000004</v>
      </c>
      <c r="GU20">
        <v>386.262</v>
      </c>
      <c r="GV20">
        <v>19.4178</v>
      </c>
      <c r="GW20">
        <v>20.0306</v>
      </c>
      <c r="GX20">
        <v>30.0001</v>
      </c>
      <c r="GY20">
        <v>20.020600000000002</v>
      </c>
      <c r="GZ20">
        <v>20.0121</v>
      </c>
      <c r="HA20">
        <v>21.2499</v>
      </c>
      <c r="HB20">
        <v>10</v>
      </c>
      <c r="HC20">
        <v>-30</v>
      </c>
      <c r="HD20">
        <v>19.440300000000001</v>
      </c>
      <c r="HE20">
        <v>414.01900000000001</v>
      </c>
      <c r="HF20">
        <v>0</v>
      </c>
      <c r="HG20">
        <v>101.101</v>
      </c>
      <c r="HH20">
        <v>94.633200000000002</v>
      </c>
    </row>
    <row r="21" spans="1:216" x14ac:dyDescent="0.2">
      <c r="A21">
        <v>3</v>
      </c>
      <c r="B21">
        <v>1690060730</v>
      </c>
      <c r="C21">
        <v>122</v>
      </c>
      <c r="D21" t="s">
        <v>363</v>
      </c>
      <c r="E21" t="s">
        <v>364</v>
      </c>
      <c r="F21" t="s">
        <v>350</v>
      </c>
      <c r="G21" t="s">
        <v>351</v>
      </c>
      <c r="H21" t="s">
        <v>352</v>
      </c>
      <c r="I21" t="s">
        <v>353</v>
      </c>
      <c r="J21" t="s">
        <v>354</v>
      </c>
      <c r="K21" t="s">
        <v>355</v>
      </c>
      <c r="L21">
        <v>1690060730</v>
      </c>
      <c r="M21">
        <f t="shared" si="0"/>
        <v>2.1473168995217828E-3</v>
      </c>
      <c r="N21">
        <f t="shared" si="1"/>
        <v>2.1473168995217828</v>
      </c>
      <c r="O21">
        <f t="shared" si="2"/>
        <v>13.0863485178226</v>
      </c>
      <c r="P21">
        <f t="shared" si="3"/>
        <v>399.93700000000001</v>
      </c>
      <c r="Q21">
        <f t="shared" si="4"/>
        <v>290.07467457513269</v>
      </c>
      <c r="R21">
        <f t="shared" si="5"/>
        <v>28.987890027651517</v>
      </c>
      <c r="S21">
        <f t="shared" si="6"/>
        <v>39.966707851933002</v>
      </c>
      <c r="T21">
        <f t="shared" si="7"/>
        <v>0.20817923237296293</v>
      </c>
      <c r="U21">
        <f t="shared" si="8"/>
        <v>2.9229866210761086</v>
      </c>
      <c r="V21">
        <f t="shared" si="9"/>
        <v>0.20027901686448329</v>
      </c>
      <c r="W21">
        <f t="shared" si="10"/>
        <v>0.12585920905269743</v>
      </c>
      <c r="X21">
        <f t="shared" si="11"/>
        <v>248.07324899999998</v>
      </c>
      <c r="Y21">
        <f t="shared" si="12"/>
        <v>22.137122287212819</v>
      </c>
      <c r="Z21">
        <f t="shared" si="13"/>
        <v>20.9953</v>
      </c>
      <c r="AA21">
        <f t="shared" si="14"/>
        <v>2.4952110777110161</v>
      </c>
      <c r="AB21">
        <f t="shared" si="15"/>
        <v>57.087999918440481</v>
      </c>
      <c r="AC21">
        <f t="shared" si="16"/>
        <v>1.4448941678782998</v>
      </c>
      <c r="AD21">
        <f t="shared" si="17"/>
        <v>2.5309945521695747</v>
      </c>
      <c r="AE21">
        <f t="shared" si="18"/>
        <v>1.0503169098327163</v>
      </c>
      <c r="AF21">
        <f t="shared" si="19"/>
        <v>-94.696675268910624</v>
      </c>
      <c r="AG21">
        <f t="shared" si="20"/>
        <v>36.543742288513982</v>
      </c>
      <c r="AH21">
        <f t="shared" si="21"/>
        <v>2.5423326688677359</v>
      </c>
      <c r="AI21">
        <f t="shared" si="22"/>
        <v>192.46264868847109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53717.68276192357</v>
      </c>
      <c r="AO21">
        <f t="shared" si="26"/>
        <v>1499.93</v>
      </c>
      <c r="AP21">
        <f t="shared" si="27"/>
        <v>1264.4409000000001</v>
      </c>
      <c r="AQ21">
        <f t="shared" si="28"/>
        <v>0.8429999399971998</v>
      </c>
      <c r="AR21">
        <f t="shared" si="29"/>
        <v>0.16538988419459572</v>
      </c>
      <c r="AS21">
        <v>1690060730</v>
      </c>
      <c r="AT21">
        <v>399.93700000000001</v>
      </c>
      <c r="AU21">
        <v>413.88299999999998</v>
      </c>
      <c r="AV21">
        <v>14.4587</v>
      </c>
      <c r="AW21">
        <v>12.3423</v>
      </c>
      <c r="AX21">
        <v>406.137</v>
      </c>
      <c r="AY21">
        <v>14.6793</v>
      </c>
      <c r="AZ21">
        <v>599.96299999999997</v>
      </c>
      <c r="BA21">
        <v>99.8322</v>
      </c>
      <c r="BB21">
        <v>0.100309</v>
      </c>
      <c r="BC21">
        <v>21.2272</v>
      </c>
      <c r="BD21">
        <v>20.9953</v>
      </c>
      <c r="BE21">
        <v>999.9</v>
      </c>
      <c r="BF21">
        <v>0</v>
      </c>
      <c r="BG21">
        <v>0</v>
      </c>
      <c r="BH21">
        <v>9979.3799999999992</v>
      </c>
      <c r="BI21">
        <v>0</v>
      </c>
      <c r="BJ21">
        <v>17.314399999999999</v>
      </c>
      <c r="BK21">
        <v>-13.9458</v>
      </c>
      <c r="BL21">
        <v>405.80399999999997</v>
      </c>
      <c r="BM21">
        <v>419.05500000000001</v>
      </c>
      <c r="BN21">
        <v>2.1164100000000001</v>
      </c>
      <c r="BO21">
        <v>413.88299999999998</v>
      </c>
      <c r="BP21">
        <v>12.3423</v>
      </c>
      <c r="BQ21">
        <v>1.4434400000000001</v>
      </c>
      <c r="BR21">
        <v>1.2321599999999999</v>
      </c>
      <c r="BS21">
        <v>12.3819</v>
      </c>
      <c r="BT21">
        <v>9.9958600000000004</v>
      </c>
      <c r="BU21">
        <v>1499.93</v>
      </c>
      <c r="BV21">
        <v>0.90000100000000005</v>
      </c>
      <c r="BW21">
        <v>9.9999099999999994E-2</v>
      </c>
      <c r="BX21">
        <v>0</v>
      </c>
      <c r="BY21">
        <v>2.5215000000000001</v>
      </c>
      <c r="BZ21">
        <v>0</v>
      </c>
      <c r="CA21">
        <v>9831.2000000000007</v>
      </c>
      <c r="CB21">
        <v>11578.6</v>
      </c>
      <c r="CC21">
        <v>37.5</v>
      </c>
      <c r="CD21">
        <v>39.5</v>
      </c>
      <c r="CE21">
        <v>38.875</v>
      </c>
      <c r="CF21">
        <v>38.25</v>
      </c>
      <c r="CG21">
        <v>37.061999999999998</v>
      </c>
      <c r="CH21">
        <v>1349.94</v>
      </c>
      <c r="CI21">
        <v>149.99</v>
      </c>
      <c r="CJ21">
        <v>0</v>
      </c>
      <c r="CK21">
        <v>1690060741.5999999</v>
      </c>
      <c r="CL21">
        <v>0</v>
      </c>
      <c r="CM21">
        <v>1690060480</v>
      </c>
      <c r="CN21" t="s">
        <v>356</v>
      </c>
      <c r="CO21">
        <v>1690060480</v>
      </c>
      <c r="CP21">
        <v>1690060478</v>
      </c>
      <c r="CQ21">
        <v>43</v>
      </c>
      <c r="CR21">
        <v>0.151</v>
      </c>
      <c r="CS21">
        <v>4.0000000000000001E-3</v>
      </c>
      <c r="CT21">
        <v>-6.2</v>
      </c>
      <c r="CU21">
        <v>-0.221</v>
      </c>
      <c r="CV21">
        <v>414</v>
      </c>
      <c r="CW21">
        <v>12</v>
      </c>
      <c r="CX21">
        <v>0.1</v>
      </c>
      <c r="CY21">
        <v>0.03</v>
      </c>
      <c r="CZ21">
        <v>12.989552632095799</v>
      </c>
      <c r="DA21">
        <v>-0.106922271968429</v>
      </c>
      <c r="DB21">
        <v>3.05344272084681E-2</v>
      </c>
      <c r="DC21">
        <v>1</v>
      </c>
      <c r="DD21">
        <v>413.85834999999997</v>
      </c>
      <c r="DE21">
        <v>-8.5218045112423702E-2</v>
      </c>
      <c r="DF21">
        <v>3.9189635109301998E-2</v>
      </c>
      <c r="DG21">
        <v>-1</v>
      </c>
      <c r="DH21">
        <v>1500.0045</v>
      </c>
      <c r="DI21">
        <v>-7.9834121860140106E-2</v>
      </c>
      <c r="DJ21">
        <v>0.127297879008228</v>
      </c>
      <c r="DK21">
        <v>1</v>
      </c>
      <c r="DL21">
        <v>2</v>
      </c>
      <c r="DM21">
        <v>2</v>
      </c>
      <c r="DN21" t="s">
        <v>357</v>
      </c>
      <c r="DO21">
        <v>3.2414900000000002</v>
      </c>
      <c r="DP21">
        <v>2.8403100000000001</v>
      </c>
      <c r="DQ21">
        <v>9.8328799999999994E-2</v>
      </c>
      <c r="DR21">
        <v>9.92503E-2</v>
      </c>
      <c r="DS21">
        <v>8.55707E-2</v>
      </c>
      <c r="DT21">
        <v>7.4064699999999997E-2</v>
      </c>
      <c r="DU21">
        <v>26458.9</v>
      </c>
      <c r="DV21">
        <v>27581.1</v>
      </c>
      <c r="DW21">
        <v>27447.8</v>
      </c>
      <c r="DX21">
        <v>28723</v>
      </c>
      <c r="DY21">
        <v>33082.800000000003</v>
      </c>
      <c r="DZ21">
        <v>35402.1</v>
      </c>
      <c r="EA21">
        <v>36698.800000000003</v>
      </c>
      <c r="EB21">
        <v>38915.599999999999</v>
      </c>
      <c r="EC21">
        <v>2.3534000000000002</v>
      </c>
      <c r="ED21">
        <v>1.7730999999999999</v>
      </c>
      <c r="EE21">
        <v>0.14233599999999999</v>
      </c>
      <c r="EF21">
        <v>0</v>
      </c>
      <c r="EG21">
        <v>18.639900000000001</v>
      </c>
      <c r="EH21">
        <v>999.9</v>
      </c>
      <c r="EI21">
        <v>55.128</v>
      </c>
      <c r="EJ21">
        <v>20.391999999999999</v>
      </c>
      <c r="EK21">
        <v>13.275399999999999</v>
      </c>
      <c r="EL21">
        <v>62.564500000000002</v>
      </c>
      <c r="EM21">
        <v>37.367800000000003</v>
      </c>
      <c r="EN21">
        <v>1</v>
      </c>
      <c r="EO21">
        <v>-0.549207</v>
      </c>
      <c r="EP21">
        <v>-1.05254</v>
      </c>
      <c r="EQ21">
        <v>19.962599999999998</v>
      </c>
      <c r="ER21">
        <v>5.2196899999999999</v>
      </c>
      <c r="ES21">
        <v>11.9201</v>
      </c>
      <c r="ET21">
        <v>4.9553000000000003</v>
      </c>
      <c r="EU21">
        <v>3.2972800000000002</v>
      </c>
      <c r="EV21">
        <v>9999</v>
      </c>
      <c r="EW21">
        <v>6099.2</v>
      </c>
      <c r="EX21">
        <v>88.1</v>
      </c>
      <c r="EY21">
        <v>174</v>
      </c>
      <c r="EZ21">
        <v>1.83907</v>
      </c>
      <c r="FA21">
        <v>1.83815</v>
      </c>
      <c r="FB21">
        <v>1.8441000000000001</v>
      </c>
      <c r="FC21">
        <v>1.8481399999999999</v>
      </c>
      <c r="FD21">
        <v>1.8427199999999999</v>
      </c>
      <c r="FE21">
        <v>1.84291</v>
      </c>
      <c r="FF21">
        <v>1.84287</v>
      </c>
      <c r="FG21">
        <v>1.84266</v>
      </c>
      <c r="FH21">
        <v>0</v>
      </c>
      <c r="FI21">
        <v>0</v>
      </c>
      <c r="FJ21">
        <v>0</v>
      </c>
      <c r="FK21">
        <v>0</v>
      </c>
      <c r="FL21" t="s">
        <v>358</v>
      </c>
      <c r="FM21" t="s">
        <v>359</v>
      </c>
      <c r="FN21" t="s">
        <v>360</v>
      </c>
      <c r="FO21" t="s">
        <v>360</v>
      </c>
      <c r="FP21" t="s">
        <v>360</v>
      </c>
      <c r="FQ21" t="s">
        <v>360</v>
      </c>
      <c r="FR21">
        <v>0</v>
      </c>
      <c r="FS21">
        <v>100</v>
      </c>
      <c r="FT21">
        <v>100</v>
      </c>
      <c r="FU21">
        <v>-6.2</v>
      </c>
      <c r="FV21">
        <v>-0.22059999999999999</v>
      </c>
      <c r="FW21">
        <v>-6.2001999999999402</v>
      </c>
      <c r="FX21">
        <v>0</v>
      </c>
      <c r="FY21">
        <v>0</v>
      </c>
      <c r="FZ21">
        <v>0</v>
      </c>
      <c r="GA21">
        <v>-0.220640000000001</v>
      </c>
      <c r="GB21">
        <v>0</v>
      </c>
      <c r="GC21">
        <v>0</v>
      </c>
      <c r="GD21">
        <v>0</v>
      </c>
      <c r="GE21">
        <v>-1</v>
      </c>
      <c r="GF21">
        <v>-1</v>
      </c>
      <c r="GG21">
        <v>-1</v>
      </c>
      <c r="GH21">
        <v>-1</v>
      </c>
      <c r="GI21">
        <v>4.2</v>
      </c>
      <c r="GJ21">
        <v>4.2</v>
      </c>
      <c r="GK21">
        <v>1.0607899999999999</v>
      </c>
      <c r="GL21">
        <v>2.5354000000000001</v>
      </c>
      <c r="GM21">
        <v>1.4489700000000001</v>
      </c>
      <c r="GN21">
        <v>2.31934</v>
      </c>
      <c r="GO21">
        <v>1.5466299999999999</v>
      </c>
      <c r="GP21">
        <v>2.3962400000000001</v>
      </c>
      <c r="GQ21">
        <v>23.1313</v>
      </c>
      <c r="GR21">
        <v>14.158300000000001</v>
      </c>
      <c r="GS21">
        <v>18</v>
      </c>
      <c r="GT21">
        <v>635.31700000000001</v>
      </c>
      <c r="GU21">
        <v>386.29</v>
      </c>
      <c r="GV21">
        <v>20.434000000000001</v>
      </c>
      <c r="GW21">
        <v>20.032299999999999</v>
      </c>
      <c r="GX21">
        <v>30.0001</v>
      </c>
      <c r="GY21">
        <v>20.024899999999999</v>
      </c>
      <c r="GZ21">
        <v>20.015499999999999</v>
      </c>
      <c r="HA21">
        <v>21.245100000000001</v>
      </c>
      <c r="HB21">
        <v>10</v>
      </c>
      <c r="HC21">
        <v>-30</v>
      </c>
      <c r="HD21">
        <v>20.4221</v>
      </c>
      <c r="HE21">
        <v>413.90800000000002</v>
      </c>
      <c r="HF21">
        <v>0</v>
      </c>
      <c r="HG21">
        <v>101.101</v>
      </c>
      <c r="HH21">
        <v>94.628500000000003</v>
      </c>
    </row>
    <row r="22" spans="1:216" x14ac:dyDescent="0.2">
      <c r="A22">
        <v>4</v>
      </c>
      <c r="B22">
        <v>1690060791.0999999</v>
      </c>
      <c r="C22">
        <v>183.09999990463299</v>
      </c>
      <c r="D22" t="s">
        <v>365</v>
      </c>
      <c r="E22" t="s">
        <v>366</v>
      </c>
      <c r="F22" t="s">
        <v>350</v>
      </c>
      <c r="G22" t="s">
        <v>351</v>
      </c>
      <c r="H22" t="s">
        <v>352</v>
      </c>
      <c r="I22" t="s">
        <v>353</v>
      </c>
      <c r="J22" t="s">
        <v>354</v>
      </c>
      <c r="K22" t="s">
        <v>355</v>
      </c>
      <c r="L22">
        <v>1690060791.0999999</v>
      </c>
      <c r="M22">
        <f t="shared" si="0"/>
        <v>2.0951565490055697E-3</v>
      </c>
      <c r="N22">
        <f t="shared" si="1"/>
        <v>2.0951565490055697</v>
      </c>
      <c r="O22">
        <f t="shared" si="2"/>
        <v>12.807765909513853</v>
      </c>
      <c r="P22">
        <f t="shared" si="3"/>
        <v>399.995</v>
      </c>
      <c r="Q22">
        <f t="shared" si="4"/>
        <v>289.84955582952892</v>
      </c>
      <c r="R22">
        <f t="shared" si="5"/>
        <v>28.964071632605819</v>
      </c>
      <c r="S22">
        <f t="shared" si="6"/>
        <v>39.970679960255005</v>
      </c>
      <c r="T22">
        <f t="shared" si="7"/>
        <v>0.20301361939890375</v>
      </c>
      <c r="U22">
        <f t="shared" si="8"/>
        <v>2.9274071551663465</v>
      </c>
      <c r="V22">
        <f t="shared" si="9"/>
        <v>0.19550388743442379</v>
      </c>
      <c r="W22">
        <f t="shared" si="10"/>
        <v>0.12284150452962872</v>
      </c>
      <c r="X22">
        <f t="shared" si="11"/>
        <v>206.73749999999998</v>
      </c>
      <c r="Y22">
        <f t="shared" si="12"/>
        <v>22.027927144269476</v>
      </c>
      <c r="Z22">
        <f t="shared" si="13"/>
        <v>20.957799999999999</v>
      </c>
      <c r="AA22">
        <f t="shared" si="14"/>
        <v>2.4894664294890143</v>
      </c>
      <c r="AB22">
        <f t="shared" si="15"/>
        <v>56.450929087481619</v>
      </c>
      <c r="AC22">
        <f t="shared" si="16"/>
        <v>1.4396219900633997</v>
      </c>
      <c r="AD22">
        <f t="shared" si="17"/>
        <v>2.5502184168349604</v>
      </c>
      <c r="AE22">
        <f t="shared" si="18"/>
        <v>1.0498444394256146</v>
      </c>
      <c r="AF22">
        <f t="shared" si="19"/>
        <v>-92.396403811145618</v>
      </c>
      <c r="AG22">
        <f t="shared" si="20"/>
        <v>61.992628722976256</v>
      </c>
      <c r="AH22">
        <f t="shared" si="21"/>
        <v>4.308176476482358</v>
      </c>
      <c r="AI22">
        <f t="shared" si="22"/>
        <v>180.64190138831296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53825.134221901455</v>
      </c>
      <c r="AO22">
        <f t="shared" si="26"/>
        <v>1250</v>
      </c>
      <c r="AP22">
        <f t="shared" si="27"/>
        <v>1053.75</v>
      </c>
      <c r="AQ22">
        <f t="shared" si="28"/>
        <v>0.84299999999999997</v>
      </c>
      <c r="AR22">
        <f t="shared" si="29"/>
        <v>0.16538999999999998</v>
      </c>
      <c r="AS22">
        <v>1690060791.0999999</v>
      </c>
      <c r="AT22">
        <v>399.995</v>
      </c>
      <c r="AU22">
        <v>413.64100000000002</v>
      </c>
      <c r="AV22">
        <v>14.406599999999999</v>
      </c>
      <c r="AW22">
        <v>12.3416</v>
      </c>
      <c r="AX22">
        <v>406.19499999999999</v>
      </c>
      <c r="AY22">
        <v>14.6273</v>
      </c>
      <c r="AZ22">
        <v>599.99199999999996</v>
      </c>
      <c r="BA22">
        <v>99.828000000000003</v>
      </c>
      <c r="BB22">
        <v>9.9948999999999996E-2</v>
      </c>
      <c r="BC22">
        <v>21.3506</v>
      </c>
      <c r="BD22">
        <v>20.957799999999999</v>
      </c>
      <c r="BE22">
        <v>999.9</v>
      </c>
      <c r="BF22">
        <v>0</v>
      </c>
      <c r="BG22">
        <v>0</v>
      </c>
      <c r="BH22">
        <v>10005</v>
      </c>
      <c r="BI22">
        <v>0</v>
      </c>
      <c r="BJ22">
        <v>17.818100000000001</v>
      </c>
      <c r="BK22">
        <v>-13.6457</v>
      </c>
      <c r="BL22">
        <v>405.84199999999998</v>
      </c>
      <c r="BM22">
        <v>418.80900000000003</v>
      </c>
      <c r="BN22">
        <v>2.0650599999999999</v>
      </c>
      <c r="BO22">
        <v>413.64100000000002</v>
      </c>
      <c r="BP22">
        <v>12.3416</v>
      </c>
      <c r="BQ22">
        <v>1.4381900000000001</v>
      </c>
      <c r="BR22">
        <v>1.23203</v>
      </c>
      <c r="BS22">
        <v>12.3263</v>
      </c>
      <c r="BT22">
        <v>9.99437</v>
      </c>
      <c r="BU22">
        <v>1250</v>
      </c>
      <c r="BV22">
        <v>0.89999700000000005</v>
      </c>
      <c r="BW22">
        <v>0.10000299999999999</v>
      </c>
      <c r="BX22">
        <v>0</v>
      </c>
      <c r="BY22">
        <v>2.2498</v>
      </c>
      <c r="BZ22">
        <v>0</v>
      </c>
      <c r="CA22">
        <v>8191.6</v>
      </c>
      <c r="CB22">
        <v>9649.23</v>
      </c>
      <c r="CC22">
        <v>37.375</v>
      </c>
      <c r="CD22">
        <v>39.625</v>
      </c>
      <c r="CE22">
        <v>38.936999999999998</v>
      </c>
      <c r="CF22">
        <v>38.375</v>
      </c>
      <c r="CG22">
        <v>37.061999999999998</v>
      </c>
      <c r="CH22">
        <v>1125</v>
      </c>
      <c r="CI22">
        <v>125</v>
      </c>
      <c r="CJ22">
        <v>0</v>
      </c>
      <c r="CK22">
        <v>1690060802.2</v>
      </c>
      <c r="CL22">
        <v>0</v>
      </c>
      <c r="CM22">
        <v>1690060480</v>
      </c>
      <c r="CN22" t="s">
        <v>356</v>
      </c>
      <c r="CO22">
        <v>1690060480</v>
      </c>
      <c r="CP22">
        <v>1690060478</v>
      </c>
      <c r="CQ22">
        <v>43</v>
      </c>
      <c r="CR22">
        <v>0.151</v>
      </c>
      <c r="CS22">
        <v>4.0000000000000001E-3</v>
      </c>
      <c r="CT22">
        <v>-6.2</v>
      </c>
      <c r="CU22">
        <v>-0.221</v>
      </c>
      <c r="CV22">
        <v>414</v>
      </c>
      <c r="CW22">
        <v>12</v>
      </c>
      <c r="CX22">
        <v>0.1</v>
      </c>
      <c r="CY22">
        <v>0.03</v>
      </c>
      <c r="CZ22">
        <v>12.8298394584411</v>
      </c>
      <c r="DA22">
        <v>0.26580788100724301</v>
      </c>
      <c r="DB22">
        <v>5.3373881089843297E-2</v>
      </c>
      <c r="DC22">
        <v>1</v>
      </c>
      <c r="DD22">
        <v>413.677142857143</v>
      </c>
      <c r="DE22">
        <v>0.17758102815544</v>
      </c>
      <c r="DF22">
        <v>4.1074016481623399E-2</v>
      </c>
      <c r="DG22">
        <v>-1</v>
      </c>
      <c r="DH22">
        <v>1249.99952380952</v>
      </c>
      <c r="DI22">
        <v>-2.4418023980232802E-2</v>
      </c>
      <c r="DJ22">
        <v>6.5291948575188696E-3</v>
      </c>
      <c r="DK22">
        <v>1</v>
      </c>
      <c r="DL22">
        <v>2</v>
      </c>
      <c r="DM22">
        <v>2</v>
      </c>
      <c r="DN22" t="s">
        <v>357</v>
      </c>
      <c r="DO22">
        <v>3.2415500000000002</v>
      </c>
      <c r="DP22">
        <v>2.8401800000000001</v>
      </c>
      <c r="DQ22">
        <v>9.8334900000000003E-2</v>
      </c>
      <c r="DR22">
        <v>9.9202100000000001E-2</v>
      </c>
      <c r="DS22">
        <v>8.5345299999999999E-2</v>
      </c>
      <c r="DT22">
        <v>7.4058399999999996E-2</v>
      </c>
      <c r="DU22">
        <v>26458.5</v>
      </c>
      <c r="DV22">
        <v>27582.7</v>
      </c>
      <c r="DW22">
        <v>27447.5</v>
      </c>
      <c r="DX22">
        <v>28723.200000000001</v>
      </c>
      <c r="DY22">
        <v>33090.9</v>
      </c>
      <c r="DZ22">
        <v>35402.5</v>
      </c>
      <c r="EA22">
        <v>36698.6</v>
      </c>
      <c r="EB22">
        <v>38915.800000000003</v>
      </c>
      <c r="EC22">
        <v>2.3532500000000001</v>
      </c>
      <c r="ED22">
        <v>1.77288</v>
      </c>
      <c r="EE22">
        <v>0.13464699999999999</v>
      </c>
      <c r="EF22">
        <v>0</v>
      </c>
      <c r="EG22">
        <v>18.729700000000001</v>
      </c>
      <c r="EH22">
        <v>999.9</v>
      </c>
      <c r="EI22">
        <v>55.128</v>
      </c>
      <c r="EJ22">
        <v>20.411999999999999</v>
      </c>
      <c r="EK22">
        <v>13.293200000000001</v>
      </c>
      <c r="EL22">
        <v>62.431699999999999</v>
      </c>
      <c r="EM22">
        <v>37.319699999999997</v>
      </c>
      <c r="EN22">
        <v>1</v>
      </c>
      <c r="EO22">
        <v>-0.54931399999999997</v>
      </c>
      <c r="EP22">
        <v>-1.1066499999999999</v>
      </c>
      <c r="EQ22">
        <v>19.9634</v>
      </c>
      <c r="ER22">
        <v>5.2208800000000002</v>
      </c>
      <c r="ES22">
        <v>11.9201</v>
      </c>
      <c r="ET22">
        <v>4.9555999999999996</v>
      </c>
      <c r="EU22">
        <v>3.2973300000000001</v>
      </c>
      <c r="EV22">
        <v>9999</v>
      </c>
      <c r="EW22">
        <v>6100.4</v>
      </c>
      <c r="EX22">
        <v>88.1</v>
      </c>
      <c r="EY22">
        <v>174</v>
      </c>
      <c r="EZ22">
        <v>1.8394699999999999</v>
      </c>
      <c r="FA22">
        <v>1.83856</v>
      </c>
      <c r="FB22">
        <v>1.8444799999999999</v>
      </c>
      <c r="FC22">
        <v>1.84853</v>
      </c>
      <c r="FD22">
        <v>1.8431500000000001</v>
      </c>
      <c r="FE22">
        <v>1.8432999999999999</v>
      </c>
      <c r="FF22">
        <v>1.84327</v>
      </c>
      <c r="FG22">
        <v>1.8430500000000001</v>
      </c>
      <c r="FH22">
        <v>0</v>
      </c>
      <c r="FI22">
        <v>0</v>
      </c>
      <c r="FJ22">
        <v>0</v>
      </c>
      <c r="FK22">
        <v>0</v>
      </c>
      <c r="FL22" t="s">
        <v>358</v>
      </c>
      <c r="FM22" t="s">
        <v>359</v>
      </c>
      <c r="FN22" t="s">
        <v>360</v>
      </c>
      <c r="FO22" t="s">
        <v>360</v>
      </c>
      <c r="FP22" t="s">
        <v>360</v>
      </c>
      <c r="FQ22" t="s">
        <v>360</v>
      </c>
      <c r="FR22">
        <v>0</v>
      </c>
      <c r="FS22">
        <v>100</v>
      </c>
      <c r="FT22">
        <v>100</v>
      </c>
      <c r="FU22">
        <v>-6.2</v>
      </c>
      <c r="FV22">
        <v>-0.22070000000000001</v>
      </c>
      <c r="FW22">
        <v>-6.2001999999999402</v>
      </c>
      <c r="FX22">
        <v>0</v>
      </c>
      <c r="FY22">
        <v>0</v>
      </c>
      <c r="FZ22">
        <v>0</v>
      </c>
      <c r="GA22">
        <v>-0.220640000000001</v>
      </c>
      <c r="GB22">
        <v>0</v>
      </c>
      <c r="GC22">
        <v>0</v>
      </c>
      <c r="GD22">
        <v>0</v>
      </c>
      <c r="GE22">
        <v>-1</v>
      </c>
      <c r="GF22">
        <v>-1</v>
      </c>
      <c r="GG22">
        <v>-1</v>
      </c>
      <c r="GH22">
        <v>-1</v>
      </c>
      <c r="GI22">
        <v>5.2</v>
      </c>
      <c r="GJ22">
        <v>5.2</v>
      </c>
      <c r="GK22">
        <v>1.0607899999999999</v>
      </c>
      <c r="GL22">
        <v>2.5341800000000001</v>
      </c>
      <c r="GM22">
        <v>1.4489700000000001</v>
      </c>
      <c r="GN22">
        <v>2.32056</v>
      </c>
      <c r="GO22">
        <v>1.5466299999999999</v>
      </c>
      <c r="GP22">
        <v>2.4279799999999998</v>
      </c>
      <c r="GQ22">
        <v>23.1313</v>
      </c>
      <c r="GR22">
        <v>14.158300000000001</v>
      </c>
      <c r="GS22">
        <v>18</v>
      </c>
      <c r="GT22">
        <v>635.22400000000005</v>
      </c>
      <c r="GU22">
        <v>386.17099999999999</v>
      </c>
      <c r="GV22">
        <v>20.506699999999999</v>
      </c>
      <c r="GW22">
        <v>20.0306</v>
      </c>
      <c r="GX22">
        <v>30</v>
      </c>
      <c r="GY22">
        <v>20.0258</v>
      </c>
      <c r="GZ22">
        <v>20.017199999999999</v>
      </c>
      <c r="HA22">
        <v>21.234400000000001</v>
      </c>
      <c r="HB22">
        <v>10</v>
      </c>
      <c r="HC22">
        <v>-30</v>
      </c>
      <c r="HD22">
        <v>20.5318</v>
      </c>
      <c r="HE22">
        <v>413.65</v>
      </c>
      <c r="HF22">
        <v>0</v>
      </c>
      <c r="HG22">
        <v>101.1</v>
      </c>
      <c r="HH22">
        <v>94.629000000000005</v>
      </c>
    </row>
    <row r="23" spans="1:216" x14ac:dyDescent="0.2">
      <c r="A23">
        <v>5</v>
      </c>
      <c r="B23">
        <v>1690060852.0999999</v>
      </c>
      <c r="C23">
        <v>244.09999990463299</v>
      </c>
      <c r="D23" t="s">
        <v>367</v>
      </c>
      <c r="E23" t="s">
        <v>368</v>
      </c>
      <c r="F23" t="s">
        <v>350</v>
      </c>
      <c r="G23" t="s">
        <v>351</v>
      </c>
      <c r="H23" t="s">
        <v>352</v>
      </c>
      <c r="I23" t="s">
        <v>353</v>
      </c>
      <c r="J23" t="s">
        <v>354</v>
      </c>
      <c r="K23" t="s">
        <v>355</v>
      </c>
      <c r="L23">
        <v>1690060852.0999999</v>
      </c>
      <c r="M23">
        <f t="shared" si="0"/>
        <v>2.0425418715586709E-3</v>
      </c>
      <c r="N23">
        <f t="shared" si="1"/>
        <v>2.042541871558671</v>
      </c>
      <c r="O23">
        <f t="shared" si="2"/>
        <v>12.644050523415942</v>
      </c>
      <c r="P23">
        <f t="shared" si="3"/>
        <v>400.01100000000002</v>
      </c>
      <c r="Q23">
        <f t="shared" si="4"/>
        <v>286.99298352387274</v>
      </c>
      <c r="R23">
        <f t="shared" si="5"/>
        <v>28.679392806043044</v>
      </c>
      <c r="S23">
        <f t="shared" si="6"/>
        <v>39.973355637051007</v>
      </c>
      <c r="T23">
        <f t="shared" si="7"/>
        <v>0.19491092903748453</v>
      </c>
      <c r="U23">
        <f t="shared" si="8"/>
        <v>2.9241644488235417</v>
      </c>
      <c r="V23">
        <f t="shared" si="9"/>
        <v>0.18797028560895537</v>
      </c>
      <c r="W23">
        <f t="shared" si="10"/>
        <v>0.1180844270733816</v>
      </c>
      <c r="X23">
        <f t="shared" si="11"/>
        <v>165.39041360942099</v>
      </c>
      <c r="Y23">
        <f t="shared" si="12"/>
        <v>21.975452162944062</v>
      </c>
      <c r="Z23">
        <f t="shared" si="13"/>
        <v>21.022500000000001</v>
      </c>
      <c r="AA23">
        <f t="shared" si="14"/>
        <v>2.4993851236020026</v>
      </c>
      <c r="AB23">
        <f t="shared" si="15"/>
        <v>55.654044810427003</v>
      </c>
      <c r="AC23">
        <f t="shared" si="16"/>
        <v>1.4348840879908002</v>
      </c>
      <c r="AD23">
        <f t="shared" si="17"/>
        <v>2.5782206717919793</v>
      </c>
      <c r="AE23">
        <f t="shared" si="18"/>
        <v>1.0645010356112024</v>
      </c>
      <c r="AF23">
        <f t="shared" si="19"/>
        <v>-90.076096535737392</v>
      </c>
      <c r="AG23">
        <f t="shared" si="20"/>
        <v>79.832721226583118</v>
      </c>
      <c r="AH23">
        <f t="shared" si="21"/>
        <v>5.5610125351174009</v>
      </c>
      <c r="AI23">
        <f t="shared" si="22"/>
        <v>160.70805083538414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53697.243856196154</v>
      </c>
      <c r="AO23">
        <f t="shared" si="26"/>
        <v>999.99900000000002</v>
      </c>
      <c r="AP23">
        <f t="shared" si="27"/>
        <v>842.99945699969999</v>
      </c>
      <c r="AQ23">
        <f t="shared" si="28"/>
        <v>0.84300029999999992</v>
      </c>
      <c r="AR23">
        <f t="shared" si="29"/>
        <v>0.16539057899999998</v>
      </c>
      <c r="AS23">
        <v>1690060852.0999999</v>
      </c>
      <c r="AT23">
        <v>400.01100000000002</v>
      </c>
      <c r="AU23">
        <v>413.47199999999998</v>
      </c>
      <c r="AV23">
        <v>14.3588</v>
      </c>
      <c r="AW23">
        <v>12.345599999999999</v>
      </c>
      <c r="AX23">
        <v>406.21100000000001</v>
      </c>
      <c r="AY23">
        <v>14.5794</v>
      </c>
      <c r="AZ23">
        <v>600.00400000000002</v>
      </c>
      <c r="BA23">
        <v>99.830600000000004</v>
      </c>
      <c r="BB23">
        <v>0.100041</v>
      </c>
      <c r="BC23">
        <v>21.5289</v>
      </c>
      <c r="BD23">
        <v>21.022500000000001</v>
      </c>
      <c r="BE23">
        <v>999.9</v>
      </c>
      <c r="BF23">
        <v>0</v>
      </c>
      <c r="BG23">
        <v>0</v>
      </c>
      <c r="BH23">
        <v>9986.25</v>
      </c>
      <c r="BI23">
        <v>0</v>
      </c>
      <c r="BJ23">
        <v>19.252600000000001</v>
      </c>
      <c r="BK23">
        <v>-13.4618</v>
      </c>
      <c r="BL23">
        <v>405.83800000000002</v>
      </c>
      <c r="BM23">
        <v>418.64100000000002</v>
      </c>
      <c r="BN23">
        <v>2.01322</v>
      </c>
      <c r="BO23">
        <v>413.47199999999998</v>
      </c>
      <c r="BP23">
        <v>12.345599999999999</v>
      </c>
      <c r="BQ23">
        <v>1.4334499999999999</v>
      </c>
      <c r="BR23">
        <v>1.23247</v>
      </c>
      <c r="BS23">
        <v>12.276199999999999</v>
      </c>
      <c r="BT23">
        <v>9.9996100000000006</v>
      </c>
      <c r="BU23">
        <v>999.99900000000002</v>
      </c>
      <c r="BV23">
        <v>0.89999099999999999</v>
      </c>
      <c r="BW23">
        <v>0.100009</v>
      </c>
      <c r="BX23">
        <v>0</v>
      </c>
      <c r="BY23">
        <v>2.3273000000000001</v>
      </c>
      <c r="BZ23">
        <v>0</v>
      </c>
      <c r="CA23">
        <v>6675.14</v>
      </c>
      <c r="CB23">
        <v>7719.38</v>
      </c>
      <c r="CC23">
        <v>37.186999999999998</v>
      </c>
      <c r="CD23">
        <v>39.75</v>
      </c>
      <c r="CE23">
        <v>39</v>
      </c>
      <c r="CF23">
        <v>38.5</v>
      </c>
      <c r="CG23">
        <v>37</v>
      </c>
      <c r="CH23">
        <v>899.99</v>
      </c>
      <c r="CI23">
        <v>100.01</v>
      </c>
      <c r="CJ23">
        <v>0</v>
      </c>
      <c r="CK23">
        <v>1690060863.4000001</v>
      </c>
      <c r="CL23">
        <v>0</v>
      </c>
      <c r="CM23">
        <v>1690060480</v>
      </c>
      <c r="CN23" t="s">
        <v>356</v>
      </c>
      <c r="CO23">
        <v>1690060480</v>
      </c>
      <c r="CP23">
        <v>1690060478</v>
      </c>
      <c r="CQ23">
        <v>43</v>
      </c>
      <c r="CR23">
        <v>0.151</v>
      </c>
      <c r="CS23">
        <v>4.0000000000000001E-3</v>
      </c>
      <c r="CT23">
        <v>-6.2</v>
      </c>
      <c r="CU23">
        <v>-0.221</v>
      </c>
      <c r="CV23">
        <v>414</v>
      </c>
      <c r="CW23">
        <v>12</v>
      </c>
      <c r="CX23">
        <v>0.1</v>
      </c>
      <c r="CY23">
        <v>0.03</v>
      </c>
      <c r="CZ23">
        <v>12.6438338574336</v>
      </c>
      <c r="DA23">
        <v>0.141542088676605</v>
      </c>
      <c r="DB23">
        <v>2.9372664959285401E-2</v>
      </c>
      <c r="DC23">
        <v>1</v>
      </c>
      <c r="DD23">
        <v>413.45510000000002</v>
      </c>
      <c r="DE23">
        <v>0.18027067669155999</v>
      </c>
      <c r="DF23">
        <v>2.4124468906072699E-2</v>
      </c>
      <c r="DG23">
        <v>-1</v>
      </c>
      <c r="DH23">
        <v>1000.00542857143</v>
      </c>
      <c r="DI23">
        <v>-0.225231489979869</v>
      </c>
      <c r="DJ23">
        <v>6.6145274048187902E-2</v>
      </c>
      <c r="DK23">
        <v>1</v>
      </c>
      <c r="DL23">
        <v>2</v>
      </c>
      <c r="DM23">
        <v>2</v>
      </c>
      <c r="DN23" t="s">
        <v>357</v>
      </c>
      <c r="DO23">
        <v>3.2415699999999998</v>
      </c>
      <c r="DP23">
        <v>2.8401100000000001</v>
      </c>
      <c r="DQ23">
        <v>9.8338900000000007E-2</v>
      </c>
      <c r="DR23">
        <v>9.9173300000000006E-2</v>
      </c>
      <c r="DS23">
        <v>8.5142599999999999E-2</v>
      </c>
      <c r="DT23">
        <v>7.4077400000000002E-2</v>
      </c>
      <c r="DU23">
        <v>26458.5</v>
      </c>
      <c r="DV23">
        <v>27583.8</v>
      </c>
      <c r="DW23">
        <v>27447.599999999999</v>
      </c>
      <c r="DX23">
        <v>28723.4</v>
      </c>
      <c r="DY23">
        <v>33098.400000000001</v>
      </c>
      <c r="DZ23">
        <v>35402.300000000003</v>
      </c>
      <c r="EA23">
        <v>36698.6</v>
      </c>
      <c r="EB23">
        <v>38916.300000000003</v>
      </c>
      <c r="EC23">
        <v>2.3532000000000002</v>
      </c>
      <c r="ED23">
        <v>1.77305</v>
      </c>
      <c r="EE23">
        <v>0.126161</v>
      </c>
      <c r="EF23">
        <v>0</v>
      </c>
      <c r="EG23">
        <v>18.935199999999998</v>
      </c>
      <c r="EH23">
        <v>999.9</v>
      </c>
      <c r="EI23">
        <v>55.152000000000001</v>
      </c>
      <c r="EJ23">
        <v>20.382000000000001</v>
      </c>
      <c r="EK23">
        <v>13.273300000000001</v>
      </c>
      <c r="EL23">
        <v>62.631700000000002</v>
      </c>
      <c r="EM23">
        <v>37.439900000000002</v>
      </c>
      <c r="EN23">
        <v>1</v>
      </c>
      <c r="EO23">
        <v>-0.54842000000000002</v>
      </c>
      <c r="EP23">
        <v>8.5708099999999995E-2</v>
      </c>
      <c r="EQ23">
        <v>19.985499999999998</v>
      </c>
      <c r="ER23">
        <v>5.2172900000000002</v>
      </c>
      <c r="ES23">
        <v>11.9201</v>
      </c>
      <c r="ET23">
        <v>4.9544499999999996</v>
      </c>
      <c r="EU23">
        <v>3.2970999999999999</v>
      </c>
      <c r="EV23">
        <v>9999</v>
      </c>
      <c r="EW23">
        <v>6101.8</v>
      </c>
      <c r="EX23">
        <v>88.1</v>
      </c>
      <c r="EY23">
        <v>174</v>
      </c>
      <c r="EZ23">
        <v>1.8392500000000001</v>
      </c>
      <c r="FA23">
        <v>1.8383400000000001</v>
      </c>
      <c r="FB23">
        <v>1.8442700000000001</v>
      </c>
      <c r="FC23">
        <v>1.84833</v>
      </c>
      <c r="FD23">
        <v>1.84293</v>
      </c>
      <c r="FE23">
        <v>1.8430800000000001</v>
      </c>
      <c r="FF23">
        <v>1.8430299999999999</v>
      </c>
      <c r="FG23">
        <v>1.8428599999999999</v>
      </c>
      <c r="FH23">
        <v>0</v>
      </c>
      <c r="FI23">
        <v>0</v>
      </c>
      <c r="FJ23">
        <v>0</v>
      </c>
      <c r="FK23">
        <v>0</v>
      </c>
      <c r="FL23" t="s">
        <v>358</v>
      </c>
      <c r="FM23" t="s">
        <v>359</v>
      </c>
      <c r="FN23" t="s">
        <v>360</v>
      </c>
      <c r="FO23" t="s">
        <v>360</v>
      </c>
      <c r="FP23" t="s">
        <v>360</v>
      </c>
      <c r="FQ23" t="s">
        <v>360</v>
      </c>
      <c r="FR23">
        <v>0</v>
      </c>
      <c r="FS23">
        <v>100</v>
      </c>
      <c r="FT23">
        <v>100</v>
      </c>
      <c r="FU23">
        <v>-6.2</v>
      </c>
      <c r="FV23">
        <v>-0.22059999999999999</v>
      </c>
      <c r="FW23">
        <v>-6.2001999999999402</v>
      </c>
      <c r="FX23">
        <v>0</v>
      </c>
      <c r="FY23">
        <v>0</v>
      </c>
      <c r="FZ23">
        <v>0</v>
      </c>
      <c r="GA23">
        <v>-0.220640000000001</v>
      </c>
      <c r="GB23">
        <v>0</v>
      </c>
      <c r="GC23">
        <v>0</v>
      </c>
      <c r="GD23">
        <v>0</v>
      </c>
      <c r="GE23">
        <v>-1</v>
      </c>
      <c r="GF23">
        <v>-1</v>
      </c>
      <c r="GG23">
        <v>-1</v>
      </c>
      <c r="GH23">
        <v>-1</v>
      </c>
      <c r="GI23">
        <v>6.2</v>
      </c>
      <c r="GJ23">
        <v>6.2</v>
      </c>
      <c r="GK23">
        <v>1.0607899999999999</v>
      </c>
      <c r="GL23">
        <v>2.5354000000000001</v>
      </c>
      <c r="GM23">
        <v>1.4489700000000001</v>
      </c>
      <c r="GN23">
        <v>2.32056</v>
      </c>
      <c r="GO23">
        <v>1.5466299999999999</v>
      </c>
      <c r="GP23">
        <v>2.34741</v>
      </c>
      <c r="GQ23">
        <v>23.171800000000001</v>
      </c>
      <c r="GR23">
        <v>14.1495</v>
      </c>
      <c r="GS23">
        <v>18</v>
      </c>
      <c r="GT23">
        <v>635.25300000000004</v>
      </c>
      <c r="GU23">
        <v>386.31200000000001</v>
      </c>
      <c r="GV23">
        <v>20.183599999999998</v>
      </c>
      <c r="GW23">
        <v>20.035799999999998</v>
      </c>
      <c r="GX23">
        <v>29.9998</v>
      </c>
      <c r="GY23">
        <v>20.030899999999999</v>
      </c>
      <c r="GZ23">
        <v>20.021899999999999</v>
      </c>
      <c r="HA23">
        <v>21.224599999999999</v>
      </c>
      <c r="HB23">
        <v>10</v>
      </c>
      <c r="HC23">
        <v>-30</v>
      </c>
      <c r="HD23">
        <v>20.203199999999999</v>
      </c>
      <c r="HE23">
        <v>413.404</v>
      </c>
      <c r="HF23">
        <v>0</v>
      </c>
      <c r="HG23">
        <v>101.1</v>
      </c>
      <c r="HH23">
        <v>94.63</v>
      </c>
    </row>
    <row r="24" spans="1:216" x14ac:dyDescent="0.2">
      <c r="A24">
        <v>6</v>
      </c>
      <c r="B24">
        <v>1690060913.0999999</v>
      </c>
      <c r="C24">
        <v>305.09999990463302</v>
      </c>
      <c r="D24" t="s">
        <v>369</v>
      </c>
      <c r="E24" t="s">
        <v>370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>
        <v>1690060913.0999999</v>
      </c>
      <c r="M24">
        <f t="shared" si="0"/>
        <v>1.9877643848763499E-3</v>
      </c>
      <c r="N24">
        <f t="shared" si="1"/>
        <v>1.9877643848763498</v>
      </c>
      <c r="O24">
        <f t="shared" si="2"/>
        <v>12.202286038526086</v>
      </c>
      <c r="P24">
        <f t="shared" si="3"/>
        <v>400.01900000000001</v>
      </c>
      <c r="Q24">
        <f t="shared" si="4"/>
        <v>288.41621337819208</v>
      </c>
      <c r="R24">
        <f t="shared" si="5"/>
        <v>28.821677645080317</v>
      </c>
      <c r="S24">
        <f t="shared" si="6"/>
        <v>39.974239086169</v>
      </c>
      <c r="T24">
        <f t="shared" si="7"/>
        <v>0.19046110659093335</v>
      </c>
      <c r="U24">
        <f t="shared" si="8"/>
        <v>2.9228479261540596</v>
      </c>
      <c r="V24">
        <f t="shared" si="9"/>
        <v>0.18382507807718021</v>
      </c>
      <c r="W24">
        <f t="shared" si="10"/>
        <v>0.11546763237569492</v>
      </c>
      <c r="X24">
        <f t="shared" si="11"/>
        <v>124.06275183301028</v>
      </c>
      <c r="Y24">
        <f t="shared" si="12"/>
        <v>21.80901769670163</v>
      </c>
      <c r="Z24">
        <f t="shared" si="13"/>
        <v>20.9587</v>
      </c>
      <c r="AA24">
        <f t="shared" si="14"/>
        <v>2.4896041652687804</v>
      </c>
      <c r="AB24">
        <f t="shared" si="15"/>
        <v>55.255270607861526</v>
      </c>
      <c r="AC24">
        <f t="shared" si="16"/>
        <v>1.4302103395120001</v>
      </c>
      <c r="AD24">
        <f t="shared" si="17"/>
        <v>2.5883690800502834</v>
      </c>
      <c r="AE24">
        <f t="shared" si="18"/>
        <v>1.0593938257567803</v>
      </c>
      <c r="AF24">
        <f t="shared" si="19"/>
        <v>-87.660409373047031</v>
      </c>
      <c r="AG24">
        <f t="shared" si="20"/>
        <v>99.966580699272228</v>
      </c>
      <c r="AH24">
        <f t="shared" si="21"/>
        <v>6.9666568573011398</v>
      </c>
      <c r="AI24">
        <f t="shared" si="22"/>
        <v>143.3355800165366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53646.852518615837</v>
      </c>
      <c r="AO24">
        <f t="shared" si="26"/>
        <v>750.12699999999995</v>
      </c>
      <c r="AP24">
        <f t="shared" si="27"/>
        <v>632.35667100155968</v>
      </c>
      <c r="AQ24">
        <f t="shared" si="28"/>
        <v>0.84299948009011771</v>
      </c>
      <c r="AR24">
        <f t="shared" si="29"/>
        <v>0.16538899657392719</v>
      </c>
      <c r="AS24">
        <v>1690060913.0999999</v>
      </c>
      <c r="AT24">
        <v>400.01900000000001</v>
      </c>
      <c r="AU24">
        <v>413.01499999999999</v>
      </c>
      <c r="AV24">
        <v>14.311999999999999</v>
      </c>
      <c r="AW24">
        <v>12.3529</v>
      </c>
      <c r="AX24">
        <v>406.22</v>
      </c>
      <c r="AY24">
        <v>14.5326</v>
      </c>
      <c r="AZ24">
        <v>600.06600000000003</v>
      </c>
      <c r="BA24">
        <v>99.830600000000004</v>
      </c>
      <c r="BB24">
        <v>0.10025100000000001</v>
      </c>
      <c r="BC24">
        <v>21.5931</v>
      </c>
      <c r="BD24">
        <v>20.9587</v>
      </c>
      <c r="BE24">
        <v>999.9</v>
      </c>
      <c r="BF24">
        <v>0</v>
      </c>
      <c r="BG24">
        <v>0</v>
      </c>
      <c r="BH24">
        <v>9978.75</v>
      </c>
      <c r="BI24">
        <v>0</v>
      </c>
      <c r="BJ24">
        <v>18.496200000000002</v>
      </c>
      <c r="BK24">
        <v>-12.9955</v>
      </c>
      <c r="BL24">
        <v>405.82799999999997</v>
      </c>
      <c r="BM24">
        <v>418.18099999999998</v>
      </c>
      <c r="BN24">
        <v>1.9590399999999999</v>
      </c>
      <c r="BO24">
        <v>413.01499999999999</v>
      </c>
      <c r="BP24">
        <v>12.3529</v>
      </c>
      <c r="BQ24">
        <v>1.4287700000000001</v>
      </c>
      <c r="BR24">
        <v>1.2332000000000001</v>
      </c>
      <c r="BS24">
        <v>12.2265</v>
      </c>
      <c r="BT24">
        <v>10.0085</v>
      </c>
      <c r="BU24">
        <v>750.12699999999995</v>
      </c>
      <c r="BV24">
        <v>0.90002199999999999</v>
      </c>
      <c r="BW24">
        <v>9.9978200000000003E-2</v>
      </c>
      <c r="BX24">
        <v>0</v>
      </c>
      <c r="BY24">
        <v>2.1221999999999999</v>
      </c>
      <c r="BZ24">
        <v>0</v>
      </c>
      <c r="CA24">
        <v>5312.9</v>
      </c>
      <c r="CB24">
        <v>5790.58</v>
      </c>
      <c r="CC24">
        <v>36.811999999999998</v>
      </c>
      <c r="CD24">
        <v>39.811999999999998</v>
      </c>
      <c r="CE24">
        <v>38.936999999999998</v>
      </c>
      <c r="CF24">
        <v>38.561999999999998</v>
      </c>
      <c r="CG24">
        <v>36.811999999999998</v>
      </c>
      <c r="CH24">
        <v>675.13</v>
      </c>
      <c r="CI24">
        <v>75</v>
      </c>
      <c r="CJ24">
        <v>0</v>
      </c>
      <c r="CK24">
        <v>1690060924.5999999</v>
      </c>
      <c r="CL24">
        <v>0</v>
      </c>
      <c r="CM24">
        <v>1690060480</v>
      </c>
      <c r="CN24" t="s">
        <v>356</v>
      </c>
      <c r="CO24">
        <v>1690060480</v>
      </c>
      <c r="CP24">
        <v>1690060478</v>
      </c>
      <c r="CQ24">
        <v>43</v>
      </c>
      <c r="CR24">
        <v>0.151</v>
      </c>
      <c r="CS24">
        <v>4.0000000000000001E-3</v>
      </c>
      <c r="CT24">
        <v>-6.2</v>
      </c>
      <c r="CU24">
        <v>-0.221</v>
      </c>
      <c r="CV24">
        <v>414</v>
      </c>
      <c r="CW24">
        <v>12</v>
      </c>
      <c r="CX24">
        <v>0.1</v>
      </c>
      <c r="CY24">
        <v>0.03</v>
      </c>
      <c r="CZ24">
        <v>12.2311406190863</v>
      </c>
      <c r="DA24">
        <v>0.29395711936572799</v>
      </c>
      <c r="DB24">
        <v>3.5447145343639998E-2</v>
      </c>
      <c r="DC24">
        <v>1</v>
      </c>
      <c r="DD24">
        <v>413.01876190476202</v>
      </c>
      <c r="DE24">
        <v>0.151012987013493</v>
      </c>
      <c r="DF24">
        <v>3.2892182834376303E-2</v>
      </c>
      <c r="DG24">
        <v>-1</v>
      </c>
      <c r="DH24">
        <v>750.01704761904796</v>
      </c>
      <c r="DI24">
        <v>4.0957611222692897E-2</v>
      </c>
      <c r="DJ24">
        <v>0.14356265471099899</v>
      </c>
      <c r="DK24">
        <v>1</v>
      </c>
      <c r="DL24">
        <v>2</v>
      </c>
      <c r="DM24">
        <v>2</v>
      </c>
      <c r="DN24" t="s">
        <v>357</v>
      </c>
      <c r="DO24">
        <v>3.2416999999999998</v>
      </c>
      <c r="DP24">
        <v>2.8402599999999998</v>
      </c>
      <c r="DQ24">
        <v>9.8337900000000006E-2</v>
      </c>
      <c r="DR24">
        <v>9.9088399999999993E-2</v>
      </c>
      <c r="DS24">
        <v>8.4940799999999997E-2</v>
      </c>
      <c r="DT24">
        <v>7.4108400000000005E-2</v>
      </c>
      <c r="DU24">
        <v>26458</v>
      </c>
      <c r="DV24">
        <v>27586.2</v>
      </c>
      <c r="DW24">
        <v>27447.1</v>
      </c>
      <c r="DX24">
        <v>28723.3</v>
      </c>
      <c r="DY24">
        <v>33105.1</v>
      </c>
      <c r="DZ24">
        <v>35401</v>
      </c>
      <c r="EA24">
        <v>36697.800000000003</v>
      </c>
      <c r="EB24">
        <v>38916.199999999997</v>
      </c>
      <c r="EC24">
        <v>2.35317</v>
      </c>
      <c r="ED24">
        <v>1.7726</v>
      </c>
      <c r="EE24">
        <v>0.117838</v>
      </c>
      <c r="EF24">
        <v>0</v>
      </c>
      <c r="EG24">
        <v>19.0092</v>
      </c>
      <c r="EH24">
        <v>999.9</v>
      </c>
      <c r="EI24">
        <v>55.176000000000002</v>
      </c>
      <c r="EJ24">
        <v>20.391999999999999</v>
      </c>
      <c r="EK24">
        <v>13.287599999999999</v>
      </c>
      <c r="EL24">
        <v>62.381700000000002</v>
      </c>
      <c r="EM24">
        <v>37.223599999999998</v>
      </c>
      <c r="EN24">
        <v>1</v>
      </c>
      <c r="EO24">
        <v>-0.54860799999999998</v>
      </c>
      <c r="EP24">
        <v>-1.4359599999999999</v>
      </c>
      <c r="EQ24">
        <v>19.953800000000001</v>
      </c>
      <c r="ER24">
        <v>5.22058</v>
      </c>
      <c r="ES24">
        <v>11.9201</v>
      </c>
      <c r="ET24">
        <v>4.9547499999999998</v>
      </c>
      <c r="EU24">
        <v>3.2972000000000001</v>
      </c>
      <c r="EV24">
        <v>9999</v>
      </c>
      <c r="EW24">
        <v>6103.2</v>
      </c>
      <c r="EX24">
        <v>88.1</v>
      </c>
      <c r="EY24">
        <v>174</v>
      </c>
      <c r="EZ24">
        <v>1.83897</v>
      </c>
      <c r="FA24">
        <v>1.83805</v>
      </c>
      <c r="FB24">
        <v>1.8440000000000001</v>
      </c>
      <c r="FC24">
        <v>1.84806</v>
      </c>
      <c r="FD24">
        <v>1.84266</v>
      </c>
      <c r="FE24">
        <v>1.8428</v>
      </c>
      <c r="FF24">
        <v>1.84276</v>
      </c>
      <c r="FG24">
        <v>1.84257</v>
      </c>
      <c r="FH24">
        <v>0</v>
      </c>
      <c r="FI24">
        <v>0</v>
      </c>
      <c r="FJ24">
        <v>0</v>
      </c>
      <c r="FK24">
        <v>0</v>
      </c>
      <c r="FL24" t="s">
        <v>358</v>
      </c>
      <c r="FM24" t="s">
        <v>359</v>
      </c>
      <c r="FN24" t="s">
        <v>360</v>
      </c>
      <c r="FO24" t="s">
        <v>360</v>
      </c>
      <c r="FP24" t="s">
        <v>360</v>
      </c>
      <c r="FQ24" t="s">
        <v>360</v>
      </c>
      <c r="FR24">
        <v>0</v>
      </c>
      <c r="FS24">
        <v>100</v>
      </c>
      <c r="FT24">
        <v>100</v>
      </c>
      <c r="FU24">
        <v>-6.2009999999999996</v>
      </c>
      <c r="FV24">
        <v>-0.22059999999999999</v>
      </c>
      <c r="FW24">
        <v>-6.2001999999999402</v>
      </c>
      <c r="FX24">
        <v>0</v>
      </c>
      <c r="FY24">
        <v>0</v>
      </c>
      <c r="FZ24">
        <v>0</v>
      </c>
      <c r="GA24">
        <v>-0.220640000000001</v>
      </c>
      <c r="GB24">
        <v>0</v>
      </c>
      <c r="GC24">
        <v>0</v>
      </c>
      <c r="GD24">
        <v>0</v>
      </c>
      <c r="GE24">
        <v>-1</v>
      </c>
      <c r="GF24">
        <v>-1</v>
      </c>
      <c r="GG24">
        <v>-1</v>
      </c>
      <c r="GH24">
        <v>-1</v>
      </c>
      <c r="GI24">
        <v>7.2</v>
      </c>
      <c r="GJ24">
        <v>7.3</v>
      </c>
      <c r="GK24">
        <v>1.0595699999999999</v>
      </c>
      <c r="GL24">
        <v>2.5317400000000001</v>
      </c>
      <c r="GM24">
        <v>1.4477500000000001</v>
      </c>
      <c r="GN24">
        <v>2.32056</v>
      </c>
      <c r="GO24">
        <v>1.5466299999999999</v>
      </c>
      <c r="GP24">
        <v>2.4145500000000002</v>
      </c>
      <c r="GQ24">
        <v>23.192</v>
      </c>
      <c r="GR24">
        <v>14.1495</v>
      </c>
      <c r="GS24">
        <v>18</v>
      </c>
      <c r="GT24">
        <v>635.32100000000003</v>
      </c>
      <c r="GU24">
        <v>386.09699999999998</v>
      </c>
      <c r="GV24">
        <v>21.1541</v>
      </c>
      <c r="GW24">
        <v>20.047000000000001</v>
      </c>
      <c r="GX24">
        <v>30.0001</v>
      </c>
      <c r="GY24">
        <v>20.037800000000001</v>
      </c>
      <c r="GZ24">
        <v>20.027899999999999</v>
      </c>
      <c r="HA24">
        <v>21.2041</v>
      </c>
      <c r="HB24">
        <v>10</v>
      </c>
      <c r="HC24">
        <v>-30</v>
      </c>
      <c r="HD24">
        <v>21.172499999999999</v>
      </c>
      <c r="HE24">
        <v>412.899</v>
      </c>
      <c r="HF24">
        <v>0</v>
      </c>
      <c r="HG24">
        <v>101.098</v>
      </c>
      <c r="HH24">
        <v>94.6297</v>
      </c>
    </row>
    <row r="25" spans="1:216" x14ac:dyDescent="0.2">
      <c r="A25">
        <v>7</v>
      </c>
      <c r="B25">
        <v>1690060974.0999999</v>
      </c>
      <c r="C25">
        <v>366.09999990463302</v>
      </c>
      <c r="D25" t="s">
        <v>371</v>
      </c>
      <c r="E25" t="s">
        <v>372</v>
      </c>
      <c r="F25" t="s">
        <v>350</v>
      </c>
      <c r="G25" t="s">
        <v>351</v>
      </c>
      <c r="H25" t="s">
        <v>352</v>
      </c>
      <c r="I25" t="s">
        <v>353</v>
      </c>
      <c r="J25" t="s">
        <v>354</v>
      </c>
      <c r="K25" t="s">
        <v>355</v>
      </c>
      <c r="L25">
        <v>1690060974.0999999</v>
      </c>
      <c r="M25">
        <f t="shared" si="0"/>
        <v>1.956319732488792E-3</v>
      </c>
      <c r="N25">
        <f t="shared" si="1"/>
        <v>1.956319732488792</v>
      </c>
      <c r="O25">
        <f t="shared" si="2"/>
        <v>11.824679968120186</v>
      </c>
      <c r="P25">
        <f t="shared" si="3"/>
        <v>399.98399999999998</v>
      </c>
      <c r="Q25">
        <f t="shared" si="4"/>
        <v>288.84696393228802</v>
      </c>
      <c r="R25">
        <f t="shared" si="5"/>
        <v>28.864843074856847</v>
      </c>
      <c r="S25">
        <f t="shared" si="6"/>
        <v>39.970907899728005</v>
      </c>
      <c r="T25">
        <f t="shared" si="7"/>
        <v>0.18535232661251427</v>
      </c>
      <c r="U25">
        <f t="shared" si="8"/>
        <v>2.9221964330234127</v>
      </c>
      <c r="V25">
        <f t="shared" si="9"/>
        <v>0.17905984493482061</v>
      </c>
      <c r="W25">
        <f t="shared" si="10"/>
        <v>0.1124599612684498</v>
      </c>
      <c r="X25">
        <f t="shared" si="11"/>
        <v>99.240383999999978</v>
      </c>
      <c r="Y25">
        <f t="shared" si="12"/>
        <v>21.821119174816705</v>
      </c>
      <c r="Z25">
        <f t="shared" si="13"/>
        <v>21.0106</v>
      </c>
      <c r="AA25">
        <f t="shared" si="14"/>
        <v>2.4975582267056979</v>
      </c>
      <c r="AB25">
        <f t="shared" si="15"/>
        <v>54.631854243302122</v>
      </c>
      <c r="AC25">
        <f t="shared" si="16"/>
        <v>1.4271983690406</v>
      </c>
      <c r="AD25">
        <f t="shared" si="17"/>
        <v>2.6123923282643751</v>
      </c>
      <c r="AE25">
        <f t="shared" si="18"/>
        <v>1.0703598576650979</v>
      </c>
      <c r="AF25">
        <f t="shared" si="19"/>
        <v>-86.273700202755734</v>
      </c>
      <c r="AG25">
        <f t="shared" si="20"/>
        <v>115.57241072567514</v>
      </c>
      <c r="AH25">
        <f t="shared" si="21"/>
        <v>8.0643625420848473</v>
      </c>
      <c r="AI25">
        <f t="shared" si="22"/>
        <v>136.60345706500425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53600.227466292257</v>
      </c>
      <c r="AO25">
        <f t="shared" si="26"/>
        <v>600.04</v>
      </c>
      <c r="AP25">
        <f t="shared" si="27"/>
        <v>505.83359999999993</v>
      </c>
      <c r="AQ25">
        <f t="shared" si="28"/>
        <v>0.84299980001333241</v>
      </c>
      <c r="AR25">
        <f t="shared" si="29"/>
        <v>0.1653896140257316</v>
      </c>
      <c r="AS25">
        <v>1690060974.0999999</v>
      </c>
      <c r="AT25">
        <v>399.98399999999998</v>
      </c>
      <c r="AU25">
        <v>412.59</v>
      </c>
      <c r="AV25">
        <v>14.2818</v>
      </c>
      <c r="AW25">
        <v>12.3536</v>
      </c>
      <c r="AX25">
        <v>406.185</v>
      </c>
      <c r="AY25">
        <v>14.5024</v>
      </c>
      <c r="AZ25">
        <v>600.05600000000004</v>
      </c>
      <c r="BA25">
        <v>99.831000000000003</v>
      </c>
      <c r="BB25">
        <v>0.100267</v>
      </c>
      <c r="BC25">
        <v>21.744199999999999</v>
      </c>
      <c r="BD25">
        <v>21.0106</v>
      </c>
      <c r="BE25">
        <v>999.9</v>
      </c>
      <c r="BF25">
        <v>0</v>
      </c>
      <c r="BG25">
        <v>0</v>
      </c>
      <c r="BH25">
        <v>9975</v>
      </c>
      <c r="BI25">
        <v>0</v>
      </c>
      <c r="BJ25">
        <v>16.575700000000001</v>
      </c>
      <c r="BK25">
        <v>-12.605700000000001</v>
      </c>
      <c r="BL25">
        <v>405.78</v>
      </c>
      <c r="BM25">
        <v>417.75099999999998</v>
      </c>
      <c r="BN25">
        <v>1.92821</v>
      </c>
      <c r="BO25">
        <v>412.59</v>
      </c>
      <c r="BP25">
        <v>12.3536</v>
      </c>
      <c r="BQ25">
        <v>1.42577</v>
      </c>
      <c r="BR25">
        <v>1.2332700000000001</v>
      </c>
      <c r="BS25">
        <v>12.1945</v>
      </c>
      <c r="BT25">
        <v>10.009399999999999</v>
      </c>
      <c r="BU25">
        <v>600.04</v>
      </c>
      <c r="BV25">
        <v>0.90000999999999998</v>
      </c>
      <c r="BW25">
        <v>9.9990200000000001E-2</v>
      </c>
      <c r="BX25">
        <v>0</v>
      </c>
      <c r="BY25">
        <v>2.254</v>
      </c>
      <c r="BZ25">
        <v>0</v>
      </c>
      <c r="CA25">
        <v>4493.49</v>
      </c>
      <c r="CB25">
        <v>4631.97</v>
      </c>
      <c r="CC25">
        <v>36.436999999999998</v>
      </c>
      <c r="CD25">
        <v>39.75</v>
      </c>
      <c r="CE25">
        <v>38.686999999999998</v>
      </c>
      <c r="CF25">
        <v>38.561999999999998</v>
      </c>
      <c r="CG25">
        <v>36.561999999999998</v>
      </c>
      <c r="CH25">
        <v>540.04</v>
      </c>
      <c r="CI25">
        <v>60</v>
      </c>
      <c r="CJ25">
        <v>0</v>
      </c>
      <c r="CK25">
        <v>1690060985.8</v>
      </c>
      <c r="CL25">
        <v>0</v>
      </c>
      <c r="CM25">
        <v>1690060480</v>
      </c>
      <c r="CN25" t="s">
        <v>356</v>
      </c>
      <c r="CO25">
        <v>1690060480</v>
      </c>
      <c r="CP25">
        <v>1690060478</v>
      </c>
      <c r="CQ25">
        <v>43</v>
      </c>
      <c r="CR25">
        <v>0.151</v>
      </c>
      <c r="CS25">
        <v>4.0000000000000001E-3</v>
      </c>
      <c r="CT25">
        <v>-6.2</v>
      </c>
      <c r="CU25">
        <v>-0.221</v>
      </c>
      <c r="CV25">
        <v>414</v>
      </c>
      <c r="CW25">
        <v>12</v>
      </c>
      <c r="CX25">
        <v>0.1</v>
      </c>
      <c r="CY25">
        <v>0.03</v>
      </c>
      <c r="CZ25">
        <v>11.7770077803397</v>
      </c>
      <c r="DA25">
        <v>5.95335272366866E-3</v>
      </c>
      <c r="DB25">
        <v>4.03720943172921E-2</v>
      </c>
      <c r="DC25">
        <v>1</v>
      </c>
      <c r="DD25">
        <v>412.56909999999999</v>
      </c>
      <c r="DE25">
        <v>8.0120300752384105E-2</v>
      </c>
      <c r="DF25">
        <v>4.52215656517964E-2</v>
      </c>
      <c r="DG25">
        <v>-1</v>
      </c>
      <c r="DH25">
        <v>599.98294999999996</v>
      </c>
      <c r="DI25">
        <v>9.6398434927942294E-3</v>
      </c>
      <c r="DJ25">
        <v>0.10991245379846901</v>
      </c>
      <c r="DK25">
        <v>1</v>
      </c>
      <c r="DL25">
        <v>2</v>
      </c>
      <c r="DM25">
        <v>2</v>
      </c>
      <c r="DN25" t="s">
        <v>357</v>
      </c>
      <c r="DO25">
        <v>3.2416700000000001</v>
      </c>
      <c r="DP25">
        <v>2.8402400000000001</v>
      </c>
      <c r="DQ25">
        <v>9.8329200000000005E-2</v>
      </c>
      <c r="DR25">
        <v>9.9009399999999997E-2</v>
      </c>
      <c r="DS25">
        <v>8.4809999999999997E-2</v>
      </c>
      <c r="DT25">
        <v>7.4109900000000006E-2</v>
      </c>
      <c r="DU25">
        <v>26458.799999999999</v>
      </c>
      <c r="DV25">
        <v>27588.7</v>
      </c>
      <c r="DW25">
        <v>27447.7</v>
      </c>
      <c r="DX25">
        <v>28723.3</v>
      </c>
      <c r="DY25">
        <v>33111</v>
      </c>
      <c r="DZ25">
        <v>35400.9</v>
      </c>
      <c r="EA25">
        <v>36699</v>
      </c>
      <c r="EB25">
        <v>38916.1</v>
      </c>
      <c r="EC25">
        <v>2.3528199999999999</v>
      </c>
      <c r="ED25">
        <v>1.7726500000000001</v>
      </c>
      <c r="EE25">
        <v>0.11444799999999999</v>
      </c>
      <c r="EF25">
        <v>0</v>
      </c>
      <c r="EG25">
        <v>19.1175</v>
      </c>
      <c r="EH25">
        <v>999.9</v>
      </c>
      <c r="EI25">
        <v>55.176000000000002</v>
      </c>
      <c r="EJ25">
        <v>20.391999999999999</v>
      </c>
      <c r="EK25">
        <v>13.2883</v>
      </c>
      <c r="EL25">
        <v>62.521700000000003</v>
      </c>
      <c r="EM25">
        <v>37.399799999999999</v>
      </c>
      <c r="EN25">
        <v>1</v>
      </c>
      <c r="EO25">
        <v>-0.54777699999999996</v>
      </c>
      <c r="EP25">
        <v>-1.4624600000000001</v>
      </c>
      <c r="EQ25">
        <v>19.954599999999999</v>
      </c>
      <c r="ER25">
        <v>5.2207299999999996</v>
      </c>
      <c r="ES25">
        <v>11.9201</v>
      </c>
      <c r="ET25">
        <v>4.9553000000000003</v>
      </c>
      <c r="EU25">
        <v>3.2971300000000001</v>
      </c>
      <c r="EV25">
        <v>9999</v>
      </c>
      <c r="EW25">
        <v>6104.4</v>
      </c>
      <c r="EX25">
        <v>88.1</v>
      </c>
      <c r="EY25">
        <v>174</v>
      </c>
      <c r="EZ25">
        <v>1.8393699999999999</v>
      </c>
      <c r="FA25">
        <v>1.8384499999999999</v>
      </c>
      <c r="FB25">
        <v>1.84439</v>
      </c>
      <c r="FC25">
        <v>1.8484700000000001</v>
      </c>
      <c r="FD25">
        <v>1.84304</v>
      </c>
      <c r="FE25">
        <v>1.84317</v>
      </c>
      <c r="FF25">
        <v>1.84318</v>
      </c>
      <c r="FG25">
        <v>1.8429899999999999</v>
      </c>
      <c r="FH25">
        <v>0</v>
      </c>
      <c r="FI25">
        <v>0</v>
      </c>
      <c r="FJ25">
        <v>0</v>
      </c>
      <c r="FK25">
        <v>0</v>
      </c>
      <c r="FL25" t="s">
        <v>358</v>
      </c>
      <c r="FM25" t="s">
        <v>359</v>
      </c>
      <c r="FN25" t="s">
        <v>360</v>
      </c>
      <c r="FO25" t="s">
        <v>360</v>
      </c>
      <c r="FP25" t="s">
        <v>360</v>
      </c>
      <c r="FQ25" t="s">
        <v>360</v>
      </c>
      <c r="FR25">
        <v>0</v>
      </c>
      <c r="FS25">
        <v>100</v>
      </c>
      <c r="FT25">
        <v>100</v>
      </c>
      <c r="FU25">
        <v>-6.2009999999999996</v>
      </c>
      <c r="FV25">
        <v>-0.22059999999999999</v>
      </c>
      <c r="FW25">
        <v>-6.2001999999999402</v>
      </c>
      <c r="FX25">
        <v>0</v>
      </c>
      <c r="FY25">
        <v>0</v>
      </c>
      <c r="FZ25">
        <v>0</v>
      </c>
      <c r="GA25">
        <v>-0.220640000000001</v>
      </c>
      <c r="GB25">
        <v>0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8.1999999999999993</v>
      </c>
      <c r="GJ25">
        <v>8.3000000000000007</v>
      </c>
      <c r="GK25">
        <v>1.0583499999999999</v>
      </c>
      <c r="GL25">
        <v>2.5329600000000001</v>
      </c>
      <c r="GM25">
        <v>1.4489700000000001</v>
      </c>
      <c r="GN25">
        <v>2.31934</v>
      </c>
      <c r="GO25">
        <v>1.5466299999999999</v>
      </c>
      <c r="GP25">
        <v>2.4340799999999998</v>
      </c>
      <c r="GQ25">
        <v>23.212199999999999</v>
      </c>
      <c r="GR25">
        <v>14.158300000000001</v>
      </c>
      <c r="GS25">
        <v>18</v>
      </c>
      <c r="GT25">
        <v>635.16399999999999</v>
      </c>
      <c r="GU25">
        <v>386.178</v>
      </c>
      <c r="GV25">
        <v>21.678000000000001</v>
      </c>
      <c r="GW25">
        <v>20.052900000000001</v>
      </c>
      <c r="GX25">
        <v>30.000299999999999</v>
      </c>
      <c r="GY25">
        <v>20.044599999999999</v>
      </c>
      <c r="GZ25">
        <v>20.034300000000002</v>
      </c>
      <c r="HA25">
        <v>21.184899999999999</v>
      </c>
      <c r="HB25">
        <v>10</v>
      </c>
      <c r="HC25">
        <v>-30</v>
      </c>
      <c r="HD25">
        <v>21.6694</v>
      </c>
      <c r="HE25">
        <v>412.52800000000002</v>
      </c>
      <c r="HF25">
        <v>0</v>
      </c>
      <c r="HG25">
        <v>101.101</v>
      </c>
      <c r="HH25">
        <v>94.6297</v>
      </c>
    </row>
    <row r="26" spans="1:216" x14ac:dyDescent="0.2">
      <c r="A26">
        <v>8</v>
      </c>
      <c r="B26">
        <v>1690061035.0999999</v>
      </c>
      <c r="C26">
        <v>427.09999990463302</v>
      </c>
      <c r="D26" t="s">
        <v>373</v>
      </c>
      <c r="E26" t="s">
        <v>374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>
        <v>1690061035.0999999</v>
      </c>
      <c r="M26">
        <f t="shared" si="0"/>
        <v>1.9146682319076528E-3</v>
      </c>
      <c r="N26">
        <f t="shared" si="1"/>
        <v>1.9146682319076529</v>
      </c>
      <c r="O26">
        <f t="shared" si="2"/>
        <v>11.472726140988147</v>
      </c>
      <c r="P26">
        <f t="shared" si="3"/>
        <v>399.94600000000003</v>
      </c>
      <c r="Q26">
        <f t="shared" si="4"/>
        <v>289.44943644674214</v>
      </c>
      <c r="R26">
        <f t="shared" si="5"/>
        <v>28.924438872926665</v>
      </c>
      <c r="S26">
        <f t="shared" si="6"/>
        <v>39.966267585392401</v>
      </c>
      <c r="T26">
        <f t="shared" si="7"/>
        <v>0.18083458057832122</v>
      </c>
      <c r="U26">
        <f t="shared" si="8"/>
        <v>2.9266604534412322</v>
      </c>
      <c r="V26">
        <f t="shared" si="9"/>
        <v>0.17484858436637934</v>
      </c>
      <c r="W26">
        <f t="shared" si="10"/>
        <v>0.10980167637370628</v>
      </c>
      <c r="X26">
        <f t="shared" si="11"/>
        <v>82.67645165235551</v>
      </c>
      <c r="Y26">
        <f t="shared" si="12"/>
        <v>21.751772106921312</v>
      </c>
      <c r="Z26">
        <f t="shared" si="13"/>
        <v>20.993099999999998</v>
      </c>
      <c r="AA26">
        <f t="shared" si="14"/>
        <v>2.4948737380691561</v>
      </c>
      <c r="AB26">
        <f t="shared" si="15"/>
        <v>54.375015655671532</v>
      </c>
      <c r="AC26">
        <f t="shared" si="16"/>
        <v>1.42205189575764</v>
      </c>
      <c r="AD26">
        <f t="shared" si="17"/>
        <v>2.6152671012781847</v>
      </c>
      <c r="AE26">
        <f t="shared" si="18"/>
        <v>1.0728218423115161</v>
      </c>
      <c r="AF26">
        <f t="shared" si="19"/>
        <v>-84.436869027127486</v>
      </c>
      <c r="AG26">
        <f t="shared" si="20"/>
        <v>121.35022723523218</v>
      </c>
      <c r="AH26">
        <f t="shared" si="21"/>
        <v>8.4546319350403341</v>
      </c>
      <c r="AI26">
        <f t="shared" si="22"/>
        <v>128.04444179550055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53728.056742585308</v>
      </c>
      <c r="AO26">
        <f t="shared" si="26"/>
        <v>499.88400000000001</v>
      </c>
      <c r="AP26">
        <f t="shared" si="27"/>
        <v>421.40254199603919</v>
      </c>
      <c r="AQ26">
        <f t="shared" si="28"/>
        <v>0.84300066014523201</v>
      </c>
      <c r="AR26">
        <f t="shared" si="29"/>
        <v>0.16539127408029763</v>
      </c>
      <c r="AS26">
        <v>1690061035.0999999</v>
      </c>
      <c r="AT26">
        <v>399.94600000000003</v>
      </c>
      <c r="AU26">
        <v>412.185</v>
      </c>
      <c r="AV26">
        <v>14.230600000000001</v>
      </c>
      <c r="AW26">
        <v>12.3431</v>
      </c>
      <c r="AX26">
        <v>406.14600000000002</v>
      </c>
      <c r="AY26">
        <v>14.4512</v>
      </c>
      <c r="AZ26">
        <v>599.97500000000002</v>
      </c>
      <c r="BA26">
        <v>99.829400000000007</v>
      </c>
      <c r="BB26">
        <v>9.9759399999999998E-2</v>
      </c>
      <c r="BC26">
        <v>21.7622</v>
      </c>
      <c r="BD26">
        <v>20.993099999999998</v>
      </c>
      <c r="BE26">
        <v>999.9</v>
      </c>
      <c r="BF26">
        <v>0</v>
      </c>
      <c r="BG26">
        <v>0</v>
      </c>
      <c r="BH26">
        <v>10000.6</v>
      </c>
      <c r="BI26">
        <v>0</v>
      </c>
      <c r="BJ26">
        <v>16.753</v>
      </c>
      <c r="BK26">
        <v>-12.238799999999999</v>
      </c>
      <c r="BL26">
        <v>405.71899999999999</v>
      </c>
      <c r="BM26">
        <v>417.33600000000001</v>
      </c>
      <c r="BN26">
        <v>1.8875299999999999</v>
      </c>
      <c r="BO26">
        <v>412.185</v>
      </c>
      <c r="BP26">
        <v>12.3431</v>
      </c>
      <c r="BQ26">
        <v>1.4206300000000001</v>
      </c>
      <c r="BR26">
        <v>1.2322</v>
      </c>
      <c r="BS26">
        <v>12.139699999999999</v>
      </c>
      <c r="BT26">
        <v>9.9963899999999999</v>
      </c>
      <c r="BU26">
        <v>499.88400000000001</v>
      </c>
      <c r="BV26">
        <v>0.89998199999999995</v>
      </c>
      <c r="BW26">
        <v>0.100018</v>
      </c>
      <c r="BX26">
        <v>0</v>
      </c>
      <c r="BY26">
        <v>2.0556000000000001</v>
      </c>
      <c r="BZ26">
        <v>0</v>
      </c>
      <c r="CA26">
        <v>3973.15</v>
      </c>
      <c r="CB26">
        <v>3858.8</v>
      </c>
      <c r="CC26">
        <v>36.061999999999998</v>
      </c>
      <c r="CD26">
        <v>39.686999999999998</v>
      </c>
      <c r="CE26">
        <v>38.5</v>
      </c>
      <c r="CF26">
        <v>38.5</v>
      </c>
      <c r="CG26">
        <v>36.311999999999998</v>
      </c>
      <c r="CH26">
        <v>449.89</v>
      </c>
      <c r="CI26">
        <v>50</v>
      </c>
      <c r="CJ26">
        <v>0</v>
      </c>
      <c r="CK26">
        <v>1690061046.4000001</v>
      </c>
      <c r="CL26">
        <v>0</v>
      </c>
      <c r="CM26">
        <v>1690060480</v>
      </c>
      <c r="CN26" t="s">
        <v>356</v>
      </c>
      <c r="CO26">
        <v>1690060480</v>
      </c>
      <c r="CP26">
        <v>1690060478</v>
      </c>
      <c r="CQ26">
        <v>43</v>
      </c>
      <c r="CR26">
        <v>0.151</v>
      </c>
      <c r="CS26">
        <v>4.0000000000000001E-3</v>
      </c>
      <c r="CT26">
        <v>-6.2</v>
      </c>
      <c r="CU26">
        <v>-0.221</v>
      </c>
      <c r="CV26">
        <v>414</v>
      </c>
      <c r="CW26">
        <v>12</v>
      </c>
      <c r="CX26">
        <v>0.1</v>
      </c>
      <c r="CY26">
        <v>0.03</v>
      </c>
      <c r="CZ26">
        <v>11.3545658489942</v>
      </c>
      <c r="DA26">
        <v>0.376603557468429</v>
      </c>
      <c r="DB26">
        <v>4.4575476006587997E-2</v>
      </c>
      <c r="DC26">
        <v>1</v>
      </c>
      <c r="DD26">
        <v>412.10228571428598</v>
      </c>
      <c r="DE26">
        <v>0.30553246753298302</v>
      </c>
      <c r="DF26">
        <v>3.7378556186464899E-2</v>
      </c>
      <c r="DG26">
        <v>-1</v>
      </c>
      <c r="DH26">
        <v>499.99290476190498</v>
      </c>
      <c r="DI26">
        <v>3.2068153998907001E-2</v>
      </c>
      <c r="DJ26">
        <v>0.15109785689504901</v>
      </c>
      <c r="DK26">
        <v>1</v>
      </c>
      <c r="DL26">
        <v>2</v>
      </c>
      <c r="DM26">
        <v>2</v>
      </c>
      <c r="DN26" t="s">
        <v>357</v>
      </c>
      <c r="DO26">
        <v>3.2414900000000002</v>
      </c>
      <c r="DP26">
        <v>2.83995</v>
      </c>
      <c r="DQ26">
        <v>9.8319599999999993E-2</v>
      </c>
      <c r="DR26">
        <v>9.8933999999999994E-2</v>
      </c>
      <c r="DS26">
        <v>8.45891E-2</v>
      </c>
      <c r="DT26">
        <v>7.4062299999999998E-2</v>
      </c>
      <c r="DU26">
        <v>26457.9</v>
      </c>
      <c r="DV26">
        <v>27591.5</v>
      </c>
      <c r="DW26">
        <v>27446.5</v>
      </c>
      <c r="DX26">
        <v>28723.9</v>
      </c>
      <c r="DY26">
        <v>33117.4</v>
      </c>
      <c r="DZ26">
        <v>35403.1</v>
      </c>
      <c r="EA26">
        <v>36696.9</v>
      </c>
      <c r="EB26">
        <v>38916.6</v>
      </c>
      <c r="EC26">
        <v>2.3527</v>
      </c>
      <c r="ED26">
        <v>1.7722</v>
      </c>
      <c r="EE26">
        <v>0.10962</v>
      </c>
      <c r="EF26">
        <v>0</v>
      </c>
      <c r="EG26">
        <v>19.1798</v>
      </c>
      <c r="EH26">
        <v>999.9</v>
      </c>
      <c r="EI26">
        <v>55.176000000000002</v>
      </c>
      <c r="EJ26">
        <v>20.391999999999999</v>
      </c>
      <c r="EK26">
        <v>13.288</v>
      </c>
      <c r="EL26">
        <v>62.331699999999998</v>
      </c>
      <c r="EM26">
        <v>37.203499999999998</v>
      </c>
      <c r="EN26">
        <v>1</v>
      </c>
      <c r="EO26">
        <v>-0.54733699999999996</v>
      </c>
      <c r="EP26">
        <v>-1.07254</v>
      </c>
      <c r="EQ26">
        <v>19.973500000000001</v>
      </c>
      <c r="ER26">
        <v>5.2216300000000002</v>
      </c>
      <c r="ES26">
        <v>11.9201</v>
      </c>
      <c r="ET26">
        <v>4.9553000000000003</v>
      </c>
      <c r="EU26">
        <v>3.2970000000000002</v>
      </c>
      <c r="EV26">
        <v>9999</v>
      </c>
      <c r="EW26">
        <v>6105.9</v>
      </c>
      <c r="EX26">
        <v>88.2</v>
      </c>
      <c r="EY26">
        <v>174</v>
      </c>
      <c r="EZ26">
        <v>1.8404400000000001</v>
      </c>
      <c r="FA26">
        <v>1.8395300000000001</v>
      </c>
      <c r="FB26">
        <v>1.8454299999999999</v>
      </c>
      <c r="FC26">
        <v>1.8495299999999999</v>
      </c>
      <c r="FD26">
        <v>1.8441099999999999</v>
      </c>
      <c r="FE26">
        <v>1.84426</v>
      </c>
      <c r="FF26">
        <v>1.8442400000000001</v>
      </c>
      <c r="FG26">
        <v>1.84402</v>
      </c>
      <c r="FH26">
        <v>0</v>
      </c>
      <c r="FI26">
        <v>0</v>
      </c>
      <c r="FJ26">
        <v>0</v>
      </c>
      <c r="FK26">
        <v>0</v>
      </c>
      <c r="FL26" t="s">
        <v>358</v>
      </c>
      <c r="FM26" t="s">
        <v>359</v>
      </c>
      <c r="FN26" t="s">
        <v>360</v>
      </c>
      <c r="FO26" t="s">
        <v>360</v>
      </c>
      <c r="FP26" t="s">
        <v>360</v>
      </c>
      <c r="FQ26" t="s">
        <v>360</v>
      </c>
      <c r="FR26">
        <v>0</v>
      </c>
      <c r="FS26">
        <v>100</v>
      </c>
      <c r="FT26">
        <v>100</v>
      </c>
      <c r="FU26">
        <v>-6.2</v>
      </c>
      <c r="FV26">
        <v>-0.22059999999999999</v>
      </c>
      <c r="FW26">
        <v>-6.2001999999999402</v>
      </c>
      <c r="FX26">
        <v>0</v>
      </c>
      <c r="FY26">
        <v>0</v>
      </c>
      <c r="FZ26">
        <v>0</v>
      </c>
      <c r="GA26">
        <v>-0.220640000000001</v>
      </c>
      <c r="GB26">
        <v>0</v>
      </c>
      <c r="GC26">
        <v>0</v>
      </c>
      <c r="GD26">
        <v>0</v>
      </c>
      <c r="GE26">
        <v>-1</v>
      </c>
      <c r="GF26">
        <v>-1</v>
      </c>
      <c r="GG26">
        <v>-1</v>
      </c>
      <c r="GH26">
        <v>-1</v>
      </c>
      <c r="GI26">
        <v>9.3000000000000007</v>
      </c>
      <c r="GJ26">
        <v>9.3000000000000007</v>
      </c>
      <c r="GK26">
        <v>1.0571299999999999</v>
      </c>
      <c r="GL26">
        <v>2.5378400000000001</v>
      </c>
      <c r="GM26">
        <v>1.4489700000000001</v>
      </c>
      <c r="GN26">
        <v>2.32056</v>
      </c>
      <c r="GO26">
        <v>1.5466299999999999</v>
      </c>
      <c r="GP26">
        <v>2.34863</v>
      </c>
      <c r="GQ26">
        <v>23.212199999999999</v>
      </c>
      <c r="GR26">
        <v>14.1408</v>
      </c>
      <c r="GS26">
        <v>18</v>
      </c>
      <c r="GT26">
        <v>635.09900000000005</v>
      </c>
      <c r="GU26">
        <v>385.91399999999999</v>
      </c>
      <c r="GV26">
        <v>21.159300000000002</v>
      </c>
      <c r="GW26">
        <v>20.0563</v>
      </c>
      <c r="GX26">
        <v>30.0002</v>
      </c>
      <c r="GY26">
        <v>20.046299999999999</v>
      </c>
      <c r="GZ26">
        <v>20.034300000000002</v>
      </c>
      <c r="HA26">
        <v>21.167000000000002</v>
      </c>
      <c r="HB26">
        <v>10</v>
      </c>
      <c r="HC26">
        <v>-30</v>
      </c>
      <c r="HD26">
        <v>21.155999999999999</v>
      </c>
      <c r="HE26">
        <v>412.25799999999998</v>
      </c>
      <c r="HF26">
        <v>0</v>
      </c>
      <c r="HG26">
        <v>101.096</v>
      </c>
      <c r="HH26">
        <v>94.631200000000007</v>
      </c>
    </row>
    <row r="27" spans="1:216" x14ac:dyDescent="0.2">
      <c r="A27">
        <v>9</v>
      </c>
      <c r="B27">
        <v>1690061096.0999999</v>
      </c>
      <c r="C27">
        <v>488.09999990463302</v>
      </c>
      <c r="D27" t="s">
        <v>375</v>
      </c>
      <c r="E27" t="s">
        <v>376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>
        <v>1690061096.0999999</v>
      </c>
      <c r="M27">
        <f t="shared" si="0"/>
        <v>1.8622501954453005E-3</v>
      </c>
      <c r="N27">
        <f t="shared" si="1"/>
        <v>1.8622501954453006</v>
      </c>
      <c r="O27">
        <f t="shared" si="2"/>
        <v>10.26588610107834</v>
      </c>
      <c r="P27">
        <f t="shared" si="3"/>
        <v>399.96699999999998</v>
      </c>
      <c r="Q27">
        <f t="shared" si="4"/>
        <v>297.44469034213068</v>
      </c>
      <c r="R27">
        <f t="shared" si="5"/>
        <v>29.723999039346069</v>
      </c>
      <c r="S27">
        <f t="shared" si="6"/>
        <v>39.969174471043495</v>
      </c>
      <c r="T27">
        <f t="shared" si="7"/>
        <v>0.17518817445899584</v>
      </c>
      <c r="U27">
        <f t="shared" si="8"/>
        <v>2.9261502698942854</v>
      </c>
      <c r="V27">
        <f t="shared" si="9"/>
        <v>0.16956295440525801</v>
      </c>
      <c r="W27">
        <f t="shared" si="10"/>
        <v>0.10646720373181973</v>
      </c>
      <c r="X27">
        <f t="shared" si="11"/>
        <v>62.023011389845614</v>
      </c>
      <c r="Y27">
        <f t="shared" si="12"/>
        <v>21.677307099598043</v>
      </c>
      <c r="Z27">
        <f t="shared" si="13"/>
        <v>20.977599999999999</v>
      </c>
      <c r="AA27">
        <f t="shared" si="14"/>
        <v>2.4924981587504713</v>
      </c>
      <c r="AB27">
        <f t="shared" si="15"/>
        <v>54.047950619949489</v>
      </c>
      <c r="AC27">
        <f t="shared" si="16"/>
        <v>1.4164545317611501</v>
      </c>
      <c r="AD27">
        <f t="shared" si="17"/>
        <v>2.6207368004039111</v>
      </c>
      <c r="AE27">
        <f t="shared" si="18"/>
        <v>1.0760436269893212</v>
      </c>
      <c r="AF27">
        <f t="shared" si="19"/>
        <v>-82.125233619137759</v>
      </c>
      <c r="AG27">
        <f t="shared" si="20"/>
        <v>129.16947741142266</v>
      </c>
      <c r="AH27">
        <f t="shared" si="21"/>
        <v>9.0018383240358961</v>
      </c>
      <c r="AI27">
        <f t="shared" si="22"/>
        <v>118.06909350616641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53706.873179182767</v>
      </c>
      <c r="AO27">
        <f t="shared" si="26"/>
        <v>375.01100000000002</v>
      </c>
      <c r="AP27">
        <f t="shared" si="27"/>
        <v>316.13424299992005</v>
      </c>
      <c r="AQ27">
        <f t="shared" si="28"/>
        <v>0.84299992000213331</v>
      </c>
      <c r="AR27">
        <f t="shared" si="29"/>
        <v>0.16538984560411724</v>
      </c>
      <c r="AS27">
        <v>1690061096.0999999</v>
      </c>
      <c r="AT27">
        <v>399.96699999999998</v>
      </c>
      <c r="AU27">
        <v>410.97800000000001</v>
      </c>
      <c r="AV27">
        <v>14.174300000000001</v>
      </c>
      <c r="AW27">
        <v>12.3384</v>
      </c>
      <c r="AX27">
        <v>406.16699999999997</v>
      </c>
      <c r="AY27">
        <v>14.3949</v>
      </c>
      <c r="AZ27">
        <v>599.98500000000001</v>
      </c>
      <c r="BA27">
        <v>99.831299999999999</v>
      </c>
      <c r="BB27">
        <v>9.9880499999999997E-2</v>
      </c>
      <c r="BC27">
        <v>21.796399999999998</v>
      </c>
      <c r="BD27">
        <v>20.977599999999999</v>
      </c>
      <c r="BE27">
        <v>999.9</v>
      </c>
      <c r="BF27">
        <v>0</v>
      </c>
      <c r="BG27">
        <v>0</v>
      </c>
      <c r="BH27">
        <v>9997.5</v>
      </c>
      <c r="BI27">
        <v>0</v>
      </c>
      <c r="BJ27">
        <v>15.1722</v>
      </c>
      <c r="BK27">
        <v>-11.011100000000001</v>
      </c>
      <c r="BL27">
        <v>405.71800000000002</v>
      </c>
      <c r="BM27">
        <v>416.11200000000002</v>
      </c>
      <c r="BN27">
        <v>1.83586</v>
      </c>
      <c r="BO27">
        <v>410.97800000000001</v>
      </c>
      <c r="BP27">
        <v>12.3384</v>
      </c>
      <c r="BQ27">
        <v>1.4150400000000001</v>
      </c>
      <c r="BR27">
        <v>1.23176</v>
      </c>
      <c r="BS27">
        <v>12.079700000000001</v>
      </c>
      <c r="BT27">
        <v>9.9910499999999995</v>
      </c>
      <c r="BU27">
        <v>375.01100000000002</v>
      </c>
      <c r="BV27">
        <v>0.89999399999999996</v>
      </c>
      <c r="BW27">
        <v>0.100006</v>
      </c>
      <c r="BX27">
        <v>0</v>
      </c>
      <c r="BY27">
        <v>2.1476999999999999</v>
      </c>
      <c r="BZ27">
        <v>0</v>
      </c>
      <c r="CA27">
        <v>3166.38</v>
      </c>
      <c r="CB27">
        <v>2894.86</v>
      </c>
      <c r="CC27">
        <v>35.686999999999998</v>
      </c>
      <c r="CD27">
        <v>39.561999999999998</v>
      </c>
      <c r="CE27">
        <v>38.25</v>
      </c>
      <c r="CF27">
        <v>38.436999999999998</v>
      </c>
      <c r="CG27">
        <v>36</v>
      </c>
      <c r="CH27">
        <v>337.51</v>
      </c>
      <c r="CI27">
        <v>37.5</v>
      </c>
      <c r="CJ27">
        <v>0</v>
      </c>
      <c r="CK27">
        <v>1690061107.5999999</v>
      </c>
      <c r="CL27">
        <v>0</v>
      </c>
      <c r="CM27">
        <v>1690060480</v>
      </c>
      <c r="CN27" t="s">
        <v>356</v>
      </c>
      <c r="CO27">
        <v>1690060480</v>
      </c>
      <c r="CP27">
        <v>1690060478</v>
      </c>
      <c r="CQ27">
        <v>43</v>
      </c>
      <c r="CR27">
        <v>0.151</v>
      </c>
      <c r="CS27">
        <v>4.0000000000000001E-3</v>
      </c>
      <c r="CT27">
        <v>-6.2</v>
      </c>
      <c r="CU27">
        <v>-0.221</v>
      </c>
      <c r="CV27">
        <v>414</v>
      </c>
      <c r="CW27">
        <v>12</v>
      </c>
      <c r="CX27">
        <v>0.1</v>
      </c>
      <c r="CY27">
        <v>0.03</v>
      </c>
      <c r="CZ27">
        <v>10.143290267318701</v>
      </c>
      <c r="DA27">
        <v>0.40708057037412299</v>
      </c>
      <c r="DB27">
        <v>5.7395262803460197E-2</v>
      </c>
      <c r="DC27">
        <v>1</v>
      </c>
      <c r="DD27">
        <v>410.93259999999998</v>
      </c>
      <c r="DE27">
        <v>-0.13759398496141001</v>
      </c>
      <c r="DF27">
        <v>3.7510531854409598E-2</v>
      </c>
      <c r="DG27">
        <v>-1</v>
      </c>
      <c r="DH27">
        <v>375.00947619047599</v>
      </c>
      <c r="DI27">
        <v>3.97581552057805E-2</v>
      </c>
      <c r="DJ27">
        <v>5.4652063753913502E-3</v>
      </c>
      <c r="DK27">
        <v>1</v>
      </c>
      <c r="DL27">
        <v>2</v>
      </c>
      <c r="DM27">
        <v>2</v>
      </c>
      <c r="DN27" t="s">
        <v>357</v>
      </c>
      <c r="DO27">
        <v>3.2415099999999999</v>
      </c>
      <c r="DP27">
        <v>2.8400400000000001</v>
      </c>
      <c r="DQ27">
        <v>9.8325200000000001E-2</v>
      </c>
      <c r="DR27">
        <v>9.8716899999999996E-2</v>
      </c>
      <c r="DS27">
        <v>8.4349499999999994E-2</v>
      </c>
      <c r="DT27">
        <v>7.4043499999999998E-2</v>
      </c>
      <c r="DU27">
        <v>26459.1</v>
      </c>
      <c r="DV27">
        <v>27597.8</v>
      </c>
      <c r="DW27">
        <v>27448</v>
      </c>
      <c r="DX27">
        <v>28723.5</v>
      </c>
      <c r="DY27">
        <v>33128.199999999997</v>
      </c>
      <c r="DZ27">
        <v>35403.4</v>
      </c>
      <c r="EA27">
        <v>36699.1</v>
      </c>
      <c r="EB27">
        <v>38916</v>
      </c>
      <c r="EC27">
        <v>2.3524500000000002</v>
      </c>
      <c r="ED27">
        <v>1.7729299999999999</v>
      </c>
      <c r="EE27">
        <v>0.10333199999999999</v>
      </c>
      <c r="EF27">
        <v>0</v>
      </c>
      <c r="EG27">
        <v>19.2685</v>
      </c>
      <c r="EH27">
        <v>999.9</v>
      </c>
      <c r="EI27">
        <v>55.152000000000001</v>
      </c>
      <c r="EJ27">
        <v>20.411999999999999</v>
      </c>
      <c r="EK27">
        <v>13.297599999999999</v>
      </c>
      <c r="EL27">
        <v>62.291699999999999</v>
      </c>
      <c r="EM27">
        <v>37.251600000000003</v>
      </c>
      <c r="EN27">
        <v>1</v>
      </c>
      <c r="EO27">
        <v>-0.54743399999999998</v>
      </c>
      <c r="EP27">
        <v>-1.31094</v>
      </c>
      <c r="EQ27">
        <v>19.965399999999999</v>
      </c>
      <c r="ER27">
        <v>5.2216300000000002</v>
      </c>
      <c r="ES27">
        <v>11.9201</v>
      </c>
      <c r="ET27">
        <v>4.9555499999999997</v>
      </c>
      <c r="EU27">
        <v>3.29725</v>
      </c>
      <c r="EV27">
        <v>9999</v>
      </c>
      <c r="EW27">
        <v>6107.1</v>
      </c>
      <c r="EX27">
        <v>88.2</v>
      </c>
      <c r="EY27">
        <v>174</v>
      </c>
      <c r="EZ27">
        <v>1.8390200000000001</v>
      </c>
      <c r="FA27">
        <v>1.8380799999999999</v>
      </c>
      <c r="FB27">
        <v>1.84402</v>
      </c>
      <c r="FC27">
        <v>1.8481000000000001</v>
      </c>
      <c r="FD27">
        <v>1.8426899999999999</v>
      </c>
      <c r="FE27">
        <v>1.8428199999999999</v>
      </c>
      <c r="FF27">
        <v>1.84283</v>
      </c>
      <c r="FG27">
        <v>1.8426199999999999</v>
      </c>
      <c r="FH27">
        <v>0</v>
      </c>
      <c r="FI27">
        <v>0</v>
      </c>
      <c r="FJ27">
        <v>0</v>
      </c>
      <c r="FK27">
        <v>0</v>
      </c>
      <c r="FL27" t="s">
        <v>358</v>
      </c>
      <c r="FM27" t="s">
        <v>359</v>
      </c>
      <c r="FN27" t="s">
        <v>360</v>
      </c>
      <c r="FO27" t="s">
        <v>360</v>
      </c>
      <c r="FP27" t="s">
        <v>360</v>
      </c>
      <c r="FQ27" t="s">
        <v>360</v>
      </c>
      <c r="FR27">
        <v>0</v>
      </c>
      <c r="FS27">
        <v>100</v>
      </c>
      <c r="FT27">
        <v>100</v>
      </c>
      <c r="FU27">
        <v>-6.2</v>
      </c>
      <c r="FV27">
        <v>-0.22059999999999999</v>
      </c>
      <c r="FW27">
        <v>-6.2001999999999402</v>
      </c>
      <c r="FX27">
        <v>0</v>
      </c>
      <c r="FY27">
        <v>0</v>
      </c>
      <c r="FZ27">
        <v>0</v>
      </c>
      <c r="GA27">
        <v>-0.220640000000001</v>
      </c>
      <c r="GB27">
        <v>0</v>
      </c>
      <c r="GC27">
        <v>0</v>
      </c>
      <c r="GD27">
        <v>0</v>
      </c>
      <c r="GE27">
        <v>-1</v>
      </c>
      <c r="GF27">
        <v>-1</v>
      </c>
      <c r="GG27">
        <v>-1</v>
      </c>
      <c r="GH27">
        <v>-1</v>
      </c>
      <c r="GI27">
        <v>10.3</v>
      </c>
      <c r="GJ27">
        <v>10.3</v>
      </c>
      <c r="GK27">
        <v>1.0559099999999999</v>
      </c>
      <c r="GL27">
        <v>2.5329600000000001</v>
      </c>
      <c r="GM27">
        <v>1.4477500000000001</v>
      </c>
      <c r="GN27">
        <v>2.31934</v>
      </c>
      <c r="GO27">
        <v>1.5466299999999999</v>
      </c>
      <c r="GP27">
        <v>2.3962400000000001</v>
      </c>
      <c r="GQ27">
        <v>23.232399999999998</v>
      </c>
      <c r="GR27">
        <v>14.1408</v>
      </c>
      <c r="GS27">
        <v>18</v>
      </c>
      <c r="GT27">
        <v>634.92600000000004</v>
      </c>
      <c r="GU27">
        <v>386.339</v>
      </c>
      <c r="GV27">
        <v>21.5185</v>
      </c>
      <c r="GW27">
        <v>20.059799999999999</v>
      </c>
      <c r="GX27">
        <v>30.0001</v>
      </c>
      <c r="GY27">
        <v>20.046299999999999</v>
      </c>
      <c r="GZ27">
        <v>20.034300000000002</v>
      </c>
      <c r="HA27">
        <v>21.123999999999999</v>
      </c>
      <c r="HB27">
        <v>10</v>
      </c>
      <c r="HC27">
        <v>-30</v>
      </c>
      <c r="HD27">
        <v>21.530899999999999</v>
      </c>
      <c r="HE27">
        <v>410.99400000000003</v>
      </c>
      <c r="HF27">
        <v>0</v>
      </c>
      <c r="HG27">
        <v>101.102</v>
      </c>
      <c r="HH27">
        <v>94.629900000000006</v>
      </c>
    </row>
    <row r="28" spans="1:216" x14ac:dyDescent="0.2">
      <c r="A28">
        <v>10</v>
      </c>
      <c r="B28">
        <v>1690061157.0999999</v>
      </c>
      <c r="C28">
        <v>549.09999990463302</v>
      </c>
      <c r="D28" t="s">
        <v>377</v>
      </c>
      <c r="E28" t="s">
        <v>378</v>
      </c>
      <c r="F28" t="s">
        <v>350</v>
      </c>
      <c r="G28" t="s">
        <v>351</v>
      </c>
      <c r="H28" t="s">
        <v>352</v>
      </c>
      <c r="I28" t="s">
        <v>353</v>
      </c>
      <c r="J28" t="s">
        <v>354</v>
      </c>
      <c r="K28" t="s">
        <v>355</v>
      </c>
      <c r="L28">
        <v>1690061157.0999999</v>
      </c>
      <c r="M28">
        <f t="shared" si="0"/>
        <v>1.7985047826692619E-3</v>
      </c>
      <c r="N28">
        <f t="shared" si="1"/>
        <v>1.7985047826692619</v>
      </c>
      <c r="O28">
        <f t="shared" si="2"/>
        <v>8.0157017937703507</v>
      </c>
      <c r="P28">
        <f t="shared" si="3"/>
        <v>399.99900000000002</v>
      </c>
      <c r="Q28">
        <f t="shared" si="4"/>
        <v>314.93732067770475</v>
      </c>
      <c r="R28">
        <f t="shared" si="5"/>
        <v>31.471335300210477</v>
      </c>
      <c r="S28">
        <f t="shared" si="6"/>
        <v>39.971454071114998</v>
      </c>
      <c r="T28">
        <f t="shared" si="7"/>
        <v>0.16728628415641428</v>
      </c>
      <c r="U28">
        <f t="shared" si="8"/>
        <v>2.9267533490188686</v>
      </c>
      <c r="V28">
        <f t="shared" si="9"/>
        <v>0.16215008760442334</v>
      </c>
      <c r="W28">
        <f t="shared" si="10"/>
        <v>0.10179213552773431</v>
      </c>
      <c r="X28">
        <f t="shared" si="11"/>
        <v>41.305317545473109</v>
      </c>
      <c r="Y28">
        <f t="shared" si="12"/>
        <v>21.642176323210119</v>
      </c>
      <c r="Z28">
        <f t="shared" si="13"/>
        <v>21.0076</v>
      </c>
      <c r="AA28">
        <f t="shared" si="14"/>
        <v>2.4970978490765288</v>
      </c>
      <c r="AB28">
        <f t="shared" si="15"/>
        <v>53.584287406027563</v>
      </c>
      <c r="AC28">
        <f t="shared" si="16"/>
        <v>1.4103962828900001</v>
      </c>
      <c r="AD28">
        <f t="shared" si="17"/>
        <v>2.632107939036151</v>
      </c>
      <c r="AE28">
        <f t="shared" si="18"/>
        <v>1.0867015661865287</v>
      </c>
      <c r="AF28">
        <f t="shared" si="19"/>
        <v>-79.31406091571445</v>
      </c>
      <c r="AG28">
        <f t="shared" si="20"/>
        <v>135.64959269701686</v>
      </c>
      <c r="AH28">
        <f t="shared" si="21"/>
        <v>9.4563523736459842</v>
      </c>
      <c r="AI28">
        <f t="shared" si="22"/>
        <v>107.09720170042149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53711.620304726777</v>
      </c>
      <c r="AO28">
        <f t="shared" si="26"/>
        <v>249.739</v>
      </c>
      <c r="AP28">
        <f t="shared" si="27"/>
        <v>210.53048701837983</v>
      </c>
      <c r="AQ28">
        <f t="shared" si="28"/>
        <v>0.84300204220558195</v>
      </c>
      <c r="AR28">
        <f t="shared" si="29"/>
        <v>0.1653939414567733</v>
      </c>
      <c r="AS28">
        <v>1690061157.0999999</v>
      </c>
      <c r="AT28">
        <v>399.99900000000002</v>
      </c>
      <c r="AU28">
        <v>408.73399999999998</v>
      </c>
      <c r="AV28">
        <v>14.114000000000001</v>
      </c>
      <c r="AW28">
        <v>12.3409</v>
      </c>
      <c r="AX28">
        <v>406.19900000000001</v>
      </c>
      <c r="AY28">
        <v>14.3347</v>
      </c>
      <c r="AZ28">
        <v>600.00699999999995</v>
      </c>
      <c r="BA28">
        <v>99.828699999999998</v>
      </c>
      <c r="BB28">
        <v>0.100185</v>
      </c>
      <c r="BC28">
        <v>21.8673</v>
      </c>
      <c r="BD28">
        <v>21.0076</v>
      </c>
      <c r="BE28">
        <v>999.9</v>
      </c>
      <c r="BF28">
        <v>0</v>
      </c>
      <c r="BG28">
        <v>0</v>
      </c>
      <c r="BH28">
        <v>10001.200000000001</v>
      </c>
      <c r="BI28">
        <v>0</v>
      </c>
      <c r="BJ28">
        <v>14.921099999999999</v>
      </c>
      <c r="BK28">
        <v>-8.7347400000000004</v>
      </c>
      <c r="BL28">
        <v>405.72500000000002</v>
      </c>
      <c r="BM28">
        <v>413.84100000000001</v>
      </c>
      <c r="BN28">
        <v>1.7731600000000001</v>
      </c>
      <c r="BO28">
        <v>408.73399999999998</v>
      </c>
      <c r="BP28">
        <v>12.3409</v>
      </c>
      <c r="BQ28">
        <v>1.4089799999999999</v>
      </c>
      <c r="BR28">
        <v>1.23197</v>
      </c>
      <c r="BS28">
        <v>12.014699999999999</v>
      </c>
      <c r="BT28">
        <v>9.9936199999999999</v>
      </c>
      <c r="BU28">
        <v>249.739</v>
      </c>
      <c r="BV28">
        <v>0.899918</v>
      </c>
      <c r="BW28">
        <v>0.100082</v>
      </c>
      <c r="BX28">
        <v>0</v>
      </c>
      <c r="BY28">
        <v>2.2787000000000002</v>
      </c>
      <c r="BZ28">
        <v>0</v>
      </c>
      <c r="CA28">
        <v>2206.4899999999998</v>
      </c>
      <c r="CB28">
        <v>1927.8</v>
      </c>
      <c r="CC28">
        <v>35.25</v>
      </c>
      <c r="CD28">
        <v>39.375</v>
      </c>
      <c r="CE28">
        <v>37.936999999999998</v>
      </c>
      <c r="CF28">
        <v>38.25</v>
      </c>
      <c r="CG28">
        <v>35.686999999999998</v>
      </c>
      <c r="CH28">
        <v>224.74</v>
      </c>
      <c r="CI28">
        <v>24.99</v>
      </c>
      <c r="CJ28">
        <v>0</v>
      </c>
      <c r="CK28">
        <v>1690061168.2</v>
      </c>
      <c r="CL28">
        <v>0</v>
      </c>
      <c r="CM28">
        <v>1690060480</v>
      </c>
      <c r="CN28" t="s">
        <v>356</v>
      </c>
      <c r="CO28">
        <v>1690060480</v>
      </c>
      <c r="CP28">
        <v>1690060478</v>
      </c>
      <c r="CQ28">
        <v>43</v>
      </c>
      <c r="CR28">
        <v>0.151</v>
      </c>
      <c r="CS28">
        <v>4.0000000000000001E-3</v>
      </c>
      <c r="CT28">
        <v>-6.2</v>
      </c>
      <c r="CU28">
        <v>-0.221</v>
      </c>
      <c r="CV28">
        <v>414</v>
      </c>
      <c r="CW28">
        <v>12</v>
      </c>
      <c r="CX28">
        <v>0.1</v>
      </c>
      <c r="CY28">
        <v>0.03</v>
      </c>
      <c r="CZ28">
        <v>7.8702137164185304</v>
      </c>
      <c r="DA28">
        <v>1.77559574767932</v>
      </c>
      <c r="DB28">
        <v>0.19104117608051899</v>
      </c>
      <c r="DC28">
        <v>1</v>
      </c>
      <c r="DD28">
        <v>408.70155</v>
      </c>
      <c r="DE28">
        <v>0.87848120300826804</v>
      </c>
      <c r="DF28">
        <v>0.100128155380991</v>
      </c>
      <c r="DG28">
        <v>-1</v>
      </c>
      <c r="DH28">
        <v>249.98119047618999</v>
      </c>
      <c r="DI28">
        <v>4.9908856580466801E-2</v>
      </c>
      <c r="DJ28">
        <v>0.13565032745212199</v>
      </c>
      <c r="DK28">
        <v>1</v>
      </c>
      <c r="DL28">
        <v>2</v>
      </c>
      <c r="DM28">
        <v>2</v>
      </c>
      <c r="DN28" t="s">
        <v>357</v>
      </c>
      <c r="DO28">
        <v>3.2415600000000002</v>
      </c>
      <c r="DP28">
        <v>2.8403800000000001</v>
      </c>
      <c r="DQ28">
        <v>9.8328899999999997E-2</v>
      </c>
      <c r="DR28">
        <v>9.8306299999999999E-2</v>
      </c>
      <c r="DS28">
        <v>8.4089300000000006E-2</v>
      </c>
      <c r="DT28">
        <v>7.4052999999999994E-2</v>
      </c>
      <c r="DU28">
        <v>26458.7</v>
      </c>
      <c r="DV28">
        <v>27611.1</v>
      </c>
      <c r="DW28">
        <v>27447.599999999999</v>
      </c>
      <c r="DX28">
        <v>28724.3</v>
      </c>
      <c r="DY28">
        <v>33137.4</v>
      </c>
      <c r="DZ28">
        <v>35404</v>
      </c>
      <c r="EA28">
        <v>36698.699999999997</v>
      </c>
      <c r="EB28">
        <v>38917.199999999997</v>
      </c>
      <c r="EC28">
        <v>2.3523000000000001</v>
      </c>
      <c r="ED28">
        <v>1.7728999999999999</v>
      </c>
      <c r="EE28">
        <v>0.10130599999999999</v>
      </c>
      <c r="EF28">
        <v>0</v>
      </c>
      <c r="EG28">
        <v>19.332100000000001</v>
      </c>
      <c r="EH28">
        <v>999.9</v>
      </c>
      <c r="EI28">
        <v>55.152000000000001</v>
      </c>
      <c r="EJ28">
        <v>20.411999999999999</v>
      </c>
      <c r="EK28">
        <v>13.2986</v>
      </c>
      <c r="EL28">
        <v>62.401699999999998</v>
      </c>
      <c r="EM28">
        <v>37.243600000000001</v>
      </c>
      <c r="EN28">
        <v>1</v>
      </c>
      <c r="EO28">
        <v>-0.54756400000000005</v>
      </c>
      <c r="EP28">
        <v>-1.1546799999999999E-2</v>
      </c>
      <c r="EQ28">
        <v>19.990600000000001</v>
      </c>
      <c r="ER28">
        <v>5.2211800000000004</v>
      </c>
      <c r="ES28">
        <v>11.9201</v>
      </c>
      <c r="ET28">
        <v>4.9556500000000003</v>
      </c>
      <c r="EU28">
        <v>3.2972000000000001</v>
      </c>
      <c r="EV28">
        <v>9999</v>
      </c>
      <c r="EW28">
        <v>6108.5</v>
      </c>
      <c r="EX28">
        <v>88.2</v>
      </c>
      <c r="EY28">
        <v>174</v>
      </c>
      <c r="EZ28">
        <v>1.8402499999999999</v>
      </c>
      <c r="FA28">
        <v>1.83934</v>
      </c>
      <c r="FB28">
        <v>1.84527</v>
      </c>
      <c r="FC28">
        <v>1.84935</v>
      </c>
      <c r="FD28">
        <v>1.8439300000000001</v>
      </c>
      <c r="FE28">
        <v>1.84406</v>
      </c>
      <c r="FF28">
        <v>1.8440700000000001</v>
      </c>
      <c r="FG28">
        <v>1.8438699999999999</v>
      </c>
      <c r="FH28">
        <v>0</v>
      </c>
      <c r="FI28">
        <v>0</v>
      </c>
      <c r="FJ28">
        <v>0</v>
      </c>
      <c r="FK28">
        <v>0</v>
      </c>
      <c r="FL28" t="s">
        <v>358</v>
      </c>
      <c r="FM28" t="s">
        <v>359</v>
      </c>
      <c r="FN28" t="s">
        <v>360</v>
      </c>
      <c r="FO28" t="s">
        <v>360</v>
      </c>
      <c r="FP28" t="s">
        <v>360</v>
      </c>
      <c r="FQ28" t="s">
        <v>360</v>
      </c>
      <c r="FR28">
        <v>0</v>
      </c>
      <c r="FS28">
        <v>100</v>
      </c>
      <c r="FT28">
        <v>100</v>
      </c>
      <c r="FU28">
        <v>-6.2</v>
      </c>
      <c r="FV28">
        <v>-0.22070000000000001</v>
      </c>
      <c r="FW28">
        <v>-6.2001999999999402</v>
      </c>
      <c r="FX28">
        <v>0</v>
      </c>
      <c r="FY28">
        <v>0</v>
      </c>
      <c r="FZ28">
        <v>0</v>
      </c>
      <c r="GA28">
        <v>-0.220640000000001</v>
      </c>
      <c r="GB28">
        <v>0</v>
      </c>
      <c r="GC28">
        <v>0</v>
      </c>
      <c r="GD28">
        <v>0</v>
      </c>
      <c r="GE28">
        <v>-1</v>
      </c>
      <c r="GF28">
        <v>-1</v>
      </c>
      <c r="GG28">
        <v>-1</v>
      </c>
      <c r="GH28">
        <v>-1</v>
      </c>
      <c r="GI28">
        <v>11.3</v>
      </c>
      <c r="GJ28">
        <v>11.3</v>
      </c>
      <c r="GK28">
        <v>1.0510299999999999</v>
      </c>
      <c r="GL28">
        <v>2.5366200000000001</v>
      </c>
      <c r="GM28">
        <v>1.4489700000000001</v>
      </c>
      <c r="GN28">
        <v>2.32056</v>
      </c>
      <c r="GO28">
        <v>1.5466299999999999</v>
      </c>
      <c r="GP28">
        <v>2.4011200000000001</v>
      </c>
      <c r="GQ28">
        <v>23.232399999999998</v>
      </c>
      <c r="GR28">
        <v>14.1495</v>
      </c>
      <c r="GS28">
        <v>18</v>
      </c>
      <c r="GT28">
        <v>634.78099999999995</v>
      </c>
      <c r="GU28">
        <v>386.29700000000003</v>
      </c>
      <c r="GV28">
        <v>21.485199999999999</v>
      </c>
      <c r="GW28">
        <v>20.053699999999999</v>
      </c>
      <c r="GX28">
        <v>30.000499999999999</v>
      </c>
      <c r="GY28">
        <v>20.042999999999999</v>
      </c>
      <c r="GZ28">
        <v>20.030899999999999</v>
      </c>
      <c r="HA28">
        <v>21.033300000000001</v>
      </c>
      <c r="HB28">
        <v>10</v>
      </c>
      <c r="HC28">
        <v>-30</v>
      </c>
      <c r="HD28">
        <v>21.396699999999999</v>
      </c>
      <c r="HE28">
        <v>408.685</v>
      </c>
      <c r="HF28">
        <v>0</v>
      </c>
      <c r="HG28">
        <v>101.101</v>
      </c>
      <c r="HH28">
        <v>94.632599999999996</v>
      </c>
    </row>
    <row r="29" spans="1:216" x14ac:dyDescent="0.2">
      <c r="A29">
        <v>11</v>
      </c>
      <c r="B29">
        <v>1690061218.0999999</v>
      </c>
      <c r="C29">
        <v>610.09999990463302</v>
      </c>
      <c r="D29" t="s">
        <v>379</v>
      </c>
      <c r="E29" t="s">
        <v>380</v>
      </c>
      <c r="F29" t="s">
        <v>350</v>
      </c>
      <c r="G29" t="s">
        <v>351</v>
      </c>
      <c r="H29" t="s">
        <v>352</v>
      </c>
      <c r="I29" t="s">
        <v>353</v>
      </c>
      <c r="J29" t="s">
        <v>354</v>
      </c>
      <c r="K29" t="s">
        <v>355</v>
      </c>
      <c r="L29">
        <v>1690061218.0999999</v>
      </c>
      <c r="M29">
        <f t="shared" si="0"/>
        <v>1.7311767355660218E-3</v>
      </c>
      <c r="N29">
        <f t="shared" si="1"/>
        <v>1.7311767355660217</v>
      </c>
      <c r="O29">
        <f t="shared" si="2"/>
        <v>6.3648306803933954</v>
      </c>
      <c r="P29">
        <f t="shared" si="3"/>
        <v>399.95499999999998</v>
      </c>
      <c r="Q29">
        <f t="shared" si="4"/>
        <v>328.50360669708164</v>
      </c>
      <c r="R29">
        <f t="shared" si="5"/>
        <v>32.827527270966392</v>
      </c>
      <c r="S29">
        <f t="shared" si="6"/>
        <v>39.9677002078285</v>
      </c>
      <c r="T29">
        <f t="shared" si="7"/>
        <v>0.16073408634412706</v>
      </c>
      <c r="U29">
        <f t="shared" si="8"/>
        <v>2.9240521312415946</v>
      </c>
      <c r="V29">
        <f t="shared" si="9"/>
        <v>0.15598196203711764</v>
      </c>
      <c r="W29">
        <f t="shared" si="10"/>
        <v>9.7903982741174775E-2</v>
      </c>
      <c r="X29">
        <f t="shared" si="11"/>
        <v>29.725759978995097</v>
      </c>
      <c r="Y29">
        <f t="shared" si="12"/>
        <v>21.570135252949076</v>
      </c>
      <c r="Z29">
        <f t="shared" si="13"/>
        <v>20.9709</v>
      </c>
      <c r="AA29">
        <f t="shared" si="14"/>
        <v>2.4914719088113766</v>
      </c>
      <c r="AB29">
        <f t="shared" si="15"/>
        <v>53.409190099087652</v>
      </c>
      <c r="AC29">
        <f t="shared" si="16"/>
        <v>1.40400343633646</v>
      </c>
      <c r="AD29">
        <f t="shared" si="17"/>
        <v>2.6287675093587373</v>
      </c>
      <c r="AE29">
        <f t="shared" si="18"/>
        <v>1.0874684724749166</v>
      </c>
      <c r="AF29">
        <f t="shared" si="19"/>
        <v>-76.344894038461561</v>
      </c>
      <c r="AG29">
        <f t="shared" si="20"/>
        <v>138.03089608615923</v>
      </c>
      <c r="AH29">
        <f t="shared" si="21"/>
        <v>9.6284256948846192</v>
      </c>
      <c r="AI29">
        <f t="shared" si="22"/>
        <v>101.04018772157738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53636.102257467835</v>
      </c>
      <c r="AO29">
        <f t="shared" si="26"/>
        <v>179.72499999999999</v>
      </c>
      <c r="AP29">
        <f t="shared" si="27"/>
        <v>151.50871501502337</v>
      </c>
      <c r="AQ29">
        <f t="shared" si="28"/>
        <v>0.84300300467393718</v>
      </c>
      <c r="AR29">
        <f t="shared" si="29"/>
        <v>0.16539579902069884</v>
      </c>
      <c r="AS29">
        <v>1690061218.0999999</v>
      </c>
      <c r="AT29">
        <v>399.95499999999998</v>
      </c>
      <c r="AU29">
        <v>407.012</v>
      </c>
      <c r="AV29">
        <v>14.049799999999999</v>
      </c>
      <c r="AW29">
        <v>12.343</v>
      </c>
      <c r="AX29">
        <v>406.15600000000001</v>
      </c>
      <c r="AY29">
        <v>14.2704</v>
      </c>
      <c r="AZ29">
        <v>600.01900000000001</v>
      </c>
      <c r="BA29">
        <v>99.830500000000001</v>
      </c>
      <c r="BB29">
        <v>9.9992700000000004E-2</v>
      </c>
      <c r="BC29">
        <v>21.846499999999999</v>
      </c>
      <c r="BD29">
        <v>20.9709</v>
      </c>
      <c r="BE29">
        <v>999.9</v>
      </c>
      <c r="BF29">
        <v>0</v>
      </c>
      <c r="BG29">
        <v>0</v>
      </c>
      <c r="BH29">
        <v>9985.6200000000008</v>
      </c>
      <c r="BI29">
        <v>0</v>
      </c>
      <c r="BJ29">
        <v>13.6358</v>
      </c>
      <c r="BK29">
        <v>-7.0569499999999996</v>
      </c>
      <c r="BL29">
        <v>405.65499999999997</v>
      </c>
      <c r="BM29">
        <v>412.09899999999999</v>
      </c>
      <c r="BN29">
        <v>1.70678</v>
      </c>
      <c r="BO29">
        <v>407.012</v>
      </c>
      <c r="BP29">
        <v>12.343</v>
      </c>
      <c r="BQ29">
        <v>1.4026000000000001</v>
      </c>
      <c r="BR29">
        <v>1.23221</v>
      </c>
      <c r="BS29">
        <v>11.9457</v>
      </c>
      <c r="BT29">
        <v>9.99648</v>
      </c>
      <c r="BU29">
        <v>179.72499999999999</v>
      </c>
      <c r="BV29">
        <v>0.89989699999999995</v>
      </c>
      <c r="BW29">
        <v>0.100103</v>
      </c>
      <c r="BX29">
        <v>0</v>
      </c>
      <c r="BY29">
        <v>2.1888000000000001</v>
      </c>
      <c r="BZ29">
        <v>0</v>
      </c>
      <c r="CA29">
        <v>1632.55</v>
      </c>
      <c r="CB29">
        <v>1387.34</v>
      </c>
      <c r="CC29">
        <v>34.811999999999998</v>
      </c>
      <c r="CD29">
        <v>39.125</v>
      </c>
      <c r="CE29">
        <v>37.561999999999998</v>
      </c>
      <c r="CF29">
        <v>38.125</v>
      </c>
      <c r="CG29">
        <v>35.375</v>
      </c>
      <c r="CH29">
        <v>161.72999999999999</v>
      </c>
      <c r="CI29">
        <v>17.989999999999998</v>
      </c>
      <c r="CJ29">
        <v>0</v>
      </c>
      <c r="CK29">
        <v>1690061229.4000001</v>
      </c>
      <c r="CL29">
        <v>0</v>
      </c>
      <c r="CM29">
        <v>1690060480</v>
      </c>
      <c r="CN29" t="s">
        <v>356</v>
      </c>
      <c r="CO29">
        <v>1690060480</v>
      </c>
      <c r="CP29">
        <v>1690060478</v>
      </c>
      <c r="CQ29">
        <v>43</v>
      </c>
      <c r="CR29">
        <v>0.151</v>
      </c>
      <c r="CS29">
        <v>4.0000000000000001E-3</v>
      </c>
      <c r="CT29">
        <v>-6.2</v>
      </c>
      <c r="CU29">
        <v>-0.221</v>
      </c>
      <c r="CV29">
        <v>414</v>
      </c>
      <c r="CW29">
        <v>12</v>
      </c>
      <c r="CX29">
        <v>0.1</v>
      </c>
      <c r="CY29">
        <v>0.03</v>
      </c>
      <c r="CZ29">
        <v>6.2216990462796797</v>
      </c>
      <c r="DA29">
        <v>0.79914945676156601</v>
      </c>
      <c r="DB29">
        <v>8.5730237713062998E-2</v>
      </c>
      <c r="DC29">
        <v>1</v>
      </c>
      <c r="DD29">
        <v>406.98505</v>
      </c>
      <c r="DE29">
        <v>0.31475187969900298</v>
      </c>
      <c r="DF29">
        <v>4.38947320301677E-2</v>
      </c>
      <c r="DG29">
        <v>-1</v>
      </c>
      <c r="DH29">
        <v>179.997952380952</v>
      </c>
      <c r="DI29">
        <v>0.132769964722636</v>
      </c>
      <c r="DJ29">
        <v>9.5154749244873396E-2</v>
      </c>
      <c r="DK29">
        <v>1</v>
      </c>
      <c r="DL29">
        <v>2</v>
      </c>
      <c r="DM29">
        <v>2</v>
      </c>
      <c r="DN29" t="s">
        <v>357</v>
      </c>
      <c r="DO29">
        <v>3.24159</v>
      </c>
      <c r="DP29">
        <v>2.8400599999999998</v>
      </c>
      <c r="DQ29">
        <v>9.83237E-2</v>
      </c>
      <c r="DR29">
        <v>9.7995200000000005E-2</v>
      </c>
      <c r="DS29">
        <v>8.3815899999999999E-2</v>
      </c>
      <c r="DT29">
        <v>7.40648E-2</v>
      </c>
      <c r="DU29">
        <v>26459.9</v>
      </c>
      <c r="DV29">
        <v>27620.7</v>
      </c>
      <c r="DW29">
        <v>27448.7</v>
      </c>
      <c r="DX29">
        <v>28724.3</v>
      </c>
      <c r="DY29">
        <v>33148.9</v>
      </c>
      <c r="DZ29">
        <v>35403.4</v>
      </c>
      <c r="EA29">
        <v>36700.300000000003</v>
      </c>
      <c r="EB29">
        <v>38917</v>
      </c>
      <c r="EC29">
        <v>2.3527300000000002</v>
      </c>
      <c r="ED29">
        <v>1.7728999999999999</v>
      </c>
      <c r="EE29">
        <v>9.9010799999999996E-2</v>
      </c>
      <c r="EF29">
        <v>0</v>
      </c>
      <c r="EG29">
        <v>19.333400000000001</v>
      </c>
      <c r="EH29">
        <v>999.9</v>
      </c>
      <c r="EI29">
        <v>55.152000000000001</v>
      </c>
      <c r="EJ29">
        <v>20.391999999999999</v>
      </c>
      <c r="EK29">
        <v>13.2828</v>
      </c>
      <c r="EL29">
        <v>62.271799999999999</v>
      </c>
      <c r="EM29">
        <v>37.195500000000003</v>
      </c>
      <c r="EN29">
        <v>1</v>
      </c>
      <c r="EO29">
        <v>-0.54916900000000002</v>
      </c>
      <c r="EP29">
        <v>-1.5394000000000001</v>
      </c>
      <c r="EQ29">
        <v>19.955200000000001</v>
      </c>
      <c r="ER29">
        <v>5.2172900000000002</v>
      </c>
      <c r="ES29">
        <v>11.9201</v>
      </c>
      <c r="ET29">
        <v>4.95465</v>
      </c>
      <c r="EU29">
        <v>3.2970799999999998</v>
      </c>
      <c r="EV29">
        <v>9999</v>
      </c>
      <c r="EW29">
        <v>6109.7</v>
      </c>
      <c r="EX29">
        <v>88.2</v>
      </c>
      <c r="EY29">
        <v>174</v>
      </c>
      <c r="EZ29">
        <v>1.8404400000000001</v>
      </c>
      <c r="FA29">
        <v>1.83954</v>
      </c>
      <c r="FB29">
        <v>1.8454600000000001</v>
      </c>
      <c r="FC29">
        <v>1.8495200000000001</v>
      </c>
      <c r="FD29">
        <v>1.84412</v>
      </c>
      <c r="FE29">
        <v>1.8442400000000001</v>
      </c>
      <c r="FF29">
        <v>1.84423</v>
      </c>
      <c r="FG29">
        <v>1.8440300000000001</v>
      </c>
      <c r="FH29">
        <v>0</v>
      </c>
      <c r="FI29">
        <v>0</v>
      </c>
      <c r="FJ29">
        <v>0</v>
      </c>
      <c r="FK29">
        <v>0</v>
      </c>
      <c r="FL29" t="s">
        <v>358</v>
      </c>
      <c r="FM29" t="s">
        <v>359</v>
      </c>
      <c r="FN29" t="s">
        <v>360</v>
      </c>
      <c r="FO29" t="s">
        <v>360</v>
      </c>
      <c r="FP29" t="s">
        <v>360</v>
      </c>
      <c r="FQ29" t="s">
        <v>360</v>
      </c>
      <c r="FR29">
        <v>0</v>
      </c>
      <c r="FS29">
        <v>100</v>
      </c>
      <c r="FT29">
        <v>100</v>
      </c>
      <c r="FU29">
        <v>-6.2009999999999996</v>
      </c>
      <c r="FV29">
        <v>-0.22059999999999999</v>
      </c>
      <c r="FW29">
        <v>-6.2001999999999402</v>
      </c>
      <c r="FX29">
        <v>0</v>
      </c>
      <c r="FY29">
        <v>0</v>
      </c>
      <c r="FZ29">
        <v>0</v>
      </c>
      <c r="GA29">
        <v>-0.220640000000001</v>
      </c>
      <c r="GB29">
        <v>0</v>
      </c>
      <c r="GC29">
        <v>0</v>
      </c>
      <c r="GD29">
        <v>0</v>
      </c>
      <c r="GE29">
        <v>-1</v>
      </c>
      <c r="GF29">
        <v>-1</v>
      </c>
      <c r="GG29">
        <v>-1</v>
      </c>
      <c r="GH29">
        <v>-1</v>
      </c>
      <c r="GI29">
        <v>12.3</v>
      </c>
      <c r="GJ29">
        <v>12.3</v>
      </c>
      <c r="GK29">
        <v>1.0473600000000001</v>
      </c>
      <c r="GL29">
        <v>2.5366200000000001</v>
      </c>
      <c r="GM29">
        <v>1.4489700000000001</v>
      </c>
      <c r="GN29">
        <v>2.32056</v>
      </c>
      <c r="GO29">
        <v>1.5466299999999999</v>
      </c>
      <c r="GP29">
        <v>2.4426299999999999</v>
      </c>
      <c r="GQ29">
        <v>23.232399999999998</v>
      </c>
      <c r="GR29">
        <v>14.1495</v>
      </c>
      <c r="GS29">
        <v>18</v>
      </c>
      <c r="GT29">
        <v>634.98900000000003</v>
      </c>
      <c r="GU29">
        <v>386.25200000000001</v>
      </c>
      <c r="GV29">
        <v>21.898299999999999</v>
      </c>
      <c r="GW29">
        <v>20.046099999999999</v>
      </c>
      <c r="GX29">
        <v>30.0001</v>
      </c>
      <c r="GY29">
        <v>20.036100000000001</v>
      </c>
      <c r="GZ29">
        <v>20.025300000000001</v>
      </c>
      <c r="HA29">
        <v>20.965499999999999</v>
      </c>
      <c r="HB29">
        <v>10</v>
      </c>
      <c r="HC29">
        <v>-30</v>
      </c>
      <c r="HD29">
        <v>21.9053</v>
      </c>
      <c r="HE29">
        <v>407.09</v>
      </c>
      <c r="HF29">
        <v>0</v>
      </c>
      <c r="HG29">
        <v>101.105</v>
      </c>
      <c r="HH29">
        <v>94.632400000000004</v>
      </c>
    </row>
    <row r="30" spans="1:216" x14ac:dyDescent="0.2">
      <c r="A30">
        <v>12</v>
      </c>
      <c r="B30">
        <v>1690061279.0999999</v>
      </c>
      <c r="C30">
        <v>671.09999990463302</v>
      </c>
      <c r="D30" t="s">
        <v>381</v>
      </c>
      <c r="E30" t="s">
        <v>382</v>
      </c>
      <c r="F30" t="s">
        <v>350</v>
      </c>
      <c r="G30" t="s">
        <v>351</v>
      </c>
      <c r="H30" t="s">
        <v>352</v>
      </c>
      <c r="I30" t="s">
        <v>353</v>
      </c>
      <c r="J30" t="s">
        <v>354</v>
      </c>
      <c r="K30" t="s">
        <v>355</v>
      </c>
      <c r="L30">
        <v>1690061279.0999999</v>
      </c>
      <c r="M30">
        <f t="shared" si="0"/>
        <v>1.6627713704276195E-3</v>
      </c>
      <c r="N30">
        <f t="shared" si="1"/>
        <v>1.6627713704276195</v>
      </c>
      <c r="O30">
        <f t="shared" si="2"/>
        <v>4.719289288380244</v>
      </c>
      <c r="P30">
        <f t="shared" si="3"/>
        <v>399.98200000000003</v>
      </c>
      <c r="Q30">
        <f t="shared" si="4"/>
        <v>342.55992540448852</v>
      </c>
      <c r="R30">
        <f t="shared" si="5"/>
        <v>34.231944833685453</v>
      </c>
      <c r="S30">
        <f t="shared" si="6"/>
        <v>39.970121263600007</v>
      </c>
      <c r="T30">
        <f t="shared" si="7"/>
        <v>0.15237884246846986</v>
      </c>
      <c r="U30">
        <f t="shared" si="8"/>
        <v>2.9233816392561938</v>
      </c>
      <c r="V30">
        <f t="shared" si="9"/>
        <v>0.1480998948912316</v>
      </c>
      <c r="W30">
        <f t="shared" si="10"/>
        <v>9.2936872333933176E-2</v>
      </c>
      <c r="X30">
        <f t="shared" si="11"/>
        <v>20.677273008318668</v>
      </c>
      <c r="Y30">
        <f t="shared" si="12"/>
        <v>21.57681978170686</v>
      </c>
      <c r="Z30">
        <f t="shared" si="13"/>
        <v>21.013000000000002</v>
      </c>
      <c r="AA30">
        <f t="shared" si="14"/>
        <v>2.4979265823268504</v>
      </c>
      <c r="AB30">
        <f t="shared" si="15"/>
        <v>53.037247054903759</v>
      </c>
      <c r="AC30">
        <f t="shared" si="16"/>
        <v>1.39784802134</v>
      </c>
      <c r="AD30">
        <f t="shared" si="17"/>
        <v>2.6355968662795757</v>
      </c>
      <c r="AE30">
        <f t="shared" si="18"/>
        <v>1.1000785609868504</v>
      </c>
      <c r="AF30">
        <f t="shared" si="19"/>
        <v>-73.328217435858022</v>
      </c>
      <c r="AG30">
        <f t="shared" si="20"/>
        <v>138.06228741956767</v>
      </c>
      <c r="AH30">
        <f t="shared" si="21"/>
        <v>9.6369769242482537</v>
      </c>
      <c r="AI30">
        <f t="shared" si="22"/>
        <v>95.048319916276569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53608.669570315731</v>
      </c>
      <c r="AO30">
        <f t="shared" si="26"/>
        <v>125.015</v>
      </c>
      <c r="AP30">
        <f t="shared" si="27"/>
        <v>105.38818497840346</v>
      </c>
      <c r="AQ30">
        <f t="shared" si="28"/>
        <v>0.84300431930891062</v>
      </c>
      <c r="AR30">
        <f t="shared" si="29"/>
        <v>0.1653983362661974</v>
      </c>
      <c r="AS30">
        <v>1690061279.0999999</v>
      </c>
      <c r="AT30">
        <v>399.98200000000003</v>
      </c>
      <c r="AU30">
        <v>405.36599999999999</v>
      </c>
      <c r="AV30">
        <v>13.988300000000001</v>
      </c>
      <c r="AW30">
        <v>12.3489</v>
      </c>
      <c r="AX30">
        <v>406.18200000000002</v>
      </c>
      <c r="AY30">
        <v>14.209</v>
      </c>
      <c r="AZ30">
        <v>600.04100000000005</v>
      </c>
      <c r="BA30">
        <v>99.829700000000003</v>
      </c>
      <c r="BB30">
        <v>0.10009999999999999</v>
      </c>
      <c r="BC30">
        <v>21.888999999999999</v>
      </c>
      <c r="BD30">
        <v>21.013000000000002</v>
      </c>
      <c r="BE30">
        <v>999.9</v>
      </c>
      <c r="BF30">
        <v>0</v>
      </c>
      <c r="BG30">
        <v>0</v>
      </c>
      <c r="BH30">
        <v>9981.8799999999992</v>
      </c>
      <c r="BI30">
        <v>0</v>
      </c>
      <c r="BJ30">
        <v>13.3108</v>
      </c>
      <c r="BK30">
        <v>-5.3837900000000003</v>
      </c>
      <c r="BL30">
        <v>405.65600000000001</v>
      </c>
      <c r="BM30">
        <v>410.43400000000003</v>
      </c>
      <c r="BN30">
        <v>1.63937</v>
      </c>
      <c r="BO30">
        <v>405.36599999999999</v>
      </c>
      <c r="BP30">
        <v>12.3489</v>
      </c>
      <c r="BQ30">
        <v>1.39645</v>
      </c>
      <c r="BR30">
        <v>1.2327900000000001</v>
      </c>
      <c r="BS30">
        <v>11.879099999999999</v>
      </c>
      <c r="BT30">
        <v>10.003500000000001</v>
      </c>
      <c r="BU30">
        <v>125.015</v>
      </c>
      <c r="BV30">
        <v>0.89985599999999999</v>
      </c>
      <c r="BW30">
        <v>0.100144</v>
      </c>
      <c r="BX30">
        <v>0</v>
      </c>
      <c r="BY30">
        <v>2.2225000000000001</v>
      </c>
      <c r="BZ30">
        <v>0</v>
      </c>
      <c r="CA30">
        <v>1191.0999999999999</v>
      </c>
      <c r="CB30">
        <v>965.00300000000004</v>
      </c>
      <c r="CC30">
        <v>34.375</v>
      </c>
      <c r="CD30">
        <v>38.875</v>
      </c>
      <c r="CE30">
        <v>37.25</v>
      </c>
      <c r="CF30">
        <v>37.936999999999998</v>
      </c>
      <c r="CG30">
        <v>35</v>
      </c>
      <c r="CH30">
        <v>112.5</v>
      </c>
      <c r="CI30">
        <v>12.52</v>
      </c>
      <c r="CJ30">
        <v>0</v>
      </c>
      <c r="CK30">
        <v>1690061290.5999999</v>
      </c>
      <c r="CL30">
        <v>0</v>
      </c>
      <c r="CM30">
        <v>1690060480</v>
      </c>
      <c r="CN30" t="s">
        <v>356</v>
      </c>
      <c r="CO30">
        <v>1690060480</v>
      </c>
      <c r="CP30">
        <v>1690060478</v>
      </c>
      <c r="CQ30">
        <v>43</v>
      </c>
      <c r="CR30">
        <v>0.151</v>
      </c>
      <c r="CS30">
        <v>4.0000000000000001E-3</v>
      </c>
      <c r="CT30">
        <v>-6.2</v>
      </c>
      <c r="CU30">
        <v>-0.221</v>
      </c>
      <c r="CV30">
        <v>414</v>
      </c>
      <c r="CW30">
        <v>12</v>
      </c>
      <c r="CX30">
        <v>0.1</v>
      </c>
      <c r="CY30">
        <v>0.03</v>
      </c>
      <c r="CZ30">
        <v>4.4763792495966204</v>
      </c>
      <c r="DA30">
        <v>1.15869667172337</v>
      </c>
      <c r="DB30">
        <v>0.12012491696003599</v>
      </c>
      <c r="DC30">
        <v>1</v>
      </c>
      <c r="DD30">
        <v>405.22761904761899</v>
      </c>
      <c r="DE30">
        <v>0.36233766233812997</v>
      </c>
      <c r="DF30">
        <v>5.2933449853371103E-2</v>
      </c>
      <c r="DG30">
        <v>-1</v>
      </c>
      <c r="DH30">
        <v>124.99876190476201</v>
      </c>
      <c r="DI30">
        <v>5.1338394237475404E-4</v>
      </c>
      <c r="DJ30">
        <v>9.9613766590428005E-3</v>
      </c>
      <c r="DK30">
        <v>1</v>
      </c>
      <c r="DL30">
        <v>2</v>
      </c>
      <c r="DM30">
        <v>2</v>
      </c>
      <c r="DN30" t="s">
        <v>357</v>
      </c>
      <c r="DO30">
        <v>3.2416499999999999</v>
      </c>
      <c r="DP30">
        <v>2.8401299999999998</v>
      </c>
      <c r="DQ30">
        <v>9.8329E-2</v>
      </c>
      <c r="DR30">
        <v>9.7694799999999998E-2</v>
      </c>
      <c r="DS30">
        <v>8.3551799999999996E-2</v>
      </c>
      <c r="DT30">
        <v>7.4091699999999996E-2</v>
      </c>
      <c r="DU30">
        <v>26460.1</v>
      </c>
      <c r="DV30">
        <v>27630.7</v>
      </c>
      <c r="DW30">
        <v>27449</v>
      </c>
      <c r="DX30">
        <v>28725.1</v>
      </c>
      <c r="DY30">
        <v>33158.6</v>
      </c>
      <c r="DZ30">
        <v>35403.199999999997</v>
      </c>
      <c r="EA30">
        <v>36700.300000000003</v>
      </c>
      <c r="EB30">
        <v>38917.9</v>
      </c>
      <c r="EC30">
        <v>2.35222</v>
      </c>
      <c r="ED30">
        <v>1.77325</v>
      </c>
      <c r="EE30">
        <v>9.5263100000000003E-2</v>
      </c>
      <c r="EF30">
        <v>0</v>
      </c>
      <c r="EG30">
        <v>19.4376</v>
      </c>
      <c r="EH30">
        <v>999.9</v>
      </c>
      <c r="EI30">
        <v>55.176000000000002</v>
      </c>
      <c r="EJ30">
        <v>20.391999999999999</v>
      </c>
      <c r="EK30">
        <v>13.2881</v>
      </c>
      <c r="EL30">
        <v>62.471800000000002</v>
      </c>
      <c r="EM30">
        <v>37.484000000000002</v>
      </c>
      <c r="EN30">
        <v>1</v>
      </c>
      <c r="EO30">
        <v>-0.54913900000000004</v>
      </c>
      <c r="EP30">
        <v>-0.98035899999999998</v>
      </c>
      <c r="EQ30">
        <v>19.980599999999999</v>
      </c>
      <c r="ER30">
        <v>5.2192400000000001</v>
      </c>
      <c r="ES30">
        <v>11.9201</v>
      </c>
      <c r="ET30">
        <v>4.9541000000000004</v>
      </c>
      <c r="EU30">
        <v>3.29705</v>
      </c>
      <c r="EV30">
        <v>9999</v>
      </c>
      <c r="EW30">
        <v>6111.1</v>
      </c>
      <c r="EX30">
        <v>88.2</v>
      </c>
      <c r="EY30">
        <v>174</v>
      </c>
      <c r="EZ30">
        <v>1.8409199999999999</v>
      </c>
      <c r="FA30">
        <v>1.8400099999999999</v>
      </c>
      <c r="FB30">
        <v>1.8459399999999999</v>
      </c>
      <c r="FC30">
        <v>1.85002</v>
      </c>
      <c r="FD30">
        <v>1.84459</v>
      </c>
      <c r="FE30">
        <v>1.8447199999999999</v>
      </c>
      <c r="FF30">
        <v>1.84473</v>
      </c>
      <c r="FG30">
        <v>1.8445</v>
      </c>
      <c r="FH30">
        <v>0</v>
      </c>
      <c r="FI30">
        <v>0</v>
      </c>
      <c r="FJ30">
        <v>0</v>
      </c>
      <c r="FK30">
        <v>0</v>
      </c>
      <c r="FL30" t="s">
        <v>358</v>
      </c>
      <c r="FM30" t="s">
        <v>359</v>
      </c>
      <c r="FN30" t="s">
        <v>360</v>
      </c>
      <c r="FO30" t="s">
        <v>360</v>
      </c>
      <c r="FP30" t="s">
        <v>360</v>
      </c>
      <c r="FQ30" t="s">
        <v>360</v>
      </c>
      <c r="FR30">
        <v>0</v>
      </c>
      <c r="FS30">
        <v>100</v>
      </c>
      <c r="FT30">
        <v>100</v>
      </c>
      <c r="FU30">
        <v>-6.2</v>
      </c>
      <c r="FV30">
        <v>-0.22070000000000001</v>
      </c>
      <c r="FW30">
        <v>-6.2001999999999402</v>
      </c>
      <c r="FX30">
        <v>0</v>
      </c>
      <c r="FY30">
        <v>0</v>
      </c>
      <c r="FZ30">
        <v>0</v>
      </c>
      <c r="GA30">
        <v>-0.220640000000001</v>
      </c>
      <c r="GB30">
        <v>0</v>
      </c>
      <c r="GC30">
        <v>0</v>
      </c>
      <c r="GD30">
        <v>0</v>
      </c>
      <c r="GE30">
        <v>-1</v>
      </c>
      <c r="GF30">
        <v>-1</v>
      </c>
      <c r="GG30">
        <v>-1</v>
      </c>
      <c r="GH30">
        <v>-1</v>
      </c>
      <c r="GI30">
        <v>13.3</v>
      </c>
      <c r="GJ30">
        <v>13.4</v>
      </c>
      <c r="GK30">
        <v>1.0437000000000001</v>
      </c>
      <c r="GL30">
        <v>2.5402800000000001</v>
      </c>
      <c r="GM30">
        <v>1.4489700000000001</v>
      </c>
      <c r="GN30">
        <v>2.32056</v>
      </c>
      <c r="GO30">
        <v>1.5466299999999999</v>
      </c>
      <c r="GP30">
        <v>2.34009</v>
      </c>
      <c r="GQ30">
        <v>23.252600000000001</v>
      </c>
      <c r="GR30">
        <v>14.1233</v>
      </c>
      <c r="GS30">
        <v>18</v>
      </c>
      <c r="GT30">
        <v>634.55899999999997</v>
      </c>
      <c r="GU30">
        <v>386.40600000000001</v>
      </c>
      <c r="GV30">
        <v>21.5305</v>
      </c>
      <c r="GW30">
        <v>20.039200000000001</v>
      </c>
      <c r="GX30">
        <v>30.0001</v>
      </c>
      <c r="GY30">
        <v>20.029199999999999</v>
      </c>
      <c r="GZ30">
        <v>20.018899999999999</v>
      </c>
      <c r="HA30">
        <v>20.889299999999999</v>
      </c>
      <c r="HB30">
        <v>10</v>
      </c>
      <c r="HC30">
        <v>-30</v>
      </c>
      <c r="HD30">
        <v>21.5291</v>
      </c>
      <c r="HE30">
        <v>405.27100000000002</v>
      </c>
      <c r="HF30">
        <v>0</v>
      </c>
      <c r="HG30">
        <v>101.105</v>
      </c>
      <c r="HH30">
        <v>94.634799999999998</v>
      </c>
    </row>
    <row r="31" spans="1:216" x14ac:dyDescent="0.2">
      <c r="A31">
        <v>13</v>
      </c>
      <c r="B31">
        <v>1690061340.0999999</v>
      </c>
      <c r="C31">
        <v>732.09999990463302</v>
      </c>
      <c r="D31" t="s">
        <v>383</v>
      </c>
      <c r="E31" t="s">
        <v>384</v>
      </c>
      <c r="F31" t="s">
        <v>350</v>
      </c>
      <c r="G31" t="s">
        <v>351</v>
      </c>
      <c r="H31" t="s">
        <v>352</v>
      </c>
      <c r="I31" t="s">
        <v>353</v>
      </c>
      <c r="J31" t="s">
        <v>354</v>
      </c>
      <c r="K31" t="s">
        <v>355</v>
      </c>
      <c r="L31">
        <v>1690061340.0999999</v>
      </c>
      <c r="M31">
        <f t="shared" si="0"/>
        <v>1.5850722480849711E-3</v>
      </c>
      <c r="N31">
        <f t="shared" si="1"/>
        <v>1.585072248084971</v>
      </c>
      <c r="O31">
        <f t="shared" si="2"/>
        <v>3.6709189620813572</v>
      </c>
      <c r="P31">
        <f t="shared" si="3"/>
        <v>400.05099999999999</v>
      </c>
      <c r="Q31">
        <f t="shared" si="4"/>
        <v>351.91660755478279</v>
      </c>
      <c r="R31">
        <f t="shared" si="5"/>
        <v>35.168190486745608</v>
      </c>
      <c r="S31">
        <f t="shared" si="6"/>
        <v>39.978419518672297</v>
      </c>
      <c r="T31">
        <f t="shared" si="7"/>
        <v>0.14517174904881167</v>
      </c>
      <c r="U31">
        <f t="shared" si="8"/>
        <v>2.9275037645829634</v>
      </c>
      <c r="V31">
        <f t="shared" si="9"/>
        <v>0.14128774998881707</v>
      </c>
      <c r="W31">
        <f t="shared" si="10"/>
        <v>8.8645150347219009E-2</v>
      </c>
      <c r="X31">
        <f t="shared" si="11"/>
        <v>16.541695833473305</v>
      </c>
      <c r="Y31">
        <f t="shared" si="12"/>
        <v>21.521021081770161</v>
      </c>
      <c r="Z31">
        <f t="shared" si="13"/>
        <v>20.963100000000001</v>
      </c>
      <c r="AA31">
        <f t="shared" si="14"/>
        <v>2.4902776362692274</v>
      </c>
      <c r="AB31">
        <f t="shared" si="15"/>
        <v>52.942255514142779</v>
      </c>
      <c r="AC31">
        <f t="shared" si="16"/>
        <v>1.39092173765505</v>
      </c>
      <c r="AD31">
        <f t="shared" si="17"/>
        <v>2.6272430672763551</v>
      </c>
      <c r="AE31">
        <f t="shared" si="18"/>
        <v>1.0993558986141774</v>
      </c>
      <c r="AF31">
        <f t="shared" si="19"/>
        <v>-69.901686140547227</v>
      </c>
      <c r="AG31">
        <f t="shared" si="20"/>
        <v>137.92552474542018</v>
      </c>
      <c r="AH31">
        <f t="shared" si="21"/>
        <v>9.6088847731431528</v>
      </c>
      <c r="AI31">
        <f t="shared" si="22"/>
        <v>94.174419211489408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53739.298137619728</v>
      </c>
      <c r="AO31">
        <f t="shared" si="26"/>
        <v>100.017</v>
      </c>
      <c r="AP31">
        <f t="shared" si="27"/>
        <v>84.314271001799639</v>
      </c>
      <c r="AQ31">
        <f t="shared" si="28"/>
        <v>0.84299940011997609</v>
      </c>
      <c r="AR31">
        <f t="shared" si="29"/>
        <v>0.1653888422315537</v>
      </c>
      <c r="AS31">
        <v>1690061340.0999999</v>
      </c>
      <c r="AT31">
        <v>400.05099999999999</v>
      </c>
      <c r="AU31">
        <v>404.35599999999999</v>
      </c>
      <c r="AV31">
        <v>13.9185</v>
      </c>
      <c r="AW31">
        <v>12.355499999999999</v>
      </c>
      <c r="AX31">
        <v>406.25099999999998</v>
      </c>
      <c r="AY31">
        <v>14.139099999999999</v>
      </c>
      <c r="AZ31">
        <v>600.00400000000002</v>
      </c>
      <c r="BA31">
        <v>99.833500000000001</v>
      </c>
      <c r="BB31">
        <v>9.9807300000000002E-2</v>
      </c>
      <c r="BC31">
        <v>21.837</v>
      </c>
      <c r="BD31">
        <v>20.963100000000001</v>
      </c>
      <c r="BE31">
        <v>999.9</v>
      </c>
      <c r="BF31">
        <v>0</v>
      </c>
      <c r="BG31">
        <v>0</v>
      </c>
      <c r="BH31">
        <v>10005</v>
      </c>
      <c r="BI31">
        <v>0</v>
      </c>
      <c r="BJ31">
        <v>14.418799999999999</v>
      </c>
      <c r="BK31">
        <v>-4.3052700000000002</v>
      </c>
      <c r="BL31">
        <v>405.69799999999998</v>
      </c>
      <c r="BM31">
        <v>409.41500000000002</v>
      </c>
      <c r="BN31">
        <v>1.5630299999999999</v>
      </c>
      <c r="BO31">
        <v>404.35599999999999</v>
      </c>
      <c r="BP31">
        <v>12.355499999999999</v>
      </c>
      <c r="BQ31">
        <v>1.3895299999999999</v>
      </c>
      <c r="BR31">
        <v>1.23349</v>
      </c>
      <c r="BS31">
        <v>11.803900000000001</v>
      </c>
      <c r="BT31">
        <v>10.012</v>
      </c>
      <c r="BU31">
        <v>100.017</v>
      </c>
      <c r="BV31">
        <v>0.90005100000000005</v>
      </c>
      <c r="BW31">
        <v>9.9949099999999999E-2</v>
      </c>
      <c r="BX31">
        <v>0</v>
      </c>
      <c r="BY31">
        <v>2.2063000000000001</v>
      </c>
      <c r="BZ31">
        <v>0</v>
      </c>
      <c r="CA31">
        <v>998.14099999999996</v>
      </c>
      <c r="CB31">
        <v>772.08100000000002</v>
      </c>
      <c r="CC31">
        <v>34</v>
      </c>
      <c r="CD31">
        <v>38.625</v>
      </c>
      <c r="CE31">
        <v>36.875</v>
      </c>
      <c r="CF31">
        <v>37.686999999999998</v>
      </c>
      <c r="CG31">
        <v>34.686999999999998</v>
      </c>
      <c r="CH31">
        <v>90.02</v>
      </c>
      <c r="CI31">
        <v>10</v>
      </c>
      <c r="CJ31">
        <v>0</v>
      </c>
      <c r="CK31">
        <v>1690061351.8</v>
      </c>
      <c r="CL31">
        <v>0</v>
      </c>
      <c r="CM31">
        <v>1690060480</v>
      </c>
      <c r="CN31" t="s">
        <v>356</v>
      </c>
      <c r="CO31">
        <v>1690060480</v>
      </c>
      <c r="CP31">
        <v>1690060478</v>
      </c>
      <c r="CQ31">
        <v>43</v>
      </c>
      <c r="CR31">
        <v>0.151</v>
      </c>
      <c r="CS31">
        <v>4.0000000000000001E-3</v>
      </c>
      <c r="CT31">
        <v>-6.2</v>
      </c>
      <c r="CU31">
        <v>-0.221</v>
      </c>
      <c r="CV31">
        <v>414</v>
      </c>
      <c r="CW31">
        <v>12</v>
      </c>
      <c r="CX31">
        <v>0.1</v>
      </c>
      <c r="CY31">
        <v>0.03</v>
      </c>
      <c r="CZ31">
        <v>3.67922549217956</v>
      </c>
      <c r="DA31">
        <v>0.27860074692092501</v>
      </c>
      <c r="DB31">
        <v>4.3557732064724602E-2</v>
      </c>
      <c r="DC31">
        <v>1</v>
      </c>
      <c r="DD31">
        <v>404.37200000000001</v>
      </c>
      <c r="DE31">
        <v>0.10520300751883201</v>
      </c>
      <c r="DF31">
        <v>2.6032671779899499E-2</v>
      </c>
      <c r="DG31">
        <v>-1</v>
      </c>
      <c r="DH31">
        <v>100.01155</v>
      </c>
      <c r="DI31">
        <v>-1.14166612268288E-2</v>
      </c>
      <c r="DJ31">
        <v>4.4885966626552398E-3</v>
      </c>
      <c r="DK31">
        <v>1</v>
      </c>
      <c r="DL31">
        <v>2</v>
      </c>
      <c r="DM31">
        <v>2</v>
      </c>
      <c r="DN31" t="s">
        <v>357</v>
      </c>
      <c r="DO31">
        <v>3.2415699999999998</v>
      </c>
      <c r="DP31">
        <v>2.8400400000000001</v>
      </c>
      <c r="DQ31">
        <v>9.83464E-2</v>
      </c>
      <c r="DR31">
        <v>9.7515599999999994E-2</v>
      </c>
      <c r="DS31">
        <v>8.3254900000000007E-2</v>
      </c>
      <c r="DT31">
        <v>7.4124599999999999E-2</v>
      </c>
      <c r="DU31">
        <v>26460.3</v>
      </c>
      <c r="DV31">
        <v>27635.5</v>
      </c>
      <c r="DW31">
        <v>27449.8</v>
      </c>
      <c r="DX31">
        <v>28724.5</v>
      </c>
      <c r="DY31">
        <v>33170.699999999997</v>
      </c>
      <c r="DZ31">
        <v>35401.300000000003</v>
      </c>
      <c r="EA31">
        <v>36701.5</v>
      </c>
      <c r="EB31">
        <v>38917.199999999997</v>
      </c>
      <c r="EC31">
        <v>2.3522799999999999</v>
      </c>
      <c r="ED31">
        <v>1.77305</v>
      </c>
      <c r="EE31">
        <v>9.1962500000000003E-2</v>
      </c>
      <c r="EF31">
        <v>0</v>
      </c>
      <c r="EG31">
        <v>19.4422</v>
      </c>
      <c r="EH31">
        <v>999.9</v>
      </c>
      <c r="EI31">
        <v>55.176000000000002</v>
      </c>
      <c r="EJ31">
        <v>20.411999999999999</v>
      </c>
      <c r="EK31">
        <v>13.303599999999999</v>
      </c>
      <c r="EL31">
        <v>62.311799999999998</v>
      </c>
      <c r="EM31">
        <v>37.407899999999998</v>
      </c>
      <c r="EN31">
        <v>1</v>
      </c>
      <c r="EO31">
        <v>-0.54992399999999997</v>
      </c>
      <c r="EP31">
        <v>-1.37764</v>
      </c>
      <c r="EQ31">
        <v>19.963999999999999</v>
      </c>
      <c r="ER31">
        <v>5.2192400000000001</v>
      </c>
      <c r="ES31">
        <v>11.9201</v>
      </c>
      <c r="ET31">
        <v>4.9546999999999999</v>
      </c>
      <c r="EU31">
        <v>3.2970799999999998</v>
      </c>
      <c r="EV31">
        <v>9999</v>
      </c>
      <c r="EW31">
        <v>6112.3</v>
      </c>
      <c r="EX31">
        <v>88.3</v>
      </c>
      <c r="EY31">
        <v>174</v>
      </c>
      <c r="EZ31">
        <v>1.84006</v>
      </c>
      <c r="FA31">
        <v>1.83914</v>
      </c>
      <c r="FB31">
        <v>1.8450800000000001</v>
      </c>
      <c r="FC31">
        <v>1.8491500000000001</v>
      </c>
      <c r="FD31">
        <v>1.84375</v>
      </c>
      <c r="FE31">
        <v>1.84388</v>
      </c>
      <c r="FF31">
        <v>1.8438399999999999</v>
      </c>
      <c r="FG31">
        <v>1.8436399999999999</v>
      </c>
      <c r="FH31">
        <v>0</v>
      </c>
      <c r="FI31">
        <v>0</v>
      </c>
      <c r="FJ31">
        <v>0</v>
      </c>
      <c r="FK31">
        <v>0</v>
      </c>
      <c r="FL31" t="s">
        <v>358</v>
      </c>
      <c r="FM31" t="s">
        <v>359</v>
      </c>
      <c r="FN31" t="s">
        <v>360</v>
      </c>
      <c r="FO31" t="s">
        <v>360</v>
      </c>
      <c r="FP31" t="s">
        <v>360</v>
      </c>
      <c r="FQ31" t="s">
        <v>360</v>
      </c>
      <c r="FR31">
        <v>0</v>
      </c>
      <c r="FS31">
        <v>100</v>
      </c>
      <c r="FT31">
        <v>100</v>
      </c>
      <c r="FU31">
        <v>-6.2</v>
      </c>
      <c r="FV31">
        <v>-0.22059999999999999</v>
      </c>
      <c r="FW31">
        <v>-6.2001999999999402</v>
      </c>
      <c r="FX31">
        <v>0</v>
      </c>
      <c r="FY31">
        <v>0</v>
      </c>
      <c r="FZ31">
        <v>0</v>
      </c>
      <c r="GA31">
        <v>-0.220640000000001</v>
      </c>
      <c r="GB31">
        <v>0</v>
      </c>
      <c r="GC31">
        <v>0</v>
      </c>
      <c r="GD31">
        <v>0</v>
      </c>
      <c r="GE31">
        <v>-1</v>
      </c>
      <c r="GF31">
        <v>-1</v>
      </c>
      <c r="GG31">
        <v>-1</v>
      </c>
      <c r="GH31">
        <v>-1</v>
      </c>
      <c r="GI31">
        <v>14.3</v>
      </c>
      <c r="GJ31">
        <v>14.4</v>
      </c>
      <c r="GK31">
        <v>1.0412600000000001</v>
      </c>
      <c r="GL31">
        <v>2.5329600000000001</v>
      </c>
      <c r="GM31">
        <v>1.4489700000000001</v>
      </c>
      <c r="GN31">
        <v>2.31934</v>
      </c>
      <c r="GO31">
        <v>1.5466299999999999</v>
      </c>
      <c r="GP31">
        <v>2.4169900000000002</v>
      </c>
      <c r="GQ31">
        <v>23.252600000000001</v>
      </c>
      <c r="GR31">
        <v>14.132</v>
      </c>
      <c r="GS31">
        <v>18</v>
      </c>
      <c r="GT31">
        <v>634.50800000000004</v>
      </c>
      <c r="GU31">
        <v>386.22300000000001</v>
      </c>
      <c r="GV31">
        <v>21.775300000000001</v>
      </c>
      <c r="GW31">
        <v>20.034099999999999</v>
      </c>
      <c r="GX31">
        <v>30</v>
      </c>
      <c r="GY31">
        <v>20.022400000000001</v>
      </c>
      <c r="GZ31">
        <v>20.0108</v>
      </c>
      <c r="HA31">
        <v>20.8507</v>
      </c>
      <c r="HB31">
        <v>10</v>
      </c>
      <c r="HC31">
        <v>-30</v>
      </c>
      <c r="HD31">
        <v>21.784099999999999</v>
      </c>
      <c r="HE31">
        <v>404.21600000000001</v>
      </c>
      <c r="HF31">
        <v>0</v>
      </c>
      <c r="HG31">
        <v>101.108</v>
      </c>
      <c r="HH31">
        <v>94.632900000000006</v>
      </c>
    </row>
    <row r="32" spans="1:216" x14ac:dyDescent="0.2">
      <c r="A32">
        <v>14</v>
      </c>
      <c r="B32">
        <v>1690061401.0999999</v>
      </c>
      <c r="C32">
        <v>793.09999990463302</v>
      </c>
      <c r="D32" t="s">
        <v>385</v>
      </c>
      <c r="E32" t="s">
        <v>386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>
        <v>1690061401.0999999</v>
      </c>
      <c r="M32">
        <f t="shared" si="0"/>
        <v>1.5241745495874627E-3</v>
      </c>
      <c r="N32">
        <f t="shared" si="1"/>
        <v>1.5241745495874626</v>
      </c>
      <c r="O32">
        <f t="shared" si="2"/>
        <v>2.7213665289454321</v>
      </c>
      <c r="P32">
        <f t="shared" si="3"/>
        <v>400.04899999999998</v>
      </c>
      <c r="Q32">
        <f t="shared" si="4"/>
        <v>360.86635692698519</v>
      </c>
      <c r="R32">
        <f t="shared" si="5"/>
        <v>36.06340528183771</v>
      </c>
      <c r="S32">
        <f t="shared" si="6"/>
        <v>39.979147245674</v>
      </c>
      <c r="T32">
        <f t="shared" si="7"/>
        <v>0.13782306959679569</v>
      </c>
      <c r="U32">
        <f t="shared" si="8"/>
        <v>2.9228215471648054</v>
      </c>
      <c r="V32">
        <f t="shared" si="9"/>
        <v>0.13431176292526564</v>
      </c>
      <c r="W32">
        <f t="shared" si="10"/>
        <v>8.425287782406396E-2</v>
      </c>
      <c r="X32">
        <f t="shared" si="11"/>
        <v>12.388364681156361</v>
      </c>
      <c r="Y32">
        <f t="shared" si="12"/>
        <v>21.545050786454365</v>
      </c>
      <c r="Z32">
        <f t="shared" si="13"/>
        <v>21.0077</v>
      </c>
      <c r="AA32">
        <f t="shared" si="14"/>
        <v>2.4971131938000535</v>
      </c>
      <c r="AB32">
        <f t="shared" si="15"/>
        <v>52.612683231480148</v>
      </c>
      <c r="AC32">
        <f t="shared" si="16"/>
        <v>1.3850678021096003</v>
      </c>
      <c r="AD32">
        <f t="shared" si="17"/>
        <v>2.6325739670332231</v>
      </c>
      <c r="AE32">
        <f t="shared" si="18"/>
        <v>1.1120453916904531</v>
      </c>
      <c r="AF32">
        <f t="shared" si="19"/>
        <v>-67.216097636807106</v>
      </c>
      <c r="AG32">
        <f t="shared" si="20"/>
        <v>135.90857140377113</v>
      </c>
      <c r="AH32">
        <f t="shared" si="21"/>
        <v>9.4872963696597896</v>
      </c>
      <c r="AI32">
        <f t="shared" si="22"/>
        <v>90.568134817780177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53595.768278403419</v>
      </c>
      <c r="AO32">
        <f t="shared" si="26"/>
        <v>74.896600000000007</v>
      </c>
      <c r="AP32">
        <f t="shared" si="27"/>
        <v>63.138463855521429</v>
      </c>
      <c r="AQ32">
        <f t="shared" si="28"/>
        <v>0.84300841233809576</v>
      </c>
      <c r="AR32">
        <f t="shared" si="29"/>
        <v>0.165406235812525</v>
      </c>
      <c r="AS32">
        <v>1690061401.0999999</v>
      </c>
      <c r="AT32">
        <v>400.04899999999998</v>
      </c>
      <c r="AU32">
        <v>403.38</v>
      </c>
      <c r="AV32">
        <v>13.8596</v>
      </c>
      <c r="AW32">
        <v>12.3566</v>
      </c>
      <c r="AX32">
        <v>406.24900000000002</v>
      </c>
      <c r="AY32">
        <v>14.0802</v>
      </c>
      <c r="AZ32">
        <v>600.02</v>
      </c>
      <c r="BA32">
        <v>99.835400000000007</v>
      </c>
      <c r="BB32">
        <v>0.100226</v>
      </c>
      <c r="BC32">
        <v>21.870200000000001</v>
      </c>
      <c r="BD32">
        <v>21.0077</v>
      </c>
      <c r="BE32">
        <v>999.9</v>
      </c>
      <c r="BF32">
        <v>0</v>
      </c>
      <c r="BG32">
        <v>0</v>
      </c>
      <c r="BH32">
        <v>9978.1200000000008</v>
      </c>
      <c r="BI32">
        <v>0</v>
      </c>
      <c r="BJ32">
        <v>15.9848</v>
      </c>
      <c r="BK32">
        <v>-3.3313299999999999</v>
      </c>
      <c r="BL32">
        <v>405.67200000000003</v>
      </c>
      <c r="BM32">
        <v>408.42700000000002</v>
      </c>
      <c r="BN32">
        <v>1.5029399999999999</v>
      </c>
      <c r="BO32">
        <v>403.38</v>
      </c>
      <c r="BP32">
        <v>12.3566</v>
      </c>
      <c r="BQ32">
        <v>1.38367</v>
      </c>
      <c r="BR32">
        <v>1.23363</v>
      </c>
      <c r="BS32">
        <v>11.7399</v>
      </c>
      <c r="BT32">
        <v>10.0137</v>
      </c>
      <c r="BU32">
        <v>74.896600000000007</v>
      </c>
      <c r="BV32">
        <v>0.89969399999999999</v>
      </c>
      <c r="BW32">
        <v>0.10030600000000001</v>
      </c>
      <c r="BX32">
        <v>0</v>
      </c>
      <c r="BY32">
        <v>2.0438000000000001</v>
      </c>
      <c r="BZ32">
        <v>0</v>
      </c>
      <c r="CA32">
        <v>799.125</v>
      </c>
      <c r="CB32">
        <v>578.11</v>
      </c>
      <c r="CC32">
        <v>33.625</v>
      </c>
      <c r="CD32">
        <v>38.375</v>
      </c>
      <c r="CE32">
        <v>36.561999999999998</v>
      </c>
      <c r="CF32">
        <v>37.5</v>
      </c>
      <c r="CG32">
        <v>34.375</v>
      </c>
      <c r="CH32">
        <v>67.38</v>
      </c>
      <c r="CI32">
        <v>7.51</v>
      </c>
      <c r="CJ32">
        <v>0</v>
      </c>
      <c r="CK32">
        <v>1690061412.4000001</v>
      </c>
      <c r="CL32">
        <v>0</v>
      </c>
      <c r="CM32">
        <v>1690060480</v>
      </c>
      <c r="CN32" t="s">
        <v>356</v>
      </c>
      <c r="CO32">
        <v>1690060480</v>
      </c>
      <c r="CP32">
        <v>1690060478</v>
      </c>
      <c r="CQ32">
        <v>43</v>
      </c>
      <c r="CR32">
        <v>0.151</v>
      </c>
      <c r="CS32">
        <v>4.0000000000000001E-3</v>
      </c>
      <c r="CT32">
        <v>-6.2</v>
      </c>
      <c r="CU32">
        <v>-0.221</v>
      </c>
      <c r="CV32">
        <v>414</v>
      </c>
      <c r="CW32">
        <v>12</v>
      </c>
      <c r="CX32">
        <v>0.1</v>
      </c>
      <c r="CY32">
        <v>0.03</v>
      </c>
      <c r="CZ32">
        <v>2.6942955610168502</v>
      </c>
      <c r="DA32">
        <v>0.24541900062234501</v>
      </c>
      <c r="DB32">
        <v>3.6392123973516197E-2</v>
      </c>
      <c r="DC32">
        <v>1</v>
      </c>
      <c r="DD32">
        <v>403.37257142857101</v>
      </c>
      <c r="DE32">
        <v>-7.7766233766148399E-2</v>
      </c>
      <c r="DF32">
        <v>2.3649366101590699E-2</v>
      </c>
      <c r="DG32">
        <v>-1</v>
      </c>
      <c r="DH32">
        <v>75.017057142857198</v>
      </c>
      <c r="DI32">
        <v>0.459142714487913</v>
      </c>
      <c r="DJ32">
        <v>0.16478711395364001</v>
      </c>
      <c r="DK32">
        <v>1</v>
      </c>
      <c r="DL32">
        <v>2</v>
      </c>
      <c r="DM32">
        <v>2</v>
      </c>
      <c r="DN32" t="s">
        <v>357</v>
      </c>
      <c r="DO32">
        <v>3.2416200000000002</v>
      </c>
      <c r="DP32">
        <v>2.84022</v>
      </c>
      <c r="DQ32">
        <v>9.8349500000000006E-2</v>
      </c>
      <c r="DR32">
        <v>9.7340599999999999E-2</v>
      </c>
      <c r="DS32">
        <v>8.3003400000000005E-2</v>
      </c>
      <c r="DT32">
        <v>7.4132799999999999E-2</v>
      </c>
      <c r="DU32">
        <v>26461.5</v>
      </c>
      <c r="DV32">
        <v>27640.799999999999</v>
      </c>
      <c r="DW32">
        <v>27451</v>
      </c>
      <c r="DX32">
        <v>28724.3</v>
      </c>
      <c r="DY32">
        <v>33181.800000000003</v>
      </c>
      <c r="DZ32">
        <v>35400.5</v>
      </c>
      <c r="EA32">
        <v>36703.5</v>
      </c>
      <c r="EB32">
        <v>38916.699999999997</v>
      </c>
      <c r="EC32">
        <v>2.3525700000000001</v>
      </c>
      <c r="ED32">
        <v>1.7730699999999999</v>
      </c>
      <c r="EE32">
        <v>9.52929E-2</v>
      </c>
      <c r="EF32">
        <v>0</v>
      </c>
      <c r="EG32">
        <v>19.431799999999999</v>
      </c>
      <c r="EH32">
        <v>999.9</v>
      </c>
      <c r="EI32">
        <v>55.176000000000002</v>
      </c>
      <c r="EJ32">
        <v>20.411999999999999</v>
      </c>
      <c r="EK32">
        <v>13.3033</v>
      </c>
      <c r="EL32">
        <v>62.601799999999997</v>
      </c>
      <c r="EM32">
        <v>37.383800000000001</v>
      </c>
      <c r="EN32">
        <v>1</v>
      </c>
      <c r="EO32">
        <v>-0.55141499999999999</v>
      </c>
      <c r="EP32">
        <v>-1.5289699999999999</v>
      </c>
      <c r="EQ32">
        <v>19.956499999999998</v>
      </c>
      <c r="ER32">
        <v>5.2181899999999999</v>
      </c>
      <c r="ES32">
        <v>11.9201</v>
      </c>
      <c r="ET32">
        <v>4.9549500000000002</v>
      </c>
      <c r="EU32">
        <v>3.29725</v>
      </c>
      <c r="EV32">
        <v>9999</v>
      </c>
      <c r="EW32">
        <v>6113.7</v>
      </c>
      <c r="EX32">
        <v>88.3</v>
      </c>
      <c r="EY32">
        <v>174</v>
      </c>
      <c r="EZ32">
        <v>1.8402799999999999</v>
      </c>
      <c r="FA32">
        <v>1.8393900000000001</v>
      </c>
      <c r="FB32">
        <v>1.8452999999999999</v>
      </c>
      <c r="FC32">
        <v>1.84938</v>
      </c>
      <c r="FD32">
        <v>1.84398</v>
      </c>
      <c r="FE32">
        <v>1.84409</v>
      </c>
      <c r="FF32">
        <v>1.84409</v>
      </c>
      <c r="FG32">
        <v>1.8438699999999999</v>
      </c>
      <c r="FH32">
        <v>0</v>
      </c>
      <c r="FI32">
        <v>0</v>
      </c>
      <c r="FJ32">
        <v>0</v>
      </c>
      <c r="FK32">
        <v>0</v>
      </c>
      <c r="FL32" t="s">
        <v>358</v>
      </c>
      <c r="FM32" t="s">
        <v>359</v>
      </c>
      <c r="FN32" t="s">
        <v>360</v>
      </c>
      <c r="FO32" t="s">
        <v>360</v>
      </c>
      <c r="FP32" t="s">
        <v>360</v>
      </c>
      <c r="FQ32" t="s">
        <v>360</v>
      </c>
      <c r="FR32">
        <v>0</v>
      </c>
      <c r="FS32">
        <v>100</v>
      </c>
      <c r="FT32">
        <v>100</v>
      </c>
      <c r="FU32">
        <v>-6.2</v>
      </c>
      <c r="FV32">
        <v>-0.22059999999999999</v>
      </c>
      <c r="FW32">
        <v>-6.2001999999999402</v>
      </c>
      <c r="FX32">
        <v>0</v>
      </c>
      <c r="FY32">
        <v>0</v>
      </c>
      <c r="FZ32">
        <v>0</v>
      </c>
      <c r="GA32">
        <v>-0.220640000000001</v>
      </c>
      <c r="GB32">
        <v>0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15.4</v>
      </c>
      <c r="GJ32">
        <v>15.4</v>
      </c>
      <c r="GK32">
        <v>1.0388200000000001</v>
      </c>
      <c r="GL32">
        <v>2.5341800000000001</v>
      </c>
      <c r="GM32">
        <v>1.4477500000000001</v>
      </c>
      <c r="GN32">
        <v>2.31934</v>
      </c>
      <c r="GO32">
        <v>1.5466299999999999</v>
      </c>
      <c r="GP32">
        <v>2.4352999999999998</v>
      </c>
      <c r="GQ32">
        <v>23.252600000000001</v>
      </c>
      <c r="GR32">
        <v>14.132</v>
      </c>
      <c r="GS32">
        <v>18</v>
      </c>
      <c r="GT32">
        <v>634.60799999999995</v>
      </c>
      <c r="GU32">
        <v>386.16399999999999</v>
      </c>
      <c r="GV32">
        <v>22.148599999999998</v>
      </c>
      <c r="GW32">
        <v>20.023299999999999</v>
      </c>
      <c r="GX32">
        <v>30</v>
      </c>
      <c r="GY32">
        <v>20.0137</v>
      </c>
      <c r="GZ32">
        <v>20.001799999999999</v>
      </c>
      <c r="HA32">
        <v>20.808199999999999</v>
      </c>
      <c r="HB32">
        <v>10</v>
      </c>
      <c r="HC32">
        <v>-30</v>
      </c>
      <c r="HD32">
        <v>22.142199999999999</v>
      </c>
      <c r="HE32">
        <v>403.32499999999999</v>
      </c>
      <c r="HF32">
        <v>0</v>
      </c>
      <c r="HG32">
        <v>101.114</v>
      </c>
      <c r="HH32">
        <v>94.632000000000005</v>
      </c>
    </row>
    <row r="33" spans="1:216" x14ac:dyDescent="0.2">
      <c r="A33">
        <v>15</v>
      </c>
      <c r="B33">
        <v>1690061462.0999999</v>
      </c>
      <c r="C33">
        <v>854.09999990463302</v>
      </c>
      <c r="D33" t="s">
        <v>387</v>
      </c>
      <c r="E33" t="s">
        <v>388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>
        <v>1690061462.0999999</v>
      </c>
      <c r="M33">
        <f t="shared" si="0"/>
        <v>1.4575502160069577E-3</v>
      </c>
      <c r="N33">
        <f t="shared" si="1"/>
        <v>1.4575502160069578</v>
      </c>
      <c r="O33">
        <f t="shared" si="2"/>
        <v>2.0998039897210279</v>
      </c>
      <c r="P33">
        <f t="shared" si="3"/>
        <v>400.04399999999998</v>
      </c>
      <c r="Q33">
        <f t="shared" si="4"/>
        <v>366.89857591813143</v>
      </c>
      <c r="R33">
        <f t="shared" si="5"/>
        <v>36.665373275766683</v>
      </c>
      <c r="S33">
        <f t="shared" si="6"/>
        <v>39.977703783739202</v>
      </c>
      <c r="T33">
        <f t="shared" si="7"/>
        <v>0.13107153602803101</v>
      </c>
      <c r="U33">
        <f t="shared" si="8"/>
        <v>2.9275020080804026</v>
      </c>
      <c r="V33">
        <f t="shared" si="9"/>
        <v>0.12789649628903674</v>
      </c>
      <c r="W33">
        <f t="shared" si="10"/>
        <v>8.0214168983061357E-2</v>
      </c>
      <c r="X33">
        <f t="shared" si="11"/>
        <v>9.9603891254125845</v>
      </c>
      <c r="Y33">
        <f t="shared" si="12"/>
        <v>21.534454510944599</v>
      </c>
      <c r="Z33">
        <f t="shared" si="13"/>
        <v>20.997800000000002</v>
      </c>
      <c r="AA33">
        <f t="shared" si="14"/>
        <v>2.4955944667010921</v>
      </c>
      <c r="AB33">
        <f t="shared" si="15"/>
        <v>52.419673184528151</v>
      </c>
      <c r="AC33">
        <f t="shared" si="16"/>
        <v>1.37879926869296</v>
      </c>
      <c r="AD33">
        <f t="shared" si="17"/>
        <v>2.6303087847177147</v>
      </c>
      <c r="AE33">
        <f t="shared" si="18"/>
        <v>1.1167951980081321</v>
      </c>
      <c r="AF33">
        <f t="shared" si="19"/>
        <v>-64.277964525906839</v>
      </c>
      <c r="AG33">
        <f t="shared" si="20"/>
        <v>135.46333317324098</v>
      </c>
      <c r="AH33">
        <f t="shared" si="21"/>
        <v>9.439942883895446</v>
      </c>
      <c r="AI33">
        <f t="shared" si="22"/>
        <v>90.585700656642175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53735.763222273941</v>
      </c>
      <c r="AO33">
        <f t="shared" si="26"/>
        <v>60.231699999999996</v>
      </c>
      <c r="AP33">
        <f t="shared" si="27"/>
        <v>50.774633080524644</v>
      </c>
      <c r="AQ33">
        <f t="shared" si="28"/>
        <v>0.84298854391499245</v>
      </c>
      <c r="AR33">
        <f t="shared" si="29"/>
        <v>0.16536788975593558</v>
      </c>
      <c r="AS33">
        <v>1690061462.0999999</v>
      </c>
      <c r="AT33">
        <v>400.04399999999998</v>
      </c>
      <c r="AU33">
        <v>402.72699999999998</v>
      </c>
      <c r="AV33">
        <v>13.7972</v>
      </c>
      <c r="AW33">
        <v>12.3597</v>
      </c>
      <c r="AX33">
        <v>406.24400000000003</v>
      </c>
      <c r="AY33">
        <v>14.017899999999999</v>
      </c>
      <c r="AZ33">
        <v>599.97500000000002</v>
      </c>
      <c r="BA33">
        <v>99.833399999999997</v>
      </c>
      <c r="BB33">
        <v>9.9866800000000006E-2</v>
      </c>
      <c r="BC33">
        <v>21.856100000000001</v>
      </c>
      <c r="BD33">
        <v>20.997800000000002</v>
      </c>
      <c r="BE33">
        <v>999.9</v>
      </c>
      <c r="BF33">
        <v>0</v>
      </c>
      <c r="BG33">
        <v>0</v>
      </c>
      <c r="BH33">
        <v>10005</v>
      </c>
      <c r="BI33">
        <v>0</v>
      </c>
      <c r="BJ33">
        <v>15.305199999999999</v>
      </c>
      <c r="BK33">
        <v>-2.6832600000000002</v>
      </c>
      <c r="BL33">
        <v>405.64</v>
      </c>
      <c r="BM33">
        <v>407.767</v>
      </c>
      <c r="BN33">
        <v>1.4375100000000001</v>
      </c>
      <c r="BO33">
        <v>402.72699999999998</v>
      </c>
      <c r="BP33">
        <v>12.3597</v>
      </c>
      <c r="BQ33">
        <v>1.3774299999999999</v>
      </c>
      <c r="BR33">
        <v>1.2339199999999999</v>
      </c>
      <c r="BS33">
        <v>11.6714</v>
      </c>
      <c r="BT33">
        <v>10.017200000000001</v>
      </c>
      <c r="BU33">
        <v>60.231699999999996</v>
      </c>
      <c r="BV33">
        <v>0.90038300000000004</v>
      </c>
      <c r="BW33">
        <v>9.9616499999999997E-2</v>
      </c>
      <c r="BX33">
        <v>0</v>
      </c>
      <c r="BY33">
        <v>2.0846</v>
      </c>
      <c r="BZ33">
        <v>0</v>
      </c>
      <c r="CA33">
        <v>679.66700000000003</v>
      </c>
      <c r="CB33">
        <v>465.00200000000001</v>
      </c>
      <c r="CC33">
        <v>33.311999999999998</v>
      </c>
      <c r="CD33">
        <v>38.125</v>
      </c>
      <c r="CE33">
        <v>36.25</v>
      </c>
      <c r="CF33">
        <v>37.25</v>
      </c>
      <c r="CG33">
        <v>34.061999999999998</v>
      </c>
      <c r="CH33">
        <v>54.23</v>
      </c>
      <c r="CI33">
        <v>6</v>
      </c>
      <c r="CJ33">
        <v>0</v>
      </c>
      <c r="CK33">
        <v>1690061473.5999999</v>
      </c>
      <c r="CL33">
        <v>0</v>
      </c>
      <c r="CM33">
        <v>1690060480</v>
      </c>
      <c r="CN33" t="s">
        <v>356</v>
      </c>
      <c r="CO33">
        <v>1690060480</v>
      </c>
      <c r="CP33">
        <v>1690060478</v>
      </c>
      <c r="CQ33">
        <v>43</v>
      </c>
      <c r="CR33">
        <v>0.151</v>
      </c>
      <c r="CS33">
        <v>4.0000000000000001E-3</v>
      </c>
      <c r="CT33">
        <v>-6.2</v>
      </c>
      <c r="CU33">
        <v>-0.221</v>
      </c>
      <c r="CV33">
        <v>414</v>
      </c>
      <c r="CW33">
        <v>12</v>
      </c>
      <c r="CX33">
        <v>0.1</v>
      </c>
      <c r="CY33">
        <v>0.03</v>
      </c>
      <c r="CZ33">
        <v>2.0575875651557598</v>
      </c>
      <c r="DA33">
        <v>0.486475810695015</v>
      </c>
      <c r="DB33">
        <v>5.2592607966861701E-2</v>
      </c>
      <c r="DC33">
        <v>1</v>
      </c>
      <c r="DD33">
        <v>402.69940000000003</v>
      </c>
      <c r="DE33">
        <v>0.21627067669127001</v>
      </c>
      <c r="DF33">
        <v>3.4223383818661399E-2</v>
      </c>
      <c r="DG33">
        <v>-1</v>
      </c>
      <c r="DH33">
        <v>60.007261904761897</v>
      </c>
      <c r="DI33">
        <v>0.413343099426487</v>
      </c>
      <c r="DJ33">
        <v>0.15315722539798801</v>
      </c>
      <c r="DK33">
        <v>1</v>
      </c>
      <c r="DL33">
        <v>2</v>
      </c>
      <c r="DM33">
        <v>2</v>
      </c>
      <c r="DN33" t="s">
        <v>357</v>
      </c>
      <c r="DO33">
        <v>3.24153</v>
      </c>
      <c r="DP33">
        <v>2.84009</v>
      </c>
      <c r="DQ33">
        <v>9.8348599999999994E-2</v>
      </c>
      <c r="DR33">
        <v>9.7220899999999999E-2</v>
      </c>
      <c r="DS33">
        <v>8.2734100000000005E-2</v>
      </c>
      <c r="DT33">
        <v>7.4146799999999999E-2</v>
      </c>
      <c r="DU33">
        <v>26461.7</v>
      </c>
      <c r="DV33">
        <v>27645.599999999999</v>
      </c>
      <c r="DW33">
        <v>27451.200000000001</v>
      </c>
      <c r="DX33">
        <v>28725.5</v>
      </c>
      <c r="DY33">
        <v>33191.599999999999</v>
      </c>
      <c r="DZ33">
        <v>35401.199999999997</v>
      </c>
      <c r="EA33">
        <v>36703.5</v>
      </c>
      <c r="EB33">
        <v>38918.1</v>
      </c>
      <c r="EC33">
        <v>2.3523000000000001</v>
      </c>
      <c r="ED33">
        <v>1.77305</v>
      </c>
      <c r="EE33">
        <v>9.28789E-2</v>
      </c>
      <c r="EF33">
        <v>0</v>
      </c>
      <c r="EG33">
        <v>19.4619</v>
      </c>
      <c r="EH33">
        <v>999.9</v>
      </c>
      <c r="EI33">
        <v>55.176000000000002</v>
      </c>
      <c r="EJ33">
        <v>20.411999999999999</v>
      </c>
      <c r="EK33">
        <v>13.303800000000001</v>
      </c>
      <c r="EL33">
        <v>62.261800000000001</v>
      </c>
      <c r="EM33">
        <v>37.291699999999999</v>
      </c>
      <c r="EN33">
        <v>1</v>
      </c>
      <c r="EO33">
        <v>-0.551423</v>
      </c>
      <c r="EP33">
        <v>-1.17838</v>
      </c>
      <c r="EQ33">
        <v>19.972200000000001</v>
      </c>
      <c r="ER33">
        <v>5.2220800000000001</v>
      </c>
      <c r="ES33">
        <v>11.9201</v>
      </c>
      <c r="ET33">
        <v>4.95465</v>
      </c>
      <c r="EU33">
        <v>3.2970799999999998</v>
      </c>
      <c r="EV33">
        <v>9999</v>
      </c>
      <c r="EW33">
        <v>6114.9</v>
      </c>
      <c r="EX33">
        <v>88.3</v>
      </c>
      <c r="EY33">
        <v>174</v>
      </c>
      <c r="EZ33">
        <v>1.8404</v>
      </c>
      <c r="FA33">
        <v>1.8394900000000001</v>
      </c>
      <c r="FB33">
        <v>1.8454200000000001</v>
      </c>
      <c r="FC33">
        <v>1.8494900000000001</v>
      </c>
      <c r="FD33">
        <v>1.8441000000000001</v>
      </c>
      <c r="FE33">
        <v>1.8442099999999999</v>
      </c>
      <c r="FF33">
        <v>1.8442000000000001</v>
      </c>
      <c r="FG33">
        <v>1.84399</v>
      </c>
      <c r="FH33">
        <v>0</v>
      </c>
      <c r="FI33">
        <v>0</v>
      </c>
      <c r="FJ33">
        <v>0</v>
      </c>
      <c r="FK33">
        <v>0</v>
      </c>
      <c r="FL33" t="s">
        <v>358</v>
      </c>
      <c r="FM33" t="s">
        <v>359</v>
      </c>
      <c r="FN33" t="s">
        <v>360</v>
      </c>
      <c r="FO33" t="s">
        <v>360</v>
      </c>
      <c r="FP33" t="s">
        <v>360</v>
      </c>
      <c r="FQ33" t="s">
        <v>360</v>
      </c>
      <c r="FR33">
        <v>0</v>
      </c>
      <c r="FS33">
        <v>100</v>
      </c>
      <c r="FT33">
        <v>100</v>
      </c>
      <c r="FU33">
        <v>-6.2</v>
      </c>
      <c r="FV33">
        <v>-0.22070000000000001</v>
      </c>
      <c r="FW33">
        <v>-6.2001999999999402</v>
      </c>
      <c r="FX33">
        <v>0</v>
      </c>
      <c r="FY33">
        <v>0</v>
      </c>
      <c r="FZ33">
        <v>0</v>
      </c>
      <c r="GA33">
        <v>-0.220640000000001</v>
      </c>
      <c r="GB33">
        <v>0</v>
      </c>
      <c r="GC33">
        <v>0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16.399999999999999</v>
      </c>
      <c r="GJ33">
        <v>16.399999999999999</v>
      </c>
      <c r="GK33">
        <v>1.0376000000000001</v>
      </c>
      <c r="GL33">
        <v>2.5402800000000001</v>
      </c>
      <c r="GM33">
        <v>1.4489700000000001</v>
      </c>
      <c r="GN33">
        <v>2.32056</v>
      </c>
      <c r="GO33">
        <v>1.5466299999999999</v>
      </c>
      <c r="GP33">
        <v>2.3718300000000001</v>
      </c>
      <c r="GQ33">
        <v>23.2729</v>
      </c>
      <c r="GR33">
        <v>14.1145</v>
      </c>
      <c r="GS33">
        <v>18</v>
      </c>
      <c r="GT33">
        <v>634.29200000000003</v>
      </c>
      <c r="GU33">
        <v>386.08100000000002</v>
      </c>
      <c r="GV33">
        <v>21.8066</v>
      </c>
      <c r="GW33">
        <v>20.0139</v>
      </c>
      <c r="GX33">
        <v>30.0002</v>
      </c>
      <c r="GY33">
        <v>20.003499999999999</v>
      </c>
      <c r="GZ33">
        <v>19.993300000000001</v>
      </c>
      <c r="HA33">
        <v>20.780799999999999</v>
      </c>
      <c r="HB33">
        <v>10</v>
      </c>
      <c r="HC33">
        <v>-30</v>
      </c>
      <c r="HD33">
        <v>21.798999999999999</v>
      </c>
      <c r="HE33">
        <v>402.709</v>
      </c>
      <c r="HF33">
        <v>0</v>
      </c>
      <c r="HG33">
        <v>101.114</v>
      </c>
      <c r="HH33">
        <v>94.635499999999993</v>
      </c>
    </row>
    <row r="34" spans="1:216" x14ac:dyDescent="0.2">
      <c r="A34">
        <v>16</v>
      </c>
      <c r="B34">
        <v>1690061523.0999999</v>
      </c>
      <c r="C34">
        <v>915.09999990463302</v>
      </c>
      <c r="D34" t="s">
        <v>389</v>
      </c>
      <c r="E34" t="s">
        <v>390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  <c r="L34">
        <v>1690061523.0999999</v>
      </c>
      <c r="M34">
        <f t="shared" si="0"/>
        <v>1.4051700564945398E-3</v>
      </c>
      <c r="N34">
        <f t="shared" si="1"/>
        <v>1.4051700564945397</v>
      </c>
      <c r="O34">
        <f t="shared" si="2"/>
        <v>1.6550403297829532</v>
      </c>
      <c r="P34">
        <f t="shared" si="3"/>
        <v>399.98599999999999</v>
      </c>
      <c r="Q34">
        <f t="shared" si="4"/>
        <v>371.50261587756864</v>
      </c>
      <c r="R34">
        <f t="shared" si="5"/>
        <v>37.127330848843656</v>
      </c>
      <c r="S34">
        <f t="shared" si="6"/>
        <v>39.973911144140196</v>
      </c>
      <c r="T34">
        <f t="shared" si="7"/>
        <v>0.1259398781794287</v>
      </c>
      <c r="U34">
        <f t="shared" si="8"/>
        <v>2.9255049941054665</v>
      </c>
      <c r="V34">
        <f t="shared" si="9"/>
        <v>0.12300363666016433</v>
      </c>
      <c r="W34">
        <f t="shared" si="10"/>
        <v>7.7135380800187087E-2</v>
      </c>
      <c r="X34">
        <f t="shared" si="11"/>
        <v>8.238671290248897</v>
      </c>
      <c r="Y34">
        <f t="shared" si="12"/>
        <v>21.511129251641016</v>
      </c>
      <c r="Z34">
        <f t="shared" si="13"/>
        <v>20.982700000000001</v>
      </c>
      <c r="AA34">
        <f t="shared" si="14"/>
        <v>2.4932795822103953</v>
      </c>
      <c r="AB34">
        <f t="shared" si="15"/>
        <v>52.310380603670396</v>
      </c>
      <c r="AC34">
        <f t="shared" si="16"/>
        <v>1.3736915748067802</v>
      </c>
      <c r="AD34">
        <f t="shared" si="17"/>
        <v>2.6260401070574395</v>
      </c>
      <c r="AE34">
        <f t="shared" si="18"/>
        <v>1.1195880074036151</v>
      </c>
      <c r="AF34">
        <f t="shared" si="19"/>
        <v>-61.967999491409202</v>
      </c>
      <c r="AG34">
        <f t="shared" si="20"/>
        <v>133.55714801510646</v>
      </c>
      <c r="AH34">
        <f t="shared" si="21"/>
        <v>9.3114820706023522</v>
      </c>
      <c r="AI34">
        <f t="shared" si="22"/>
        <v>89.139301884548502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53682.039325874488</v>
      </c>
      <c r="AO34">
        <f t="shared" si="26"/>
        <v>49.814300000000003</v>
      </c>
      <c r="AP34">
        <f t="shared" si="27"/>
        <v>41.993394906864708</v>
      </c>
      <c r="AQ34">
        <f t="shared" si="28"/>
        <v>0.84299879566439162</v>
      </c>
      <c r="AR34">
        <f t="shared" si="29"/>
        <v>0.16538767563227619</v>
      </c>
      <c r="AS34">
        <v>1690061523.0999999</v>
      </c>
      <c r="AT34">
        <v>399.98599999999999</v>
      </c>
      <c r="AU34">
        <v>402.20299999999997</v>
      </c>
      <c r="AV34">
        <v>13.7454</v>
      </c>
      <c r="AW34">
        <v>12.3596</v>
      </c>
      <c r="AX34">
        <v>406.18599999999998</v>
      </c>
      <c r="AY34">
        <v>13.965999999999999</v>
      </c>
      <c r="AZ34">
        <v>600.024</v>
      </c>
      <c r="BA34">
        <v>99.838300000000004</v>
      </c>
      <c r="BB34">
        <v>9.9975700000000001E-2</v>
      </c>
      <c r="BC34">
        <v>21.829499999999999</v>
      </c>
      <c r="BD34">
        <v>20.982700000000001</v>
      </c>
      <c r="BE34">
        <v>999.9</v>
      </c>
      <c r="BF34">
        <v>0</v>
      </c>
      <c r="BG34">
        <v>0</v>
      </c>
      <c r="BH34">
        <v>9993.1200000000008</v>
      </c>
      <c r="BI34">
        <v>0</v>
      </c>
      <c r="BJ34">
        <v>16.191600000000001</v>
      </c>
      <c r="BK34">
        <v>-2.2171599999999998</v>
      </c>
      <c r="BL34">
        <v>405.56</v>
      </c>
      <c r="BM34">
        <v>407.23599999999999</v>
      </c>
      <c r="BN34">
        <v>1.3857600000000001</v>
      </c>
      <c r="BO34">
        <v>402.20299999999997</v>
      </c>
      <c r="BP34">
        <v>12.3596</v>
      </c>
      <c r="BQ34">
        <v>1.3723099999999999</v>
      </c>
      <c r="BR34">
        <v>1.2339599999999999</v>
      </c>
      <c r="BS34">
        <v>11.6151</v>
      </c>
      <c r="BT34">
        <v>10.0177</v>
      </c>
      <c r="BU34">
        <v>49.814300000000003</v>
      </c>
      <c r="BV34">
        <v>0.90009499999999998</v>
      </c>
      <c r="BW34">
        <v>9.9905300000000002E-2</v>
      </c>
      <c r="BX34">
        <v>0</v>
      </c>
      <c r="BY34">
        <v>2.4379</v>
      </c>
      <c r="BZ34">
        <v>0</v>
      </c>
      <c r="CA34">
        <v>595.11699999999996</v>
      </c>
      <c r="CB34">
        <v>384.54700000000003</v>
      </c>
      <c r="CC34">
        <v>32.936999999999998</v>
      </c>
      <c r="CD34">
        <v>37.811999999999998</v>
      </c>
      <c r="CE34">
        <v>35.936999999999998</v>
      </c>
      <c r="CF34">
        <v>37</v>
      </c>
      <c r="CG34">
        <v>33.811999999999998</v>
      </c>
      <c r="CH34">
        <v>44.84</v>
      </c>
      <c r="CI34">
        <v>4.9800000000000004</v>
      </c>
      <c r="CJ34">
        <v>0</v>
      </c>
      <c r="CK34">
        <v>1690061534.8</v>
      </c>
      <c r="CL34">
        <v>0</v>
      </c>
      <c r="CM34">
        <v>1690060480</v>
      </c>
      <c r="CN34" t="s">
        <v>356</v>
      </c>
      <c r="CO34">
        <v>1690060480</v>
      </c>
      <c r="CP34">
        <v>1690060478</v>
      </c>
      <c r="CQ34">
        <v>43</v>
      </c>
      <c r="CR34">
        <v>0.151</v>
      </c>
      <c r="CS34">
        <v>4.0000000000000001E-3</v>
      </c>
      <c r="CT34">
        <v>-6.2</v>
      </c>
      <c r="CU34">
        <v>-0.221</v>
      </c>
      <c r="CV34">
        <v>414</v>
      </c>
      <c r="CW34">
        <v>12</v>
      </c>
      <c r="CX34">
        <v>0.1</v>
      </c>
      <c r="CY34">
        <v>0.03</v>
      </c>
      <c r="CZ34">
        <v>1.6263688492400401</v>
      </c>
      <c r="DA34">
        <v>0.122702326520415</v>
      </c>
      <c r="DB34">
        <v>3.83702611850332E-2</v>
      </c>
      <c r="DC34">
        <v>1</v>
      </c>
      <c r="DD34">
        <v>402.22090476190499</v>
      </c>
      <c r="DE34">
        <v>-6.6857142856961302E-2</v>
      </c>
      <c r="DF34">
        <v>3.18835750548222E-2</v>
      </c>
      <c r="DG34">
        <v>-1</v>
      </c>
      <c r="DH34">
        <v>50.018844999999999</v>
      </c>
      <c r="DI34">
        <v>0.34324991048018999</v>
      </c>
      <c r="DJ34">
        <v>0.169197028564334</v>
      </c>
      <c r="DK34">
        <v>1</v>
      </c>
      <c r="DL34">
        <v>2</v>
      </c>
      <c r="DM34">
        <v>2</v>
      </c>
      <c r="DN34" t="s">
        <v>357</v>
      </c>
      <c r="DO34">
        <v>3.2416399999999999</v>
      </c>
      <c r="DP34">
        <v>2.8401000000000001</v>
      </c>
      <c r="DQ34">
        <v>9.8343899999999998E-2</v>
      </c>
      <c r="DR34">
        <v>9.7131099999999998E-2</v>
      </c>
      <c r="DS34">
        <v>8.2514400000000002E-2</v>
      </c>
      <c r="DT34">
        <v>7.4151099999999998E-2</v>
      </c>
      <c r="DU34">
        <v>26462.1</v>
      </c>
      <c r="DV34">
        <v>27649</v>
      </c>
      <c r="DW34">
        <v>27451.4</v>
      </c>
      <c r="DX34">
        <v>28726.1</v>
      </c>
      <c r="DY34">
        <v>33200</v>
      </c>
      <c r="DZ34">
        <v>35402</v>
      </c>
      <c r="EA34">
        <v>36703.800000000003</v>
      </c>
      <c r="EB34">
        <v>38919.1</v>
      </c>
      <c r="EC34">
        <v>2.3523999999999998</v>
      </c>
      <c r="ED34">
        <v>1.77328</v>
      </c>
      <c r="EE34">
        <v>9.1358999999999996E-2</v>
      </c>
      <c r="EF34">
        <v>0</v>
      </c>
      <c r="EG34">
        <v>19.471900000000002</v>
      </c>
      <c r="EH34">
        <v>999.9</v>
      </c>
      <c r="EI34">
        <v>55.176000000000002</v>
      </c>
      <c r="EJ34">
        <v>20.422000000000001</v>
      </c>
      <c r="EK34">
        <v>13.3124</v>
      </c>
      <c r="EL34">
        <v>62.5518</v>
      </c>
      <c r="EM34">
        <v>37.283700000000003</v>
      </c>
      <c r="EN34">
        <v>1</v>
      </c>
      <c r="EO34">
        <v>-0.55225599999999997</v>
      </c>
      <c r="EP34">
        <v>-1.37307</v>
      </c>
      <c r="EQ34">
        <v>19.964300000000001</v>
      </c>
      <c r="ER34">
        <v>5.2219300000000004</v>
      </c>
      <c r="ES34">
        <v>11.9201</v>
      </c>
      <c r="ET34">
        <v>4.95505</v>
      </c>
      <c r="EU34">
        <v>3.2970799999999998</v>
      </c>
      <c r="EV34">
        <v>9999</v>
      </c>
      <c r="EW34">
        <v>6116.4</v>
      </c>
      <c r="EX34">
        <v>88.3</v>
      </c>
      <c r="EY34">
        <v>174</v>
      </c>
      <c r="EZ34">
        <v>1.83962</v>
      </c>
      <c r="FA34">
        <v>1.8387100000000001</v>
      </c>
      <c r="FB34">
        <v>1.8446400000000001</v>
      </c>
      <c r="FC34">
        <v>1.8487</v>
      </c>
      <c r="FD34">
        <v>1.8432900000000001</v>
      </c>
      <c r="FE34">
        <v>1.84344</v>
      </c>
      <c r="FF34">
        <v>1.8434200000000001</v>
      </c>
      <c r="FG34">
        <v>1.8432200000000001</v>
      </c>
      <c r="FH34">
        <v>0</v>
      </c>
      <c r="FI34">
        <v>0</v>
      </c>
      <c r="FJ34">
        <v>0</v>
      </c>
      <c r="FK34">
        <v>0</v>
      </c>
      <c r="FL34" t="s">
        <v>358</v>
      </c>
      <c r="FM34" t="s">
        <v>359</v>
      </c>
      <c r="FN34" t="s">
        <v>360</v>
      </c>
      <c r="FO34" t="s">
        <v>360</v>
      </c>
      <c r="FP34" t="s">
        <v>360</v>
      </c>
      <c r="FQ34" t="s">
        <v>360</v>
      </c>
      <c r="FR34">
        <v>0</v>
      </c>
      <c r="FS34">
        <v>100</v>
      </c>
      <c r="FT34">
        <v>100</v>
      </c>
      <c r="FU34">
        <v>-6.2</v>
      </c>
      <c r="FV34">
        <v>-0.22059999999999999</v>
      </c>
      <c r="FW34">
        <v>-6.2001999999999402</v>
      </c>
      <c r="FX34">
        <v>0</v>
      </c>
      <c r="FY34">
        <v>0</v>
      </c>
      <c r="FZ34">
        <v>0</v>
      </c>
      <c r="GA34">
        <v>-0.220640000000001</v>
      </c>
      <c r="GB34">
        <v>0</v>
      </c>
      <c r="GC34">
        <v>0</v>
      </c>
      <c r="GD34">
        <v>0</v>
      </c>
      <c r="GE34">
        <v>-1</v>
      </c>
      <c r="GF34">
        <v>-1</v>
      </c>
      <c r="GG34">
        <v>-1</v>
      </c>
      <c r="GH34">
        <v>-1</v>
      </c>
      <c r="GI34">
        <v>17.399999999999999</v>
      </c>
      <c r="GJ34">
        <v>17.399999999999999</v>
      </c>
      <c r="GK34">
        <v>1.0376000000000001</v>
      </c>
      <c r="GL34">
        <v>2.5402800000000001</v>
      </c>
      <c r="GM34">
        <v>1.4489700000000001</v>
      </c>
      <c r="GN34">
        <v>2.31934</v>
      </c>
      <c r="GO34">
        <v>1.5466299999999999</v>
      </c>
      <c r="GP34">
        <v>2.3706100000000001</v>
      </c>
      <c r="GQ34">
        <v>23.2729</v>
      </c>
      <c r="GR34">
        <v>14.1058</v>
      </c>
      <c r="GS34">
        <v>18</v>
      </c>
      <c r="GT34">
        <v>634.27499999999998</v>
      </c>
      <c r="GU34">
        <v>386.15499999999997</v>
      </c>
      <c r="GV34">
        <v>21.8992</v>
      </c>
      <c r="GW34">
        <v>20.008400000000002</v>
      </c>
      <c r="GX34">
        <v>30.0001</v>
      </c>
      <c r="GY34">
        <v>19.996600000000001</v>
      </c>
      <c r="GZ34">
        <v>19.9861</v>
      </c>
      <c r="HA34">
        <v>20.763999999999999</v>
      </c>
      <c r="HB34">
        <v>10</v>
      </c>
      <c r="HC34">
        <v>-30</v>
      </c>
      <c r="HD34">
        <v>21.9038</v>
      </c>
      <c r="HE34">
        <v>402.125</v>
      </c>
      <c r="HF34">
        <v>0</v>
      </c>
      <c r="HG34">
        <v>101.11499999999999</v>
      </c>
      <c r="HH34">
        <v>94.637799999999999</v>
      </c>
    </row>
    <row r="35" spans="1:216" x14ac:dyDescent="0.2">
      <c r="A35">
        <v>17</v>
      </c>
      <c r="B35">
        <v>1690061584.0999999</v>
      </c>
      <c r="C35">
        <v>976.09999990463302</v>
      </c>
      <c r="D35" t="s">
        <v>391</v>
      </c>
      <c r="E35" t="s">
        <v>392</v>
      </c>
      <c r="F35" t="s">
        <v>350</v>
      </c>
      <c r="G35" t="s">
        <v>351</v>
      </c>
      <c r="H35" t="s">
        <v>352</v>
      </c>
      <c r="I35" t="s">
        <v>353</v>
      </c>
      <c r="J35" t="s">
        <v>354</v>
      </c>
      <c r="K35" t="s">
        <v>355</v>
      </c>
      <c r="L35">
        <v>1690061584.0999999</v>
      </c>
      <c r="M35">
        <f t="shared" si="0"/>
        <v>1.3583196792367096E-3</v>
      </c>
      <c r="N35">
        <f t="shared" si="1"/>
        <v>1.3583196792367096</v>
      </c>
      <c r="O35">
        <f t="shared" si="2"/>
        <v>0.72475319351018996</v>
      </c>
      <c r="P35">
        <f t="shared" si="3"/>
        <v>400.01499999999999</v>
      </c>
      <c r="Q35">
        <f t="shared" si="4"/>
        <v>383.05739551352013</v>
      </c>
      <c r="R35">
        <f t="shared" si="5"/>
        <v>38.281395794198261</v>
      </c>
      <c r="S35">
        <f t="shared" si="6"/>
        <v>39.976078566731999</v>
      </c>
      <c r="T35">
        <f t="shared" si="7"/>
        <v>0.12088563595165412</v>
      </c>
      <c r="U35">
        <f t="shared" si="8"/>
        <v>2.9301859536943526</v>
      </c>
      <c r="V35">
        <f t="shared" si="9"/>
        <v>0.11818183287353505</v>
      </c>
      <c r="W35">
        <f t="shared" si="10"/>
        <v>7.4101534627640298E-2</v>
      </c>
      <c r="X35">
        <f t="shared" si="11"/>
        <v>4.9540012458030045</v>
      </c>
      <c r="Y35">
        <f t="shared" si="12"/>
        <v>21.493492467844046</v>
      </c>
      <c r="Z35">
        <f t="shared" si="13"/>
        <v>20.999099999999999</v>
      </c>
      <c r="AA35">
        <f t="shared" si="14"/>
        <v>2.4957938493633689</v>
      </c>
      <c r="AB35">
        <f t="shared" si="15"/>
        <v>52.181267808702145</v>
      </c>
      <c r="AC35">
        <f t="shared" si="16"/>
        <v>1.3693891833268801</v>
      </c>
      <c r="AD35">
        <f t="shared" si="17"/>
        <v>2.6242926644616906</v>
      </c>
      <c r="AE35">
        <f t="shared" si="18"/>
        <v>1.1264046660364888</v>
      </c>
      <c r="AF35">
        <f t="shared" si="19"/>
        <v>-59.901897854338891</v>
      </c>
      <c r="AG35">
        <f t="shared" si="20"/>
        <v>129.4582057185998</v>
      </c>
      <c r="AH35">
        <f t="shared" si="21"/>
        <v>9.011540376032384</v>
      </c>
      <c r="AI35">
        <f t="shared" si="22"/>
        <v>83.521849486096301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53821.577090428764</v>
      </c>
      <c r="AO35">
        <f t="shared" si="26"/>
        <v>29.9482</v>
      </c>
      <c r="AP35">
        <f t="shared" si="27"/>
        <v>25.24678257295492</v>
      </c>
      <c r="AQ35">
        <f t="shared" si="28"/>
        <v>0.84301502504173609</v>
      </c>
      <c r="AR35">
        <f t="shared" si="29"/>
        <v>0.1654189983305509</v>
      </c>
      <c r="AS35">
        <v>1690061584.0999999</v>
      </c>
      <c r="AT35">
        <v>400.01499999999999</v>
      </c>
      <c r="AU35">
        <v>401.28300000000002</v>
      </c>
      <c r="AV35">
        <v>13.7026</v>
      </c>
      <c r="AW35">
        <v>12.363</v>
      </c>
      <c r="AX35">
        <v>406.21600000000001</v>
      </c>
      <c r="AY35">
        <v>13.9232</v>
      </c>
      <c r="AZ35">
        <v>600.048</v>
      </c>
      <c r="BA35">
        <v>99.836600000000004</v>
      </c>
      <c r="BB35">
        <v>9.9848800000000001E-2</v>
      </c>
      <c r="BC35">
        <v>21.8186</v>
      </c>
      <c r="BD35">
        <v>20.999099999999999</v>
      </c>
      <c r="BE35">
        <v>999.9</v>
      </c>
      <c r="BF35">
        <v>0</v>
      </c>
      <c r="BG35">
        <v>0</v>
      </c>
      <c r="BH35">
        <v>10020</v>
      </c>
      <c r="BI35">
        <v>0</v>
      </c>
      <c r="BJ35">
        <v>17.550699999999999</v>
      </c>
      <c r="BK35">
        <v>-1.2679400000000001</v>
      </c>
      <c r="BL35">
        <v>405.57299999999998</v>
      </c>
      <c r="BM35">
        <v>406.30599999999998</v>
      </c>
      <c r="BN35">
        <v>1.3395600000000001</v>
      </c>
      <c r="BO35">
        <v>401.28300000000002</v>
      </c>
      <c r="BP35">
        <v>12.363</v>
      </c>
      <c r="BQ35">
        <v>1.36802</v>
      </c>
      <c r="BR35">
        <v>1.23428</v>
      </c>
      <c r="BS35">
        <v>11.5677</v>
      </c>
      <c r="BT35">
        <v>10.021599999999999</v>
      </c>
      <c r="BU35">
        <v>29.9482</v>
      </c>
      <c r="BV35">
        <v>0.89943300000000004</v>
      </c>
      <c r="BW35">
        <v>0.100567</v>
      </c>
      <c r="BX35">
        <v>0</v>
      </c>
      <c r="BY35">
        <v>2.1061999999999999</v>
      </c>
      <c r="BZ35">
        <v>0</v>
      </c>
      <c r="CA35">
        <v>430.59199999999998</v>
      </c>
      <c r="CB35">
        <v>231.14699999999999</v>
      </c>
      <c r="CC35">
        <v>32.625</v>
      </c>
      <c r="CD35">
        <v>37.561999999999998</v>
      </c>
      <c r="CE35">
        <v>35.625</v>
      </c>
      <c r="CF35">
        <v>36.811999999999998</v>
      </c>
      <c r="CG35">
        <v>33.5</v>
      </c>
      <c r="CH35">
        <v>26.94</v>
      </c>
      <c r="CI35">
        <v>3.01</v>
      </c>
      <c r="CJ35">
        <v>0</v>
      </c>
      <c r="CK35">
        <v>1690061595.4000001</v>
      </c>
      <c r="CL35">
        <v>0</v>
      </c>
      <c r="CM35">
        <v>1690060480</v>
      </c>
      <c r="CN35" t="s">
        <v>356</v>
      </c>
      <c r="CO35">
        <v>1690060480</v>
      </c>
      <c r="CP35">
        <v>1690060478</v>
      </c>
      <c r="CQ35">
        <v>43</v>
      </c>
      <c r="CR35">
        <v>0.151</v>
      </c>
      <c r="CS35">
        <v>4.0000000000000001E-3</v>
      </c>
      <c r="CT35">
        <v>-6.2</v>
      </c>
      <c r="CU35">
        <v>-0.221</v>
      </c>
      <c r="CV35">
        <v>414</v>
      </c>
      <c r="CW35">
        <v>12</v>
      </c>
      <c r="CX35">
        <v>0.1</v>
      </c>
      <c r="CY35">
        <v>0.03</v>
      </c>
      <c r="CZ35">
        <v>0.61719749872668594</v>
      </c>
      <c r="DA35">
        <v>-0.19250198057406101</v>
      </c>
      <c r="DB35">
        <v>6.5828189938856599E-2</v>
      </c>
      <c r="DC35">
        <v>1</v>
      </c>
      <c r="DD35">
        <v>401.26454999999999</v>
      </c>
      <c r="DE35">
        <v>-0.615654135338078</v>
      </c>
      <c r="DF35">
        <v>7.8409486033256107E-2</v>
      </c>
      <c r="DG35">
        <v>-1</v>
      </c>
      <c r="DH35">
        <v>29.98724</v>
      </c>
      <c r="DI35">
        <v>0.25942967182965299</v>
      </c>
      <c r="DJ35">
        <v>0.118837891263688</v>
      </c>
      <c r="DK35">
        <v>1</v>
      </c>
      <c r="DL35">
        <v>2</v>
      </c>
      <c r="DM35">
        <v>2</v>
      </c>
      <c r="DN35" t="s">
        <v>357</v>
      </c>
      <c r="DO35">
        <v>3.2416900000000002</v>
      </c>
      <c r="DP35">
        <v>2.8402099999999999</v>
      </c>
      <c r="DQ35">
        <v>9.8348599999999994E-2</v>
      </c>
      <c r="DR35">
        <v>9.6961500000000006E-2</v>
      </c>
      <c r="DS35">
        <v>8.2328200000000004E-2</v>
      </c>
      <c r="DT35">
        <v>7.4165800000000004E-2</v>
      </c>
      <c r="DU35">
        <v>26462.6</v>
      </c>
      <c r="DV35">
        <v>27654.7</v>
      </c>
      <c r="DW35">
        <v>27452</v>
      </c>
      <c r="DX35">
        <v>28726.7</v>
      </c>
      <c r="DY35">
        <v>33207.599999999999</v>
      </c>
      <c r="DZ35">
        <v>35402.199999999997</v>
      </c>
      <c r="EA35">
        <v>36704.6</v>
      </c>
      <c r="EB35">
        <v>38920</v>
      </c>
      <c r="EC35">
        <v>2.3524500000000002</v>
      </c>
      <c r="ED35">
        <v>1.7735000000000001</v>
      </c>
      <c r="EE35">
        <v>9.0829999999999994E-2</v>
      </c>
      <c r="EF35">
        <v>0</v>
      </c>
      <c r="EG35">
        <v>19.497</v>
      </c>
      <c r="EH35">
        <v>999.9</v>
      </c>
      <c r="EI35">
        <v>55.152000000000001</v>
      </c>
      <c r="EJ35">
        <v>20.422000000000001</v>
      </c>
      <c r="EK35">
        <v>13.3062</v>
      </c>
      <c r="EL35">
        <v>62.211799999999997</v>
      </c>
      <c r="EM35">
        <v>37.307699999999997</v>
      </c>
      <c r="EN35">
        <v>1</v>
      </c>
      <c r="EO35">
        <v>-0.552203</v>
      </c>
      <c r="EP35">
        <v>-1.29681</v>
      </c>
      <c r="EQ35">
        <v>19.9681</v>
      </c>
      <c r="ER35">
        <v>5.2214799999999997</v>
      </c>
      <c r="ES35">
        <v>11.9201</v>
      </c>
      <c r="ET35">
        <v>4.9554499999999999</v>
      </c>
      <c r="EU35">
        <v>3.2970999999999999</v>
      </c>
      <c r="EV35">
        <v>9999</v>
      </c>
      <c r="EW35">
        <v>6117.8</v>
      </c>
      <c r="EX35">
        <v>88.3</v>
      </c>
      <c r="EY35">
        <v>174</v>
      </c>
      <c r="EZ35">
        <v>1.84138</v>
      </c>
      <c r="FA35">
        <v>1.8404400000000001</v>
      </c>
      <c r="FB35">
        <v>1.8463700000000001</v>
      </c>
      <c r="FC35">
        <v>1.8504400000000001</v>
      </c>
      <c r="FD35">
        <v>1.84504</v>
      </c>
      <c r="FE35">
        <v>1.84518</v>
      </c>
      <c r="FF35">
        <v>1.8451599999999999</v>
      </c>
      <c r="FG35">
        <v>1.8449599999999999</v>
      </c>
      <c r="FH35">
        <v>0</v>
      </c>
      <c r="FI35">
        <v>0</v>
      </c>
      <c r="FJ35">
        <v>0</v>
      </c>
      <c r="FK35">
        <v>0</v>
      </c>
      <c r="FL35" t="s">
        <v>358</v>
      </c>
      <c r="FM35" t="s">
        <v>359</v>
      </c>
      <c r="FN35" t="s">
        <v>360</v>
      </c>
      <c r="FO35" t="s">
        <v>360</v>
      </c>
      <c r="FP35" t="s">
        <v>360</v>
      </c>
      <c r="FQ35" t="s">
        <v>360</v>
      </c>
      <c r="FR35">
        <v>0</v>
      </c>
      <c r="FS35">
        <v>100</v>
      </c>
      <c r="FT35">
        <v>100</v>
      </c>
      <c r="FU35">
        <v>-6.2009999999999996</v>
      </c>
      <c r="FV35">
        <v>-0.22059999999999999</v>
      </c>
      <c r="FW35">
        <v>-6.2001999999999402</v>
      </c>
      <c r="FX35">
        <v>0</v>
      </c>
      <c r="FY35">
        <v>0</v>
      </c>
      <c r="FZ35">
        <v>0</v>
      </c>
      <c r="GA35">
        <v>-0.220640000000001</v>
      </c>
      <c r="GB35">
        <v>0</v>
      </c>
      <c r="GC35">
        <v>0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18.399999999999999</v>
      </c>
      <c r="GJ35">
        <v>18.399999999999999</v>
      </c>
      <c r="GK35">
        <v>1.0351600000000001</v>
      </c>
      <c r="GL35">
        <v>2.5390600000000001</v>
      </c>
      <c r="GM35">
        <v>1.4489700000000001</v>
      </c>
      <c r="GN35">
        <v>2.32056</v>
      </c>
      <c r="GO35">
        <v>1.5466299999999999</v>
      </c>
      <c r="GP35">
        <v>2.4169900000000002</v>
      </c>
      <c r="GQ35">
        <v>23.293099999999999</v>
      </c>
      <c r="GR35">
        <v>14.1058</v>
      </c>
      <c r="GS35">
        <v>18</v>
      </c>
      <c r="GT35">
        <v>634.24599999999998</v>
      </c>
      <c r="GU35">
        <v>386.24799999999999</v>
      </c>
      <c r="GV35">
        <v>21.824100000000001</v>
      </c>
      <c r="GW35">
        <v>20.006699999999999</v>
      </c>
      <c r="GX35">
        <v>30.0001</v>
      </c>
      <c r="GY35">
        <v>19.991499999999998</v>
      </c>
      <c r="GZ35">
        <v>19.981400000000001</v>
      </c>
      <c r="HA35">
        <v>20.725300000000001</v>
      </c>
      <c r="HB35">
        <v>10</v>
      </c>
      <c r="HC35">
        <v>-30</v>
      </c>
      <c r="HD35">
        <v>21.841899999999999</v>
      </c>
      <c r="HE35">
        <v>401.25599999999997</v>
      </c>
      <c r="HF35">
        <v>0</v>
      </c>
      <c r="HG35">
        <v>101.117</v>
      </c>
      <c r="HH35">
        <v>94.639899999999997</v>
      </c>
    </row>
    <row r="36" spans="1:216" x14ac:dyDescent="0.2">
      <c r="A36">
        <v>18</v>
      </c>
      <c r="B36">
        <v>1690061645.0999999</v>
      </c>
      <c r="C36">
        <v>1037.0999999046301</v>
      </c>
      <c r="D36" t="s">
        <v>393</v>
      </c>
      <c r="E36" t="s">
        <v>394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  <c r="K36" t="s">
        <v>355</v>
      </c>
      <c r="L36">
        <v>1690061645.0999999</v>
      </c>
      <c r="M36">
        <f t="shared" si="0"/>
        <v>1.3135649060474653E-3</v>
      </c>
      <c r="N36">
        <f t="shared" si="1"/>
        <v>1.3135649060474652</v>
      </c>
      <c r="O36">
        <f t="shared" si="2"/>
        <v>6.3516212669057798E-2</v>
      </c>
      <c r="P36">
        <f t="shared" si="3"/>
        <v>400.05</v>
      </c>
      <c r="Q36">
        <f t="shared" si="4"/>
        <v>391.91199997230717</v>
      </c>
      <c r="R36">
        <f t="shared" si="5"/>
        <v>39.167648515886782</v>
      </c>
      <c r="S36">
        <f t="shared" si="6"/>
        <v>39.980959475310001</v>
      </c>
      <c r="T36">
        <f t="shared" si="7"/>
        <v>0.11692907961132376</v>
      </c>
      <c r="U36">
        <f t="shared" si="8"/>
        <v>2.928935666644346</v>
      </c>
      <c r="V36">
        <f t="shared" si="9"/>
        <v>0.11439631729354754</v>
      </c>
      <c r="W36">
        <f t="shared" si="10"/>
        <v>7.1720687604608604E-2</v>
      </c>
      <c r="X36">
        <f t="shared" si="11"/>
        <v>3.3067663358479242</v>
      </c>
      <c r="Y36">
        <f t="shared" si="12"/>
        <v>21.459487326148903</v>
      </c>
      <c r="Z36">
        <f t="shared" si="13"/>
        <v>20.967400000000001</v>
      </c>
      <c r="AA36">
        <f t="shared" si="14"/>
        <v>2.490935955260285</v>
      </c>
      <c r="AB36">
        <f t="shared" si="15"/>
        <v>52.147311906686589</v>
      </c>
      <c r="AC36">
        <f t="shared" si="16"/>
        <v>1.3655089203824597</v>
      </c>
      <c r="AD36">
        <f t="shared" si="17"/>
        <v>2.618560517224604</v>
      </c>
      <c r="AE36">
        <f t="shared" si="18"/>
        <v>1.1254270348778252</v>
      </c>
      <c r="AF36">
        <f t="shared" si="19"/>
        <v>-57.928212356693216</v>
      </c>
      <c r="AG36">
        <f t="shared" si="20"/>
        <v>128.75555733487005</v>
      </c>
      <c r="AH36">
        <f t="shared" si="21"/>
        <v>8.9633717182070338</v>
      </c>
      <c r="AI36">
        <f t="shared" si="22"/>
        <v>83.097483032231793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53791.424491035767</v>
      </c>
      <c r="AO36">
        <f t="shared" si="26"/>
        <v>19.993400000000001</v>
      </c>
      <c r="AP36">
        <f t="shared" si="27"/>
        <v>16.85446620510255</v>
      </c>
      <c r="AQ36">
        <f t="shared" si="28"/>
        <v>0.84300150075037517</v>
      </c>
      <c r="AR36">
        <f t="shared" si="29"/>
        <v>0.16539289644822411</v>
      </c>
      <c r="AS36">
        <v>1690061645.0999999</v>
      </c>
      <c r="AT36">
        <v>400.05</v>
      </c>
      <c r="AU36">
        <v>400.63900000000001</v>
      </c>
      <c r="AV36">
        <v>13.6633</v>
      </c>
      <c r="AW36">
        <v>12.367699999999999</v>
      </c>
      <c r="AX36">
        <v>406.25</v>
      </c>
      <c r="AY36">
        <v>13.884</v>
      </c>
      <c r="AZ36">
        <v>600.00800000000004</v>
      </c>
      <c r="BA36">
        <v>99.840199999999996</v>
      </c>
      <c r="BB36">
        <v>9.9706199999999995E-2</v>
      </c>
      <c r="BC36">
        <v>21.782800000000002</v>
      </c>
      <c r="BD36">
        <v>20.967400000000001</v>
      </c>
      <c r="BE36">
        <v>999.9</v>
      </c>
      <c r="BF36">
        <v>0</v>
      </c>
      <c r="BG36">
        <v>0</v>
      </c>
      <c r="BH36">
        <v>10012.5</v>
      </c>
      <c r="BI36">
        <v>0</v>
      </c>
      <c r="BJ36">
        <v>17.314399999999999</v>
      </c>
      <c r="BK36">
        <v>-0.58886700000000003</v>
      </c>
      <c r="BL36">
        <v>405.59199999999998</v>
      </c>
      <c r="BM36">
        <v>405.65600000000001</v>
      </c>
      <c r="BN36">
        <v>1.29565</v>
      </c>
      <c r="BO36">
        <v>400.63900000000001</v>
      </c>
      <c r="BP36">
        <v>12.367699999999999</v>
      </c>
      <c r="BQ36">
        <v>1.36415</v>
      </c>
      <c r="BR36">
        <v>1.2347900000000001</v>
      </c>
      <c r="BS36">
        <v>11.524900000000001</v>
      </c>
      <c r="BT36">
        <v>10.027699999999999</v>
      </c>
      <c r="BU36">
        <v>19.993400000000001</v>
      </c>
      <c r="BV36">
        <v>0.89989699999999995</v>
      </c>
      <c r="BW36">
        <v>0.100103</v>
      </c>
      <c r="BX36">
        <v>0</v>
      </c>
      <c r="BY36">
        <v>2.2336</v>
      </c>
      <c r="BZ36">
        <v>0</v>
      </c>
      <c r="CA36">
        <v>344.37099999999998</v>
      </c>
      <c r="CB36">
        <v>154.333</v>
      </c>
      <c r="CC36">
        <v>32.375</v>
      </c>
      <c r="CD36">
        <v>37.375</v>
      </c>
      <c r="CE36">
        <v>35.375</v>
      </c>
      <c r="CF36">
        <v>36.561999999999998</v>
      </c>
      <c r="CG36">
        <v>33.25</v>
      </c>
      <c r="CH36">
        <v>17.989999999999998</v>
      </c>
      <c r="CI36">
        <v>2</v>
      </c>
      <c r="CJ36">
        <v>0</v>
      </c>
      <c r="CK36">
        <v>1690061656.5999999</v>
      </c>
      <c r="CL36">
        <v>0</v>
      </c>
      <c r="CM36">
        <v>1690060480</v>
      </c>
      <c r="CN36" t="s">
        <v>356</v>
      </c>
      <c r="CO36">
        <v>1690060480</v>
      </c>
      <c r="CP36">
        <v>1690060478</v>
      </c>
      <c r="CQ36">
        <v>43</v>
      </c>
      <c r="CR36">
        <v>0.151</v>
      </c>
      <c r="CS36">
        <v>4.0000000000000001E-3</v>
      </c>
      <c r="CT36">
        <v>-6.2</v>
      </c>
      <c r="CU36">
        <v>-0.221</v>
      </c>
      <c r="CV36">
        <v>414</v>
      </c>
      <c r="CW36">
        <v>12</v>
      </c>
      <c r="CX36">
        <v>0.1</v>
      </c>
      <c r="CY36">
        <v>0.03</v>
      </c>
      <c r="CZ36">
        <v>0.13242104825742501</v>
      </c>
      <c r="DA36">
        <v>-3.0685210167059201E-2</v>
      </c>
      <c r="DB36">
        <v>4.7270917953816799E-2</v>
      </c>
      <c r="DC36">
        <v>1</v>
      </c>
      <c r="DD36">
        <v>400.72149999999999</v>
      </c>
      <c r="DE36">
        <v>-9.6090225564066795E-2</v>
      </c>
      <c r="DF36">
        <v>3.2094392033501097E-2</v>
      </c>
      <c r="DG36">
        <v>-1</v>
      </c>
      <c r="DH36">
        <v>20.0044619047619</v>
      </c>
      <c r="DI36">
        <v>-7.0904017854288501E-2</v>
      </c>
      <c r="DJ36">
        <v>7.6176102215542704E-2</v>
      </c>
      <c r="DK36">
        <v>1</v>
      </c>
      <c r="DL36">
        <v>2</v>
      </c>
      <c r="DM36">
        <v>2</v>
      </c>
      <c r="DN36" t="s">
        <v>357</v>
      </c>
      <c r="DO36">
        <v>3.2416100000000001</v>
      </c>
      <c r="DP36">
        <v>2.84</v>
      </c>
      <c r="DQ36">
        <v>9.8358899999999999E-2</v>
      </c>
      <c r="DR36">
        <v>9.6847100000000005E-2</v>
      </c>
      <c r="DS36">
        <v>8.2160999999999998E-2</v>
      </c>
      <c r="DT36">
        <v>7.4189500000000005E-2</v>
      </c>
      <c r="DU36">
        <v>26462.7</v>
      </c>
      <c r="DV36">
        <v>27658.5</v>
      </c>
      <c r="DW36">
        <v>27452.5</v>
      </c>
      <c r="DX36">
        <v>28726.9</v>
      </c>
      <c r="DY36">
        <v>33214.300000000003</v>
      </c>
      <c r="DZ36">
        <v>35401.4</v>
      </c>
      <c r="EA36">
        <v>36705.199999999997</v>
      </c>
      <c r="EB36">
        <v>38920.1</v>
      </c>
      <c r="EC36">
        <v>2.3523999999999998</v>
      </c>
      <c r="ED36">
        <v>1.77332</v>
      </c>
      <c r="EE36">
        <v>9.1440999999999995E-2</v>
      </c>
      <c r="EF36">
        <v>0</v>
      </c>
      <c r="EG36">
        <v>19.455200000000001</v>
      </c>
      <c r="EH36">
        <v>999.9</v>
      </c>
      <c r="EI36">
        <v>55.152000000000001</v>
      </c>
      <c r="EJ36">
        <v>20.442</v>
      </c>
      <c r="EK36">
        <v>13.3203</v>
      </c>
      <c r="EL36">
        <v>62.0518</v>
      </c>
      <c r="EM36">
        <v>37.227600000000002</v>
      </c>
      <c r="EN36">
        <v>1</v>
      </c>
      <c r="EO36">
        <v>-0.55292699999999995</v>
      </c>
      <c r="EP36">
        <v>-1.53531</v>
      </c>
      <c r="EQ36">
        <v>19.957699999999999</v>
      </c>
      <c r="ER36">
        <v>5.2217799999999999</v>
      </c>
      <c r="ES36">
        <v>11.9201</v>
      </c>
      <c r="ET36">
        <v>4.9556500000000003</v>
      </c>
      <c r="EU36">
        <v>3.2971499999999998</v>
      </c>
      <c r="EV36">
        <v>9999</v>
      </c>
      <c r="EW36">
        <v>6119</v>
      </c>
      <c r="EX36">
        <v>88.3</v>
      </c>
      <c r="EY36">
        <v>174</v>
      </c>
      <c r="EZ36">
        <v>1.84236</v>
      </c>
      <c r="FA36">
        <v>1.8414200000000001</v>
      </c>
      <c r="FB36">
        <v>1.84734</v>
      </c>
      <c r="FC36">
        <v>1.8514200000000001</v>
      </c>
      <c r="FD36">
        <v>1.84602</v>
      </c>
      <c r="FE36">
        <v>1.84616</v>
      </c>
      <c r="FF36">
        <v>1.84613</v>
      </c>
      <c r="FG36">
        <v>1.8459399999999999</v>
      </c>
      <c r="FH36">
        <v>0</v>
      </c>
      <c r="FI36">
        <v>0</v>
      </c>
      <c r="FJ36">
        <v>0</v>
      </c>
      <c r="FK36">
        <v>0</v>
      </c>
      <c r="FL36" t="s">
        <v>358</v>
      </c>
      <c r="FM36" t="s">
        <v>359</v>
      </c>
      <c r="FN36" t="s">
        <v>360</v>
      </c>
      <c r="FO36" t="s">
        <v>360</v>
      </c>
      <c r="FP36" t="s">
        <v>360</v>
      </c>
      <c r="FQ36" t="s">
        <v>360</v>
      </c>
      <c r="FR36">
        <v>0</v>
      </c>
      <c r="FS36">
        <v>100</v>
      </c>
      <c r="FT36">
        <v>100</v>
      </c>
      <c r="FU36">
        <v>-6.2</v>
      </c>
      <c r="FV36">
        <v>-0.22070000000000001</v>
      </c>
      <c r="FW36">
        <v>-6.2001999999999402</v>
      </c>
      <c r="FX36">
        <v>0</v>
      </c>
      <c r="FY36">
        <v>0</v>
      </c>
      <c r="FZ36">
        <v>0</v>
      </c>
      <c r="GA36">
        <v>-0.220640000000001</v>
      </c>
      <c r="GB36">
        <v>0</v>
      </c>
      <c r="GC36">
        <v>0</v>
      </c>
      <c r="GD36">
        <v>0</v>
      </c>
      <c r="GE36">
        <v>-1</v>
      </c>
      <c r="GF36">
        <v>-1</v>
      </c>
      <c r="GG36">
        <v>-1</v>
      </c>
      <c r="GH36">
        <v>-1</v>
      </c>
      <c r="GI36">
        <v>19.399999999999999</v>
      </c>
      <c r="GJ36">
        <v>19.5</v>
      </c>
      <c r="GK36">
        <v>1.0339400000000001</v>
      </c>
      <c r="GL36">
        <v>2.5341800000000001</v>
      </c>
      <c r="GM36">
        <v>1.4489700000000001</v>
      </c>
      <c r="GN36">
        <v>2.31934</v>
      </c>
      <c r="GO36">
        <v>1.5466299999999999</v>
      </c>
      <c r="GP36">
        <v>2.4414099999999999</v>
      </c>
      <c r="GQ36">
        <v>23.313300000000002</v>
      </c>
      <c r="GR36">
        <v>14.1058</v>
      </c>
      <c r="GS36">
        <v>18</v>
      </c>
      <c r="GT36">
        <v>634.16899999999998</v>
      </c>
      <c r="GU36">
        <v>386.11799999999999</v>
      </c>
      <c r="GV36">
        <v>22.0228</v>
      </c>
      <c r="GW36">
        <v>20.004999999999999</v>
      </c>
      <c r="GX36">
        <v>30</v>
      </c>
      <c r="GY36">
        <v>19.988099999999999</v>
      </c>
      <c r="GZ36">
        <v>19.977900000000002</v>
      </c>
      <c r="HA36">
        <v>20.700299999999999</v>
      </c>
      <c r="HB36">
        <v>10</v>
      </c>
      <c r="HC36">
        <v>-30</v>
      </c>
      <c r="HD36">
        <v>22.031500000000001</v>
      </c>
      <c r="HE36">
        <v>400.59800000000001</v>
      </c>
      <c r="HF36">
        <v>0</v>
      </c>
      <c r="HG36">
        <v>101.119</v>
      </c>
      <c r="HH36">
        <v>94.6404</v>
      </c>
    </row>
    <row r="37" spans="1:216" x14ac:dyDescent="0.2">
      <c r="A37">
        <v>19</v>
      </c>
      <c r="B37">
        <v>1690061706.0999999</v>
      </c>
      <c r="C37">
        <v>1098.0999999046301</v>
      </c>
      <c r="D37" t="s">
        <v>395</v>
      </c>
      <c r="E37" t="s">
        <v>396</v>
      </c>
      <c r="F37" t="s">
        <v>350</v>
      </c>
      <c r="G37" t="s">
        <v>351</v>
      </c>
      <c r="H37" t="s">
        <v>352</v>
      </c>
      <c r="I37" t="s">
        <v>353</v>
      </c>
      <c r="J37" t="s">
        <v>354</v>
      </c>
      <c r="K37" t="s">
        <v>355</v>
      </c>
      <c r="L37">
        <v>1690061706.0999999</v>
      </c>
      <c r="M37">
        <f t="shared" si="0"/>
        <v>1.2845890446026213E-3</v>
      </c>
      <c r="N37">
        <f t="shared" si="1"/>
        <v>1.2845890446026214</v>
      </c>
      <c r="O37">
        <f t="shared" si="2"/>
        <v>-0.89905908610632768</v>
      </c>
      <c r="P37">
        <f t="shared" si="3"/>
        <v>400.13400000000001</v>
      </c>
      <c r="Q37">
        <f t="shared" si="4"/>
        <v>405.60775034459641</v>
      </c>
      <c r="R37">
        <f t="shared" si="5"/>
        <v>40.536215485176278</v>
      </c>
      <c r="S37">
        <f t="shared" si="6"/>
        <v>39.989171886299999</v>
      </c>
      <c r="T37">
        <f t="shared" si="7"/>
        <v>0.11358018312137846</v>
      </c>
      <c r="U37">
        <f t="shared" si="8"/>
        <v>2.9268360777943299</v>
      </c>
      <c r="V37">
        <f t="shared" si="9"/>
        <v>0.11118714686190645</v>
      </c>
      <c r="W37">
        <f t="shared" si="10"/>
        <v>6.9702772222186488E-2</v>
      </c>
      <c r="X37">
        <f t="shared" si="11"/>
        <v>0</v>
      </c>
      <c r="Y37">
        <f t="shared" si="12"/>
        <v>21.47085822551557</v>
      </c>
      <c r="Z37">
        <f t="shared" si="13"/>
        <v>20.996500000000001</v>
      </c>
      <c r="AA37">
        <f t="shared" si="14"/>
        <v>2.4953950979883697</v>
      </c>
      <c r="AB37">
        <f t="shared" si="15"/>
        <v>51.978202926292518</v>
      </c>
      <c r="AC37">
        <f t="shared" si="16"/>
        <v>1.3630441767149999</v>
      </c>
      <c r="AD37">
        <f t="shared" si="17"/>
        <v>2.622338018588021</v>
      </c>
      <c r="AE37">
        <f t="shared" si="18"/>
        <v>1.1323509212733698</v>
      </c>
      <c r="AF37">
        <f t="shared" si="19"/>
        <v>-56.650376866975598</v>
      </c>
      <c r="AG37">
        <f t="shared" si="20"/>
        <v>127.79540600843605</v>
      </c>
      <c r="AH37">
        <f t="shared" si="21"/>
        <v>8.9053031042845276</v>
      </c>
      <c r="AI37">
        <f t="shared" si="22"/>
        <v>80.050332245744983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53725.382534434</v>
      </c>
      <c r="AO37">
        <f t="shared" si="26"/>
        <v>0</v>
      </c>
      <c r="AP37">
        <f t="shared" si="27"/>
        <v>0</v>
      </c>
      <c r="AQ37">
        <f t="shared" si="28"/>
        <v>0</v>
      </c>
      <c r="AR37">
        <f t="shared" si="29"/>
        <v>0</v>
      </c>
      <c r="AS37">
        <v>1690061706.0999999</v>
      </c>
      <c r="AT37">
        <v>400.13400000000001</v>
      </c>
      <c r="AU37">
        <v>399.74900000000002</v>
      </c>
      <c r="AV37">
        <v>13.6387</v>
      </c>
      <c r="AW37">
        <v>12.3718</v>
      </c>
      <c r="AX37">
        <v>406.334</v>
      </c>
      <c r="AY37">
        <v>13.859299999999999</v>
      </c>
      <c r="AZ37">
        <v>600.08000000000004</v>
      </c>
      <c r="BA37">
        <v>99.839399999999998</v>
      </c>
      <c r="BB37">
        <v>0.10005</v>
      </c>
      <c r="BC37">
        <v>21.8064</v>
      </c>
      <c r="BD37">
        <v>20.996500000000001</v>
      </c>
      <c r="BE37">
        <v>999.9</v>
      </c>
      <c r="BF37">
        <v>0</v>
      </c>
      <c r="BG37">
        <v>0</v>
      </c>
      <c r="BH37">
        <v>10000.6</v>
      </c>
      <c r="BI37">
        <v>0</v>
      </c>
      <c r="BJ37">
        <v>17.284800000000001</v>
      </c>
      <c r="BK37">
        <v>0.384766</v>
      </c>
      <c r="BL37">
        <v>405.66699999999997</v>
      </c>
      <c r="BM37">
        <v>404.75700000000001</v>
      </c>
      <c r="BN37">
        <v>1.26692</v>
      </c>
      <c r="BO37">
        <v>399.74900000000002</v>
      </c>
      <c r="BP37">
        <v>12.3718</v>
      </c>
      <c r="BQ37">
        <v>1.36168</v>
      </c>
      <c r="BR37">
        <v>1.23519</v>
      </c>
      <c r="BS37">
        <v>11.4975</v>
      </c>
      <c r="BT37">
        <v>10.0326</v>
      </c>
      <c r="BU37">
        <v>0</v>
      </c>
      <c r="BV37">
        <v>0</v>
      </c>
      <c r="BW37">
        <v>0</v>
      </c>
      <c r="BX37">
        <v>0</v>
      </c>
      <c r="BY37">
        <v>2.71</v>
      </c>
      <c r="BZ37">
        <v>0</v>
      </c>
      <c r="CA37">
        <v>172.79</v>
      </c>
      <c r="CB37">
        <v>2.87</v>
      </c>
      <c r="CC37">
        <v>32.061999999999998</v>
      </c>
      <c r="CD37">
        <v>37.125</v>
      </c>
      <c r="CE37">
        <v>35.061999999999998</v>
      </c>
      <c r="CF37">
        <v>36.375</v>
      </c>
      <c r="CG37">
        <v>33</v>
      </c>
      <c r="CH37">
        <v>0</v>
      </c>
      <c r="CI37">
        <v>0</v>
      </c>
      <c r="CJ37">
        <v>0</v>
      </c>
      <c r="CK37">
        <v>1690061717.7</v>
      </c>
      <c r="CL37">
        <v>0</v>
      </c>
      <c r="CM37">
        <v>1690060480</v>
      </c>
      <c r="CN37" t="s">
        <v>356</v>
      </c>
      <c r="CO37">
        <v>1690060480</v>
      </c>
      <c r="CP37">
        <v>1690060478</v>
      </c>
      <c r="CQ37">
        <v>43</v>
      </c>
      <c r="CR37">
        <v>0.151</v>
      </c>
      <c r="CS37">
        <v>4.0000000000000001E-3</v>
      </c>
      <c r="CT37">
        <v>-6.2</v>
      </c>
      <c r="CU37">
        <v>-0.221</v>
      </c>
      <c r="CV37">
        <v>414</v>
      </c>
      <c r="CW37">
        <v>12</v>
      </c>
      <c r="CX37">
        <v>0.1</v>
      </c>
      <c r="CY37">
        <v>0.03</v>
      </c>
      <c r="CZ37">
        <v>-0.84694971729300506</v>
      </c>
      <c r="DA37">
        <v>-0.16211937400485399</v>
      </c>
      <c r="DB37">
        <v>6.1912499344869497E-2</v>
      </c>
      <c r="DC37">
        <v>1</v>
      </c>
      <c r="DD37">
        <v>399.81485714285702</v>
      </c>
      <c r="DE37">
        <v>-0.59976623376660099</v>
      </c>
      <c r="DF37">
        <v>8.32673752577371E-2</v>
      </c>
      <c r="DG37">
        <v>-1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2</v>
      </c>
      <c r="DN37" t="s">
        <v>357</v>
      </c>
      <c r="DO37">
        <v>3.2417699999999998</v>
      </c>
      <c r="DP37">
        <v>2.8402400000000001</v>
      </c>
      <c r="DQ37">
        <v>9.8374199999999995E-2</v>
      </c>
      <c r="DR37">
        <v>9.66838E-2</v>
      </c>
      <c r="DS37">
        <v>8.2053799999999996E-2</v>
      </c>
      <c r="DT37">
        <v>7.4207899999999993E-2</v>
      </c>
      <c r="DU37">
        <v>26461.9</v>
      </c>
      <c r="DV37">
        <v>27662.9</v>
      </c>
      <c r="DW37">
        <v>27452.1</v>
      </c>
      <c r="DX37">
        <v>28726.3</v>
      </c>
      <c r="DY37">
        <v>33217.4</v>
      </c>
      <c r="DZ37">
        <v>35400.5</v>
      </c>
      <c r="EA37">
        <v>36704.300000000003</v>
      </c>
      <c r="EB37">
        <v>38919.9</v>
      </c>
      <c r="EC37">
        <v>2.3523999999999998</v>
      </c>
      <c r="ED37">
        <v>1.7730999999999999</v>
      </c>
      <c r="EE37">
        <v>9.4614900000000002E-2</v>
      </c>
      <c r="EF37">
        <v>0</v>
      </c>
      <c r="EG37">
        <v>19.431799999999999</v>
      </c>
      <c r="EH37">
        <v>999.9</v>
      </c>
      <c r="EI37">
        <v>55.152000000000001</v>
      </c>
      <c r="EJ37">
        <v>20.442</v>
      </c>
      <c r="EK37">
        <v>13.322100000000001</v>
      </c>
      <c r="EL37">
        <v>62.3718</v>
      </c>
      <c r="EM37">
        <v>37.247599999999998</v>
      </c>
      <c r="EN37">
        <v>1</v>
      </c>
      <c r="EO37">
        <v>-0.553087</v>
      </c>
      <c r="EP37">
        <v>-1.58893</v>
      </c>
      <c r="EQ37">
        <v>19.954999999999998</v>
      </c>
      <c r="ER37">
        <v>5.2219300000000004</v>
      </c>
      <c r="ES37">
        <v>11.9201</v>
      </c>
      <c r="ET37">
        <v>4.9554999999999998</v>
      </c>
      <c r="EU37">
        <v>3.2972299999999999</v>
      </c>
      <c r="EV37">
        <v>9999</v>
      </c>
      <c r="EW37">
        <v>6120.4</v>
      </c>
      <c r="EX37">
        <v>88.4</v>
      </c>
      <c r="EY37">
        <v>174</v>
      </c>
      <c r="EZ37">
        <v>1.84283</v>
      </c>
      <c r="FA37">
        <v>1.8419099999999999</v>
      </c>
      <c r="FB37">
        <v>1.84785</v>
      </c>
      <c r="FC37">
        <v>1.8519000000000001</v>
      </c>
      <c r="FD37">
        <v>1.8465199999999999</v>
      </c>
      <c r="FE37">
        <v>1.8466499999999999</v>
      </c>
      <c r="FF37">
        <v>1.8466199999999999</v>
      </c>
      <c r="FG37">
        <v>1.8464100000000001</v>
      </c>
      <c r="FH37">
        <v>0</v>
      </c>
      <c r="FI37">
        <v>0</v>
      </c>
      <c r="FJ37">
        <v>0</v>
      </c>
      <c r="FK37">
        <v>0</v>
      </c>
      <c r="FL37" t="s">
        <v>358</v>
      </c>
      <c r="FM37" t="s">
        <v>359</v>
      </c>
      <c r="FN37" t="s">
        <v>360</v>
      </c>
      <c r="FO37" t="s">
        <v>360</v>
      </c>
      <c r="FP37" t="s">
        <v>360</v>
      </c>
      <c r="FQ37" t="s">
        <v>360</v>
      </c>
      <c r="FR37">
        <v>0</v>
      </c>
      <c r="FS37">
        <v>100</v>
      </c>
      <c r="FT37">
        <v>100</v>
      </c>
      <c r="FU37">
        <v>-6.2</v>
      </c>
      <c r="FV37">
        <v>-0.22059999999999999</v>
      </c>
      <c r="FW37">
        <v>-6.2001999999999402</v>
      </c>
      <c r="FX37">
        <v>0</v>
      </c>
      <c r="FY37">
        <v>0</v>
      </c>
      <c r="FZ37">
        <v>0</v>
      </c>
      <c r="GA37">
        <v>-0.220640000000001</v>
      </c>
      <c r="GB37">
        <v>0</v>
      </c>
      <c r="GC37">
        <v>0</v>
      </c>
      <c r="GD37">
        <v>0</v>
      </c>
      <c r="GE37">
        <v>-1</v>
      </c>
      <c r="GF37">
        <v>-1</v>
      </c>
      <c r="GG37">
        <v>-1</v>
      </c>
      <c r="GH37">
        <v>-1</v>
      </c>
      <c r="GI37">
        <v>20.399999999999999</v>
      </c>
      <c r="GJ37">
        <v>20.5</v>
      </c>
      <c r="GK37">
        <v>1.03149</v>
      </c>
      <c r="GL37">
        <v>2.5341800000000001</v>
      </c>
      <c r="GM37">
        <v>1.4489700000000001</v>
      </c>
      <c r="GN37">
        <v>2.32056</v>
      </c>
      <c r="GO37">
        <v>1.5466299999999999</v>
      </c>
      <c r="GP37">
        <v>2.4145500000000002</v>
      </c>
      <c r="GQ37">
        <v>23.333600000000001</v>
      </c>
      <c r="GR37">
        <v>14.097</v>
      </c>
      <c r="GS37">
        <v>18</v>
      </c>
      <c r="GT37">
        <v>634.12699999999995</v>
      </c>
      <c r="GU37">
        <v>385.94499999999999</v>
      </c>
      <c r="GV37">
        <v>22.254200000000001</v>
      </c>
      <c r="GW37">
        <v>19.998200000000001</v>
      </c>
      <c r="GX37">
        <v>30</v>
      </c>
      <c r="GY37">
        <v>19.9847</v>
      </c>
      <c r="GZ37">
        <v>19.972799999999999</v>
      </c>
      <c r="HA37">
        <v>20.6557</v>
      </c>
      <c r="HB37">
        <v>10</v>
      </c>
      <c r="HC37">
        <v>-30</v>
      </c>
      <c r="HD37">
        <v>22.256599999999999</v>
      </c>
      <c r="HE37">
        <v>399.548</v>
      </c>
      <c r="HF37">
        <v>0</v>
      </c>
      <c r="HG37">
        <v>101.117</v>
      </c>
      <c r="HH37">
        <v>94.639200000000002</v>
      </c>
    </row>
    <row r="38" spans="1:216" x14ac:dyDescent="0.2">
      <c r="A38">
        <v>20</v>
      </c>
      <c r="B38">
        <v>1690061767.0999999</v>
      </c>
      <c r="C38">
        <v>1159.0999999046301</v>
      </c>
      <c r="D38" t="s">
        <v>397</v>
      </c>
      <c r="E38" t="s">
        <v>398</v>
      </c>
      <c r="F38" t="s">
        <v>350</v>
      </c>
      <c r="G38" t="s">
        <v>351</v>
      </c>
      <c r="H38" t="s">
        <v>352</v>
      </c>
      <c r="I38" t="s">
        <v>353</v>
      </c>
      <c r="J38" t="s">
        <v>354</v>
      </c>
      <c r="K38" t="s">
        <v>355</v>
      </c>
      <c r="L38">
        <v>1690061767.0999999</v>
      </c>
      <c r="M38">
        <f t="shared" si="0"/>
        <v>1.3591064859008867E-3</v>
      </c>
      <c r="N38">
        <f t="shared" si="1"/>
        <v>1.3591064859008868</v>
      </c>
      <c r="O38">
        <f t="shared" si="2"/>
        <v>8.9597363114527475</v>
      </c>
      <c r="P38">
        <f t="shared" si="3"/>
        <v>399.33499999999998</v>
      </c>
      <c r="Q38">
        <f t="shared" si="4"/>
        <v>270.21226219581905</v>
      </c>
      <c r="R38">
        <f t="shared" si="5"/>
        <v>27.005447174530978</v>
      </c>
      <c r="S38">
        <f t="shared" si="6"/>
        <v>39.910180832674996</v>
      </c>
      <c r="T38">
        <f t="shared" si="7"/>
        <v>0.1189114316371809</v>
      </c>
      <c r="U38">
        <f t="shared" si="8"/>
        <v>2.9276442809132797</v>
      </c>
      <c r="V38">
        <f t="shared" si="9"/>
        <v>0.11629197168310092</v>
      </c>
      <c r="W38">
        <f t="shared" si="10"/>
        <v>7.2913024343274582E-2</v>
      </c>
      <c r="X38">
        <f t="shared" si="11"/>
        <v>297.69982499999998</v>
      </c>
      <c r="Y38">
        <f t="shared" si="12"/>
        <v>22.515169188069329</v>
      </c>
      <c r="Z38">
        <f t="shared" si="13"/>
        <v>21.130099999999999</v>
      </c>
      <c r="AA38">
        <f t="shared" si="14"/>
        <v>2.515957160224521</v>
      </c>
      <c r="AB38">
        <f t="shared" si="15"/>
        <v>54.556899484294604</v>
      </c>
      <c r="AC38">
        <f t="shared" si="16"/>
        <v>1.3706491417725</v>
      </c>
      <c r="AD38">
        <f t="shared" si="17"/>
        <v>2.5123296131721546</v>
      </c>
      <c r="AE38">
        <f t="shared" si="18"/>
        <v>1.145308018452021</v>
      </c>
      <c r="AF38">
        <f t="shared" si="19"/>
        <v>-59.936596028229104</v>
      </c>
      <c r="AG38">
        <f t="shared" si="20"/>
        <v>-3.7091262241057898</v>
      </c>
      <c r="AH38">
        <f t="shared" si="21"/>
        <v>-0.25765043314099856</v>
      </c>
      <c r="AI38">
        <f t="shared" si="22"/>
        <v>233.79645231452406</v>
      </c>
      <c r="AJ38">
        <v>0</v>
      </c>
      <c r="AK38">
        <v>0</v>
      </c>
      <c r="AL38">
        <f t="shared" si="23"/>
        <v>1</v>
      </c>
      <c r="AM38">
        <f t="shared" si="24"/>
        <v>0</v>
      </c>
      <c r="AN38">
        <f t="shared" si="25"/>
        <v>53877.074182157034</v>
      </c>
      <c r="AO38">
        <f t="shared" si="26"/>
        <v>1799.99</v>
      </c>
      <c r="AP38">
        <f t="shared" si="27"/>
        <v>1517.3913</v>
      </c>
      <c r="AQ38">
        <f t="shared" si="28"/>
        <v>0.84299984999916666</v>
      </c>
      <c r="AR38">
        <f t="shared" si="29"/>
        <v>0.16538971049839166</v>
      </c>
      <c r="AS38">
        <v>1690061767.0999999</v>
      </c>
      <c r="AT38">
        <v>399.33499999999998</v>
      </c>
      <c r="AU38">
        <v>408.83699999999999</v>
      </c>
      <c r="AV38">
        <v>13.714499999999999</v>
      </c>
      <c r="AW38">
        <v>12.3741</v>
      </c>
      <c r="AX38">
        <v>405.53500000000003</v>
      </c>
      <c r="AY38">
        <v>13.9352</v>
      </c>
      <c r="AZ38">
        <v>600.03</v>
      </c>
      <c r="BA38">
        <v>99.841499999999996</v>
      </c>
      <c r="BB38">
        <v>0.100105</v>
      </c>
      <c r="BC38">
        <v>21.1066</v>
      </c>
      <c r="BD38">
        <v>21.130099999999999</v>
      </c>
      <c r="BE38">
        <v>999.9</v>
      </c>
      <c r="BF38">
        <v>0</v>
      </c>
      <c r="BG38">
        <v>0</v>
      </c>
      <c r="BH38">
        <v>10005</v>
      </c>
      <c r="BI38">
        <v>0</v>
      </c>
      <c r="BJ38">
        <v>18.363299999999999</v>
      </c>
      <c r="BK38">
        <v>-9.5020100000000003</v>
      </c>
      <c r="BL38">
        <v>404.887</v>
      </c>
      <c r="BM38">
        <v>413.959</v>
      </c>
      <c r="BN38">
        <v>1.34046</v>
      </c>
      <c r="BO38">
        <v>408.83699999999999</v>
      </c>
      <c r="BP38">
        <v>12.3741</v>
      </c>
      <c r="BQ38">
        <v>1.3692800000000001</v>
      </c>
      <c r="BR38">
        <v>1.2354400000000001</v>
      </c>
      <c r="BS38">
        <v>11.5816</v>
      </c>
      <c r="BT38">
        <v>10.0357</v>
      </c>
      <c r="BU38">
        <v>1799.99</v>
      </c>
      <c r="BV38">
        <v>0.90000400000000003</v>
      </c>
      <c r="BW38">
        <v>9.9996299999999996E-2</v>
      </c>
      <c r="BX38">
        <v>0</v>
      </c>
      <c r="BY38">
        <v>1.7</v>
      </c>
      <c r="BZ38">
        <v>0</v>
      </c>
      <c r="CA38">
        <v>13007</v>
      </c>
      <c r="CB38">
        <v>13894.9</v>
      </c>
      <c r="CC38">
        <v>33.25</v>
      </c>
      <c r="CD38">
        <v>36.936999999999998</v>
      </c>
      <c r="CE38">
        <v>35</v>
      </c>
      <c r="CF38">
        <v>36.25</v>
      </c>
      <c r="CG38">
        <v>33.436999999999998</v>
      </c>
      <c r="CH38">
        <v>1620</v>
      </c>
      <c r="CI38">
        <v>179.99</v>
      </c>
      <c r="CJ38">
        <v>0</v>
      </c>
      <c r="CK38">
        <v>1690061778.3</v>
      </c>
      <c r="CL38">
        <v>0</v>
      </c>
      <c r="CM38">
        <v>1690060480</v>
      </c>
      <c r="CN38" t="s">
        <v>356</v>
      </c>
      <c r="CO38">
        <v>1690060480</v>
      </c>
      <c r="CP38">
        <v>1690060478</v>
      </c>
      <c r="CQ38">
        <v>43</v>
      </c>
      <c r="CR38">
        <v>0.151</v>
      </c>
      <c r="CS38">
        <v>4.0000000000000001E-3</v>
      </c>
      <c r="CT38">
        <v>-6.2</v>
      </c>
      <c r="CU38">
        <v>-0.221</v>
      </c>
      <c r="CV38">
        <v>414</v>
      </c>
      <c r="CW38">
        <v>12</v>
      </c>
      <c r="CX38">
        <v>0.1</v>
      </c>
      <c r="CY38">
        <v>0.03</v>
      </c>
      <c r="CZ38">
        <v>8.8430225594446892</v>
      </c>
      <c r="DA38">
        <v>1.1273838072225699</v>
      </c>
      <c r="DB38">
        <v>0.133466267583291</v>
      </c>
      <c r="DC38">
        <v>1</v>
      </c>
      <c r="DD38">
        <v>408.32229999999998</v>
      </c>
      <c r="DE38">
        <v>3.6028872180457001</v>
      </c>
      <c r="DF38">
        <v>0.35120579437133698</v>
      </c>
      <c r="DG38">
        <v>-1</v>
      </c>
      <c r="DH38">
        <v>1799.9545000000001</v>
      </c>
      <c r="DI38">
        <v>0.129635151696323</v>
      </c>
      <c r="DJ38">
        <v>0.14609842572732201</v>
      </c>
      <c r="DK38">
        <v>1</v>
      </c>
      <c r="DL38">
        <v>2</v>
      </c>
      <c r="DM38">
        <v>2</v>
      </c>
      <c r="DN38" t="s">
        <v>357</v>
      </c>
      <c r="DO38">
        <v>3.24166</v>
      </c>
      <c r="DP38">
        <v>2.8403299999999998</v>
      </c>
      <c r="DQ38">
        <v>9.8231600000000002E-2</v>
      </c>
      <c r="DR38">
        <v>9.8353999999999997E-2</v>
      </c>
      <c r="DS38">
        <v>8.2386799999999996E-2</v>
      </c>
      <c r="DT38">
        <v>7.4220700000000001E-2</v>
      </c>
      <c r="DU38">
        <v>26467.200000000001</v>
      </c>
      <c r="DV38">
        <v>27612.5</v>
      </c>
      <c r="DW38">
        <v>27453.3</v>
      </c>
      <c r="DX38">
        <v>28727.1</v>
      </c>
      <c r="DY38">
        <v>33206.699999999997</v>
      </c>
      <c r="DZ38">
        <v>35400.5</v>
      </c>
      <c r="EA38">
        <v>36706</v>
      </c>
      <c r="EB38">
        <v>38920.5</v>
      </c>
      <c r="EC38">
        <v>2.3515199999999998</v>
      </c>
      <c r="ED38">
        <v>1.77295</v>
      </c>
      <c r="EE38">
        <v>0.120535</v>
      </c>
      <c r="EF38">
        <v>0</v>
      </c>
      <c r="EG38">
        <v>19.136399999999998</v>
      </c>
      <c r="EH38">
        <v>999.9</v>
      </c>
      <c r="EI38">
        <v>55.164000000000001</v>
      </c>
      <c r="EJ38">
        <v>20.452000000000002</v>
      </c>
      <c r="EK38">
        <v>13.333</v>
      </c>
      <c r="EL38">
        <v>62.631799999999998</v>
      </c>
      <c r="EM38">
        <v>37.451900000000002</v>
      </c>
      <c r="EN38">
        <v>1</v>
      </c>
      <c r="EO38">
        <v>-0.55672500000000003</v>
      </c>
      <c r="EP38">
        <v>9.2810500000000005</v>
      </c>
      <c r="EQ38">
        <v>18.747499999999999</v>
      </c>
      <c r="ER38">
        <v>5.2217799999999999</v>
      </c>
      <c r="ES38">
        <v>11.9261</v>
      </c>
      <c r="ET38">
        <v>4.9554999999999998</v>
      </c>
      <c r="EU38">
        <v>3.2972000000000001</v>
      </c>
      <c r="EV38">
        <v>9999</v>
      </c>
      <c r="EW38">
        <v>6121.6</v>
      </c>
      <c r="EX38">
        <v>88.4</v>
      </c>
      <c r="EY38">
        <v>174</v>
      </c>
      <c r="EZ38">
        <v>1.8412599999999999</v>
      </c>
      <c r="FA38">
        <v>1.8403499999999999</v>
      </c>
      <c r="FB38">
        <v>1.84629</v>
      </c>
      <c r="FC38">
        <v>1.8503499999999999</v>
      </c>
      <c r="FD38">
        <v>1.8449500000000001</v>
      </c>
      <c r="FE38">
        <v>1.8450899999999999</v>
      </c>
      <c r="FF38">
        <v>1.8450200000000001</v>
      </c>
      <c r="FG38">
        <v>1.8448500000000001</v>
      </c>
      <c r="FH38">
        <v>0</v>
      </c>
      <c r="FI38">
        <v>0</v>
      </c>
      <c r="FJ38">
        <v>0</v>
      </c>
      <c r="FK38">
        <v>0</v>
      </c>
      <c r="FL38" t="s">
        <v>358</v>
      </c>
      <c r="FM38" t="s">
        <v>359</v>
      </c>
      <c r="FN38" t="s">
        <v>360</v>
      </c>
      <c r="FO38" t="s">
        <v>360</v>
      </c>
      <c r="FP38" t="s">
        <v>360</v>
      </c>
      <c r="FQ38" t="s">
        <v>360</v>
      </c>
      <c r="FR38">
        <v>0</v>
      </c>
      <c r="FS38">
        <v>100</v>
      </c>
      <c r="FT38">
        <v>100</v>
      </c>
      <c r="FU38">
        <v>-6.2</v>
      </c>
      <c r="FV38">
        <v>-0.22070000000000001</v>
      </c>
      <c r="FW38">
        <v>-6.2001999999999402</v>
      </c>
      <c r="FX38">
        <v>0</v>
      </c>
      <c r="FY38">
        <v>0</v>
      </c>
      <c r="FZ38">
        <v>0</v>
      </c>
      <c r="GA38">
        <v>-0.220640000000001</v>
      </c>
      <c r="GB38">
        <v>0</v>
      </c>
      <c r="GC38">
        <v>0</v>
      </c>
      <c r="GD38">
        <v>0</v>
      </c>
      <c r="GE38">
        <v>-1</v>
      </c>
      <c r="GF38">
        <v>-1</v>
      </c>
      <c r="GG38">
        <v>-1</v>
      </c>
      <c r="GH38">
        <v>-1</v>
      </c>
      <c r="GI38">
        <v>21.5</v>
      </c>
      <c r="GJ38">
        <v>21.5</v>
      </c>
      <c r="GK38">
        <v>1.0510299999999999</v>
      </c>
      <c r="GL38">
        <v>2.5354000000000001</v>
      </c>
      <c r="GM38">
        <v>1.4489700000000001</v>
      </c>
      <c r="GN38">
        <v>2.32056</v>
      </c>
      <c r="GO38">
        <v>1.5466299999999999</v>
      </c>
      <c r="GP38">
        <v>2.3767100000000001</v>
      </c>
      <c r="GQ38">
        <v>23.4145</v>
      </c>
      <c r="GR38">
        <v>13.7643</v>
      </c>
      <c r="GS38">
        <v>18</v>
      </c>
      <c r="GT38">
        <v>633.43899999999996</v>
      </c>
      <c r="GU38">
        <v>385.80799999999999</v>
      </c>
      <c r="GV38">
        <v>14.414099999999999</v>
      </c>
      <c r="GW38">
        <v>20.005299999999998</v>
      </c>
      <c r="GX38">
        <v>29.9999</v>
      </c>
      <c r="GY38">
        <v>19.977799999999998</v>
      </c>
      <c r="GZ38">
        <v>19.966799999999999</v>
      </c>
      <c r="HA38">
        <v>21.037299999999998</v>
      </c>
      <c r="HB38">
        <v>10</v>
      </c>
      <c r="HC38">
        <v>-30</v>
      </c>
      <c r="HD38">
        <v>13.2364</v>
      </c>
      <c r="HE38">
        <v>409.00599999999997</v>
      </c>
      <c r="HF38">
        <v>0</v>
      </c>
      <c r="HG38">
        <v>101.121</v>
      </c>
      <c r="HH38">
        <v>94.641000000000005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2023-07-22T13:36:03Z</dcterms:created>
  <dcterms:modified xsi:type="dcterms:W3CDTF">2023-07-25T16:54:46Z</dcterms:modified>
</cp:coreProperties>
</file>