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8_{6E637FEB-29F5-4846-A425-66003BC1AFB2}" xr6:coauthVersionLast="47" xr6:coauthVersionMax="47" xr10:uidLastSave="{00000000-0000-0000-0000-000000000000}"/>
  <bookViews>
    <workbookView xWindow="36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AQ38" i="1"/>
  <c r="AO38" i="1"/>
  <c r="AP38" i="1" s="1"/>
  <c r="AN38" i="1"/>
  <c r="AL38" i="1"/>
  <c r="P38" i="1" s="1"/>
  <c r="AD38" i="1"/>
  <c r="AC38" i="1"/>
  <c r="AB38" i="1"/>
  <c r="U38" i="1"/>
  <c r="AR37" i="1"/>
  <c r="AQ37" i="1"/>
  <c r="AO37" i="1"/>
  <c r="AP37" i="1" s="1"/>
  <c r="AN37" i="1"/>
  <c r="AL37" i="1"/>
  <c r="P37" i="1" s="1"/>
  <c r="AD37" i="1"/>
  <c r="AC37" i="1"/>
  <c r="AB37" i="1"/>
  <c r="U37" i="1"/>
  <c r="S37" i="1"/>
  <c r="AR36" i="1"/>
  <c r="AQ36" i="1"/>
  <c r="AP36" i="1"/>
  <c r="AO36" i="1"/>
  <c r="AN36" i="1"/>
  <c r="AL36" i="1"/>
  <c r="N36" i="1" s="1"/>
  <c r="M36" i="1" s="1"/>
  <c r="AD36" i="1"/>
  <c r="AC36" i="1"/>
  <c r="AB36" i="1"/>
  <c r="X36" i="1"/>
  <c r="U36" i="1"/>
  <c r="S36" i="1"/>
  <c r="P36" i="1"/>
  <c r="AR35" i="1"/>
  <c r="AQ35" i="1"/>
  <c r="AO35" i="1"/>
  <c r="AP35" i="1" s="1"/>
  <c r="AN35" i="1"/>
  <c r="AL35" i="1" s="1"/>
  <c r="AD35" i="1"/>
  <c r="AC35" i="1"/>
  <c r="AB35" i="1" s="1"/>
  <c r="U35" i="1"/>
  <c r="AR34" i="1"/>
  <c r="AQ34" i="1"/>
  <c r="AO34" i="1"/>
  <c r="AP34" i="1" s="1"/>
  <c r="AN34" i="1"/>
  <c r="AL34" i="1"/>
  <c r="P34" i="1" s="1"/>
  <c r="AD34" i="1"/>
  <c r="AC34" i="1"/>
  <c r="AB34" i="1"/>
  <c r="U34" i="1"/>
  <c r="AR33" i="1"/>
  <c r="AQ33" i="1"/>
  <c r="AO33" i="1"/>
  <c r="AP33" i="1" s="1"/>
  <c r="AN33" i="1"/>
  <c r="AM33" i="1"/>
  <c r="AL33" i="1"/>
  <c r="P33" i="1" s="1"/>
  <c r="AD33" i="1"/>
  <c r="AC33" i="1"/>
  <c r="AB33" i="1" s="1"/>
  <c r="U33" i="1"/>
  <c r="S33" i="1"/>
  <c r="AR32" i="1"/>
  <c r="AQ32" i="1"/>
  <c r="AP32" i="1"/>
  <c r="AO32" i="1"/>
  <c r="AN32" i="1"/>
  <c r="AL32" i="1"/>
  <c r="N32" i="1" s="1"/>
  <c r="M32" i="1" s="1"/>
  <c r="AD32" i="1"/>
  <c r="AC32" i="1"/>
  <c r="AB32" i="1"/>
  <c r="X32" i="1"/>
  <c r="Y32" i="1" s="1"/>
  <c r="Z32" i="1" s="1"/>
  <c r="U32" i="1"/>
  <c r="S32" i="1"/>
  <c r="P32" i="1"/>
  <c r="AR31" i="1"/>
  <c r="AQ31" i="1"/>
  <c r="AO31" i="1"/>
  <c r="AP31" i="1" s="1"/>
  <c r="AN31" i="1"/>
  <c r="AL31" i="1" s="1"/>
  <c r="AD31" i="1"/>
  <c r="AC31" i="1"/>
  <c r="AB31" i="1" s="1"/>
  <c r="U31" i="1"/>
  <c r="AR30" i="1"/>
  <c r="AQ30" i="1"/>
  <c r="AO30" i="1"/>
  <c r="AP30" i="1" s="1"/>
  <c r="AN30" i="1"/>
  <c r="AL30" i="1"/>
  <c r="P30" i="1" s="1"/>
  <c r="AD30" i="1"/>
  <c r="AC30" i="1"/>
  <c r="AB30" i="1"/>
  <c r="U30" i="1"/>
  <c r="O30" i="1"/>
  <c r="AR29" i="1"/>
  <c r="AQ29" i="1"/>
  <c r="AO29" i="1"/>
  <c r="AP29" i="1" s="1"/>
  <c r="AN29" i="1"/>
  <c r="AM29" i="1"/>
  <c r="AL29" i="1"/>
  <c r="P29" i="1" s="1"/>
  <c r="AD29" i="1"/>
  <c r="AC29" i="1"/>
  <c r="AB29" i="1" s="1"/>
  <c r="U29" i="1"/>
  <c r="S29" i="1"/>
  <c r="AR28" i="1"/>
  <c r="AQ28" i="1"/>
  <c r="AP28" i="1" s="1"/>
  <c r="AO28" i="1"/>
  <c r="AN28" i="1"/>
  <c r="AL28" i="1"/>
  <c r="N28" i="1" s="1"/>
  <c r="M28" i="1" s="1"/>
  <c r="AD28" i="1"/>
  <c r="AC28" i="1"/>
  <c r="AB28" i="1"/>
  <c r="X28" i="1"/>
  <c r="U28" i="1"/>
  <c r="S28" i="1"/>
  <c r="P28" i="1"/>
  <c r="AR27" i="1"/>
  <c r="AQ27" i="1"/>
  <c r="AO27" i="1"/>
  <c r="AP27" i="1" s="1"/>
  <c r="AN27" i="1"/>
  <c r="AL27" i="1" s="1"/>
  <c r="AD27" i="1"/>
  <c r="AC27" i="1"/>
  <c r="AB27" i="1" s="1"/>
  <c r="U27" i="1"/>
  <c r="AR26" i="1"/>
  <c r="AQ26" i="1"/>
  <c r="AO26" i="1"/>
  <c r="AP26" i="1" s="1"/>
  <c r="AN26" i="1"/>
  <c r="AL26" i="1"/>
  <c r="P26" i="1" s="1"/>
  <c r="AD26" i="1"/>
  <c r="AC26" i="1"/>
  <c r="AB26" i="1"/>
  <c r="U26" i="1"/>
  <c r="AR25" i="1"/>
  <c r="AQ25" i="1"/>
  <c r="AO25" i="1"/>
  <c r="AP25" i="1" s="1"/>
  <c r="AN25" i="1"/>
  <c r="AM25" i="1"/>
  <c r="AL25" i="1"/>
  <c r="P25" i="1" s="1"/>
  <c r="AD25" i="1"/>
  <c r="AC25" i="1"/>
  <c r="AB25" i="1" s="1"/>
  <c r="U25" i="1"/>
  <c r="S25" i="1"/>
  <c r="AR24" i="1"/>
  <c r="AQ24" i="1"/>
  <c r="AP24" i="1" s="1"/>
  <c r="AO24" i="1"/>
  <c r="AN24" i="1"/>
  <c r="AL24" i="1"/>
  <c r="N24" i="1" s="1"/>
  <c r="M24" i="1" s="1"/>
  <c r="AD24" i="1"/>
  <c r="AC24" i="1"/>
  <c r="AB24" i="1"/>
  <c r="X24" i="1"/>
  <c r="U24" i="1"/>
  <c r="S24" i="1"/>
  <c r="P24" i="1"/>
  <c r="AR23" i="1"/>
  <c r="AQ23" i="1"/>
  <c r="AO23" i="1"/>
  <c r="AP23" i="1" s="1"/>
  <c r="AN23" i="1"/>
  <c r="AL23" i="1" s="1"/>
  <c r="AD23" i="1"/>
  <c r="AC23" i="1"/>
  <c r="AB23" i="1" s="1"/>
  <c r="U23" i="1"/>
  <c r="AR22" i="1"/>
  <c r="AQ22" i="1"/>
  <c r="AO22" i="1"/>
  <c r="AP22" i="1" s="1"/>
  <c r="AN22" i="1"/>
  <c r="AM22" i="1"/>
  <c r="AL22" i="1"/>
  <c r="P22" i="1" s="1"/>
  <c r="AD22" i="1"/>
  <c r="AC22" i="1"/>
  <c r="AB22" i="1" s="1"/>
  <c r="U22" i="1"/>
  <c r="AR21" i="1"/>
  <c r="AQ21" i="1"/>
  <c r="AO21" i="1"/>
  <c r="AP21" i="1" s="1"/>
  <c r="AN21" i="1"/>
  <c r="AM21" i="1"/>
  <c r="AL21" i="1"/>
  <c r="P21" i="1" s="1"/>
  <c r="AD21" i="1"/>
  <c r="AC21" i="1"/>
  <c r="AB21" i="1" s="1"/>
  <c r="U21" i="1"/>
  <c r="S21" i="1"/>
  <c r="AR20" i="1"/>
  <c r="AQ20" i="1"/>
  <c r="AP20" i="1" s="1"/>
  <c r="AO20" i="1"/>
  <c r="AN20" i="1"/>
  <c r="AL20" i="1"/>
  <c r="N20" i="1" s="1"/>
  <c r="M20" i="1" s="1"/>
  <c r="AD20" i="1"/>
  <c r="AC20" i="1"/>
  <c r="AB20" i="1"/>
  <c r="X20" i="1"/>
  <c r="U20" i="1"/>
  <c r="S20" i="1"/>
  <c r="P20" i="1"/>
  <c r="AR19" i="1"/>
  <c r="AQ19" i="1"/>
  <c r="AO19" i="1"/>
  <c r="AP19" i="1" s="1"/>
  <c r="AN19" i="1"/>
  <c r="AL19" i="1" s="1"/>
  <c r="AD19" i="1"/>
  <c r="AC19" i="1"/>
  <c r="AB19" i="1" s="1"/>
  <c r="U19" i="1"/>
  <c r="S23" i="1" l="1"/>
  <c r="P23" i="1"/>
  <c r="O23" i="1"/>
  <c r="N23" i="1"/>
  <c r="M23" i="1" s="1"/>
  <c r="AM23" i="1"/>
  <c r="V32" i="1"/>
  <c r="T32" i="1" s="1"/>
  <c r="W32" i="1" s="1"/>
  <c r="Q32" i="1" s="1"/>
  <c r="R32" i="1" s="1"/>
  <c r="AF32" i="1"/>
  <c r="Y28" i="1"/>
  <c r="Z28" i="1" s="1"/>
  <c r="AF28" i="1"/>
  <c r="S19" i="1"/>
  <c r="P19" i="1"/>
  <c r="O19" i="1"/>
  <c r="N19" i="1"/>
  <c r="M19" i="1" s="1"/>
  <c r="AM19" i="1"/>
  <c r="V24" i="1"/>
  <c r="T24" i="1" s="1"/>
  <c r="W24" i="1" s="1"/>
  <c r="Q24" i="1" s="1"/>
  <c r="R24" i="1" s="1"/>
  <c r="Y24" i="1"/>
  <c r="Z24" i="1" s="1"/>
  <c r="AF24" i="1"/>
  <c r="AA32" i="1"/>
  <c r="AE32" i="1" s="1"/>
  <c r="AH32" i="1"/>
  <c r="AG32" i="1"/>
  <c r="S35" i="1"/>
  <c r="P35" i="1"/>
  <c r="O35" i="1"/>
  <c r="N35" i="1"/>
  <c r="M35" i="1" s="1"/>
  <c r="AM35" i="1"/>
  <c r="Y20" i="1"/>
  <c r="Z20" i="1" s="1"/>
  <c r="AF20" i="1"/>
  <c r="S31" i="1"/>
  <c r="P31" i="1"/>
  <c r="O31" i="1"/>
  <c r="N31" i="1"/>
  <c r="M31" i="1" s="1"/>
  <c r="AM31" i="1"/>
  <c r="S27" i="1"/>
  <c r="P27" i="1"/>
  <c r="O27" i="1"/>
  <c r="N27" i="1"/>
  <c r="M27" i="1" s="1"/>
  <c r="AM27" i="1"/>
  <c r="AF36" i="1"/>
  <c r="X22" i="1"/>
  <c r="O20" i="1"/>
  <c r="S22" i="1"/>
  <c r="O24" i="1"/>
  <c r="S26" i="1"/>
  <c r="O28" i="1"/>
  <c r="S30" i="1"/>
  <c r="O32" i="1"/>
  <c r="S34" i="1"/>
  <c r="O36" i="1"/>
  <c r="S38" i="1"/>
  <c r="AM26" i="1"/>
  <c r="AM30" i="1"/>
  <c r="AM34" i="1"/>
  <c r="Y36" i="1"/>
  <c r="Z36" i="1" s="1"/>
  <c r="AM38" i="1"/>
  <c r="X19" i="1"/>
  <c r="N22" i="1"/>
  <c r="M22" i="1" s="1"/>
  <c r="X23" i="1"/>
  <c r="N26" i="1"/>
  <c r="M26" i="1" s="1"/>
  <c r="X27" i="1"/>
  <c r="N30" i="1"/>
  <c r="M30" i="1" s="1"/>
  <c r="X31" i="1"/>
  <c r="N34" i="1"/>
  <c r="M34" i="1" s="1"/>
  <c r="X35" i="1"/>
  <c r="N38" i="1"/>
  <c r="M38" i="1" s="1"/>
  <c r="O22" i="1"/>
  <c r="O26" i="1"/>
  <c r="O34" i="1"/>
  <c r="AM37" i="1"/>
  <c r="O38" i="1"/>
  <c r="N29" i="1"/>
  <c r="M29" i="1" s="1"/>
  <c r="X30" i="1"/>
  <c r="N33" i="1"/>
  <c r="M33" i="1" s="1"/>
  <c r="X34" i="1"/>
  <c r="N37" i="1"/>
  <c r="M37" i="1" s="1"/>
  <c r="X38" i="1"/>
  <c r="N21" i="1"/>
  <c r="M21" i="1" s="1"/>
  <c r="X26" i="1"/>
  <c r="AM20" i="1"/>
  <c r="O21" i="1"/>
  <c r="AM24" i="1"/>
  <c r="O25" i="1"/>
  <c r="AM28" i="1"/>
  <c r="O29" i="1"/>
  <c r="AM32" i="1"/>
  <c r="O33" i="1"/>
  <c r="AM36" i="1"/>
  <c r="O37" i="1"/>
  <c r="N25" i="1"/>
  <c r="M25" i="1" s="1"/>
  <c r="X21" i="1"/>
  <c r="X25" i="1"/>
  <c r="X29" i="1"/>
  <c r="X33" i="1"/>
  <c r="X37" i="1"/>
  <c r="Y30" i="1" l="1"/>
  <c r="Z30" i="1" s="1"/>
  <c r="Y35" i="1"/>
  <c r="Z35" i="1" s="1"/>
  <c r="Y19" i="1"/>
  <c r="Z19" i="1" s="1"/>
  <c r="Y22" i="1"/>
  <c r="Z22" i="1" s="1"/>
  <c r="AF29" i="1"/>
  <c r="AF34" i="1"/>
  <c r="AF27" i="1"/>
  <c r="V27" i="1"/>
  <c r="T27" i="1" s="1"/>
  <c r="W27" i="1" s="1"/>
  <c r="Q27" i="1" s="1"/>
  <c r="R27" i="1" s="1"/>
  <c r="AA24" i="1"/>
  <c r="AE24" i="1" s="1"/>
  <c r="AH24" i="1"/>
  <c r="AI24" i="1" s="1"/>
  <c r="AG24" i="1"/>
  <c r="Y37" i="1"/>
  <c r="Z37" i="1" s="1"/>
  <c r="Y26" i="1"/>
  <c r="Z26" i="1" s="1"/>
  <c r="Y31" i="1"/>
  <c r="Z31" i="1" s="1"/>
  <c r="AA36" i="1"/>
  <c r="AE36" i="1" s="1"/>
  <c r="AH36" i="1"/>
  <c r="AG36" i="1"/>
  <c r="Y33" i="1"/>
  <c r="Z33" i="1" s="1"/>
  <c r="AF30" i="1"/>
  <c r="V30" i="1"/>
  <c r="T30" i="1" s="1"/>
  <c r="W30" i="1" s="1"/>
  <c r="Q30" i="1" s="1"/>
  <c r="R30" i="1" s="1"/>
  <c r="V36" i="1"/>
  <c r="T36" i="1" s="1"/>
  <c r="W36" i="1" s="1"/>
  <c r="Q36" i="1" s="1"/>
  <c r="R36" i="1" s="1"/>
  <c r="Y38" i="1"/>
  <c r="Z38" i="1" s="1"/>
  <c r="Y27" i="1"/>
  <c r="Z27" i="1" s="1"/>
  <c r="AA20" i="1"/>
  <c r="AE20" i="1" s="1"/>
  <c r="AH20" i="1"/>
  <c r="AG20" i="1"/>
  <c r="AI32" i="1"/>
  <c r="AF23" i="1"/>
  <c r="AF21" i="1"/>
  <c r="V21" i="1"/>
  <c r="T21" i="1" s="1"/>
  <c r="W21" i="1" s="1"/>
  <c r="Q21" i="1" s="1"/>
  <c r="R21" i="1" s="1"/>
  <c r="Y29" i="1"/>
  <c r="Z29" i="1" s="1"/>
  <c r="V29" i="1" s="1"/>
  <c r="T29" i="1" s="1"/>
  <c r="W29" i="1" s="1"/>
  <c r="Q29" i="1" s="1"/>
  <c r="R29" i="1" s="1"/>
  <c r="AA28" i="1"/>
  <c r="AE28" i="1" s="1"/>
  <c r="AH28" i="1"/>
  <c r="AG28" i="1"/>
  <c r="Y25" i="1"/>
  <c r="Z25" i="1" s="1"/>
  <c r="AF37" i="1"/>
  <c r="V37" i="1"/>
  <c r="T37" i="1" s="1"/>
  <c r="W37" i="1" s="1"/>
  <c r="Q37" i="1" s="1"/>
  <c r="R37" i="1" s="1"/>
  <c r="AF26" i="1"/>
  <c r="V26" i="1"/>
  <c r="T26" i="1" s="1"/>
  <c r="W26" i="1" s="1"/>
  <c r="Q26" i="1" s="1"/>
  <c r="R26" i="1" s="1"/>
  <c r="V20" i="1"/>
  <c r="T20" i="1" s="1"/>
  <c r="W20" i="1" s="1"/>
  <c r="Q20" i="1" s="1"/>
  <c r="R20" i="1" s="1"/>
  <c r="V28" i="1"/>
  <c r="T28" i="1" s="1"/>
  <c r="W28" i="1" s="1"/>
  <c r="Q28" i="1" s="1"/>
  <c r="R28" i="1" s="1"/>
  <c r="Y21" i="1"/>
  <c r="Z21" i="1" s="1"/>
  <c r="Y34" i="1"/>
  <c r="Z34" i="1" s="1"/>
  <c r="V34" i="1" s="1"/>
  <c r="T34" i="1" s="1"/>
  <c r="W34" i="1" s="1"/>
  <c r="Q34" i="1" s="1"/>
  <c r="R34" i="1" s="1"/>
  <c r="Y23" i="1"/>
  <c r="Z23" i="1" s="1"/>
  <c r="AF31" i="1"/>
  <c r="V31" i="1"/>
  <c r="T31" i="1" s="1"/>
  <c r="W31" i="1" s="1"/>
  <c r="Q31" i="1" s="1"/>
  <c r="R31" i="1" s="1"/>
  <c r="AF19" i="1"/>
  <c r="AF25" i="1"/>
  <c r="V25" i="1"/>
  <c r="T25" i="1" s="1"/>
  <c r="W25" i="1" s="1"/>
  <c r="Q25" i="1" s="1"/>
  <c r="R25" i="1" s="1"/>
  <c r="AF33" i="1"/>
  <c r="V33" i="1"/>
  <c r="T33" i="1" s="1"/>
  <c r="W33" i="1" s="1"/>
  <c r="Q33" i="1" s="1"/>
  <c r="R33" i="1" s="1"/>
  <c r="AF38" i="1"/>
  <c r="V38" i="1"/>
  <c r="T38" i="1" s="1"/>
  <c r="W38" i="1" s="1"/>
  <c r="Q38" i="1" s="1"/>
  <c r="R38" i="1" s="1"/>
  <c r="AF22" i="1"/>
  <c r="AF35" i="1"/>
  <c r="V35" i="1"/>
  <c r="T35" i="1" s="1"/>
  <c r="W35" i="1" s="1"/>
  <c r="Q35" i="1" s="1"/>
  <c r="R35" i="1" s="1"/>
  <c r="AH38" i="1" l="1"/>
  <c r="AA38" i="1"/>
  <c r="AE38" i="1" s="1"/>
  <c r="AG38" i="1"/>
  <c r="AI28" i="1"/>
  <c r="AA31" i="1"/>
  <c r="AE31" i="1" s="1"/>
  <c r="AH31" i="1"/>
  <c r="AI31" i="1" s="1"/>
  <c r="AG31" i="1"/>
  <c r="AH22" i="1"/>
  <c r="AI22" i="1" s="1"/>
  <c r="AA22" i="1"/>
  <c r="AE22" i="1" s="1"/>
  <c r="AG22" i="1"/>
  <c r="AA19" i="1"/>
  <c r="AE19" i="1" s="1"/>
  <c r="AG19" i="1"/>
  <c r="AH19" i="1"/>
  <c r="AI19" i="1" s="1"/>
  <c r="AA33" i="1"/>
  <c r="AE33" i="1" s="1"/>
  <c r="AH33" i="1"/>
  <c r="AG33" i="1"/>
  <c r="AH26" i="1"/>
  <c r="AA26" i="1"/>
  <c r="AE26" i="1" s="1"/>
  <c r="AG26" i="1"/>
  <c r="AA35" i="1"/>
  <c r="AE35" i="1" s="1"/>
  <c r="AH35" i="1"/>
  <c r="AI35" i="1" s="1"/>
  <c r="AG35" i="1"/>
  <c r="AA23" i="1"/>
  <c r="AE23" i="1" s="1"/>
  <c r="AH23" i="1"/>
  <c r="AI23" i="1" s="1"/>
  <c r="AG23" i="1"/>
  <c r="AI20" i="1"/>
  <c r="AA21" i="1"/>
  <c r="AE21" i="1" s="1"/>
  <c r="AH21" i="1"/>
  <c r="AG21" i="1"/>
  <c r="AA25" i="1"/>
  <c r="AE25" i="1" s="1"/>
  <c r="AH25" i="1"/>
  <c r="AG25" i="1"/>
  <c r="AA27" i="1"/>
  <c r="AE27" i="1" s="1"/>
  <c r="AH27" i="1"/>
  <c r="AG27" i="1"/>
  <c r="AA29" i="1"/>
  <c r="AE29" i="1" s="1"/>
  <c r="AH29" i="1"/>
  <c r="AI29" i="1" s="1"/>
  <c r="AG29" i="1"/>
  <c r="AH34" i="1"/>
  <c r="AI34" i="1" s="1"/>
  <c r="AA34" i="1"/>
  <c r="AE34" i="1" s="1"/>
  <c r="AG34" i="1"/>
  <c r="AA37" i="1"/>
  <c r="AE37" i="1" s="1"/>
  <c r="AH37" i="1"/>
  <c r="AI37" i="1" s="1"/>
  <c r="AG37" i="1"/>
  <c r="V19" i="1"/>
  <c r="T19" i="1" s="1"/>
  <c r="W19" i="1" s="1"/>
  <c r="Q19" i="1" s="1"/>
  <c r="R19" i="1" s="1"/>
  <c r="V22" i="1"/>
  <c r="T22" i="1" s="1"/>
  <c r="W22" i="1" s="1"/>
  <c r="Q22" i="1" s="1"/>
  <c r="R22" i="1" s="1"/>
  <c r="V23" i="1"/>
  <c r="T23" i="1" s="1"/>
  <c r="W23" i="1" s="1"/>
  <c r="Q23" i="1" s="1"/>
  <c r="R23" i="1" s="1"/>
  <c r="AI36" i="1"/>
  <c r="AH30" i="1"/>
  <c r="AA30" i="1"/>
  <c r="AE30" i="1" s="1"/>
  <c r="AG30" i="1"/>
  <c r="AI25" i="1" l="1"/>
  <c r="AI33" i="1"/>
  <c r="AI21" i="1"/>
  <c r="AI27" i="1"/>
  <c r="AI30" i="1"/>
  <c r="AI26" i="1"/>
  <c r="AI38" i="1"/>
</calcChain>
</file>

<file path=xl/sharedStrings.xml><?xml version="1.0" encoding="utf-8"?>
<sst xmlns="http://schemas.openxmlformats.org/spreadsheetml/2006/main" count="1012" uniqueCount="393">
  <si>
    <t>File opened</t>
  </si>
  <si>
    <t>2023-07-22 14:41:57</t>
  </si>
  <si>
    <t>Console s/n</t>
  </si>
  <si>
    <t>68C-812122</t>
  </si>
  <si>
    <t>Console ver</t>
  </si>
  <si>
    <t>Bluestem v.2.1.08</t>
  </si>
  <si>
    <t>Scripts ver</t>
  </si>
  <si>
    <t>2022.05  2.1.08, Aug 2022</t>
  </si>
  <si>
    <t>Head s/n</t>
  </si>
  <si>
    <t>68H-982112</t>
  </si>
  <si>
    <t>Head ver</t>
  </si>
  <si>
    <t>1.4.22</t>
  </si>
  <si>
    <t>Head cal</t>
  </si>
  <si>
    <t>{"h2obspan2": "0", "tbzero": "0.0309811", "co2aspan2": "-0.033707", "oxygen": "21", "flowazero": "0.29276", "h2oaspan1": "1.00972", "co2aspan2a": "0.305485", "h2oaspanconc2": "0", "h2oaspan2b": "0.0726308", "co2aspanconc2": "299.3", "h2oazero": "1.01368", "h2obspan2a": "0.0707451", "co2bspan2b": "0.301941", "h2oaspanconc1": "12.13", "flowbzero": "0.30054", "co2aspan1": "1.00275", "h2obspanconc2": "0", "co2aspan2b": "0.303179", "h2oaspan2a": "0.0719315", "co2bspan2a": "0.304297", "co2bzero": "0.935154", "tazero": "-0.061388", "co2aspanconc1": "2491", "h2oaspan2": "0", "co2bspan2": "-0.0338567", "co2bspanconc1": "2491", "ssb_ref": "35739", "co2bspan1": "1.00256", "h2obspan2b": "0.0709538", "flowmeterzero": "1.00306", "h2obzero": "1.01733", "h2obspanconc1": "12.12", "co2azero": "0.93247", "h2obspan1": "1.00295", "co2bspanconc2": "299.3", "ssa_ref": "31724", "chamberpressurezero": "2.69073"}</t>
  </si>
  <si>
    <t>CO2 rangematch</t>
  </si>
  <si>
    <t>Mon Jul 10 11:00</t>
  </si>
  <si>
    <t>H2O rangematch</t>
  </si>
  <si>
    <t>Tue Jun  6 13:05</t>
  </si>
  <si>
    <t>Chamber type</t>
  </si>
  <si>
    <t>6800-01A</t>
  </si>
  <si>
    <t>Chamber s/n</t>
  </si>
  <si>
    <t>MPF-281862</t>
  </si>
  <si>
    <t>Chamber rev</t>
  </si>
  <si>
    <t>0</t>
  </si>
  <si>
    <t>Chamber cal</t>
  </si>
  <si>
    <t>Fluorometer</t>
  </si>
  <si>
    <t>Flr. Version</t>
  </si>
  <si>
    <t>14:41:57</t>
  </si>
  <si>
    <t>Stability Definition:	Qin (LeafQ): Std&lt;1 Per=20	CO2_r (Meas): Per=20	A (GasEx): Std&lt;0.2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</si>
  <si>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</si>
  <si>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</si>
  <si>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</si>
  <si>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</si>
  <si>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</si>
  <si>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</si>
  <si>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</si>
  <si>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</si>
  <si>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</si>
  <si>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</si>
  <si>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</si>
  <si>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</si>
  <si>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</si>
  <si>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</si>
  <si>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</si>
  <si>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</si>
  <si>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</si>
  <si>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</si>
  <si>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</si>
  <si>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</si>
  <si>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</si>
  <si>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</si>
  <si>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</si>
  <si>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</si>
  <si>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</si>
  <si>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</si>
  <si>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</si>
  <si>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</si>
  <si>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</si>
  <si>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</si>
  <si>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</si>
  <si>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</si>
  <si>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</si>
  <si>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</si>
  <si>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</si>
  <si>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</si>
  <si>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</si>
  <si>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</si>
  <si>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</si>
  <si>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</si>
  <si>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</si>
  <si>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</si>
  <si>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</si>
  <si>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</si>
  <si>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</si>
  <si>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</si>
  <si>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</si>
  <si>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</si>
  <si>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</si>
  <si>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</si>
  <si>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</si>
  <si>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</si>
  <si>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</si>
  <si>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</si>
  <si>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</si>
  <si>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</si>
  <si>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</si>
  <si>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</si>
  <si>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0.299314 87.0031 382.699 621.71 870.944 1098.81 1304.14 1465.05</t>
  </si>
  <si>
    <t>Fs_true</t>
  </si>
  <si>
    <t>0.333319 103.884 407.828 601.493 804.317 1000.67 1206.6 1401.03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</si>
  <si>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</si>
  <si>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</si>
  <si>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</si>
  <si>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</si>
  <si>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</si>
  <si>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</si>
  <si>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</si>
  <si>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</si>
  <si>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</si>
  <si>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</si>
  <si>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</si>
  <si>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</si>
  <si>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</si>
  <si>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</si>
  <si>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</si>
  <si>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</si>
  <si>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</si>
  <si>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</si>
  <si>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</si>
  <si>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</si>
  <si>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</si>
  <si>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</si>
  <si>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</si>
  <si>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</si>
  <si>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</si>
  <si>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</si>
  <si>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</si>
  <si>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</si>
  <si>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</si>
  <si>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</si>
  <si>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</si>
  <si>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</si>
  <si>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</si>
  <si>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</si>
  <si>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</si>
  <si>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</si>
  <si>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</si>
  <si>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</si>
  <si>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</si>
  <si>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</si>
  <si>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</si>
  <si>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</si>
  <si>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</si>
  <si>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</si>
  <si>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</si>
  <si>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</si>
  <si>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</si>
  <si>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</si>
  <si>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</si>
  <si>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</si>
  <si>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</si>
  <si>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</si>
  <si>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</si>
  <si>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</si>
  <si>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</si>
  <si>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</si>
  <si>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</si>
  <si>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</si>
  <si>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</si>
  <si>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</si>
  <si>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</si>
  <si>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</si>
  <si>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</si>
  <si>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</si>
  <si>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</si>
  <si>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</si>
  <si>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</si>
  <si>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</si>
  <si>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</si>
  <si>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</si>
  <si>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</si>
  <si>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</si>
  <si>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</si>
  <si>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</si>
  <si>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</si>
  <si>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</si>
  <si>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</si>
  <si>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</si>
  <si>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</si>
  <si>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</si>
  <si>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</si>
  <si>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</si>
  <si>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</si>
  <si>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</si>
  <si>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</si>
  <si>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</si>
  <si>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</si>
  <si>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</si>
  <si>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</si>
  <si>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</si>
  <si>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</si>
  <si>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</si>
  <si>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</si>
  <si>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</si>
  <si>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</si>
  <si>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</si>
  <si>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</si>
  <si>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</si>
  <si>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</si>
  <si>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</si>
  <si>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</si>
  <si>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</si>
  <si>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</si>
  <si>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</si>
  <si>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</si>
  <si>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</si>
  <si>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</si>
  <si>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</si>
  <si>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</si>
  <si>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</si>
  <si>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</si>
  <si>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</si>
  <si>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</si>
  <si>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</si>
  <si>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</si>
  <si>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</si>
  <si>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</si>
  <si>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</si>
  <si>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</si>
  <si>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</si>
  <si>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</si>
  <si>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</si>
  <si>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</si>
  <si>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</si>
  <si>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</si>
  <si>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</si>
  <si>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</si>
  <si>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</si>
  <si>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</si>
  <si>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</si>
  <si>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</si>
  <si>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</si>
  <si>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</si>
  <si>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</si>
  <si>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</si>
  <si>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</si>
  <si>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</si>
  <si>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</si>
  <si>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</si>
  <si>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</si>
  <si>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</si>
  <si>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</si>
  <si>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</si>
  <si>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</si>
  <si>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</si>
  <si>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</si>
  <si>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</si>
  <si>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</si>
  <si>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</si>
  <si>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</si>
  <si>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</si>
  <si>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</si>
  <si>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</si>
  <si>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</si>
  <si>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</si>
  <si>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</si>
  <si>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</si>
  <si>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</si>
  <si>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</si>
  <si>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</si>
  <si>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</si>
  <si>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</si>
  <si>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</si>
  <si>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</si>
  <si>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</si>
  <si>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AccCO2_soda</t>
  </si>
  <si>
    <t>CO2_hrs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</si>
  <si>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</si>
  <si>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</si>
  <si>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</si>
  <si>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</si>
  <si>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</si>
  <si>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</si>
  <si>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</si>
  <si>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</si>
  <si>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</si>
  <si>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</si>
  <si>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</si>
  <si>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</si>
  <si>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</si>
  <si>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</si>
  <si>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</si>
  <si>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</si>
  <si>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</si>
  <si>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</si>
  <si>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</si>
  <si>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</si>
  <si>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</si>
  <si>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</si>
  <si>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</si>
  <si>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</si>
  <si>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</si>
  <si>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</si>
  <si>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</si>
  <si>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</si>
  <si>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</si>
  <si>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</si>
  <si>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</si>
  <si>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</si>
  <si>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</si>
  <si>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</si>
  <si>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</si>
  <si>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</si>
  <si>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</si>
  <si>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</si>
  <si>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</si>
  <si>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</si>
  <si>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</si>
  <si>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</si>
  <si>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</si>
  <si>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</si>
  <si>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</si>
  <si>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</si>
  <si>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</si>
  <si>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</si>
  <si>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</si>
  <si>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</si>
  <si>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</si>
  <si>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</si>
  <si>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</si>
  <si>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</si>
  <si>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</si>
  <si>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</si>
  <si>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</si>
  <si>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</si>
  <si>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</si>
  <si>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</si>
  <si>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</si>
  <si>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</si>
  <si>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</si>
  <si>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</si>
  <si>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</si>
  <si>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</si>
  <si>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</si>
  <si>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</si>
  <si>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</si>
  <si>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</si>
  <si>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</si>
  <si>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</si>
  <si>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</si>
  <si>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</si>
  <si>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</si>
  <si>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</si>
  <si>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</si>
  <si>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</si>
  <si>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</si>
  <si>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</si>
  <si>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</si>
  <si>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</si>
  <si>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</si>
  <si>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</si>
  <si>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</si>
  <si>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20230722 15:04:47</t>
  </si>
  <si>
    <t>15:04:47</t>
  </si>
  <si>
    <t>none</t>
  </si>
  <si>
    <t>Mikaela</t>
  </si>
  <si>
    <t>20230722</t>
  </si>
  <si>
    <t>AR</t>
  </si>
  <si>
    <t>PEFR5</t>
  </si>
  <si>
    <t>BNL19093</t>
  </si>
  <si>
    <t>15:02:52</t>
  </si>
  <si>
    <t>2/2</t>
  </si>
  <si>
    <t>00000000</t>
  </si>
  <si>
    <t>iiiiiiii</t>
  </si>
  <si>
    <t>off</t>
  </si>
  <si>
    <t>20230722 15:05:48</t>
  </si>
  <si>
    <t>15:05:48</t>
  </si>
  <si>
    <t>20230722 15:06:49</t>
  </si>
  <si>
    <t>15:06:49</t>
  </si>
  <si>
    <t>20230722 15:07:50</t>
  </si>
  <si>
    <t>15:07:50</t>
  </si>
  <si>
    <t>20230722 15:08:51</t>
  </si>
  <si>
    <t>15:08:51</t>
  </si>
  <si>
    <t>20230722 15:09:52</t>
  </si>
  <si>
    <t>15:09:52</t>
  </si>
  <si>
    <t>20230722 15:10:53</t>
  </si>
  <si>
    <t>15:10:53</t>
  </si>
  <si>
    <t>20230722 15:11:54</t>
  </si>
  <si>
    <t>15:11:54</t>
  </si>
  <si>
    <t>20230722 15:12:55</t>
  </si>
  <si>
    <t>15:12:55</t>
  </si>
  <si>
    <t>20230722 15:13:56</t>
  </si>
  <si>
    <t>15:13:56</t>
  </si>
  <si>
    <t>20230722 15:14:57</t>
  </si>
  <si>
    <t>15:14:57</t>
  </si>
  <si>
    <t>20230722 15:15:58</t>
  </si>
  <si>
    <t>15:15:58</t>
  </si>
  <si>
    <t>20230722 15:16:59</t>
  </si>
  <si>
    <t>15:16:59</t>
  </si>
  <si>
    <t>20230722 15:18:00</t>
  </si>
  <si>
    <t>15:18:00</t>
  </si>
  <si>
    <t>20230722 15:19:01</t>
  </si>
  <si>
    <t>15:19:01</t>
  </si>
  <si>
    <t>20230722 15:20:02</t>
  </si>
  <si>
    <t>15:20:02</t>
  </si>
  <si>
    <t>20230722 15:21:03</t>
  </si>
  <si>
    <t>15:21:03</t>
  </si>
  <si>
    <t>20230722 15:22:04</t>
  </si>
  <si>
    <t>15:22:04</t>
  </si>
  <si>
    <t>20230722 15:23:05</t>
  </si>
  <si>
    <t>15:23:05</t>
  </si>
  <si>
    <t>20230722 15:24:06</t>
  </si>
  <si>
    <t>15:24:06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</si>
</sst>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workbookViewId="0"/>
  </sheetViews>
  <sheetFormatPr baseColWidth="10" defaultColWidth="8.83203125" defaultRowHeight="15" x14ac:dyDescent="0.2"/>
  <sheetData>
    <row r="2" spans="1:216" x14ac:dyDescent="0.2">
      <c r="A2" t="s">
        <v>29</v>
      </c>
      <c r="B2" t="s">
        <v>30</v>
      </c>
      <c r="C2" t="s">
        <v>32</v>
      </c>
    </row>
    <row r="3" spans="1:216" x14ac:dyDescent="0.2">
      <c r="B3" t="s">
        <v>31</v>
      </c>
      <c r="C3">
        <v>21</v>
      </c>
    </row>
    <row r="4" spans="1:216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16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45</v>
      </c>
      <c r="B6" t="s">
        <v>46</v>
      </c>
      <c r="C6" t="s">
        <v>47</v>
      </c>
      <c r="D6" t="s">
        <v>48</v>
      </c>
      <c r="E6" t="s">
        <v>50</v>
      </c>
    </row>
    <row r="7" spans="1:216" x14ac:dyDescent="0.2">
      <c r="B7">
        <v>6</v>
      </c>
      <c r="C7">
        <v>0.5</v>
      </c>
      <c r="D7" t="s">
        <v>49</v>
      </c>
      <c r="E7">
        <v>2</v>
      </c>
    </row>
    <row r="8" spans="1:216" x14ac:dyDescent="0.2">
      <c r="A8" t="s">
        <v>51</v>
      </c>
      <c r="B8" t="s">
        <v>52</v>
      </c>
      <c r="C8" t="s">
        <v>53</v>
      </c>
      <c r="D8" t="s">
        <v>54</v>
      </c>
      <c r="E8" t="s">
        <v>55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56</v>
      </c>
      <c r="B10" t="s">
        <v>57</v>
      </c>
      <c r="C10" t="s">
        <v>59</v>
      </c>
      <c r="D10" t="s">
        <v>61</v>
      </c>
      <c r="E10" t="s">
        <v>62</v>
      </c>
      <c r="F10" t="s">
        <v>63</v>
      </c>
      <c r="G10" t="s">
        <v>64</v>
      </c>
      <c r="H10" t="s">
        <v>65</v>
      </c>
      <c r="I10" t="s">
        <v>66</v>
      </c>
      <c r="J10" t="s">
        <v>67</v>
      </c>
      <c r="K10" t="s">
        <v>68</v>
      </c>
      <c r="L10" t="s">
        <v>69</v>
      </c>
      <c r="M10" t="s">
        <v>70</v>
      </c>
      <c r="N10" t="s">
        <v>71</v>
      </c>
      <c r="O10" t="s">
        <v>72</v>
      </c>
      <c r="P10" t="s">
        <v>73</v>
      </c>
      <c r="Q10" t="s">
        <v>74</v>
      </c>
    </row>
    <row r="11" spans="1:216" x14ac:dyDescent="0.2">
      <c r="B11" t="s">
        <v>58</v>
      </c>
      <c r="C11" t="s">
        <v>60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81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 t="s">
        <v>88</v>
      </c>
      <c r="H14" t="s">
        <v>90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87</v>
      </c>
      <c r="G15" t="s">
        <v>89</v>
      </c>
      <c r="H15">
        <v>0</v>
      </c>
    </row>
    <row r="16" spans="1:216" x14ac:dyDescent="0.2">
      <c r="A16" t="s">
        <v>91</v>
      </c>
      <c r="B16" t="s">
        <v>91</v>
      </c>
      <c r="C16" t="s">
        <v>91</v>
      </c>
      <c r="D16" t="s">
        <v>91</v>
      </c>
      <c r="E16" t="s">
        <v>91</v>
      </c>
      <c r="F16" t="s">
        <v>91</v>
      </c>
      <c r="G16" t="s">
        <v>92</v>
      </c>
      <c r="H16" t="s">
        <v>92</v>
      </c>
      <c r="I16" t="s">
        <v>92</v>
      </c>
      <c r="J16" t="s">
        <v>92</v>
      </c>
      <c r="K16" t="s">
        <v>92</v>
      </c>
      <c r="L16" t="s">
        <v>93</v>
      </c>
      <c r="M16" t="s">
        <v>93</v>
      </c>
      <c r="N16" t="s">
        <v>93</v>
      </c>
      <c r="O16" t="s">
        <v>93</v>
      </c>
      <c r="P16" t="s">
        <v>93</v>
      </c>
      <c r="Q16" t="s">
        <v>93</v>
      </c>
      <c r="R16" t="s">
        <v>93</v>
      </c>
      <c r="S16" t="s">
        <v>93</v>
      </c>
      <c r="T16" t="s">
        <v>93</v>
      </c>
      <c r="U16" t="s">
        <v>93</v>
      </c>
      <c r="V16" t="s">
        <v>93</v>
      </c>
      <c r="W16" t="s">
        <v>93</v>
      </c>
      <c r="X16" t="s">
        <v>93</v>
      </c>
      <c r="Y16" t="s">
        <v>93</v>
      </c>
      <c r="Z16" t="s">
        <v>93</v>
      </c>
      <c r="AA16" t="s">
        <v>93</v>
      </c>
      <c r="AB16" t="s">
        <v>93</v>
      </c>
      <c r="AC16" t="s">
        <v>93</v>
      </c>
      <c r="AD16" t="s">
        <v>93</v>
      </c>
      <c r="AE16" t="s">
        <v>93</v>
      </c>
      <c r="AF16" t="s">
        <v>93</v>
      </c>
      <c r="AG16" t="s">
        <v>93</v>
      </c>
      <c r="AH16" t="s">
        <v>93</v>
      </c>
      <c r="AI16" t="s">
        <v>93</v>
      </c>
      <c r="AJ16" t="s">
        <v>94</v>
      </c>
      <c r="AK16" t="s">
        <v>94</v>
      </c>
      <c r="AL16" t="s">
        <v>94</v>
      </c>
      <c r="AM16" t="s">
        <v>94</v>
      </c>
      <c r="AN16" t="s">
        <v>94</v>
      </c>
      <c r="AO16" t="s">
        <v>95</v>
      </c>
      <c r="AP16" t="s">
        <v>95</v>
      </c>
      <c r="AQ16" t="s">
        <v>95</v>
      </c>
      <c r="AR16" t="s">
        <v>95</v>
      </c>
      <c r="AS16" t="s">
        <v>96</v>
      </c>
      <c r="AT16" t="s">
        <v>96</v>
      </c>
      <c r="AU16" t="s">
        <v>96</v>
      </c>
      <c r="AV16" t="s">
        <v>96</v>
      </c>
      <c r="AW16" t="s">
        <v>96</v>
      </c>
      <c r="AX16" t="s">
        <v>96</v>
      </c>
      <c r="AY16" t="s">
        <v>96</v>
      </c>
      <c r="AZ16" t="s">
        <v>96</v>
      </c>
      <c r="BA16" t="s">
        <v>96</v>
      </c>
      <c r="BB16" t="s">
        <v>96</v>
      </c>
      <c r="BC16" t="s">
        <v>96</v>
      </c>
      <c r="BD16" t="s">
        <v>96</v>
      </c>
      <c r="BE16" t="s">
        <v>96</v>
      </c>
      <c r="BF16" t="s">
        <v>96</v>
      </c>
      <c r="BG16" t="s">
        <v>96</v>
      </c>
      <c r="BH16" t="s">
        <v>96</v>
      </c>
      <c r="BI16" t="s">
        <v>96</v>
      </c>
      <c r="BJ16" t="s">
        <v>96</v>
      </c>
      <c r="BK16" t="s">
        <v>97</v>
      </c>
      <c r="BL16" t="s">
        <v>97</v>
      </c>
      <c r="BM16" t="s">
        <v>97</v>
      </c>
      <c r="BN16" t="s">
        <v>97</v>
      </c>
      <c r="BO16" t="s">
        <v>97</v>
      </c>
      <c r="BP16" t="s">
        <v>97</v>
      </c>
      <c r="BQ16" t="s">
        <v>97</v>
      </c>
      <c r="BR16" t="s">
        <v>97</v>
      </c>
      <c r="BS16" t="s">
        <v>97</v>
      </c>
      <c r="BT16" t="s">
        <v>97</v>
      </c>
      <c r="BU16" t="s">
        <v>98</v>
      </c>
      <c r="BV16" t="s">
        <v>98</v>
      </c>
      <c r="BW16" t="s">
        <v>98</v>
      </c>
      <c r="BX16" t="s">
        <v>98</v>
      </c>
      <c r="BY16" t="s">
        <v>98</v>
      </c>
      <c r="BZ16" t="s">
        <v>98</v>
      </c>
      <c r="CA16" t="s">
        <v>98</v>
      </c>
      <c r="CB16" t="s">
        <v>98</v>
      </c>
      <c r="CC16" t="s">
        <v>98</v>
      </c>
      <c r="CD16" t="s">
        <v>98</v>
      </c>
      <c r="CE16" t="s">
        <v>98</v>
      </c>
      <c r="CF16" t="s">
        <v>98</v>
      </c>
      <c r="CG16" t="s">
        <v>98</v>
      </c>
      <c r="CH16" t="s">
        <v>98</v>
      </c>
      <c r="CI16" t="s">
        <v>98</v>
      </c>
      <c r="CJ16" t="s">
        <v>98</v>
      </c>
      <c r="CK16" t="s">
        <v>98</v>
      </c>
      <c r="CL16" t="s">
        <v>98</v>
      </c>
      <c r="CM16" t="s">
        <v>99</v>
      </c>
      <c r="CN16" t="s">
        <v>99</v>
      </c>
      <c r="CO16" t="s">
        <v>99</v>
      </c>
      <c r="CP16" t="s">
        <v>99</v>
      </c>
      <c r="CQ16" t="s">
        <v>99</v>
      </c>
      <c r="CR16" t="s">
        <v>99</v>
      </c>
      <c r="CS16" t="s">
        <v>99</v>
      </c>
      <c r="CT16" t="s">
        <v>99</v>
      </c>
      <c r="CU16" t="s">
        <v>99</v>
      </c>
      <c r="CV16" t="s">
        <v>99</v>
      </c>
      <c r="CW16" t="s">
        <v>99</v>
      </c>
      <c r="CX16" t="s">
        <v>99</v>
      </c>
      <c r="CY16" t="s">
        <v>99</v>
      </c>
      <c r="CZ16" t="s">
        <v>100</v>
      </c>
      <c r="DA16" t="s">
        <v>100</v>
      </c>
      <c r="DB16" t="s">
        <v>100</v>
      </c>
      <c r="DC16" t="s">
        <v>100</v>
      </c>
      <c r="DD16" t="s">
        <v>100</v>
      </c>
      <c r="DE16" t="s">
        <v>100</v>
      </c>
      <c r="DF16" t="s">
        <v>100</v>
      </c>
      <c r="DG16" t="s">
        <v>100</v>
      </c>
      <c r="DH16" t="s">
        <v>100</v>
      </c>
      <c r="DI16" t="s">
        <v>100</v>
      </c>
      <c r="DJ16" t="s">
        <v>100</v>
      </c>
      <c r="DK16" t="s">
        <v>100</v>
      </c>
      <c r="DL16" t="s">
        <v>100</v>
      </c>
      <c r="DM16" t="s">
        <v>100</v>
      </c>
      <c r="DN16" t="s">
        <v>100</v>
      </c>
      <c r="DO16" t="s">
        <v>101</v>
      </c>
      <c r="DP16" t="s">
        <v>101</v>
      </c>
      <c r="DQ16" t="s">
        <v>101</v>
      </c>
      <c r="DR16" t="s">
        <v>101</v>
      </c>
      <c r="DS16" t="s">
        <v>101</v>
      </c>
      <c r="DT16" t="s">
        <v>101</v>
      </c>
      <c r="DU16" t="s">
        <v>101</v>
      </c>
      <c r="DV16" t="s">
        <v>101</v>
      </c>
      <c r="DW16" t="s">
        <v>101</v>
      </c>
      <c r="DX16" t="s">
        <v>101</v>
      </c>
      <c r="DY16" t="s">
        <v>101</v>
      </c>
      <c r="DZ16" t="s">
        <v>101</v>
      </c>
      <c r="EA16" t="s">
        <v>101</v>
      </c>
      <c r="EB16" t="s">
        <v>101</v>
      </c>
      <c r="EC16" t="s">
        <v>101</v>
      </c>
      <c r="ED16" t="s">
        <v>101</v>
      </c>
      <c r="EE16" t="s">
        <v>101</v>
      </c>
      <c r="EF16" t="s">
        <v>101</v>
      </c>
      <c r="EG16" t="s">
        <v>102</v>
      </c>
      <c r="EH16" t="s">
        <v>102</v>
      </c>
      <c r="EI16" t="s">
        <v>102</v>
      </c>
      <c r="EJ16" t="s">
        <v>102</v>
      </c>
      <c r="EK16" t="s">
        <v>102</v>
      </c>
      <c r="EL16" t="s">
        <v>102</v>
      </c>
      <c r="EM16" t="s">
        <v>102</v>
      </c>
      <c r="EN16" t="s">
        <v>102</v>
      </c>
      <c r="EO16" t="s">
        <v>102</v>
      </c>
      <c r="EP16" t="s">
        <v>102</v>
      </c>
      <c r="EQ16" t="s">
        <v>102</v>
      </c>
      <c r="ER16" t="s">
        <v>102</v>
      </c>
      <c r="ES16" t="s">
        <v>102</v>
      </c>
      <c r="ET16" t="s">
        <v>102</v>
      </c>
      <c r="EU16" t="s">
        <v>102</v>
      </c>
      <c r="EV16" t="s">
        <v>102</v>
      </c>
      <c r="EW16" t="s">
        <v>102</v>
      </c>
      <c r="EX16" t="s">
        <v>102</v>
      </c>
      <c r="EY16" t="s">
        <v>102</v>
      </c>
      <c r="EZ16" t="s">
        <v>103</v>
      </c>
      <c r="FA16" t="s">
        <v>103</v>
      </c>
      <c r="FB16" t="s">
        <v>103</v>
      </c>
      <c r="FC16" t="s">
        <v>103</v>
      </c>
      <c r="FD16" t="s">
        <v>103</v>
      </c>
      <c r="FE16" t="s">
        <v>103</v>
      </c>
      <c r="FF16" t="s">
        <v>103</v>
      </c>
      <c r="FG16" t="s">
        <v>103</v>
      </c>
      <c r="FH16" t="s">
        <v>103</v>
      </c>
      <c r="FI16" t="s">
        <v>103</v>
      </c>
      <c r="FJ16" t="s">
        <v>103</v>
      </c>
      <c r="FK16" t="s">
        <v>103</v>
      </c>
      <c r="FL16" t="s">
        <v>103</v>
      </c>
      <c r="FM16" t="s">
        <v>103</v>
      </c>
      <c r="FN16" t="s">
        <v>103</v>
      </c>
      <c r="FO16" t="s">
        <v>103</v>
      </c>
      <c r="FP16" t="s">
        <v>103</v>
      </c>
      <c r="FQ16" t="s">
        <v>103</v>
      </c>
      <c r="FR16" t="s">
        <v>103</v>
      </c>
      <c r="FS16" t="s">
        <v>104</v>
      </c>
      <c r="FT16" t="s">
        <v>104</v>
      </c>
      <c r="FU16" t="s">
        <v>104</v>
      </c>
      <c r="FV16" t="s">
        <v>104</v>
      </c>
      <c r="FW16" t="s">
        <v>104</v>
      </c>
      <c r="FX16" t="s">
        <v>104</v>
      </c>
      <c r="FY16" t="s">
        <v>104</v>
      </c>
      <c r="FZ16" t="s">
        <v>104</v>
      </c>
      <c r="GA16" t="s">
        <v>104</v>
      </c>
      <c r="GB16" t="s">
        <v>104</v>
      </c>
      <c r="GC16" t="s">
        <v>104</v>
      </c>
      <c r="GD16" t="s">
        <v>104</v>
      </c>
      <c r="GE16" t="s">
        <v>104</v>
      </c>
      <c r="GF16" t="s">
        <v>104</v>
      </c>
      <c r="GG16" t="s">
        <v>104</v>
      </c>
      <c r="GH16" t="s">
        <v>104</v>
      </c>
      <c r="GI16" t="s">
        <v>104</v>
      </c>
      <c r="GJ16" t="s">
        <v>104</v>
      </c>
      <c r="GK16" t="s">
        <v>105</v>
      </c>
      <c r="GL16" t="s">
        <v>105</v>
      </c>
      <c r="GM16" t="s">
        <v>105</v>
      </c>
      <c r="GN16" t="s">
        <v>105</v>
      </c>
      <c r="GO16" t="s">
        <v>105</v>
      </c>
      <c r="GP16" t="s">
        <v>105</v>
      </c>
      <c r="GQ16" t="s">
        <v>105</v>
      </c>
      <c r="GR16" t="s">
        <v>105</v>
      </c>
      <c r="GS16" t="s">
        <v>106</v>
      </c>
      <c r="GT16" t="s">
        <v>106</v>
      </c>
      <c r="GU16" t="s">
        <v>106</v>
      </c>
      <c r="GV16" t="s">
        <v>106</v>
      </c>
      <c r="GW16" t="s">
        <v>106</v>
      </c>
      <c r="GX16" t="s">
        <v>106</v>
      </c>
      <c r="GY16" t="s">
        <v>106</v>
      </c>
      <c r="GZ16" t="s">
        <v>106</v>
      </c>
      <c r="HA16" t="s">
        <v>106</v>
      </c>
      <c r="HB16" t="s">
        <v>106</v>
      </c>
      <c r="HC16" t="s">
        <v>106</v>
      </c>
      <c r="HD16" t="s">
        <v>106</v>
      </c>
      <c r="HE16" t="s">
        <v>106</v>
      </c>
      <c r="HF16" t="s">
        <v>106</v>
      </c>
      <c r="HG16" t="s">
        <v>106</v>
      </c>
      <c r="HH16" t="s">
        <v>106</v>
      </c>
    </row>
    <row r="17" spans="1:216" x14ac:dyDescent="0.2">
      <c r="A17" t="s">
        <v>107</v>
      </c>
      <c r="B17" t="s">
        <v>108</v>
      </c>
      <c r="C17" t="s">
        <v>109</v>
      </c>
      <c r="D17" t="s">
        <v>110</v>
      </c>
      <c r="E17" t="s">
        <v>111</v>
      </c>
      <c r="F17" t="s">
        <v>112</v>
      </c>
      <c r="G17" t="s">
        <v>113</v>
      </c>
      <c r="H17" t="s">
        <v>114</v>
      </c>
      <c r="I17" t="s">
        <v>115</v>
      </c>
      <c r="J17" t="s">
        <v>116</v>
      </c>
      <c r="K17" t="s">
        <v>117</v>
      </c>
      <c r="L17" t="s">
        <v>118</v>
      </c>
      <c r="M17" t="s">
        <v>119</v>
      </c>
      <c r="N17" t="s">
        <v>120</v>
      </c>
      <c r="O17" t="s">
        <v>121</v>
      </c>
      <c r="P17" t="s">
        <v>122</v>
      </c>
      <c r="Q17" t="s">
        <v>123</v>
      </c>
      <c r="R17" t="s">
        <v>124</v>
      </c>
      <c r="S17" t="s">
        <v>125</v>
      </c>
      <c r="T17" t="s">
        <v>126</v>
      </c>
      <c r="U17" t="s">
        <v>127</v>
      </c>
      <c r="V17" t="s">
        <v>128</v>
      </c>
      <c r="W17" t="s">
        <v>129</v>
      </c>
      <c r="X17" t="s">
        <v>130</v>
      </c>
      <c r="Y17" t="s">
        <v>131</v>
      </c>
      <c r="Z17" t="s">
        <v>132</v>
      </c>
      <c r="AA17" t="s">
        <v>133</v>
      </c>
      <c r="AB17" t="s">
        <v>134</v>
      </c>
      <c r="AC17" t="s">
        <v>135</v>
      </c>
      <c r="AD17" t="s">
        <v>136</v>
      </c>
      <c r="AE17" t="s">
        <v>137</v>
      </c>
      <c r="AF17" t="s">
        <v>138</v>
      </c>
      <c r="AG17" t="s">
        <v>139</v>
      </c>
      <c r="AH17" t="s">
        <v>140</v>
      </c>
      <c r="AI17" t="s">
        <v>141</v>
      </c>
      <c r="AJ17" t="s">
        <v>94</v>
      </c>
      <c r="AK17" t="s">
        <v>142</v>
      </c>
      <c r="AL17" t="s">
        <v>143</v>
      </c>
      <c r="AM17" t="s">
        <v>144</v>
      </c>
      <c r="AN17" t="s">
        <v>145</v>
      </c>
      <c r="AO17" t="s">
        <v>146</v>
      </c>
      <c r="AP17" t="s">
        <v>147</v>
      </c>
      <c r="AQ17" t="s">
        <v>148</v>
      </c>
      <c r="AR17" t="s">
        <v>149</v>
      </c>
      <c r="AS17" t="s">
        <v>118</v>
      </c>
      <c r="AT17" t="s">
        <v>150</v>
      </c>
      <c r="AU17" t="s">
        <v>151</v>
      </c>
      <c r="AV17" t="s">
        <v>152</v>
      </c>
      <c r="AW17" t="s">
        <v>153</v>
      </c>
      <c r="AX17" t="s">
        <v>154</v>
      </c>
      <c r="AY17" t="s">
        <v>155</v>
      </c>
      <c r="AZ17" t="s">
        <v>156</v>
      </c>
      <c r="BA17" t="s">
        <v>157</v>
      </c>
      <c r="BB17" t="s">
        <v>158</v>
      </c>
      <c r="BC17" t="s">
        <v>159</v>
      </c>
      <c r="BD17" t="s">
        <v>160</v>
      </c>
      <c r="BE17" t="s">
        <v>161</v>
      </c>
      <c r="BF17" t="s">
        <v>162</v>
      </c>
      <c r="BG17" t="s">
        <v>163</v>
      </c>
      <c r="BH17" t="s">
        <v>164</v>
      </c>
      <c r="BI17" t="s">
        <v>165</v>
      </c>
      <c r="BJ17" t="s">
        <v>166</v>
      </c>
      <c r="BK17" t="s">
        <v>167</v>
      </c>
      <c r="BL17" t="s">
        <v>168</v>
      </c>
      <c r="BM17" t="s">
        <v>169</v>
      </c>
      <c r="BN17" t="s">
        <v>170</v>
      </c>
      <c r="BO17" t="s">
        <v>171</v>
      </c>
      <c r="BP17" t="s">
        <v>172</v>
      </c>
      <c r="BQ17" t="s">
        <v>173</v>
      </c>
      <c r="BR17" t="s">
        <v>174</v>
      </c>
      <c r="BS17" t="s">
        <v>175</v>
      </c>
      <c r="BT17" t="s">
        <v>176</v>
      </c>
      <c r="BU17" t="s">
        <v>177</v>
      </c>
      <c r="BV17" t="s">
        <v>178</v>
      </c>
      <c r="BW17" t="s">
        <v>179</v>
      </c>
      <c r="BX17" t="s">
        <v>180</v>
      </c>
      <c r="BY17" t="s">
        <v>181</v>
      </c>
      <c r="BZ17" t="s">
        <v>182</v>
      </c>
      <c r="CA17" t="s">
        <v>183</v>
      </c>
      <c r="CB17" t="s">
        <v>184</v>
      </c>
      <c r="CC17" t="s">
        <v>185</v>
      </c>
      <c r="CD17" t="s">
        <v>186</v>
      </c>
      <c r="CE17" t="s">
        <v>187</v>
      </c>
      <c r="CF17" t="s">
        <v>188</v>
      </c>
      <c r="CG17" t="s">
        <v>189</v>
      </c>
      <c r="CH17" t="s">
        <v>190</v>
      </c>
      <c r="CI17" t="s">
        <v>191</v>
      </c>
      <c r="CJ17" t="s">
        <v>192</v>
      </c>
      <c r="CK17" t="s">
        <v>193</v>
      </c>
      <c r="CL17" t="s">
        <v>194</v>
      </c>
      <c r="CM17" t="s">
        <v>108</v>
      </c>
      <c r="CN17" t="s">
        <v>111</v>
      </c>
      <c r="CO17" t="s">
        <v>195</v>
      </c>
      <c r="CP17" t="s">
        <v>196</v>
      </c>
      <c r="CQ17" t="s">
        <v>197</v>
      </c>
      <c r="CR17" t="s">
        <v>198</v>
      </c>
      <c r="CS17" t="s">
        <v>199</v>
      </c>
      <c r="CT17" t="s">
        <v>200</v>
      </c>
      <c r="CU17" t="s">
        <v>201</v>
      </c>
      <c r="CV17" t="s">
        <v>202</v>
      </c>
      <c r="CW17" t="s">
        <v>203</v>
      </c>
      <c r="CX17" t="s">
        <v>204</v>
      </c>
      <c r="CY17" t="s">
        <v>205</v>
      </c>
      <c r="CZ17" t="s">
        <v>206</v>
      </c>
      <c r="DA17" t="s">
        <v>207</v>
      </c>
      <c r="DB17" t="s">
        <v>208</v>
      </c>
      <c r="DC17" t="s">
        <v>209</v>
      </c>
      <c r="DD17" t="s">
        <v>210</v>
      </c>
      <c r="DE17" t="s">
        <v>211</v>
      </c>
      <c r="DF17" t="s">
        <v>212</v>
      </c>
      <c r="DG17" t="s">
        <v>213</v>
      </c>
      <c r="DH17" t="s">
        <v>214</v>
      </c>
      <c r="DI17" t="s">
        <v>215</v>
      </c>
      <c r="DJ17" t="s">
        <v>216</v>
      </c>
      <c r="DK17" t="s">
        <v>217</v>
      </c>
      <c r="DL17" t="s">
        <v>218</v>
      </c>
      <c r="DM17" t="s">
        <v>219</v>
      </c>
      <c r="DN17" t="s">
        <v>220</v>
      </c>
      <c r="DO17" t="s">
        <v>221</v>
      </c>
      <c r="DP17" t="s">
        <v>222</v>
      </c>
      <c r="DQ17" t="s">
        <v>223</v>
      </c>
      <c r="DR17" t="s">
        <v>224</v>
      </c>
      <c r="DS17" t="s">
        <v>225</v>
      </c>
      <c r="DT17" t="s">
        <v>226</v>
      </c>
      <c r="DU17" t="s">
        <v>227</v>
      </c>
      <c r="DV17" t="s">
        <v>228</v>
      </c>
      <c r="DW17" t="s">
        <v>229</v>
      </c>
      <c r="DX17" t="s">
        <v>230</v>
      </c>
      <c r="DY17" t="s">
        <v>231</v>
      </c>
      <c r="DZ17" t="s">
        <v>232</v>
      </c>
      <c r="EA17" t="s">
        <v>233</v>
      </c>
      <c r="EB17" t="s">
        <v>234</v>
      </c>
      <c r="EC17" t="s">
        <v>235</v>
      </c>
      <c r="ED17" t="s">
        <v>236</v>
      </c>
      <c r="EE17" t="s">
        <v>237</v>
      </c>
      <c r="EF17" t="s">
        <v>238</v>
      </c>
      <c r="EG17" t="s">
        <v>239</v>
      </c>
      <c r="EH17" t="s">
        <v>240</v>
      </c>
      <c r="EI17" t="s">
        <v>241</v>
      </c>
      <c r="EJ17" t="s">
        <v>242</v>
      </c>
      <c r="EK17" t="s">
        <v>243</v>
      </c>
      <c r="EL17" t="s">
        <v>244</v>
      </c>
      <c r="EM17" t="s">
        <v>245</v>
      </c>
      <c r="EN17" t="s">
        <v>246</v>
      </c>
      <c r="EO17" t="s">
        <v>247</v>
      </c>
      <c r="EP17" t="s">
        <v>248</v>
      </c>
      <c r="EQ17" t="s">
        <v>249</v>
      </c>
      <c r="ER17" t="s">
        <v>250</v>
      </c>
      <c r="ES17" t="s">
        <v>251</v>
      </c>
      <c r="ET17" t="s">
        <v>252</v>
      </c>
      <c r="EU17" t="s">
        <v>253</v>
      </c>
      <c r="EV17" t="s">
        <v>254</v>
      </c>
      <c r="EW17" t="s">
        <v>255</v>
      </c>
      <c r="EX17" t="s">
        <v>256</v>
      </c>
      <c r="EY17" t="s">
        <v>257</v>
      </c>
      <c r="EZ17" t="s">
        <v>258</v>
      </c>
      <c r="FA17" t="s">
        <v>259</v>
      </c>
      <c r="FB17" t="s">
        <v>260</v>
      </c>
      <c r="FC17" t="s">
        <v>261</v>
      </c>
      <c r="FD17" t="s">
        <v>262</v>
      </c>
      <c r="FE17" t="s">
        <v>263</v>
      </c>
      <c r="FF17" t="s">
        <v>264</v>
      </c>
      <c r="FG17" t="s">
        <v>265</v>
      </c>
      <c r="FH17" t="s">
        <v>266</v>
      </c>
      <c r="FI17" t="s">
        <v>267</v>
      </c>
      <c r="FJ17" t="s">
        <v>268</v>
      </c>
      <c r="FK17" t="s">
        <v>269</v>
      </c>
      <c r="FL17" t="s">
        <v>270</v>
      </c>
      <c r="FM17" t="s">
        <v>271</v>
      </c>
      <c r="FN17" t="s">
        <v>272</v>
      </c>
      <c r="FO17" t="s">
        <v>273</v>
      </c>
      <c r="FP17" t="s">
        <v>274</v>
      </c>
      <c r="FQ17" t="s">
        <v>275</v>
      </c>
      <c r="FR17" t="s">
        <v>276</v>
      </c>
      <c r="FS17" t="s">
        <v>277</v>
      </c>
      <c r="FT17" t="s">
        <v>278</v>
      </c>
      <c r="FU17" t="s">
        <v>279</v>
      </c>
      <c r="FV17" t="s">
        <v>280</v>
      </c>
      <c r="FW17" t="s">
        <v>281</v>
      </c>
      <c r="FX17" t="s">
        <v>282</v>
      </c>
      <c r="FY17" t="s">
        <v>283</v>
      </c>
      <c r="FZ17" t="s">
        <v>284</v>
      </c>
      <c r="GA17" t="s">
        <v>285</v>
      </c>
      <c r="GB17" t="s">
        <v>286</v>
      </c>
      <c r="GC17" t="s">
        <v>287</v>
      </c>
      <c r="GD17" t="s">
        <v>288</v>
      </c>
      <c r="GE17" t="s">
        <v>289</v>
      </c>
      <c r="GF17" t="s">
        <v>290</v>
      </c>
      <c r="GG17" t="s">
        <v>291</v>
      </c>
      <c r="GH17" t="s">
        <v>292</v>
      </c>
      <c r="GI17" t="s">
        <v>293</v>
      </c>
      <c r="GJ17" t="s">
        <v>294</v>
      </c>
      <c r="GK17" t="s">
        <v>295</v>
      </c>
      <c r="GL17" t="s">
        <v>296</v>
      </c>
      <c r="GM17" t="s">
        <v>297</v>
      </c>
      <c r="GN17" t="s">
        <v>298</v>
      </c>
      <c r="GO17" t="s">
        <v>299</v>
      </c>
      <c r="GP17" t="s">
        <v>300</v>
      </c>
      <c r="GQ17" t="s">
        <v>301</v>
      </c>
      <c r="GR17" t="s">
        <v>302</v>
      </c>
      <c r="GS17" t="s">
        <v>303</v>
      </c>
      <c r="GT17" t="s">
        <v>304</v>
      </c>
      <c r="GU17" t="s">
        <v>305</v>
      </c>
      <c r="GV17" t="s">
        <v>306</v>
      </c>
      <c r="GW17" t="s">
        <v>307</v>
      </c>
      <c r="GX17" t="s">
        <v>308</v>
      </c>
      <c r="GY17" t="s">
        <v>309</v>
      </c>
      <c r="GZ17" t="s">
        <v>310</v>
      </c>
      <c r="HA17" t="s">
        <v>311</v>
      </c>
      <c r="HB17" t="s">
        <v>312</v>
      </c>
      <c r="HC17" t="s">
        <v>313</v>
      </c>
      <c r="HD17" t="s">
        <v>314</v>
      </c>
      <c r="HE17" t="s">
        <v>315</v>
      </c>
      <c r="HF17" t="s">
        <v>316</v>
      </c>
      <c r="HG17" t="s">
        <v>317</v>
      </c>
      <c r="HH17" t="s">
        <v>318</v>
      </c>
    </row>
    <row r="18" spans="1:216" x14ac:dyDescent="0.2">
      <c r="B18" t="s">
        <v>319</v>
      </c>
      <c r="C18" t="s">
        <v>319</v>
      </c>
      <c r="F18" t="s">
        <v>319</v>
      </c>
      <c r="L18" t="s">
        <v>319</v>
      </c>
      <c r="M18" t="s">
        <v>320</v>
      </c>
      <c r="N18" t="s">
        <v>321</v>
      </c>
      <c r="O18" t="s">
        <v>322</v>
      </c>
      <c r="P18" t="s">
        <v>323</v>
      </c>
      <c r="Q18" t="s">
        <v>323</v>
      </c>
      <c r="R18" t="s">
        <v>157</v>
      </c>
      <c r="S18" t="s">
        <v>157</v>
      </c>
      <c r="T18" t="s">
        <v>320</v>
      </c>
      <c r="U18" t="s">
        <v>320</v>
      </c>
      <c r="V18" t="s">
        <v>320</v>
      </c>
      <c r="W18" t="s">
        <v>320</v>
      </c>
      <c r="X18" t="s">
        <v>324</v>
      </c>
      <c r="Y18" t="s">
        <v>325</v>
      </c>
      <c r="Z18" t="s">
        <v>325</v>
      </c>
      <c r="AA18" t="s">
        <v>326</v>
      </c>
      <c r="AB18" t="s">
        <v>327</v>
      </c>
      <c r="AC18" t="s">
        <v>326</v>
      </c>
      <c r="AD18" t="s">
        <v>326</v>
      </c>
      <c r="AE18" t="s">
        <v>326</v>
      </c>
      <c r="AF18" t="s">
        <v>324</v>
      </c>
      <c r="AG18" t="s">
        <v>324</v>
      </c>
      <c r="AH18" t="s">
        <v>324</v>
      </c>
      <c r="AI18" t="s">
        <v>324</v>
      </c>
      <c r="AJ18" t="s">
        <v>328</v>
      </c>
      <c r="AK18" t="s">
        <v>327</v>
      </c>
      <c r="AM18" t="s">
        <v>327</v>
      </c>
      <c r="AN18" t="s">
        <v>328</v>
      </c>
      <c r="AO18" t="s">
        <v>322</v>
      </c>
      <c r="AP18" t="s">
        <v>322</v>
      </c>
      <c r="AR18" t="s">
        <v>329</v>
      </c>
      <c r="AS18" t="s">
        <v>319</v>
      </c>
      <c r="AT18" t="s">
        <v>323</v>
      </c>
      <c r="AU18" t="s">
        <v>323</v>
      </c>
      <c r="AV18" t="s">
        <v>330</v>
      </c>
      <c r="AW18" t="s">
        <v>330</v>
      </c>
      <c r="AX18" t="s">
        <v>323</v>
      </c>
      <c r="AY18" t="s">
        <v>330</v>
      </c>
      <c r="AZ18" t="s">
        <v>328</v>
      </c>
      <c r="BA18" t="s">
        <v>326</v>
      </c>
      <c r="BB18" t="s">
        <v>326</v>
      </c>
      <c r="BC18" t="s">
        <v>325</v>
      </c>
      <c r="BD18" t="s">
        <v>325</v>
      </c>
      <c r="BE18" t="s">
        <v>325</v>
      </c>
      <c r="BF18" t="s">
        <v>325</v>
      </c>
      <c r="BG18" t="s">
        <v>325</v>
      </c>
      <c r="BH18" t="s">
        <v>331</v>
      </c>
      <c r="BI18" t="s">
        <v>322</v>
      </c>
      <c r="BJ18" t="s">
        <v>322</v>
      </c>
      <c r="BK18" t="s">
        <v>323</v>
      </c>
      <c r="BL18" t="s">
        <v>323</v>
      </c>
      <c r="BM18" t="s">
        <v>323</v>
      </c>
      <c r="BN18" t="s">
        <v>330</v>
      </c>
      <c r="BO18" t="s">
        <v>323</v>
      </c>
      <c r="BP18" t="s">
        <v>330</v>
      </c>
      <c r="BQ18" t="s">
        <v>326</v>
      </c>
      <c r="BR18" t="s">
        <v>326</v>
      </c>
      <c r="BS18" t="s">
        <v>325</v>
      </c>
      <c r="BT18" t="s">
        <v>325</v>
      </c>
      <c r="BU18" t="s">
        <v>322</v>
      </c>
      <c r="BZ18" t="s">
        <v>322</v>
      </c>
      <c r="CC18" t="s">
        <v>325</v>
      </c>
      <c r="CD18" t="s">
        <v>325</v>
      </c>
      <c r="CE18" t="s">
        <v>325</v>
      </c>
      <c r="CF18" t="s">
        <v>325</v>
      </c>
      <c r="CG18" t="s">
        <v>325</v>
      </c>
      <c r="CH18" t="s">
        <v>322</v>
      </c>
      <c r="CI18" t="s">
        <v>322</v>
      </c>
      <c r="CJ18" t="s">
        <v>322</v>
      </c>
      <c r="CK18" t="s">
        <v>319</v>
      </c>
      <c r="CM18" t="s">
        <v>332</v>
      </c>
      <c r="CO18" t="s">
        <v>319</v>
      </c>
      <c r="CP18" t="s">
        <v>319</v>
      </c>
      <c r="CR18" t="s">
        <v>333</v>
      </c>
      <c r="CS18" t="s">
        <v>334</v>
      </c>
      <c r="CT18" t="s">
        <v>333</v>
      </c>
      <c r="CU18" t="s">
        <v>334</v>
      </c>
      <c r="CV18" t="s">
        <v>333</v>
      </c>
      <c r="CW18" t="s">
        <v>334</v>
      </c>
      <c r="CX18" t="s">
        <v>327</v>
      </c>
      <c r="CY18" t="s">
        <v>327</v>
      </c>
      <c r="CZ18" t="s">
        <v>322</v>
      </c>
      <c r="DA18" t="s">
        <v>335</v>
      </c>
      <c r="DB18" t="s">
        <v>322</v>
      </c>
      <c r="DD18" t="s">
        <v>323</v>
      </c>
      <c r="DE18" t="s">
        <v>336</v>
      </c>
      <c r="DF18" t="s">
        <v>323</v>
      </c>
      <c r="DH18" t="s">
        <v>322</v>
      </c>
      <c r="DI18" t="s">
        <v>335</v>
      </c>
      <c r="DJ18" t="s">
        <v>322</v>
      </c>
      <c r="DO18" t="s">
        <v>337</v>
      </c>
      <c r="DP18" t="s">
        <v>337</v>
      </c>
      <c r="EC18" t="s">
        <v>337</v>
      </c>
      <c r="ED18" t="s">
        <v>337</v>
      </c>
      <c r="EE18" t="s">
        <v>338</v>
      </c>
      <c r="EF18" t="s">
        <v>338</v>
      </c>
      <c r="EG18" t="s">
        <v>325</v>
      </c>
      <c r="EH18" t="s">
        <v>325</v>
      </c>
      <c r="EI18" t="s">
        <v>327</v>
      </c>
      <c r="EJ18" t="s">
        <v>325</v>
      </c>
      <c r="EK18" t="s">
        <v>330</v>
      </c>
      <c r="EL18" t="s">
        <v>327</v>
      </c>
      <c r="EM18" t="s">
        <v>327</v>
      </c>
      <c r="EO18" t="s">
        <v>337</v>
      </c>
      <c r="EP18" t="s">
        <v>337</v>
      </c>
      <c r="EQ18" t="s">
        <v>337</v>
      </c>
      <c r="ER18" t="s">
        <v>337</v>
      </c>
      <c r="ES18" t="s">
        <v>337</v>
      </c>
      <c r="ET18" t="s">
        <v>337</v>
      </c>
      <c r="EU18" t="s">
        <v>337</v>
      </c>
      <c r="EV18" t="s">
        <v>339</v>
      </c>
      <c r="EW18" t="s">
        <v>339</v>
      </c>
      <c r="EX18" t="s">
        <v>340</v>
      </c>
      <c r="EY18" t="s">
        <v>339</v>
      </c>
      <c r="EZ18" t="s">
        <v>337</v>
      </c>
      <c r="FA18" t="s">
        <v>337</v>
      </c>
      <c r="FB18" t="s">
        <v>337</v>
      </c>
      <c r="FC18" t="s">
        <v>337</v>
      </c>
      <c r="FD18" t="s">
        <v>337</v>
      </c>
      <c r="FE18" t="s">
        <v>337</v>
      </c>
      <c r="FF18" t="s">
        <v>337</v>
      </c>
      <c r="FG18" t="s">
        <v>337</v>
      </c>
      <c r="FH18" t="s">
        <v>337</v>
      </c>
      <c r="FI18" t="s">
        <v>337</v>
      </c>
      <c r="FJ18" t="s">
        <v>337</v>
      </c>
      <c r="FK18" t="s">
        <v>337</v>
      </c>
      <c r="FR18" t="s">
        <v>337</v>
      </c>
      <c r="FS18" t="s">
        <v>327</v>
      </c>
      <c r="FT18" t="s">
        <v>327</v>
      </c>
      <c r="FU18" t="s">
        <v>333</v>
      </c>
      <c r="FV18" t="s">
        <v>334</v>
      </c>
      <c r="FW18" t="s">
        <v>334</v>
      </c>
      <c r="GA18" t="s">
        <v>334</v>
      </c>
      <c r="GE18" t="s">
        <v>323</v>
      </c>
      <c r="GF18" t="s">
        <v>323</v>
      </c>
      <c r="GG18" t="s">
        <v>330</v>
      </c>
      <c r="GH18" t="s">
        <v>330</v>
      </c>
      <c r="GI18" t="s">
        <v>341</v>
      </c>
      <c r="GJ18" t="s">
        <v>341</v>
      </c>
      <c r="GK18" t="s">
        <v>337</v>
      </c>
      <c r="GL18" t="s">
        <v>337</v>
      </c>
      <c r="GM18" t="s">
        <v>337</v>
      </c>
      <c r="GN18" t="s">
        <v>337</v>
      </c>
      <c r="GO18" t="s">
        <v>337</v>
      </c>
      <c r="GP18" t="s">
        <v>337</v>
      </c>
      <c r="GQ18" t="s">
        <v>325</v>
      </c>
      <c r="GR18" t="s">
        <v>337</v>
      </c>
      <c r="GT18" t="s">
        <v>328</v>
      </c>
      <c r="GU18" t="s">
        <v>328</v>
      </c>
      <c r="GV18" t="s">
        <v>325</v>
      </c>
      <c r="GW18" t="s">
        <v>325</v>
      </c>
      <c r="GX18" t="s">
        <v>325</v>
      </c>
      <c r="GY18" t="s">
        <v>325</v>
      </c>
      <c r="GZ18" t="s">
        <v>325</v>
      </c>
      <c r="HA18" t="s">
        <v>327</v>
      </c>
      <c r="HB18" t="s">
        <v>327</v>
      </c>
      <c r="HC18" t="s">
        <v>327</v>
      </c>
      <c r="HD18" t="s">
        <v>325</v>
      </c>
      <c r="HE18" t="s">
        <v>323</v>
      </c>
      <c r="HF18" t="s">
        <v>330</v>
      </c>
      <c r="HG18" t="s">
        <v>327</v>
      </c>
      <c r="HH18" t="s">
        <v>327</v>
      </c>
    </row>
    <row r="19" spans="1:216" x14ac:dyDescent="0.2">
      <c r="A19">
        <v>1</v>
      </c>
      <c r="B19">
        <v>1690067087</v>
      </c>
      <c r="C19">
        <v>0</v>
      </c>
      <c r="D19" t="s">
        <v>342</v>
      </c>
      <c r="E19" t="s">
        <v>343</v>
      </c>
      <c r="F19" t="s">
        <v>344</v>
      </c>
      <c r="G19" t="s">
        <v>345</v>
      </c>
      <c r="H19" t="s">
        <v>346</v>
      </c>
      <c r="I19" t="s">
        <v>347</v>
      </c>
      <c r="J19" t="s">
        <v>348</v>
      </c>
      <c r="K19" t="s">
        <v>349</v>
      </c>
      <c r="L19">
        <v>1690067087</v>
      </c>
      <c r="M19">
        <f t="shared" ref="M19:M38" si="0">(N19)/1000</f>
        <v>2.0731286606037809E-3</v>
      </c>
      <c r="N19">
        <f t="shared" ref="N19:N38" si="1">1000*AZ19*AL19*(AV19-AW19)/(100*$B$7*(1000-AL19*AV19))</f>
        <v>2.0731286606037811</v>
      </c>
      <c r="O19">
        <f t="shared" ref="O19:O38" si="2">AZ19*AL19*(AU19-AT19*(1000-AL19*AW19)/(1000-AL19*AV19))/(100*$B$7)</f>
        <v>15.334292232279067</v>
      </c>
      <c r="P19">
        <f t="shared" ref="P19:P38" si="3">AT19 - IF(AL19&gt;1, O19*$B$7*100/(AN19*BH19), 0)</f>
        <v>399.983</v>
      </c>
      <c r="Q19">
        <f t="shared" ref="Q19:Q38" si="4">((W19-M19/2)*P19-O19)/(W19+M19/2)</f>
        <v>277.66755332690838</v>
      </c>
      <c r="R19">
        <f t="shared" ref="R19:R38" si="5">Q19*(BA19+BB19)/1000</f>
        <v>27.74716449846586</v>
      </c>
      <c r="S19">
        <f t="shared" ref="S19:S38" si="6">(AT19 - IF(AL19&gt;1, O19*$B$7*100/(AN19*BH19), 0))*(BA19+BB19)/1000</f>
        <v>39.970079199434998</v>
      </c>
      <c r="T19">
        <f t="shared" ref="T19:T38" si="7">2/((1/V19-1/U19)+SIGN(V19)*SQRT((1/V19-1/U19)*(1/V19-1/U19) + 4*$C$7/(($C$7+1)*($C$7+1))*(2*1/V19*1/U19-1/U19*1/U19)))</f>
        <v>0.21716328193498391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2.92512769718304</v>
      </c>
      <c r="V19">
        <f t="shared" ref="V19:V38" si="9">M19*(1000-(1000*0.61365*EXP(17.502*Z19/(240.97+Z19))/(BA19+BB19)+AV19)/2)/(1000*0.61365*EXP(17.502*Z19/(240.97+Z19))/(BA19+BB19)-AV19)</f>
        <v>0.20858761052832211</v>
      </c>
      <c r="W19">
        <f t="shared" ref="W19:W38" si="10">1/(($C$7+1)/(T19/1.6)+1/(U19/1.37)) + $C$7/(($C$7+1)/(T19/1.6) + $C$7/(U19/1.37))</f>
        <v>0.13110952917604821</v>
      </c>
      <c r="X19">
        <f t="shared" ref="X19:X38" si="11">(AO19*AR19)</f>
        <v>330.78478799999999</v>
      </c>
      <c r="Y19">
        <f t="shared" ref="Y19:Y38" si="12">(BC19+(X19+2*0.95*0.0000000567*(((BC19+$B$9)+273)^4-(BC19+273)^4)-44100*M19)/(1.84*29.3*U19+8*0.95*0.0000000567*(BC19+273)^3))</f>
        <v>21.810940337438208</v>
      </c>
      <c r="Z19">
        <f t="shared" ref="Z19:Z38" si="13">($C$9*BD19+$D$9*BE19+$E$9*Y19)</f>
        <v>21.045999999999999</v>
      </c>
      <c r="AA19">
        <f t="shared" ref="AA19:AA38" si="14">0.61365*EXP(17.502*Z19/(240.97+Z19))</f>
        <v>2.502996298973319</v>
      </c>
      <c r="AB19">
        <f t="shared" ref="AB19:AB38" si="15">(AC19/AD19*100)</f>
        <v>63.636290245256845</v>
      </c>
      <c r="AC19">
        <f t="shared" ref="AC19:AC38" si="16">AV19*(BA19+BB19)/1000</f>
        <v>1.5298498523385</v>
      </c>
      <c r="AD19">
        <f t="shared" ref="AD19:AD38" si="17">0.61365*EXP(17.502*BC19/(240.97+BC19))</f>
        <v>2.4040525405274202</v>
      </c>
      <c r="AE19">
        <f t="shared" ref="AE19:AE38" si="18">(AA19-AV19*(BA19+BB19)/1000)</f>
        <v>0.97314644663481897</v>
      </c>
      <c r="AF19">
        <f t="shared" ref="AF19:AF38" si="19">(-M19*44100)</f>
        <v>-91.424973932626742</v>
      </c>
      <c r="AG19">
        <f t="shared" ref="AG19:AG38" si="20">2*29.3*U19*0.92*(BC19-Z19)</f>
        <v>-103.27739234045711</v>
      </c>
      <c r="AH19">
        <f t="shared" ref="AH19:AH38" si="21">2*0.95*0.0000000567*(((BC19+$B$9)+273)^4-(Z19+273)^4)</f>
        <v>-7.1509922613303463</v>
      </c>
      <c r="AI19">
        <f t="shared" ref="AI19:AI38" si="22">X19+AH19+AF19+AG19</f>
        <v>128.93142946558575</v>
      </c>
      <c r="AJ19">
        <v>0</v>
      </c>
      <c r="AK19">
        <v>0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53933.886871102892</v>
      </c>
      <c r="AO19">
        <f t="shared" ref="AO19:AO38" si="26">$B$13*BI19+$C$13*BJ19+$F$13*BU19*(1-BX19)</f>
        <v>2000.03</v>
      </c>
      <c r="AP19">
        <f t="shared" ref="AP19:AP38" si="27">AO19*AQ19</f>
        <v>1686.0251999999998</v>
      </c>
      <c r="AQ19">
        <f t="shared" ref="AQ19:AQ38" si="28">($B$13*$D$11+$C$13*$D$11+$F$13*((CH19+BZ19)/MAX(CH19+BZ19+CI19, 0.1)*$I$11+CI19/MAX(CH19+BZ19+CI19, 0.1)*$J$11))/($B$13+$C$13+$F$13)</f>
        <v>0.84299995500067493</v>
      </c>
      <c r="AR19">
        <f t="shared" ref="AR19:AR38" si="29">($B$13*$K$11+$C$13*$K$11+$F$13*((CH19+BZ19)/MAX(CH19+BZ19+CI19, 0.1)*$P$11+CI19/MAX(CH19+BZ19+CI19, 0.1)*$Q$11))/($B$13+$C$13+$F$13)</f>
        <v>0.16538991315130272</v>
      </c>
      <c r="AS19">
        <v>1690067087</v>
      </c>
      <c r="AT19">
        <v>399.983</v>
      </c>
      <c r="AU19">
        <v>416.14499999999998</v>
      </c>
      <c r="AV19">
        <v>15.3093</v>
      </c>
      <c r="AW19">
        <v>13.2681</v>
      </c>
      <c r="AX19">
        <v>406.447</v>
      </c>
      <c r="AY19">
        <v>15.513400000000001</v>
      </c>
      <c r="AZ19">
        <v>600.05600000000004</v>
      </c>
      <c r="BA19">
        <v>99.8292</v>
      </c>
      <c r="BB19">
        <v>0.100245</v>
      </c>
      <c r="BC19">
        <v>20.391100000000002</v>
      </c>
      <c r="BD19">
        <v>21.045999999999999</v>
      </c>
      <c r="BE19">
        <v>999.9</v>
      </c>
      <c r="BF19">
        <v>0</v>
      </c>
      <c r="BG19">
        <v>0</v>
      </c>
      <c r="BH19">
        <v>9991.8799999999992</v>
      </c>
      <c r="BI19">
        <v>0</v>
      </c>
      <c r="BJ19">
        <v>25.684899999999999</v>
      </c>
      <c r="BK19">
        <v>-16.161100000000001</v>
      </c>
      <c r="BL19">
        <v>406.202</v>
      </c>
      <c r="BM19">
        <v>421.74</v>
      </c>
      <c r="BN19">
        <v>2.0411999999999999</v>
      </c>
      <c r="BO19">
        <v>416.14499999999998</v>
      </c>
      <c r="BP19">
        <v>13.2681</v>
      </c>
      <c r="BQ19">
        <v>1.5283100000000001</v>
      </c>
      <c r="BR19">
        <v>1.3245400000000001</v>
      </c>
      <c r="BS19">
        <v>13.2544</v>
      </c>
      <c r="BT19">
        <v>11.080299999999999</v>
      </c>
      <c r="BU19">
        <v>2000.03</v>
      </c>
      <c r="BV19">
        <v>0.900003</v>
      </c>
      <c r="BW19">
        <v>9.9996600000000005E-2</v>
      </c>
      <c r="BX19">
        <v>0</v>
      </c>
      <c r="BY19">
        <v>2.367</v>
      </c>
      <c r="BZ19">
        <v>0</v>
      </c>
      <c r="CA19">
        <v>13047.5</v>
      </c>
      <c r="CB19">
        <v>15439.1</v>
      </c>
      <c r="CC19">
        <v>37.625</v>
      </c>
      <c r="CD19">
        <v>39.686999999999998</v>
      </c>
      <c r="CE19">
        <v>38.75</v>
      </c>
      <c r="CF19">
        <v>37.625</v>
      </c>
      <c r="CG19">
        <v>37.125</v>
      </c>
      <c r="CH19">
        <v>1800.03</v>
      </c>
      <c r="CI19">
        <v>200</v>
      </c>
      <c r="CJ19">
        <v>0</v>
      </c>
      <c r="CK19">
        <v>1690067098.5</v>
      </c>
      <c r="CL19">
        <v>0</v>
      </c>
      <c r="CM19">
        <v>1690066972</v>
      </c>
      <c r="CN19" t="s">
        <v>350</v>
      </c>
      <c r="CO19">
        <v>1690066972</v>
      </c>
      <c r="CP19">
        <v>1690066972</v>
      </c>
      <c r="CQ19">
        <v>63</v>
      </c>
      <c r="CR19">
        <v>0.104</v>
      </c>
      <c r="CS19">
        <v>8.0000000000000002E-3</v>
      </c>
      <c r="CT19">
        <v>-6.4630000000000001</v>
      </c>
      <c r="CU19">
        <v>-0.20399999999999999</v>
      </c>
      <c r="CV19">
        <v>416</v>
      </c>
      <c r="CW19">
        <v>13</v>
      </c>
      <c r="CX19">
        <v>0.12</v>
      </c>
      <c r="CY19">
        <v>0.05</v>
      </c>
      <c r="CZ19">
        <v>15.313143902833099</v>
      </c>
      <c r="DA19">
        <v>-0.114516054644166</v>
      </c>
      <c r="DB19">
        <v>3.5393217760241499E-2</v>
      </c>
      <c r="DC19">
        <v>1</v>
      </c>
      <c r="DD19">
        <v>416.14945</v>
      </c>
      <c r="DE19">
        <v>-0.173278195488549</v>
      </c>
      <c r="DF19">
        <v>3.1587141371134698E-2</v>
      </c>
      <c r="DG19">
        <v>-1</v>
      </c>
      <c r="DH19">
        <v>1999.9614999999999</v>
      </c>
      <c r="DI19">
        <v>-0.319043003829518</v>
      </c>
      <c r="DJ19">
        <v>0.14585180835351899</v>
      </c>
      <c r="DK19">
        <v>1</v>
      </c>
      <c r="DL19">
        <v>2</v>
      </c>
      <c r="DM19">
        <v>2</v>
      </c>
      <c r="DN19" t="s">
        <v>351</v>
      </c>
      <c r="DO19">
        <v>3.2416100000000001</v>
      </c>
      <c r="DP19">
        <v>2.84036</v>
      </c>
      <c r="DQ19">
        <v>9.8386399999999999E-2</v>
      </c>
      <c r="DR19">
        <v>9.9662899999999999E-2</v>
      </c>
      <c r="DS19">
        <v>8.9078699999999997E-2</v>
      </c>
      <c r="DT19">
        <v>7.8089699999999998E-2</v>
      </c>
      <c r="DU19">
        <v>26461.200000000001</v>
      </c>
      <c r="DV19">
        <v>27570</v>
      </c>
      <c r="DW19">
        <v>27452.1</v>
      </c>
      <c r="DX19">
        <v>28725</v>
      </c>
      <c r="DY19">
        <v>32960.6</v>
      </c>
      <c r="DZ19">
        <v>35245.1</v>
      </c>
      <c r="EA19">
        <v>36706.800000000003</v>
      </c>
      <c r="EB19">
        <v>38912.699999999997</v>
      </c>
      <c r="EC19">
        <v>2.3554499999999998</v>
      </c>
      <c r="ED19">
        <v>1.76362</v>
      </c>
      <c r="EE19">
        <v>0.157863</v>
      </c>
      <c r="EF19">
        <v>0</v>
      </c>
      <c r="EG19">
        <v>18.433299999999999</v>
      </c>
      <c r="EH19">
        <v>999.9</v>
      </c>
      <c r="EI19">
        <v>55.890999999999998</v>
      </c>
      <c r="EJ19">
        <v>21.248000000000001</v>
      </c>
      <c r="EK19">
        <v>14.189500000000001</v>
      </c>
      <c r="EL19">
        <v>62.087299999999999</v>
      </c>
      <c r="EM19">
        <v>38.084899999999998</v>
      </c>
      <c r="EN19">
        <v>1</v>
      </c>
      <c r="EO19">
        <v>-0.54861300000000002</v>
      </c>
      <c r="EP19">
        <v>2.0628500000000001</v>
      </c>
      <c r="EQ19">
        <v>19.904800000000002</v>
      </c>
      <c r="ER19">
        <v>5.2189399999999999</v>
      </c>
      <c r="ES19">
        <v>11.9201</v>
      </c>
      <c r="ET19">
        <v>4.9548500000000004</v>
      </c>
      <c r="EU19">
        <v>3.2970799999999998</v>
      </c>
      <c r="EV19">
        <v>9999</v>
      </c>
      <c r="EW19">
        <v>6234.1</v>
      </c>
      <c r="EX19">
        <v>89.8</v>
      </c>
      <c r="EY19">
        <v>174</v>
      </c>
      <c r="EZ19">
        <v>1.8105</v>
      </c>
      <c r="FA19">
        <v>1.80955</v>
      </c>
      <c r="FB19">
        <v>1.81545</v>
      </c>
      <c r="FC19">
        <v>1.81951</v>
      </c>
      <c r="FD19">
        <v>1.8141499999999999</v>
      </c>
      <c r="FE19">
        <v>1.8142400000000001</v>
      </c>
      <c r="FF19">
        <v>1.8142199999999999</v>
      </c>
      <c r="FG19">
        <v>1.8140799999999999</v>
      </c>
      <c r="FH19">
        <v>0</v>
      </c>
      <c r="FI19">
        <v>0</v>
      </c>
      <c r="FJ19">
        <v>0</v>
      </c>
      <c r="FK19">
        <v>0</v>
      </c>
      <c r="FL19" t="s">
        <v>352</v>
      </c>
      <c r="FM19" t="s">
        <v>353</v>
      </c>
      <c r="FN19" t="s">
        <v>354</v>
      </c>
      <c r="FO19" t="s">
        <v>354</v>
      </c>
      <c r="FP19" t="s">
        <v>354</v>
      </c>
      <c r="FQ19" t="s">
        <v>354</v>
      </c>
      <c r="FR19">
        <v>0</v>
      </c>
      <c r="FS19">
        <v>100</v>
      </c>
      <c r="FT19">
        <v>100</v>
      </c>
      <c r="FU19">
        <v>-6.4640000000000004</v>
      </c>
      <c r="FV19">
        <v>-0.2041</v>
      </c>
      <c r="FW19">
        <v>-6.4633636363637397</v>
      </c>
      <c r="FX19">
        <v>0</v>
      </c>
      <c r="FY19">
        <v>0</v>
      </c>
      <c r="FZ19">
        <v>0</v>
      </c>
      <c r="GA19">
        <v>-0.2041</v>
      </c>
      <c r="GB19">
        <v>0</v>
      </c>
      <c r="GC19">
        <v>0</v>
      </c>
      <c r="GD19">
        <v>0</v>
      </c>
      <c r="GE19">
        <v>-1</v>
      </c>
      <c r="GF19">
        <v>-1</v>
      </c>
      <c r="GG19">
        <v>-1</v>
      </c>
      <c r="GH19">
        <v>-1</v>
      </c>
      <c r="GI19">
        <v>1.9</v>
      </c>
      <c r="GJ19">
        <v>1.9</v>
      </c>
      <c r="GK19">
        <v>1.0656699999999999</v>
      </c>
      <c r="GL19">
        <v>2.5451700000000002</v>
      </c>
      <c r="GM19">
        <v>1.4489700000000001</v>
      </c>
      <c r="GN19">
        <v>2.31812</v>
      </c>
      <c r="GO19">
        <v>1.5466299999999999</v>
      </c>
      <c r="GP19">
        <v>2.3999000000000001</v>
      </c>
      <c r="GQ19">
        <v>24.5106</v>
      </c>
      <c r="GR19">
        <v>15.716900000000001</v>
      </c>
      <c r="GS19">
        <v>18</v>
      </c>
      <c r="GT19">
        <v>636.95799999999997</v>
      </c>
      <c r="GU19">
        <v>380.87299999999999</v>
      </c>
      <c r="GV19">
        <v>16.805099999999999</v>
      </c>
      <c r="GW19">
        <v>20.1068</v>
      </c>
      <c r="GX19">
        <v>30.0001</v>
      </c>
      <c r="GY19">
        <v>20.042899999999999</v>
      </c>
      <c r="GZ19">
        <v>20.029</v>
      </c>
      <c r="HA19">
        <v>21.328800000000001</v>
      </c>
      <c r="HB19">
        <v>10</v>
      </c>
      <c r="HC19">
        <v>-30</v>
      </c>
      <c r="HD19">
        <v>16.781199999999998</v>
      </c>
      <c r="HE19">
        <v>416.20600000000002</v>
      </c>
      <c r="HF19">
        <v>0</v>
      </c>
      <c r="HG19">
        <v>101.121</v>
      </c>
      <c r="HH19">
        <v>94.627300000000005</v>
      </c>
    </row>
    <row r="20" spans="1:216" x14ac:dyDescent="0.2">
      <c r="A20">
        <v>2</v>
      </c>
      <c r="B20">
        <v>1690067148.0999999</v>
      </c>
      <c r="C20">
        <v>61.099999904632597</v>
      </c>
      <c r="D20" t="s">
        <v>355</v>
      </c>
      <c r="E20" t="s">
        <v>356</v>
      </c>
      <c r="F20" t="s">
        <v>344</v>
      </c>
      <c r="G20" t="s">
        <v>345</v>
      </c>
      <c r="H20" t="s">
        <v>346</v>
      </c>
      <c r="I20" t="s">
        <v>347</v>
      </c>
      <c r="J20" t="s">
        <v>348</v>
      </c>
      <c r="K20" t="s">
        <v>349</v>
      </c>
      <c r="L20">
        <v>1690067148.0999999</v>
      </c>
      <c r="M20">
        <f t="shared" si="0"/>
        <v>2.0696055917636762E-3</v>
      </c>
      <c r="N20">
        <f t="shared" si="1"/>
        <v>2.0696055917636764</v>
      </c>
      <c r="O20">
        <f t="shared" si="2"/>
        <v>15.205413418421911</v>
      </c>
      <c r="P20">
        <f t="shared" si="3"/>
        <v>400.01299999999998</v>
      </c>
      <c r="Q20">
        <f t="shared" si="4"/>
        <v>281.97451432143595</v>
      </c>
      <c r="R20">
        <f t="shared" si="5"/>
        <v>28.176866615859293</v>
      </c>
      <c r="S20">
        <f t="shared" si="6"/>
        <v>39.972098090968792</v>
      </c>
      <c r="T20">
        <f t="shared" si="7"/>
        <v>0.22348468609276007</v>
      </c>
      <c r="U20">
        <f t="shared" si="8"/>
        <v>2.9271792611204344</v>
      </c>
      <c r="V20">
        <f t="shared" si="9"/>
        <v>0.21441978337557627</v>
      </c>
      <c r="W20">
        <f t="shared" si="10"/>
        <v>0.13479617188860396</v>
      </c>
      <c r="X20">
        <f t="shared" si="11"/>
        <v>297.71578499999998</v>
      </c>
      <c r="Y20">
        <f t="shared" si="12"/>
        <v>21.60540719186212</v>
      </c>
      <c r="Z20">
        <f t="shared" si="13"/>
        <v>20.8813</v>
      </c>
      <c r="AA20">
        <f t="shared" si="14"/>
        <v>2.4777832524738685</v>
      </c>
      <c r="AB20">
        <f t="shared" si="15"/>
        <v>63.789352948560264</v>
      </c>
      <c r="AC20">
        <f t="shared" si="16"/>
        <v>1.5326303256899998</v>
      </c>
      <c r="AD20">
        <f t="shared" si="17"/>
        <v>2.402642846880596</v>
      </c>
      <c r="AE20">
        <f t="shared" si="18"/>
        <v>0.94515292678386875</v>
      </c>
      <c r="AF20">
        <f t="shared" si="19"/>
        <v>-91.269606596778118</v>
      </c>
      <c r="AG20">
        <f t="shared" si="20"/>
        <v>-78.857701136264893</v>
      </c>
      <c r="AH20">
        <f t="shared" si="21"/>
        <v>-5.4514749935070688</v>
      </c>
      <c r="AI20">
        <f t="shared" si="22"/>
        <v>122.13700227344989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53996.15880690531</v>
      </c>
      <c r="AO20">
        <f t="shared" si="26"/>
        <v>1800.09</v>
      </c>
      <c r="AP20">
        <f t="shared" si="27"/>
        <v>1517.4752999999998</v>
      </c>
      <c r="AQ20">
        <f t="shared" si="28"/>
        <v>0.84299968334916586</v>
      </c>
      <c r="AR20">
        <f t="shared" si="29"/>
        <v>0.16538938886389012</v>
      </c>
      <c r="AS20">
        <v>1690067148.0999999</v>
      </c>
      <c r="AT20">
        <v>400.01299999999998</v>
      </c>
      <c r="AU20">
        <v>416.04500000000002</v>
      </c>
      <c r="AV20">
        <v>15.3375</v>
      </c>
      <c r="AW20">
        <v>13.299799999999999</v>
      </c>
      <c r="AX20">
        <v>406.47699999999998</v>
      </c>
      <c r="AY20">
        <v>15.541600000000001</v>
      </c>
      <c r="AZ20">
        <v>600.048</v>
      </c>
      <c r="BA20">
        <v>99.826999999999998</v>
      </c>
      <c r="BB20">
        <v>9.9997600000000006E-2</v>
      </c>
      <c r="BC20">
        <v>20.381599999999999</v>
      </c>
      <c r="BD20">
        <v>20.8813</v>
      </c>
      <c r="BE20">
        <v>999.9</v>
      </c>
      <c r="BF20">
        <v>0</v>
      </c>
      <c r="BG20">
        <v>0</v>
      </c>
      <c r="BH20">
        <v>10003.799999999999</v>
      </c>
      <c r="BI20">
        <v>0</v>
      </c>
      <c r="BJ20">
        <v>27.794599999999999</v>
      </c>
      <c r="BK20">
        <v>-16.031500000000001</v>
      </c>
      <c r="BL20">
        <v>406.24400000000003</v>
      </c>
      <c r="BM20">
        <v>421.65300000000002</v>
      </c>
      <c r="BN20">
        <v>2.0377100000000001</v>
      </c>
      <c r="BO20">
        <v>416.04500000000002</v>
      </c>
      <c r="BP20">
        <v>13.299799999999999</v>
      </c>
      <c r="BQ20">
        <v>1.5310900000000001</v>
      </c>
      <c r="BR20">
        <v>1.3276699999999999</v>
      </c>
      <c r="BS20">
        <v>13.282299999999999</v>
      </c>
      <c r="BT20">
        <v>11.1159</v>
      </c>
      <c r="BU20">
        <v>1800.09</v>
      </c>
      <c r="BV20">
        <v>0.90001200000000003</v>
      </c>
      <c r="BW20">
        <v>9.9987900000000005E-2</v>
      </c>
      <c r="BX20">
        <v>0</v>
      </c>
      <c r="BY20">
        <v>2.1945000000000001</v>
      </c>
      <c r="BZ20">
        <v>0</v>
      </c>
      <c r="CA20">
        <v>11657.9</v>
      </c>
      <c r="CB20">
        <v>13895.7</v>
      </c>
      <c r="CC20">
        <v>37.625</v>
      </c>
      <c r="CD20">
        <v>39.686999999999998</v>
      </c>
      <c r="CE20">
        <v>38.811999999999998</v>
      </c>
      <c r="CF20">
        <v>37.625</v>
      </c>
      <c r="CG20">
        <v>37.125</v>
      </c>
      <c r="CH20">
        <v>1620.1</v>
      </c>
      <c r="CI20">
        <v>179.99</v>
      </c>
      <c r="CJ20">
        <v>0</v>
      </c>
      <c r="CK20">
        <v>1690067159.7</v>
      </c>
      <c r="CL20">
        <v>0</v>
      </c>
      <c r="CM20">
        <v>1690066972</v>
      </c>
      <c r="CN20" t="s">
        <v>350</v>
      </c>
      <c r="CO20">
        <v>1690066972</v>
      </c>
      <c r="CP20">
        <v>1690066972</v>
      </c>
      <c r="CQ20">
        <v>63</v>
      </c>
      <c r="CR20">
        <v>0.104</v>
      </c>
      <c r="CS20">
        <v>8.0000000000000002E-3</v>
      </c>
      <c r="CT20">
        <v>-6.4630000000000001</v>
      </c>
      <c r="CU20">
        <v>-0.20399999999999999</v>
      </c>
      <c r="CV20">
        <v>416</v>
      </c>
      <c r="CW20">
        <v>13</v>
      </c>
      <c r="CX20">
        <v>0.12</v>
      </c>
      <c r="CY20">
        <v>0.05</v>
      </c>
      <c r="CZ20">
        <v>15.2138836033707</v>
      </c>
      <c r="DA20">
        <v>-6.3773046296229305E-2</v>
      </c>
      <c r="DB20">
        <v>3.8480276057316298E-2</v>
      </c>
      <c r="DC20">
        <v>1</v>
      </c>
      <c r="DD20">
        <v>416.04199999999997</v>
      </c>
      <c r="DE20">
        <v>6.9350649354862504E-3</v>
      </c>
      <c r="DF20">
        <v>2.2189658681035999E-2</v>
      </c>
      <c r="DG20">
        <v>-1</v>
      </c>
      <c r="DH20">
        <v>1799.9914285714301</v>
      </c>
      <c r="DI20">
        <v>0.30757940148277901</v>
      </c>
      <c r="DJ20">
        <v>0.145938203304223</v>
      </c>
      <c r="DK20">
        <v>1</v>
      </c>
      <c r="DL20">
        <v>2</v>
      </c>
      <c r="DM20">
        <v>2</v>
      </c>
      <c r="DN20" t="s">
        <v>351</v>
      </c>
      <c r="DO20">
        <v>3.2415799999999999</v>
      </c>
      <c r="DP20">
        <v>2.84022</v>
      </c>
      <c r="DQ20">
        <v>9.8386100000000004E-2</v>
      </c>
      <c r="DR20">
        <v>9.9639000000000005E-2</v>
      </c>
      <c r="DS20">
        <v>8.9190800000000001E-2</v>
      </c>
      <c r="DT20">
        <v>7.8220899999999996E-2</v>
      </c>
      <c r="DU20">
        <v>26460.9</v>
      </c>
      <c r="DV20">
        <v>27570.9</v>
      </c>
      <c r="DW20">
        <v>27451.9</v>
      </c>
      <c r="DX20">
        <v>28725.1</v>
      </c>
      <c r="DY20">
        <v>32956.300000000003</v>
      </c>
      <c r="DZ20">
        <v>35240.400000000001</v>
      </c>
      <c r="EA20">
        <v>36706.6</v>
      </c>
      <c r="EB20">
        <v>38913.1</v>
      </c>
      <c r="EC20">
        <v>2.3555799999999998</v>
      </c>
      <c r="ED20">
        <v>1.76315</v>
      </c>
      <c r="EE20">
        <v>0.15276999999999999</v>
      </c>
      <c r="EF20">
        <v>0</v>
      </c>
      <c r="EG20">
        <v>18.3523</v>
      </c>
      <c r="EH20">
        <v>999.9</v>
      </c>
      <c r="EI20">
        <v>55.933</v>
      </c>
      <c r="EJ20">
        <v>21.268000000000001</v>
      </c>
      <c r="EK20">
        <v>14.2172</v>
      </c>
      <c r="EL20">
        <v>62.093699999999998</v>
      </c>
      <c r="EM20">
        <v>38.004800000000003</v>
      </c>
      <c r="EN20">
        <v>1</v>
      </c>
      <c r="EO20">
        <v>-0.54917199999999999</v>
      </c>
      <c r="EP20">
        <v>-0.27735599999999999</v>
      </c>
      <c r="EQ20">
        <v>19.979600000000001</v>
      </c>
      <c r="ER20">
        <v>5.2195400000000003</v>
      </c>
      <c r="ES20">
        <v>11.9201</v>
      </c>
      <c r="ET20">
        <v>4.9553000000000003</v>
      </c>
      <c r="EU20">
        <v>3.2970999999999999</v>
      </c>
      <c r="EV20">
        <v>9999</v>
      </c>
      <c r="EW20">
        <v>6235.5</v>
      </c>
      <c r="EX20">
        <v>89.9</v>
      </c>
      <c r="EY20">
        <v>174</v>
      </c>
      <c r="EZ20">
        <v>1.8100099999999999</v>
      </c>
      <c r="FA20">
        <v>1.8090599999999999</v>
      </c>
      <c r="FB20">
        <v>1.81497</v>
      </c>
      <c r="FC20">
        <v>1.8190200000000001</v>
      </c>
      <c r="FD20">
        <v>1.8136399999999999</v>
      </c>
      <c r="FE20">
        <v>1.8137399999999999</v>
      </c>
      <c r="FF20">
        <v>1.8137300000000001</v>
      </c>
      <c r="FG20">
        <v>1.8135699999999999</v>
      </c>
      <c r="FH20">
        <v>0</v>
      </c>
      <c r="FI20">
        <v>0</v>
      </c>
      <c r="FJ20">
        <v>0</v>
      </c>
      <c r="FK20">
        <v>0</v>
      </c>
      <c r="FL20" t="s">
        <v>352</v>
      </c>
      <c r="FM20" t="s">
        <v>353</v>
      </c>
      <c r="FN20" t="s">
        <v>354</v>
      </c>
      <c r="FO20" t="s">
        <v>354</v>
      </c>
      <c r="FP20" t="s">
        <v>354</v>
      </c>
      <c r="FQ20" t="s">
        <v>354</v>
      </c>
      <c r="FR20">
        <v>0</v>
      </c>
      <c r="FS20">
        <v>100</v>
      </c>
      <c r="FT20">
        <v>100</v>
      </c>
      <c r="FU20">
        <v>-6.4640000000000004</v>
      </c>
      <c r="FV20">
        <v>-0.2041</v>
      </c>
      <c r="FW20">
        <v>-6.4633636363637397</v>
      </c>
      <c r="FX20">
        <v>0</v>
      </c>
      <c r="FY20">
        <v>0</v>
      </c>
      <c r="FZ20">
        <v>0</v>
      </c>
      <c r="GA20">
        <v>-0.2041</v>
      </c>
      <c r="GB20">
        <v>0</v>
      </c>
      <c r="GC20">
        <v>0</v>
      </c>
      <c r="GD20">
        <v>0</v>
      </c>
      <c r="GE20">
        <v>-1</v>
      </c>
      <c r="GF20">
        <v>-1</v>
      </c>
      <c r="GG20">
        <v>-1</v>
      </c>
      <c r="GH20">
        <v>-1</v>
      </c>
      <c r="GI20">
        <v>2.9</v>
      </c>
      <c r="GJ20">
        <v>2.9</v>
      </c>
      <c r="GK20">
        <v>1.0644499999999999</v>
      </c>
      <c r="GL20">
        <v>2.5402800000000001</v>
      </c>
      <c r="GM20">
        <v>1.4477500000000001</v>
      </c>
      <c r="GN20">
        <v>2.31812</v>
      </c>
      <c r="GO20">
        <v>1.5466299999999999</v>
      </c>
      <c r="GP20">
        <v>2.4206500000000002</v>
      </c>
      <c r="GQ20">
        <v>24.5106</v>
      </c>
      <c r="GR20">
        <v>15.734400000000001</v>
      </c>
      <c r="GS20">
        <v>18</v>
      </c>
      <c r="GT20">
        <v>637.23699999999997</v>
      </c>
      <c r="GU20">
        <v>380.72</v>
      </c>
      <c r="GV20">
        <v>18.412400000000002</v>
      </c>
      <c r="GW20">
        <v>20.124400000000001</v>
      </c>
      <c r="GX20">
        <v>30.0002</v>
      </c>
      <c r="GY20">
        <v>20.058399999999999</v>
      </c>
      <c r="GZ20">
        <v>20.0444</v>
      </c>
      <c r="HA20">
        <v>21.3201</v>
      </c>
      <c r="HB20">
        <v>10</v>
      </c>
      <c r="HC20">
        <v>-30</v>
      </c>
      <c r="HD20">
        <v>18.430099999999999</v>
      </c>
      <c r="HE20">
        <v>415.94600000000003</v>
      </c>
      <c r="HF20">
        <v>0</v>
      </c>
      <c r="HG20">
        <v>101.12</v>
      </c>
      <c r="HH20">
        <v>94.628100000000003</v>
      </c>
    </row>
    <row r="21" spans="1:216" x14ac:dyDescent="0.2">
      <c r="A21">
        <v>3</v>
      </c>
      <c r="B21">
        <v>1690067209.0999999</v>
      </c>
      <c r="C21">
        <v>122.09999990463299</v>
      </c>
      <c r="D21" t="s">
        <v>357</v>
      </c>
      <c r="E21" t="s">
        <v>358</v>
      </c>
      <c r="F21" t="s">
        <v>344</v>
      </c>
      <c r="G21" t="s">
        <v>345</v>
      </c>
      <c r="H21" t="s">
        <v>346</v>
      </c>
      <c r="I21" t="s">
        <v>347</v>
      </c>
      <c r="J21" t="s">
        <v>348</v>
      </c>
      <c r="K21" t="s">
        <v>349</v>
      </c>
      <c r="L21">
        <v>1690067209.0999999</v>
      </c>
      <c r="M21">
        <f t="shared" si="0"/>
        <v>2.0522786216482783E-3</v>
      </c>
      <c r="N21">
        <f t="shared" si="1"/>
        <v>2.0522786216482785</v>
      </c>
      <c r="O21">
        <f t="shared" si="2"/>
        <v>15.098466059062027</v>
      </c>
      <c r="P21">
        <f t="shared" si="3"/>
        <v>400.00099999999998</v>
      </c>
      <c r="Q21">
        <f t="shared" si="4"/>
        <v>278.82653218361736</v>
      </c>
      <c r="R21">
        <f t="shared" si="5"/>
        <v>27.862853216540966</v>
      </c>
      <c r="S21">
        <f t="shared" si="6"/>
        <v>39.971695168988099</v>
      </c>
      <c r="T21">
        <f t="shared" si="7"/>
        <v>0.21585125752947232</v>
      </c>
      <c r="U21">
        <f t="shared" si="8"/>
        <v>2.9287388927352458</v>
      </c>
      <c r="V21">
        <f t="shared" si="9"/>
        <v>0.20738672963067317</v>
      </c>
      <c r="W21">
        <f t="shared" si="10"/>
        <v>0.13034955267177079</v>
      </c>
      <c r="X21">
        <f t="shared" si="11"/>
        <v>248.11009800000005</v>
      </c>
      <c r="Y21">
        <f t="shared" si="12"/>
        <v>21.689179802189674</v>
      </c>
      <c r="Z21">
        <f t="shared" si="13"/>
        <v>21.045200000000001</v>
      </c>
      <c r="AA21">
        <f t="shared" si="14"/>
        <v>2.5028732902584738</v>
      </c>
      <c r="AB21">
        <f t="shared" si="15"/>
        <v>62.389306932702503</v>
      </c>
      <c r="AC21">
        <f t="shared" si="16"/>
        <v>1.53395993182905</v>
      </c>
      <c r="AD21">
        <f t="shared" si="17"/>
        <v>2.4586904507268965</v>
      </c>
      <c r="AE21">
        <f t="shared" si="18"/>
        <v>0.96891335842942383</v>
      </c>
      <c r="AF21">
        <f t="shared" si="19"/>
        <v>-90.505487214689069</v>
      </c>
      <c r="AG21">
        <f t="shared" si="20"/>
        <v>-45.726151975217299</v>
      </c>
      <c r="AH21">
        <f t="shared" si="21"/>
        <v>-3.1680778535665546</v>
      </c>
      <c r="AI21">
        <f t="shared" si="22"/>
        <v>108.7103809565271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53973.466122232232</v>
      </c>
      <c r="AO21">
        <f t="shared" si="26"/>
        <v>1500.15</v>
      </c>
      <c r="AP21">
        <f t="shared" si="27"/>
        <v>1264.6266000000001</v>
      </c>
      <c r="AQ21">
        <f t="shared" si="28"/>
        <v>0.84300009999000092</v>
      </c>
      <c r="AR21">
        <f t="shared" si="29"/>
        <v>0.16539019298070196</v>
      </c>
      <c r="AS21">
        <v>1690067209.0999999</v>
      </c>
      <c r="AT21">
        <v>400.00099999999998</v>
      </c>
      <c r="AU21">
        <v>415.91899999999998</v>
      </c>
      <c r="AV21">
        <v>15.3505</v>
      </c>
      <c r="AW21">
        <v>13.3299</v>
      </c>
      <c r="AX21">
        <v>406.46499999999997</v>
      </c>
      <c r="AY21">
        <v>15.554600000000001</v>
      </c>
      <c r="AZ21">
        <v>600.05200000000002</v>
      </c>
      <c r="BA21">
        <v>99.828999999999994</v>
      </c>
      <c r="BB21">
        <v>9.9988099999999996E-2</v>
      </c>
      <c r="BC21">
        <v>20.755600000000001</v>
      </c>
      <c r="BD21">
        <v>21.045200000000001</v>
      </c>
      <c r="BE21">
        <v>999.9</v>
      </c>
      <c r="BF21">
        <v>0</v>
      </c>
      <c r="BG21">
        <v>0</v>
      </c>
      <c r="BH21">
        <v>10012.5</v>
      </c>
      <c r="BI21">
        <v>0</v>
      </c>
      <c r="BJ21">
        <v>27.867000000000001</v>
      </c>
      <c r="BK21">
        <v>-15.917299999999999</v>
      </c>
      <c r="BL21">
        <v>406.23700000000002</v>
      </c>
      <c r="BM21">
        <v>421.53800000000001</v>
      </c>
      <c r="BN21">
        <v>2.0205799999999998</v>
      </c>
      <c r="BO21">
        <v>415.91899999999998</v>
      </c>
      <c r="BP21">
        <v>13.3299</v>
      </c>
      <c r="BQ21">
        <v>1.5324199999999999</v>
      </c>
      <c r="BR21">
        <v>1.3307100000000001</v>
      </c>
      <c r="BS21">
        <v>13.295500000000001</v>
      </c>
      <c r="BT21">
        <v>11.1503</v>
      </c>
      <c r="BU21">
        <v>1500.15</v>
      </c>
      <c r="BV21">
        <v>0.89999700000000005</v>
      </c>
      <c r="BW21">
        <v>0.10000299999999999</v>
      </c>
      <c r="BX21">
        <v>0</v>
      </c>
      <c r="BY21">
        <v>2.2505999999999999</v>
      </c>
      <c r="BZ21">
        <v>0</v>
      </c>
      <c r="CA21">
        <v>9619.08</v>
      </c>
      <c r="CB21">
        <v>11580.3</v>
      </c>
      <c r="CC21">
        <v>37.375</v>
      </c>
      <c r="CD21">
        <v>39.75</v>
      </c>
      <c r="CE21">
        <v>38.811999999999998</v>
      </c>
      <c r="CF21">
        <v>37.625</v>
      </c>
      <c r="CG21">
        <v>37.061999999999998</v>
      </c>
      <c r="CH21">
        <v>1350.13</v>
      </c>
      <c r="CI21">
        <v>150.02000000000001</v>
      </c>
      <c r="CJ21">
        <v>0</v>
      </c>
      <c r="CK21">
        <v>1690067220.9000001</v>
      </c>
      <c r="CL21">
        <v>0</v>
      </c>
      <c r="CM21">
        <v>1690066972</v>
      </c>
      <c r="CN21" t="s">
        <v>350</v>
      </c>
      <c r="CO21">
        <v>1690066972</v>
      </c>
      <c r="CP21">
        <v>1690066972</v>
      </c>
      <c r="CQ21">
        <v>63</v>
      </c>
      <c r="CR21">
        <v>0.104</v>
      </c>
      <c r="CS21">
        <v>8.0000000000000002E-3</v>
      </c>
      <c r="CT21">
        <v>-6.4630000000000001</v>
      </c>
      <c r="CU21">
        <v>-0.20399999999999999</v>
      </c>
      <c r="CV21">
        <v>416</v>
      </c>
      <c r="CW21">
        <v>13</v>
      </c>
      <c r="CX21">
        <v>0.12</v>
      </c>
      <c r="CY21">
        <v>0.05</v>
      </c>
      <c r="CZ21">
        <v>15.0213846661813</v>
      </c>
      <c r="DA21">
        <v>0.22318136741346001</v>
      </c>
      <c r="DB21">
        <v>3.5816485522539701E-2</v>
      </c>
      <c r="DC21">
        <v>1</v>
      </c>
      <c r="DD21">
        <v>415.83994999999999</v>
      </c>
      <c r="DE21">
        <v>2.6751879700224399E-2</v>
      </c>
      <c r="DF21">
        <v>3.3038575937841298E-2</v>
      </c>
      <c r="DG21">
        <v>-1</v>
      </c>
      <c r="DH21">
        <v>1500.02</v>
      </c>
      <c r="DI21">
        <v>6.8225121088736504E-2</v>
      </c>
      <c r="DJ21">
        <v>0.156652481627373</v>
      </c>
      <c r="DK21">
        <v>1</v>
      </c>
      <c r="DL21">
        <v>2</v>
      </c>
      <c r="DM21">
        <v>2</v>
      </c>
      <c r="DN21" t="s">
        <v>351</v>
      </c>
      <c r="DO21">
        <v>3.2415799999999999</v>
      </c>
      <c r="DP21">
        <v>2.8402799999999999</v>
      </c>
      <c r="DQ21">
        <v>9.8382899999999995E-2</v>
      </c>
      <c r="DR21">
        <v>9.9615400000000007E-2</v>
      </c>
      <c r="DS21">
        <v>8.9244000000000004E-2</v>
      </c>
      <c r="DT21">
        <v>7.8349299999999997E-2</v>
      </c>
      <c r="DU21">
        <v>26460.400000000001</v>
      </c>
      <c r="DV21">
        <v>27570.5</v>
      </c>
      <c r="DW21">
        <v>27451.3</v>
      </c>
      <c r="DX21">
        <v>28724</v>
      </c>
      <c r="DY21">
        <v>32953.599999999999</v>
      </c>
      <c r="DZ21">
        <v>35234.1</v>
      </c>
      <c r="EA21">
        <v>36705.800000000003</v>
      </c>
      <c r="EB21">
        <v>38911.599999999999</v>
      </c>
      <c r="EC21">
        <v>2.3557800000000002</v>
      </c>
      <c r="ED21">
        <v>1.7626200000000001</v>
      </c>
      <c r="EE21">
        <v>0.15049100000000001</v>
      </c>
      <c r="EF21">
        <v>0</v>
      </c>
      <c r="EG21">
        <v>18.5547</v>
      </c>
      <c r="EH21">
        <v>999.9</v>
      </c>
      <c r="EI21">
        <v>55.957999999999998</v>
      </c>
      <c r="EJ21">
        <v>21.297999999999998</v>
      </c>
      <c r="EK21">
        <v>14.2498</v>
      </c>
      <c r="EL21">
        <v>62.0837</v>
      </c>
      <c r="EM21">
        <v>38.0929</v>
      </c>
      <c r="EN21">
        <v>1</v>
      </c>
      <c r="EO21">
        <v>-0.548176</v>
      </c>
      <c r="EP21">
        <v>-0.69278899999999999</v>
      </c>
      <c r="EQ21">
        <v>19.975000000000001</v>
      </c>
      <c r="ER21">
        <v>5.2204300000000003</v>
      </c>
      <c r="ES21">
        <v>11.9201</v>
      </c>
      <c r="ET21">
        <v>4.9555499999999997</v>
      </c>
      <c r="EU21">
        <v>3.2970999999999999</v>
      </c>
      <c r="EV21">
        <v>9999</v>
      </c>
      <c r="EW21">
        <v>6236.7</v>
      </c>
      <c r="EX21">
        <v>89.9</v>
      </c>
      <c r="EY21">
        <v>174</v>
      </c>
      <c r="EZ21">
        <v>1.81491</v>
      </c>
      <c r="FA21">
        <v>1.8139799999999999</v>
      </c>
      <c r="FB21">
        <v>1.8198700000000001</v>
      </c>
      <c r="FC21">
        <v>1.82392</v>
      </c>
      <c r="FD21">
        <v>1.8185500000000001</v>
      </c>
      <c r="FE21">
        <v>1.81863</v>
      </c>
      <c r="FF21">
        <v>1.8186199999999999</v>
      </c>
      <c r="FG21">
        <v>1.81847</v>
      </c>
      <c r="FH21">
        <v>0</v>
      </c>
      <c r="FI21">
        <v>0</v>
      </c>
      <c r="FJ21">
        <v>0</v>
      </c>
      <c r="FK21">
        <v>0</v>
      </c>
      <c r="FL21" t="s">
        <v>352</v>
      </c>
      <c r="FM21" t="s">
        <v>353</v>
      </c>
      <c r="FN21" t="s">
        <v>354</v>
      </c>
      <c r="FO21" t="s">
        <v>354</v>
      </c>
      <c r="FP21" t="s">
        <v>354</v>
      </c>
      <c r="FQ21" t="s">
        <v>354</v>
      </c>
      <c r="FR21">
        <v>0</v>
      </c>
      <c r="FS21">
        <v>100</v>
      </c>
      <c r="FT21">
        <v>100</v>
      </c>
      <c r="FU21">
        <v>-6.4640000000000004</v>
      </c>
      <c r="FV21">
        <v>-0.2041</v>
      </c>
      <c r="FW21">
        <v>-6.4633636363637397</v>
      </c>
      <c r="FX21">
        <v>0</v>
      </c>
      <c r="FY21">
        <v>0</v>
      </c>
      <c r="FZ21">
        <v>0</v>
      </c>
      <c r="GA21">
        <v>-0.2041</v>
      </c>
      <c r="GB21">
        <v>0</v>
      </c>
      <c r="GC21">
        <v>0</v>
      </c>
      <c r="GD21">
        <v>0</v>
      </c>
      <c r="GE21">
        <v>-1</v>
      </c>
      <c r="GF21">
        <v>-1</v>
      </c>
      <c r="GG21">
        <v>-1</v>
      </c>
      <c r="GH21">
        <v>-1</v>
      </c>
      <c r="GI21">
        <v>4</v>
      </c>
      <c r="GJ21">
        <v>4</v>
      </c>
      <c r="GK21">
        <v>1.0644499999999999</v>
      </c>
      <c r="GL21">
        <v>2.5366200000000001</v>
      </c>
      <c r="GM21">
        <v>1.4489700000000001</v>
      </c>
      <c r="GN21">
        <v>2.31812</v>
      </c>
      <c r="GO21">
        <v>1.5466299999999999</v>
      </c>
      <c r="GP21">
        <v>2.4169900000000002</v>
      </c>
      <c r="GQ21">
        <v>24.551300000000001</v>
      </c>
      <c r="GR21">
        <v>15.7256</v>
      </c>
      <c r="GS21">
        <v>18</v>
      </c>
      <c r="GT21">
        <v>637.52599999999995</v>
      </c>
      <c r="GU21">
        <v>380.51299999999998</v>
      </c>
      <c r="GV21">
        <v>19.804500000000001</v>
      </c>
      <c r="GW21">
        <v>20.128299999999999</v>
      </c>
      <c r="GX21">
        <v>30.0002</v>
      </c>
      <c r="GY21">
        <v>20.070399999999999</v>
      </c>
      <c r="GZ21">
        <v>20.0565</v>
      </c>
      <c r="HA21">
        <v>21.315000000000001</v>
      </c>
      <c r="HB21">
        <v>10</v>
      </c>
      <c r="HC21">
        <v>-30</v>
      </c>
      <c r="HD21">
        <v>18.508299999999998</v>
      </c>
      <c r="HE21">
        <v>415.80500000000001</v>
      </c>
      <c r="HF21">
        <v>0</v>
      </c>
      <c r="HG21">
        <v>101.11799999999999</v>
      </c>
      <c r="HH21">
        <v>94.624300000000005</v>
      </c>
    </row>
    <row r="22" spans="1:216" x14ac:dyDescent="0.2">
      <c r="A22">
        <v>4</v>
      </c>
      <c r="B22">
        <v>1690067270.0999999</v>
      </c>
      <c r="C22">
        <v>183.09999990463299</v>
      </c>
      <c r="D22" t="s">
        <v>359</v>
      </c>
      <c r="E22" t="s">
        <v>360</v>
      </c>
      <c r="F22" t="s">
        <v>344</v>
      </c>
      <c r="G22" t="s">
        <v>345</v>
      </c>
      <c r="H22" t="s">
        <v>346</v>
      </c>
      <c r="I22" t="s">
        <v>347</v>
      </c>
      <c r="J22" t="s">
        <v>348</v>
      </c>
      <c r="K22" t="s">
        <v>349</v>
      </c>
      <c r="L22">
        <v>1690067270.0999999</v>
      </c>
      <c r="M22">
        <f t="shared" si="0"/>
        <v>1.9831315775434158E-3</v>
      </c>
      <c r="N22">
        <f t="shared" si="1"/>
        <v>1.9831315775434157</v>
      </c>
      <c r="O22">
        <f t="shared" si="2"/>
        <v>14.874446573017709</v>
      </c>
      <c r="P22">
        <f t="shared" si="3"/>
        <v>400.02</v>
      </c>
      <c r="Q22">
        <f t="shared" si="4"/>
        <v>278.88433801757674</v>
      </c>
      <c r="R22">
        <f t="shared" si="5"/>
        <v>27.868702177074255</v>
      </c>
      <c r="S22">
        <f t="shared" si="6"/>
        <v>39.973697784960002</v>
      </c>
      <c r="T22">
        <f t="shared" si="7"/>
        <v>0.21243793654168502</v>
      </c>
      <c r="U22">
        <f t="shared" si="8"/>
        <v>2.9233711077911932</v>
      </c>
      <c r="V22">
        <f t="shared" si="9"/>
        <v>0.20421908660920315</v>
      </c>
      <c r="W22">
        <f t="shared" si="10"/>
        <v>0.12834886633715345</v>
      </c>
      <c r="X22">
        <f t="shared" si="11"/>
        <v>206.774787</v>
      </c>
      <c r="Y22">
        <f t="shared" si="12"/>
        <v>21.533271952200636</v>
      </c>
      <c r="Z22">
        <f t="shared" si="13"/>
        <v>20.902100000000001</v>
      </c>
      <c r="AA22">
        <f t="shared" si="14"/>
        <v>2.4809550916917629</v>
      </c>
      <c r="AB22">
        <f t="shared" si="15"/>
        <v>61.963336260548772</v>
      </c>
      <c r="AC22">
        <f t="shared" si="16"/>
        <v>1.5300367019776</v>
      </c>
      <c r="AD22">
        <f t="shared" si="17"/>
        <v>2.469261331481523</v>
      </c>
      <c r="AE22">
        <f t="shared" si="18"/>
        <v>0.95091838971416287</v>
      </c>
      <c r="AF22">
        <f t="shared" si="19"/>
        <v>-87.456102569664637</v>
      </c>
      <c r="AG22">
        <f t="shared" si="20"/>
        <v>-12.104047346937088</v>
      </c>
      <c r="AH22">
        <f t="shared" si="21"/>
        <v>-0.8398383572748237</v>
      </c>
      <c r="AI22">
        <f t="shared" si="22"/>
        <v>106.37479872612344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53802.419149988666</v>
      </c>
      <c r="AO22">
        <f t="shared" si="26"/>
        <v>1250.23</v>
      </c>
      <c r="AP22">
        <f t="shared" si="27"/>
        <v>1053.9435000000001</v>
      </c>
      <c r="AQ22">
        <f t="shared" si="28"/>
        <v>0.84299968805739744</v>
      </c>
      <c r="AR22">
        <f t="shared" si="29"/>
        <v>0.16538939795077706</v>
      </c>
      <c r="AS22">
        <v>1690067270.0999999</v>
      </c>
      <c r="AT22">
        <v>400.02</v>
      </c>
      <c r="AU22">
        <v>415.68799999999999</v>
      </c>
      <c r="AV22">
        <v>15.311199999999999</v>
      </c>
      <c r="AW22">
        <v>13.3584</v>
      </c>
      <c r="AX22">
        <v>406.48399999999998</v>
      </c>
      <c r="AY22">
        <v>15.5153</v>
      </c>
      <c r="AZ22">
        <v>599.99</v>
      </c>
      <c r="BA22">
        <v>99.829099999999997</v>
      </c>
      <c r="BB22">
        <v>0.100148</v>
      </c>
      <c r="BC22">
        <v>20.825299999999999</v>
      </c>
      <c r="BD22">
        <v>20.902100000000001</v>
      </c>
      <c r="BE22">
        <v>999.9</v>
      </c>
      <c r="BF22">
        <v>0</v>
      </c>
      <c r="BG22">
        <v>0</v>
      </c>
      <c r="BH22">
        <v>9981.8799999999992</v>
      </c>
      <c r="BI22">
        <v>0</v>
      </c>
      <c r="BJ22">
        <v>28.3309</v>
      </c>
      <c r="BK22">
        <v>-15.6677</v>
      </c>
      <c r="BL22">
        <v>406.24</v>
      </c>
      <c r="BM22">
        <v>421.31599999999997</v>
      </c>
      <c r="BN22">
        <v>1.95279</v>
      </c>
      <c r="BO22">
        <v>415.68799999999999</v>
      </c>
      <c r="BP22">
        <v>13.3584</v>
      </c>
      <c r="BQ22">
        <v>1.5285</v>
      </c>
      <c r="BR22">
        <v>1.3335600000000001</v>
      </c>
      <c r="BS22">
        <v>13.2563</v>
      </c>
      <c r="BT22">
        <v>11.182499999999999</v>
      </c>
      <c r="BU22">
        <v>1250.23</v>
      </c>
      <c r="BV22">
        <v>0.90001299999999995</v>
      </c>
      <c r="BW22">
        <v>9.9986599999999995E-2</v>
      </c>
      <c r="BX22">
        <v>0</v>
      </c>
      <c r="BY22">
        <v>2.1172</v>
      </c>
      <c r="BZ22">
        <v>0</v>
      </c>
      <c r="CA22">
        <v>8042.98</v>
      </c>
      <c r="CB22">
        <v>9651.06</v>
      </c>
      <c r="CC22">
        <v>37.061999999999998</v>
      </c>
      <c r="CD22">
        <v>39.686999999999998</v>
      </c>
      <c r="CE22">
        <v>38.686999999999998</v>
      </c>
      <c r="CF22">
        <v>37.686999999999998</v>
      </c>
      <c r="CG22">
        <v>36.875</v>
      </c>
      <c r="CH22">
        <v>1125.22</v>
      </c>
      <c r="CI22">
        <v>125.01</v>
      </c>
      <c r="CJ22">
        <v>0</v>
      </c>
      <c r="CK22">
        <v>1690067281.5</v>
      </c>
      <c r="CL22">
        <v>0</v>
      </c>
      <c r="CM22">
        <v>1690066972</v>
      </c>
      <c r="CN22" t="s">
        <v>350</v>
      </c>
      <c r="CO22">
        <v>1690066972</v>
      </c>
      <c r="CP22">
        <v>1690066972</v>
      </c>
      <c r="CQ22">
        <v>63</v>
      </c>
      <c r="CR22">
        <v>0.104</v>
      </c>
      <c r="CS22">
        <v>8.0000000000000002E-3</v>
      </c>
      <c r="CT22">
        <v>-6.4630000000000001</v>
      </c>
      <c r="CU22">
        <v>-0.20399999999999999</v>
      </c>
      <c r="CV22">
        <v>416</v>
      </c>
      <c r="CW22">
        <v>13</v>
      </c>
      <c r="CX22">
        <v>0.12</v>
      </c>
      <c r="CY22">
        <v>0.05</v>
      </c>
      <c r="CZ22">
        <v>14.8410311490449</v>
      </c>
      <c r="DA22">
        <v>0.12777002555423</v>
      </c>
      <c r="DB22">
        <v>5.2368804137932497E-2</v>
      </c>
      <c r="DC22">
        <v>1</v>
      </c>
      <c r="DD22">
        <v>415.64</v>
      </c>
      <c r="DE22">
        <v>-0.149503759399081</v>
      </c>
      <c r="DF22">
        <v>5.0503465227646302E-2</v>
      </c>
      <c r="DG22">
        <v>-1</v>
      </c>
      <c r="DH22">
        <v>1249.9942857142901</v>
      </c>
      <c r="DI22">
        <v>-8.7536623452395199E-2</v>
      </c>
      <c r="DJ22">
        <v>0.14001943499694899</v>
      </c>
      <c r="DK22">
        <v>1</v>
      </c>
      <c r="DL22">
        <v>2</v>
      </c>
      <c r="DM22">
        <v>2</v>
      </c>
      <c r="DN22" t="s">
        <v>351</v>
      </c>
      <c r="DO22">
        <v>3.2414399999999999</v>
      </c>
      <c r="DP22">
        <v>2.8401800000000001</v>
      </c>
      <c r="DQ22">
        <v>9.8383899999999996E-2</v>
      </c>
      <c r="DR22">
        <v>9.9571400000000004E-2</v>
      </c>
      <c r="DS22">
        <v>8.9078699999999997E-2</v>
      </c>
      <c r="DT22">
        <v>7.84696E-2</v>
      </c>
      <c r="DU22">
        <v>26460.7</v>
      </c>
      <c r="DV22">
        <v>27572.1</v>
      </c>
      <c r="DW22">
        <v>27451.7</v>
      </c>
      <c r="DX22">
        <v>28724.3</v>
      </c>
      <c r="DY22">
        <v>32960</v>
      </c>
      <c r="DZ22">
        <v>35229.699999999997</v>
      </c>
      <c r="EA22">
        <v>36706.1</v>
      </c>
      <c r="EB22">
        <v>38911.800000000003</v>
      </c>
      <c r="EC22">
        <v>2.3552499999999998</v>
      </c>
      <c r="ED22">
        <v>1.7624500000000001</v>
      </c>
      <c r="EE22">
        <v>0.132941</v>
      </c>
      <c r="EF22">
        <v>0</v>
      </c>
      <c r="EG22">
        <v>18.702100000000002</v>
      </c>
      <c r="EH22">
        <v>999.9</v>
      </c>
      <c r="EI22">
        <v>55.994</v>
      </c>
      <c r="EJ22">
        <v>21.329000000000001</v>
      </c>
      <c r="EK22">
        <v>14.286300000000001</v>
      </c>
      <c r="EL22">
        <v>62.253700000000002</v>
      </c>
      <c r="EM22">
        <v>38.1691</v>
      </c>
      <c r="EN22">
        <v>1</v>
      </c>
      <c r="EO22">
        <v>-0.54803900000000005</v>
      </c>
      <c r="EP22">
        <v>-0.67446099999999998</v>
      </c>
      <c r="EQ22">
        <v>19.976800000000001</v>
      </c>
      <c r="ER22">
        <v>5.2174399999999999</v>
      </c>
      <c r="ES22">
        <v>11.9201</v>
      </c>
      <c r="ET22">
        <v>4.9550000000000001</v>
      </c>
      <c r="EU22">
        <v>3.2970799999999998</v>
      </c>
      <c r="EV22">
        <v>9999</v>
      </c>
      <c r="EW22">
        <v>6238.1</v>
      </c>
      <c r="EX22">
        <v>89.9</v>
      </c>
      <c r="EY22">
        <v>174</v>
      </c>
      <c r="EZ22">
        <v>1.8105599999999999</v>
      </c>
      <c r="FA22">
        <v>1.8096399999999999</v>
      </c>
      <c r="FB22">
        <v>1.8154999999999999</v>
      </c>
      <c r="FC22">
        <v>1.81959</v>
      </c>
      <c r="FD22">
        <v>1.8142</v>
      </c>
      <c r="FE22">
        <v>1.81429</v>
      </c>
      <c r="FF22">
        <v>1.8142499999999999</v>
      </c>
      <c r="FG22">
        <v>1.8141099999999999</v>
      </c>
      <c r="FH22">
        <v>0</v>
      </c>
      <c r="FI22">
        <v>0</v>
      </c>
      <c r="FJ22">
        <v>0</v>
      </c>
      <c r="FK22">
        <v>0</v>
      </c>
      <c r="FL22" t="s">
        <v>352</v>
      </c>
      <c r="FM22" t="s">
        <v>353</v>
      </c>
      <c r="FN22" t="s">
        <v>354</v>
      </c>
      <c r="FO22" t="s">
        <v>354</v>
      </c>
      <c r="FP22" t="s">
        <v>354</v>
      </c>
      <c r="FQ22" t="s">
        <v>354</v>
      </c>
      <c r="FR22">
        <v>0</v>
      </c>
      <c r="FS22">
        <v>100</v>
      </c>
      <c r="FT22">
        <v>100</v>
      </c>
      <c r="FU22">
        <v>-6.4640000000000004</v>
      </c>
      <c r="FV22">
        <v>-0.2041</v>
      </c>
      <c r="FW22">
        <v>-6.4633636363637397</v>
      </c>
      <c r="FX22">
        <v>0</v>
      </c>
      <c r="FY22">
        <v>0</v>
      </c>
      <c r="FZ22">
        <v>0</v>
      </c>
      <c r="GA22">
        <v>-0.2041</v>
      </c>
      <c r="GB22">
        <v>0</v>
      </c>
      <c r="GC22">
        <v>0</v>
      </c>
      <c r="GD22">
        <v>0</v>
      </c>
      <c r="GE22">
        <v>-1</v>
      </c>
      <c r="GF22">
        <v>-1</v>
      </c>
      <c r="GG22">
        <v>-1</v>
      </c>
      <c r="GH22">
        <v>-1</v>
      </c>
      <c r="GI22">
        <v>5</v>
      </c>
      <c r="GJ22">
        <v>5</v>
      </c>
      <c r="GK22">
        <v>1.0644499999999999</v>
      </c>
      <c r="GL22">
        <v>2.5390600000000001</v>
      </c>
      <c r="GM22">
        <v>1.4477500000000001</v>
      </c>
      <c r="GN22">
        <v>2.3168899999999999</v>
      </c>
      <c r="GO22">
        <v>1.5466299999999999</v>
      </c>
      <c r="GP22">
        <v>2.4243199999999998</v>
      </c>
      <c r="GQ22">
        <v>24.5717</v>
      </c>
      <c r="GR22">
        <v>15.716900000000001</v>
      </c>
      <c r="GS22">
        <v>18</v>
      </c>
      <c r="GT22">
        <v>637.26800000000003</v>
      </c>
      <c r="GU22">
        <v>380.49299999999999</v>
      </c>
      <c r="GV22">
        <v>19.5303</v>
      </c>
      <c r="GW22">
        <v>20.131799999999998</v>
      </c>
      <c r="GX22">
        <v>30.0001</v>
      </c>
      <c r="GY22">
        <v>20.079000000000001</v>
      </c>
      <c r="GZ22">
        <v>20.066800000000001</v>
      </c>
      <c r="HA22">
        <v>21.303100000000001</v>
      </c>
      <c r="HB22">
        <v>10</v>
      </c>
      <c r="HC22">
        <v>-30</v>
      </c>
      <c r="HD22">
        <v>19.586200000000002</v>
      </c>
      <c r="HE22">
        <v>415.57</v>
      </c>
      <c r="HF22">
        <v>0</v>
      </c>
      <c r="HG22">
        <v>101.119</v>
      </c>
      <c r="HH22">
        <v>94.625</v>
      </c>
    </row>
    <row r="23" spans="1:216" x14ac:dyDescent="0.2">
      <c r="A23">
        <v>5</v>
      </c>
      <c r="B23">
        <v>1690067331.0999999</v>
      </c>
      <c r="C23">
        <v>244.09999990463299</v>
      </c>
      <c r="D23" t="s">
        <v>361</v>
      </c>
      <c r="E23" t="s">
        <v>362</v>
      </c>
      <c r="F23" t="s">
        <v>344</v>
      </c>
      <c r="G23" t="s">
        <v>345</v>
      </c>
      <c r="H23" t="s">
        <v>346</v>
      </c>
      <c r="I23" t="s">
        <v>347</v>
      </c>
      <c r="J23" t="s">
        <v>348</v>
      </c>
      <c r="K23" t="s">
        <v>349</v>
      </c>
      <c r="L23">
        <v>1690067331.0999999</v>
      </c>
      <c r="M23">
        <f t="shared" si="0"/>
        <v>1.9708220523075083E-3</v>
      </c>
      <c r="N23">
        <f t="shared" si="1"/>
        <v>1.9708220523075082</v>
      </c>
      <c r="O23">
        <f t="shared" si="2"/>
        <v>14.687417185102117</v>
      </c>
      <c r="P23">
        <f t="shared" si="3"/>
        <v>400.017</v>
      </c>
      <c r="Q23">
        <f t="shared" si="4"/>
        <v>276.87226473565886</v>
      </c>
      <c r="R23">
        <f t="shared" si="5"/>
        <v>27.668021118173588</v>
      </c>
      <c r="S23">
        <f t="shared" si="6"/>
        <v>39.973952660788193</v>
      </c>
      <c r="T23">
        <f t="shared" si="7"/>
        <v>0.20616555063227121</v>
      </c>
      <c r="U23">
        <f t="shared" si="8"/>
        <v>2.9265780905907013</v>
      </c>
      <c r="V23">
        <f t="shared" si="9"/>
        <v>0.19842349821997854</v>
      </c>
      <c r="W23">
        <f t="shared" si="10"/>
        <v>0.12468605577898309</v>
      </c>
      <c r="X23">
        <f t="shared" si="11"/>
        <v>165.37159239127394</v>
      </c>
      <c r="Y23">
        <f t="shared" si="12"/>
        <v>21.611852860197949</v>
      </c>
      <c r="Z23">
        <f t="shared" si="13"/>
        <v>21.050899999999999</v>
      </c>
      <c r="AA23">
        <f t="shared" si="14"/>
        <v>2.5037498428823191</v>
      </c>
      <c r="AB23">
        <f t="shared" si="15"/>
        <v>60.79828151152217</v>
      </c>
      <c r="AC23">
        <f t="shared" si="16"/>
        <v>1.5312371139757999</v>
      </c>
      <c r="AD23">
        <f t="shared" si="17"/>
        <v>2.5185532812890572</v>
      </c>
      <c r="AE23">
        <f t="shared" si="18"/>
        <v>0.97251272890651919</v>
      </c>
      <c r="AF23">
        <f t="shared" si="19"/>
        <v>-86.913252506761111</v>
      </c>
      <c r="AG23">
        <f t="shared" si="20"/>
        <v>15.1466570899129</v>
      </c>
      <c r="AH23">
        <f t="shared" si="21"/>
        <v>1.0523206583502225</v>
      </c>
      <c r="AI23">
        <f t="shared" si="22"/>
        <v>94.657317632775943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53838.04863021052</v>
      </c>
      <c r="AO23">
        <f t="shared" si="26"/>
        <v>999.88099999999997</v>
      </c>
      <c r="AP23">
        <f t="shared" si="27"/>
        <v>842.90034300066009</v>
      </c>
      <c r="AQ23">
        <f t="shared" si="28"/>
        <v>0.84300066007920949</v>
      </c>
      <c r="AR23">
        <f t="shared" si="29"/>
        <v>0.16539127395287434</v>
      </c>
      <c r="AS23">
        <v>1690067331.0999999</v>
      </c>
      <c r="AT23">
        <v>400.017</v>
      </c>
      <c r="AU23">
        <v>415.49099999999999</v>
      </c>
      <c r="AV23">
        <v>15.323</v>
      </c>
      <c r="AW23">
        <v>13.3826</v>
      </c>
      <c r="AX23">
        <v>406.48</v>
      </c>
      <c r="AY23">
        <v>15.527100000000001</v>
      </c>
      <c r="AZ23">
        <v>600.06899999999996</v>
      </c>
      <c r="BA23">
        <v>99.830699999999993</v>
      </c>
      <c r="BB23">
        <v>9.9934599999999998E-2</v>
      </c>
      <c r="BC23">
        <v>21.146899999999999</v>
      </c>
      <c r="BD23">
        <v>21.050899999999999</v>
      </c>
      <c r="BE23">
        <v>999.9</v>
      </c>
      <c r="BF23">
        <v>0</v>
      </c>
      <c r="BG23">
        <v>0</v>
      </c>
      <c r="BH23">
        <v>10000</v>
      </c>
      <c r="BI23">
        <v>0</v>
      </c>
      <c r="BJ23">
        <v>27.5715</v>
      </c>
      <c r="BK23">
        <v>-15.474600000000001</v>
      </c>
      <c r="BL23">
        <v>406.24200000000002</v>
      </c>
      <c r="BM23">
        <v>421.12700000000001</v>
      </c>
      <c r="BN23">
        <v>1.9403699999999999</v>
      </c>
      <c r="BO23">
        <v>415.49099999999999</v>
      </c>
      <c r="BP23">
        <v>13.3826</v>
      </c>
      <c r="BQ23">
        <v>1.5297099999999999</v>
      </c>
      <c r="BR23">
        <v>1.3360000000000001</v>
      </c>
      <c r="BS23">
        <v>13.2684</v>
      </c>
      <c r="BT23">
        <v>11.210100000000001</v>
      </c>
      <c r="BU23">
        <v>999.88099999999997</v>
      </c>
      <c r="BV23">
        <v>0.89998</v>
      </c>
      <c r="BW23">
        <v>0.10002</v>
      </c>
      <c r="BX23">
        <v>0</v>
      </c>
      <c r="BY23">
        <v>2.2584</v>
      </c>
      <c r="BZ23">
        <v>0</v>
      </c>
      <c r="CA23">
        <v>6606.22</v>
      </c>
      <c r="CB23">
        <v>7718.45</v>
      </c>
      <c r="CC23">
        <v>36.625</v>
      </c>
      <c r="CD23">
        <v>39.625</v>
      </c>
      <c r="CE23">
        <v>38.5</v>
      </c>
      <c r="CF23">
        <v>37.625</v>
      </c>
      <c r="CG23">
        <v>36.625</v>
      </c>
      <c r="CH23">
        <v>899.87</v>
      </c>
      <c r="CI23">
        <v>100.01</v>
      </c>
      <c r="CJ23">
        <v>0</v>
      </c>
      <c r="CK23">
        <v>1690067342.7</v>
      </c>
      <c r="CL23">
        <v>0</v>
      </c>
      <c r="CM23">
        <v>1690066972</v>
      </c>
      <c r="CN23" t="s">
        <v>350</v>
      </c>
      <c r="CO23">
        <v>1690066972</v>
      </c>
      <c r="CP23">
        <v>1690066972</v>
      </c>
      <c r="CQ23">
        <v>63</v>
      </c>
      <c r="CR23">
        <v>0.104</v>
      </c>
      <c r="CS23">
        <v>8.0000000000000002E-3</v>
      </c>
      <c r="CT23">
        <v>-6.4630000000000001</v>
      </c>
      <c r="CU23">
        <v>-0.20399999999999999</v>
      </c>
      <c r="CV23">
        <v>416</v>
      </c>
      <c r="CW23">
        <v>13</v>
      </c>
      <c r="CX23">
        <v>0.12</v>
      </c>
      <c r="CY23">
        <v>0.05</v>
      </c>
      <c r="CZ23">
        <v>14.6334224741538</v>
      </c>
      <c r="DA23">
        <v>0.14523129300207799</v>
      </c>
      <c r="DB23">
        <v>3.3983587510612999E-2</v>
      </c>
      <c r="DC23">
        <v>1</v>
      </c>
      <c r="DD23">
        <v>415.41230000000002</v>
      </c>
      <c r="DE23">
        <v>4.1593984961542298E-2</v>
      </c>
      <c r="DF23">
        <v>3.7167324358901903E-2</v>
      </c>
      <c r="DG23">
        <v>-1</v>
      </c>
      <c r="DH23">
        <v>999.96304761904798</v>
      </c>
      <c r="DI23">
        <v>6.8609493149218395E-2</v>
      </c>
      <c r="DJ23">
        <v>0.146728929270276</v>
      </c>
      <c r="DK23">
        <v>1</v>
      </c>
      <c r="DL23">
        <v>2</v>
      </c>
      <c r="DM23">
        <v>2</v>
      </c>
      <c r="DN23" t="s">
        <v>351</v>
      </c>
      <c r="DO23">
        <v>3.2416100000000001</v>
      </c>
      <c r="DP23">
        <v>2.8401200000000002</v>
      </c>
      <c r="DQ23">
        <v>9.8383100000000001E-2</v>
      </c>
      <c r="DR23">
        <v>9.9535799999999994E-2</v>
      </c>
      <c r="DS23">
        <v>8.9127700000000004E-2</v>
      </c>
      <c r="DT23">
        <v>7.8573199999999996E-2</v>
      </c>
      <c r="DU23">
        <v>26460.400000000001</v>
      </c>
      <c r="DV23">
        <v>27572.7</v>
      </c>
      <c r="DW23">
        <v>27451.3</v>
      </c>
      <c r="DX23">
        <v>28723.8</v>
      </c>
      <c r="DY23">
        <v>32957.9</v>
      </c>
      <c r="DZ23">
        <v>35225.1</v>
      </c>
      <c r="EA23">
        <v>36705.699999999997</v>
      </c>
      <c r="EB23">
        <v>38911.1</v>
      </c>
      <c r="EC23">
        <v>2.3554300000000001</v>
      </c>
      <c r="ED23">
        <v>1.7623500000000001</v>
      </c>
      <c r="EE23">
        <v>0.12919700000000001</v>
      </c>
      <c r="EF23">
        <v>0</v>
      </c>
      <c r="EG23">
        <v>18.913399999999999</v>
      </c>
      <c r="EH23">
        <v>999.9</v>
      </c>
      <c r="EI23">
        <v>55.994</v>
      </c>
      <c r="EJ23">
        <v>21.359000000000002</v>
      </c>
      <c r="EK23">
        <v>14.312099999999999</v>
      </c>
      <c r="EL23">
        <v>62.273699999999998</v>
      </c>
      <c r="EM23">
        <v>38.0809</v>
      </c>
      <c r="EN23">
        <v>1</v>
      </c>
      <c r="EO23">
        <v>-0.54703800000000002</v>
      </c>
      <c r="EP23">
        <v>1.6667099999999999</v>
      </c>
      <c r="EQ23">
        <v>19.802600000000002</v>
      </c>
      <c r="ER23">
        <v>5.2219300000000004</v>
      </c>
      <c r="ES23">
        <v>11.9201</v>
      </c>
      <c r="ET23">
        <v>4.9544499999999996</v>
      </c>
      <c r="EU23">
        <v>3.2970299999999999</v>
      </c>
      <c r="EV23">
        <v>9999</v>
      </c>
      <c r="EW23">
        <v>6239.3</v>
      </c>
      <c r="EX23">
        <v>89.9</v>
      </c>
      <c r="EY23">
        <v>174</v>
      </c>
      <c r="EZ23">
        <v>1.8112200000000001</v>
      </c>
      <c r="FA23">
        <v>1.8103</v>
      </c>
      <c r="FB23">
        <v>1.8162</v>
      </c>
      <c r="FC23">
        <v>1.8202499999999999</v>
      </c>
      <c r="FD23">
        <v>1.8148599999999999</v>
      </c>
      <c r="FE23">
        <v>1.81494</v>
      </c>
      <c r="FF23">
        <v>1.8149299999999999</v>
      </c>
      <c r="FG23">
        <v>1.8148</v>
      </c>
      <c r="FH23">
        <v>0</v>
      </c>
      <c r="FI23">
        <v>0</v>
      </c>
      <c r="FJ23">
        <v>0</v>
      </c>
      <c r="FK23">
        <v>0</v>
      </c>
      <c r="FL23" t="s">
        <v>352</v>
      </c>
      <c r="FM23" t="s">
        <v>353</v>
      </c>
      <c r="FN23" t="s">
        <v>354</v>
      </c>
      <c r="FO23" t="s">
        <v>354</v>
      </c>
      <c r="FP23" t="s">
        <v>354</v>
      </c>
      <c r="FQ23" t="s">
        <v>354</v>
      </c>
      <c r="FR23">
        <v>0</v>
      </c>
      <c r="FS23">
        <v>100</v>
      </c>
      <c r="FT23">
        <v>100</v>
      </c>
      <c r="FU23">
        <v>-6.4630000000000001</v>
      </c>
      <c r="FV23">
        <v>-0.2041</v>
      </c>
      <c r="FW23">
        <v>-6.4633636363637397</v>
      </c>
      <c r="FX23">
        <v>0</v>
      </c>
      <c r="FY23">
        <v>0</v>
      </c>
      <c r="FZ23">
        <v>0</v>
      </c>
      <c r="GA23">
        <v>-0.2041</v>
      </c>
      <c r="GB23">
        <v>0</v>
      </c>
      <c r="GC23">
        <v>0</v>
      </c>
      <c r="GD23">
        <v>0</v>
      </c>
      <c r="GE23">
        <v>-1</v>
      </c>
      <c r="GF23">
        <v>-1</v>
      </c>
      <c r="GG23">
        <v>-1</v>
      </c>
      <c r="GH23">
        <v>-1</v>
      </c>
      <c r="GI23">
        <v>6</v>
      </c>
      <c r="GJ23">
        <v>6</v>
      </c>
      <c r="GK23">
        <v>1.0644499999999999</v>
      </c>
      <c r="GL23">
        <v>2.5366200000000001</v>
      </c>
      <c r="GM23">
        <v>1.4489700000000001</v>
      </c>
      <c r="GN23">
        <v>2.3168899999999999</v>
      </c>
      <c r="GO23">
        <v>1.5466299999999999</v>
      </c>
      <c r="GP23">
        <v>2.4084500000000002</v>
      </c>
      <c r="GQ23">
        <v>24.591999999999999</v>
      </c>
      <c r="GR23">
        <v>15.664300000000001</v>
      </c>
      <c r="GS23">
        <v>18</v>
      </c>
      <c r="GT23">
        <v>637.476</v>
      </c>
      <c r="GU23">
        <v>380.488</v>
      </c>
      <c r="GV23">
        <v>20.524699999999999</v>
      </c>
      <c r="GW23">
        <v>20.132200000000001</v>
      </c>
      <c r="GX23">
        <v>30.000800000000002</v>
      </c>
      <c r="GY23">
        <v>20.085899999999999</v>
      </c>
      <c r="GZ23">
        <v>20.073499999999999</v>
      </c>
      <c r="HA23">
        <v>21.297799999999999</v>
      </c>
      <c r="HB23">
        <v>10</v>
      </c>
      <c r="HC23">
        <v>-30</v>
      </c>
      <c r="HD23">
        <v>19.521799999999999</v>
      </c>
      <c r="HE23">
        <v>415.42500000000001</v>
      </c>
      <c r="HF23">
        <v>0</v>
      </c>
      <c r="HG23">
        <v>101.11799999999999</v>
      </c>
      <c r="HH23">
        <v>94.623400000000004</v>
      </c>
    </row>
    <row r="24" spans="1:216" x14ac:dyDescent="0.2">
      <c r="A24">
        <v>6</v>
      </c>
      <c r="B24">
        <v>1690067392.0999999</v>
      </c>
      <c r="C24">
        <v>305.09999990463302</v>
      </c>
      <c r="D24" t="s">
        <v>363</v>
      </c>
      <c r="E24" t="s">
        <v>364</v>
      </c>
      <c r="F24" t="s">
        <v>344</v>
      </c>
      <c r="G24" t="s">
        <v>345</v>
      </c>
      <c r="H24" t="s">
        <v>346</v>
      </c>
      <c r="I24" t="s">
        <v>347</v>
      </c>
      <c r="J24" t="s">
        <v>348</v>
      </c>
      <c r="K24" t="s">
        <v>349</v>
      </c>
      <c r="L24">
        <v>1690067392.0999999</v>
      </c>
      <c r="M24">
        <f t="shared" si="0"/>
        <v>1.8982637464345213E-3</v>
      </c>
      <c r="N24">
        <f t="shared" si="1"/>
        <v>1.8982637464345213</v>
      </c>
      <c r="O24">
        <f t="shared" si="2"/>
        <v>14.136609496909902</v>
      </c>
      <c r="P24">
        <f t="shared" si="3"/>
        <v>399.983</v>
      </c>
      <c r="Q24">
        <f t="shared" si="4"/>
        <v>279.62165785867006</v>
      </c>
      <c r="R24">
        <f t="shared" si="5"/>
        <v>27.943571868370878</v>
      </c>
      <c r="S24">
        <f t="shared" si="6"/>
        <v>39.971702450443907</v>
      </c>
      <c r="T24">
        <f t="shared" si="7"/>
        <v>0.2029590644530182</v>
      </c>
      <c r="U24">
        <f t="shared" si="8"/>
        <v>2.9281714617257339</v>
      </c>
      <c r="V24">
        <f t="shared" si="9"/>
        <v>0.19545516902257287</v>
      </c>
      <c r="W24">
        <f t="shared" si="10"/>
        <v>0.12281056089847903</v>
      </c>
      <c r="X24">
        <f t="shared" si="11"/>
        <v>124.08702288493893</v>
      </c>
      <c r="Y24">
        <f t="shared" si="12"/>
        <v>21.41413221261632</v>
      </c>
      <c r="Z24">
        <f t="shared" si="13"/>
        <v>20.8828</v>
      </c>
      <c r="AA24">
        <f t="shared" si="14"/>
        <v>2.478011871993441</v>
      </c>
      <c r="AB24">
        <f t="shared" si="15"/>
        <v>60.521759537948995</v>
      </c>
      <c r="AC24">
        <f t="shared" si="16"/>
        <v>1.5269039836213598</v>
      </c>
      <c r="AD24">
        <f t="shared" si="17"/>
        <v>2.5229008463707081</v>
      </c>
      <c r="AE24">
        <f t="shared" si="18"/>
        <v>0.95110788837208116</v>
      </c>
      <c r="AF24">
        <f t="shared" si="19"/>
        <v>-83.713431217762391</v>
      </c>
      <c r="AG24">
        <f t="shared" si="20"/>
        <v>46.127738030579962</v>
      </c>
      <c r="AH24">
        <f t="shared" si="21"/>
        <v>3.2007151646722209</v>
      </c>
      <c r="AI24">
        <f t="shared" si="22"/>
        <v>89.702044862428721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53879.901927867126</v>
      </c>
      <c r="AO24">
        <f t="shared" si="26"/>
        <v>750.27200000000005</v>
      </c>
      <c r="AP24">
        <f t="shared" si="27"/>
        <v>632.47905600255899</v>
      </c>
      <c r="AQ24">
        <f t="shared" si="28"/>
        <v>0.84299968011942195</v>
      </c>
      <c r="AR24">
        <f t="shared" si="29"/>
        <v>0.16538938263048458</v>
      </c>
      <c r="AS24">
        <v>1690067392.0999999</v>
      </c>
      <c r="AT24">
        <v>399.983</v>
      </c>
      <c r="AU24">
        <v>414.88</v>
      </c>
      <c r="AV24">
        <v>15.279199999999999</v>
      </c>
      <c r="AW24">
        <v>13.409800000000001</v>
      </c>
      <c r="AX24">
        <v>406.44600000000003</v>
      </c>
      <c r="AY24">
        <v>15.4833</v>
      </c>
      <c r="AZ24">
        <v>599.95500000000004</v>
      </c>
      <c r="BA24">
        <v>99.833600000000004</v>
      </c>
      <c r="BB24">
        <v>9.99033E-2</v>
      </c>
      <c r="BC24">
        <v>21.175000000000001</v>
      </c>
      <c r="BD24">
        <v>20.8828</v>
      </c>
      <c r="BE24">
        <v>999.9</v>
      </c>
      <c r="BF24">
        <v>0</v>
      </c>
      <c r="BG24">
        <v>0</v>
      </c>
      <c r="BH24">
        <v>10008.799999999999</v>
      </c>
      <c r="BI24">
        <v>0</v>
      </c>
      <c r="BJ24">
        <v>25.881399999999999</v>
      </c>
      <c r="BK24">
        <v>-14.8973</v>
      </c>
      <c r="BL24">
        <v>406.18900000000002</v>
      </c>
      <c r="BM24">
        <v>420.51900000000001</v>
      </c>
      <c r="BN24">
        <v>1.8694299999999999</v>
      </c>
      <c r="BO24">
        <v>414.88</v>
      </c>
      <c r="BP24">
        <v>13.409800000000001</v>
      </c>
      <c r="BQ24">
        <v>1.52538</v>
      </c>
      <c r="BR24">
        <v>1.3387500000000001</v>
      </c>
      <c r="BS24">
        <v>13.225</v>
      </c>
      <c r="BT24">
        <v>11.241099999999999</v>
      </c>
      <c r="BU24">
        <v>750.27200000000005</v>
      </c>
      <c r="BV24">
        <v>0.90001500000000001</v>
      </c>
      <c r="BW24">
        <v>9.9985099999999993E-2</v>
      </c>
      <c r="BX24">
        <v>0</v>
      </c>
      <c r="BY24">
        <v>2.6637</v>
      </c>
      <c r="BZ24">
        <v>0</v>
      </c>
      <c r="CA24">
        <v>5313.18</v>
      </c>
      <c r="CB24">
        <v>5791.69</v>
      </c>
      <c r="CC24">
        <v>36.125</v>
      </c>
      <c r="CD24">
        <v>39.5</v>
      </c>
      <c r="CE24">
        <v>38.186999999999998</v>
      </c>
      <c r="CF24">
        <v>37.5</v>
      </c>
      <c r="CG24">
        <v>36.25</v>
      </c>
      <c r="CH24">
        <v>675.26</v>
      </c>
      <c r="CI24">
        <v>75.02</v>
      </c>
      <c r="CJ24">
        <v>0</v>
      </c>
      <c r="CK24">
        <v>1690067403.9000001</v>
      </c>
      <c r="CL24">
        <v>0</v>
      </c>
      <c r="CM24">
        <v>1690066972</v>
      </c>
      <c r="CN24" t="s">
        <v>350</v>
      </c>
      <c r="CO24">
        <v>1690066972</v>
      </c>
      <c r="CP24">
        <v>1690066972</v>
      </c>
      <c r="CQ24">
        <v>63</v>
      </c>
      <c r="CR24">
        <v>0.104</v>
      </c>
      <c r="CS24">
        <v>8.0000000000000002E-3</v>
      </c>
      <c r="CT24">
        <v>-6.4630000000000001</v>
      </c>
      <c r="CU24">
        <v>-0.20399999999999999</v>
      </c>
      <c r="CV24">
        <v>416</v>
      </c>
      <c r="CW24">
        <v>13</v>
      </c>
      <c r="CX24">
        <v>0.12</v>
      </c>
      <c r="CY24">
        <v>0.05</v>
      </c>
      <c r="CZ24">
        <v>14.1211994469466</v>
      </c>
      <c r="DA24">
        <v>8.6294526563771304E-2</v>
      </c>
      <c r="DB24">
        <v>4.1679394364483702E-2</v>
      </c>
      <c r="DC24">
        <v>1</v>
      </c>
      <c r="DD24">
        <v>414.88880952380998</v>
      </c>
      <c r="DE24">
        <v>-8.2675324674493206E-2</v>
      </c>
      <c r="DF24">
        <v>4.3440839954633201E-2</v>
      </c>
      <c r="DG24">
        <v>-1</v>
      </c>
      <c r="DH24">
        <v>749.99699999999996</v>
      </c>
      <c r="DI24">
        <v>-6.39952766269202E-2</v>
      </c>
      <c r="DJ24">
        <v>0.12744881325457499</v>
      </c>
      <c r="DK24">
        <v>1</v>
      </c>
      <c r="DL24">
        <v>2</v>
      </c>
      <c r="DM24">
        <v>2</v>
      </c>
      <c r="DN24" t="s">
        <v>351</v>
      </c>
      <c r="DO24">
        <v>3.2413599999999998</v>
      </c>
      <c r="DP24">
        <v>2.8401700000000001</v>
      </c>
      <c r="DQ24">
        <v>9.8377999999999993E-2</v>
      </c>
      <c r="DR24">
        <v>9.9426899999999999E-2</v>
      </c>
      <c r="DS24">
        <v>8.8946600000000001E-2</v>
      </c>
      <c r="DT24">
        <v>7.8690499999999997E-2</v>
      </c>
      <c r="DU24">
        <v>26460</v>
      </c>
      <c r="DV24">
        <v>27576.400000000001</v>
      </c>
      <c r="DW24">
        <v>27450.799999999999</v>
      </c>
      <c r="DX24">
        <v>28724.2</v>
      </c>
      <c r="DY24">
        <v>32964</v>
      </c>
      <c r="DZ24">
        <v>35221.300000000003</v>
      </c>
      <c r="EA24">
        <v>36705.1</v>
      </c>
      <c r="EB24">
        <v>38911.9</v>
      </c>
      <c r="EC24">
        <v>2.35527</v>
      </c>
      <c r="ED24">
        <v>1.7620499999999999</v>
      </c>
      <c r="EE24">
        <v>0.110719</v>
      </c>
      <c r="EF24">
        <v>0</v>
      </c>
      <c r="EG24">
        <v>19.050999999999998</v>
      </c>
      <c r="EH24">
        <v>999.9</v>
      </c>
      <c r="EI24">
        <v>56.024999999999999</v>
      </c>
      <c r="EJ24">
        <v>21.388999999999999</v>
      </c>
      <c r="EK24">
        <v>14.3451</v>
      </c>
      <c r="EL24">
        <v>62.353700000000003</v>
      </c>
      <c r="EM24">
        <v>38.313299999999998</v>
      </c>
      <c r="EN24">
        <v>1</v>
      </c>
      <c r="EO24">
        <v>-0.54807399999999995</v>
      </c>
      <c r="EP24">
        <v>-1.23655</v>
      </c>
      <c r="EQ24">
        <v>19.961500000000001</v>
      </c>
      <c r="ER24">
        <v>5.2195400000000003</v>
      </c>
      <c r="ES24">
        <v>11.9201</v>
      </c>
      <c r="ET24">
        <v>4.9547499999999998</v>
      </c>
      <c r="EU24">
        <v>3.29705</v>
      </c>
      <c r="EV24">
        <v>9999</v>
      </c>
      <c r="EW24">
        <v>6240.7</v>
      </c>
      <c r="EX24">
        <v>89.9</v>
      </c>
      <c r="EY24">
        <v>174</v>
      </c>
      <c r="EZ24">
        <v>1.80905</v>
      </c>
      <c r="FA24">
        <v>1.8081100000000001</v>
      </c>
      <c r="FB24">
        <v>1.8140099999999999</v>
      </c>
      <c r="FC24">
        <v>1.8180700000000001</v>
      </c>
      <c r="FD24">
        <v>1.8126899999999999</v>
      </c>
      <c r="FE24">
        <v>1.8127800000000001</v>
      </c>
      <c r="FF24">
        <v>1.8127500000000001</v>
      </c>
      <c r="FG24">
        <v>1.8126199999999999</v>
      </c>
      <c r="FH24">
        <v>0</v>
      </c>
      <c r="FI24">
        <v>0</v>
      </c>
      <c r="FJ24">
        <v>0</v>
      </c>
      <c r="FK24">
        <v>0</v>
      </c>
      <c r="FL24" t="s">
        <v>352</v>
      </c>
      <c r="FM24" t="s">
        <v>353</v>
      </c>
      <c r="FN24" t="s">
        <v>354</v>
      </c>
      <c r="FO24" t="s">
        <v>354</v>
      </c>
      <c r="FP24" t="s">
        <v>354</v>
      </c>
      <c r="FQ24" t="s">
        <v>354</v>
      </c>
      <c r="FR24">
        <v>0</v>
      </c>
      <c r="FS24">
        <v>100</v>
      </c>
      <c r="FT24">
        <v>100</v>
      </c>
      <c r="FU24">
        <v>-6.4630000000000001</v>
      </c>
      <c r="FV24">
        <v>-0.2041</v>
      </c>
      <c r="FW24">
        <v>-6.4633636363637397</v>
      </c>
      <c r="FX24">
        <v>0</v>
      </c>
      <c r="FY24">
        <v>0</v>
      </c>
      <c r="FZ24">
        <v>0</v>
      </c>
      <c r="GA24">
        <v>-0.2041</v>
      </c>
      <c r="GB24">
        <v>0</v>
      </c>
      <c r="GC24">
        <v>0</v>
      </c>
      <c r="GD24">
        <v>0</v>
      </c>
      <c r="GE24">
        <v>-1</v>
      </c>
      <c r="GF24">
        <v>-1</v>
      </c>
      <c r="GG24">
        <v>-1</v>
      </c>
      <c r="GH24">
        <v>-1</v>
      </c>
      <c r="GI24">
        <v>7</v>
      </c>
      <c r="GJ24">
        <v>7</v>
      </c>
      <c r="GK24">
        <v>1.0632299999999999</v>
      </c>
      <c r="GL24">
        <v>2.5378400000000001</v>
      </c>
      <c r="GM24">
        <v>1.4489700000000001</v>
      </c>
      <c r="GN24">
        <v>2.3156699999999999</v>
      </c>
      <c r="GO24">
        <v>1.5466299999999999</v>
      </c>
      <c r="GP24">
        <v>2.4206500000000002</v>
      </c>
      <c r="GQ24">
        <v>24.6328</v>
      </c>
      <c r="GR24">
        <v>15.7081</v>
      </c>
      <c r="GS24">
        <v>18</v>
      </c>
      <c r="GT24">
        <v>637.42999999999995</v>
      </c>
      <c r="GU24">
        <v>380.35700000000003</v>
      </c>
      <c r="GV24">
        <v>20.456600000000002</v>
      </c>
      <c r="GW24">
        <v>20.135200000000001</v>
      </c>
      <c r="GX24">
        <v>30</v>
      </c>
      <c r="GY24">
        <v>20.090499999999999</v>
      </c>
      <c r="GZ24">
        <v>20.078700000000001</v>
      </c>
      <c r="HA24">
        <v>21.277699999999999</v>
      </c>
      <c r="HB24">
        <v>10</v>
      </c>
      <c r="HC24">
        <v>-30</v>
      </c>
      <c r="HD24">
        <v>20.4937</v>
      </c>
      <c r="HE24">
        <v>414.82400000000001</v>
      </c>
      <c r="HF24">
        <v>0</v>
      </c>
      <c r="HG24">
        <v>101.116</v>
      </c>
      <c r="HH24">
        <v>94.625100000000003</v>
      </c>
    </row>
    <row r="25" spans="1:216" x14ac:dyDescent="0.2">
      <c r="A25">
        <v>7</v>
      </c>
      <c r="B25">
        <v>1690067453.0999999</v>
      </c>
      <c r="C25">
        <v>366.09999990463302</v>
      </c>
      <c r="D25" t="s">
        <v>365</v>
      </c>
      <c r="E25" t="s">
        <v>366</v>
      </c>
      <c r="F25" t="s">
        <v>344</v>
      </c>
      <c r="G25" t="s">
        <v>345</v>
      </c>
      <c r="H25" t="s">
        <v>346</v>
      </c>
      <c r="I25" t="s">
        <v>347</v>
      </c>
      <c r="J25" t="s">
        <v>348</v>
      </c>
      <c r="K25" t="s">
        <v>349</v>
      </c>
      <c r="L25">
        <v>1690067453.0999999</v>
      </c>
      <c r="M25">
        <f t="shared" si="0"/>
        <v>1.8761928213560637E-3</v>
      </c>
      <c r="N25">
        <f t="shared" si="1"/>
        <v>1.8761928213560637</v>
      </c>
      <c r="O25">
        <f t="shared" si="2"/>
        <v>13.703046025869902</v>
      </c>
      <c r="P25">
        <f t="shared" si="3"/>
        <v>399.94600000000003</v>
      </c>
      <c r="Q25">
        <f t="shared" si="4"/>
        <v>278.67693927458464</v>
      </c>
      <c r="R25">
        <f t="shared" si="5"/>
        <v>27.849471158796216</v>
      </c>
      <c r="S25">
        <f t="shared" si="6"/>
        <v>39.968447411076205</v>
      </c>
      <c r="T25">
        <f t="shared" si="7"/>
        <v>0.19518099316462884</v>
      </c>
      <c r="U25">
        <f t="shared" si="8"/>
        <v>2.9270866283652524</v>
      </c>
      <c r="V25">
        <f t="shared" si="9"/>
        <v>0.18822815382709085</v>
      </c>
      <c r="W25">
        <f t="shared" si="10"/>
        <v>0.11824664661892512</v>
      </c>
      <c r="X25">
        <f t="shared" si="11"/>
        <v>99.198995219806918</v>
      </c>
      <c r="Y25">
        <f t="shared" si="12"/>
        <v>21.507204383932262</v>
      </c>
      <c r="Z25">
        <f t="shared" si="13"/>
        <v>21.0457</v>
      </c>
      <c r="AA25">
        <f t="shared" si="14"/>
        <v>2.5029501700848358</v>
      </c>
      <c r="AB25">
        <f t="shared" si="15"/>
        <v>59.657686575436387</v>
      </c>
      <c r="AC25">
        <f t="shared" si="16"/>
        <v>1.5269208885282399</v>
      </c>
      <c r="AD25">
        <f t="shared" si="17"/>
        <v>2.5594704994091044</v>
      </c>
      <c r="AE25">
        <f t="shared" si="18"/>
        <v>0.97602928155659585</v>
      </c>
      <c r="AF25">
        <f t="shared" si="19"/>
        <v>-82.740103421802417</v>
      </c>
      <c r="AG25">
        <f t="shared" si="20"/>
        <v>57.441054328267732</v>
      </c>
      <c r="AH25">
        <f t="shared" si="21"/>
        <v>3.9952951825157315</v>
      </c>
      <c r="AI25">
        <f t="shared" si="22"/>
        <v>77.895241308787973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53805.04413387215</v>
      </c>
      <c r="AO25">
        <f t="shared" si="26"/>
        <v>599.78800000000001</v>
      </c>
      <c r="AP25">
        <f t="shared" si="27"/>
        <v>505.62131399989994</v>
      </c>
      <c r="AQ25">
        <f t="shared" si="28"/>
        <v>0.84300005001750611</v>
      </c>
      <c r="AR25">
        <f t="shared" si="29"/>
        <v>0.16539009653378681</v>
      </c>
      <c r="AS25">
        <v>1690067453.0999999</v>
      </c>
      <c r="AT25">
        <v>399.94600000000003</v>
      </c>
      <c r="AU25">
        <v>414.4</v>
      </c>
      <c r="AV25">
        <v>15.279199999999999</v>
      </c>
      <c r="AW25">
        <v>13.4316</v>
      </c>
      <c r="AX25">
        <v>406.41</v>
      </c>
      <c r="AY25">
        <v>15.4833</v>
      </c>
      <c r="AZ25">
        <v>599.976</v>
      </c>
      <c r="BA25">
        <v>99.834699999999998</v>
      </c>
      <c r="BB25">
        <v>9.9909700000000004E-2</v>
      </c>
      <c r="BC25">
        <v>21.409700000000001</v>
      </c>
      <c r="BD25">
        <v>21.0457</v>
      </c>
      <c r="BE25">
        <v>999.9</v>
      </c>
      <c r="BF25">
        <v>0</v>
      </c>
      <c r="BG25">
        <v>0</v>
      </c>
      <c r="BH25">
        <v>10002.5</v>
      </c>
      <c r="BI25">
        <v>0</v>
      </c>
      <c r="BJ25">
        <v>23.819099999999999</v>
      </c>
      <c r="BK25">
        <v>-14.4537</v>
      </c>
      <c r="BL25">
        <v>406.15199999999999</v>
      </c>
      <c r="BM25">
        <v>420.04199999999997</v>
      </c>
      <c r="BN25">
        <v>1.8475999999999999</v>
      </c>
      <c r="BO25">
        <v>414.4</v>
      </c>
      <c r="BP25">
        <v>13.4316</v>
      </c>
      <c r="BQ25">
        <v>1.52539</v>
      </c>
      <c r="BR25">
        <v>1.34094</v>
      </c>
      <c r="BS25">
        <v>13.225099999999999</v>
      </c>
      <c r="BT25">
        <v>11.265700000000001</v>
      </c>
      <c r="BU25">
        <v>599.78800000000001</v>
      </c>
      <c r="BV25">
        <v>0.89999300000000004</v>
      </c>
      <c r="BW25">
        <v>0.100007</v>
      </c>
      <c r="BX25">
        <v>0</v>
      </c>
      <c r="BY25">
        <v>2.3748999999999998</v>
      </c>
      <c r="BZ25">
        <v>0</v>
      </c>
      <c r="CA25">
        <v>4541.95</v>
      </c>
      <c r="CB25">
        <v>4630</v>
      </c>
      <c r="CC25">
        <v>35.561999999999998</v>
      </c>
      <c r="CD25">
        <v>39.311999999999998</v>
      </c>
      <c r="CE25">
        <v>37.811999999999998</v>
      </c>
      <c r="CF25">
        <v>37.25</v>
      </c>
      <c r="CG25">
        <v>35.875</v>
      </c>
      <c r="CH25">
        <v>539.80999999999995</v>
      </c>
      <c r="CI25">
        <v>59.98</v>
      </c>
      <c r="CJ25">
        <v>0</v>
      </c>
      <c r="CK25">
        <v>1690067464.5</v>
      </c>
      <c r="CL25">
        <v>0</v>
      </c>
      <c r="CM25">
        <v>1690066972</v>
      </c>
      <c r="CN25" t="s">
        <v>350</v>
      </c>
      <c r="CO25">
        <v>1690066972</v>
      </c>
      <c r="CP25">
        <v>1690066972</v>
      </c>
      <c r="CQ25">
        <v>63</v>
      </c>
      <c r="CR25">
        <v>0.104</v>
      </c>
      <c r="CS25">
        <v>8.0000000000000002E-3</v>
      </c>
      <c r="CT25">
        <v>-6.4630000000000001</v>
      </c>
      <c r="CU25">
        <v>-0.20399999999999999</v>
      </c>
      <c r="CV25">
        <v>416</v>
      </c>
      <c r="CW25">
        <v>13</v>
      </c>
      <c r="CX25">
        <v>0.12</v>
      </c>
      <c r="CY25">
        <v>0.05</v>
      </c>
      <c r="CZ25">
        <v>13.6357499925581</v>
      </c>
      <c r="DA25">
        <v>0.28768996702681798</v>
      </c>
      <c r="DB25">
        <v>4.4569731669500699E-2</v>
      </c>
      <c r="DC25">
        <v>1</v>
      </c>
      <c r="DD25">
        <v>414.36955</v>
      </c>
      <c r="DE25">
        <v>7.0962406014764501E-2</v>
      </c>
      <c r="DF25">
        <v>2.87062275473433E-2</v>
      </c>
      <c r="DG25">
        <v>-1</v>
      </c>
      <c r="DH25">
        <v>599.95849999999996</v>
      </c>
      <c r="DI25">
        <v>-0.165644490076752</v>
      </c>
      <c r="DJ25">
        <v>0.16610313061468801</v>
      </c>
      <c r="DK25">
        <v>1</v>
      </c>
      <c r="DL25">
        <v>2</v>
      </c>
      <c r="DM25">
        <v>2</v>
      </c>
      <c r="DN25" t="s">
        <v>351</v>
      </c>
      <c r="DO25">
        <v>3.2414000000000001</v>
      </c>
      <c r="DP25">
        <v>2.8401200000000002</v>
      </c>
      <c r="DQ25">
        <v>9.8371100000000003E-2</v>
      </c>
      <c r="DR25">
        <v>9.9339899999999995E-2</v>
      </c>
      <c r="DS25">
        <v>8.8946200000000003E-2</v>
      </c>
      <c r="DT25">
        <v>7.8783400000000003E-2</v>
      </c>
      <c r="DU25">
        <v>26460.2</v>
      </c>
      <c r="DV25">
        <v>27577.4</v>
      </c>
      <c r="DW25">
        <v>27450.799999999999</v>
      </c>
      <c r="DX25">
        <v>28722.5</v>
      </c>
      <c r="DY25">
        <v>32963.599999999999</v>
      </c>
      <c r="DZ25">
        <v>35215.9</v>
      </c>
      <c r="EA25">
        <v>36704.6</v>
      </c>
      <c r="EB25">
        <v>38909.9</v>
      </c>
      <c r="EC25">
        <v>2.3549199999999999</v>
      </c>
      <c r="ED25">
        <v>1.7617499999999999</v>
      </c>
      <c r="EE25">
        <v>0.10962</v>
      </c>
      <c r="EF25">
        <v>0</v>
      </c>
      <c r="EG25">
        <v>19.232600000000001</v>
      </c>
      <c r="EH25">
        <v>999.9</v>
      </c>
      <c r="EI25">
        <v>56.024999999999999</v>
      </c>
      <c r="EJ25">
        <v>21.408999999999999</v>
      </c>
      <c r="EK25">
        <v>14.362299999999999</v>
      </c>
      <c r="EL25">
        <v>62.073700000000002</v>
      </c>
      <c r="EM25">
        <v>38.325299999999999</v>
      </c>
      <c r="EN25">
        <v>1</v>
      </c>
      <c r="EO25">
        <v>-0.54625000000000001</v>
      </c>
      <c r="EP25">
        <v>0.75280999999999998</v>
      </c>
      <c r="EQ25">
        <v>19.972100000000001</v>
      </c>
      <c r="ER25">
        <v>5.2180400000000002</v>
      </c>
      <c r="ES25">
        <v>11.9201</v>
      </c>
      <c r="ET25">
        <v>4.9547499999999998</v>
      </c>
      <c r="EU25">
        <v>3.29705</v>
      </c>
      <c r="EV25">
        <v>9999</v>
      </c>
      <c r="EW25">
        <v>6241.9</v>
      </c>
      <c r="EX25">
        <v>89.9</v>
      </c>
      <c r="EY25">
        <v>174</v>
      </c>
      <c r="EZ25">
        <v>1.81033</v>
      </c>
      <c r="FA25">
        <v>1.8093900000000001</v>
      </c>
      <c r="FB25">
        <v>1.8152600000000001</v>
      </c>
      <c r="FC25">
        <v>1.8193299999999999</v>
      </c>
      <c r="FD25">
        <v>1.8139400000000001</v>
      </c>
      <c r="FE25">
        <v>1.81403</v>
      </c>
      <c r="FF25">
        <v>1.81402</v>
      </c>
      <c r="FG25">
        <v>1.8138700000000001</v>
      </c>
      <c r="FH25">
        <v>0</v>
      </c>
      <c r="FI25">
        <v>0</v>
      </c>
      <c r="FJ25">
        <v>0</v>
      </c>
      <c r="FK25">
        <v>0</v>
      </c>
      <c r="FL25" t="s">
        <v>352</v>
      </c>
      <c r="FM25" t="s">
        <v>353</v>
      </c>
      <c r="FN25" t="s">
        <v>354</v>
      </c>
      <c r="FO25" t="s">
        <v>354</v>
      </c>
      <c r="FP25" t="s">
        <v>354</v>
      </c>
      <c r="FQ25" t="s">
        <v>354</v>
      </c>
      <c r="FR25">
        <v>0</v>
      </c>
      <c r="FS25">
        <v>100</v>
      </c>
      <c r="FT25">
        <v>100</v>
      </c>
      <c r="FU25">
        <v>-6.4640000000000004</v>
      </c>
      <c r="FV25">
        <v>-0.2041</v>
      </c>
      <c r="FW25">
        <v>-6.4633636363637397</v>
      </c>
      <c r="FX25">
        <v>0</v>
      </c>
      <c r="FY25">
        <v>0</v>
      </c>
      <c r="FZ25">
        <v>0</v>
      </c>
      <c r="GA25">
        <v>-0.2041</v>
      </c>
      <c r="GB25">
        <v>0</v>
      </c>
      <c r="GC25">
        <v>0</v>
      </c>
      <c r="GD25">
        <v>0</v>
      </c>
      <c r="GE25">
        <v>-1</v>
      </c>
      <c r="GF25">
        <v>-1</v>
      </c>
      <c r="GG25">
        <v>-1</v>
      </c>
      <c r="GH25">
        <v>-1</v>
      </c>
      <c r="GI25">
        <v>8</v>
      </c>
      <c r="GJ25">
        <v>8</v>
      </c>
      <c r="GK25">
        <v>1.0620099999999999</v>
      </c>
      <c r="GL25">
        <v>2.5354000000000001</v>
      </c>
      <c r="GM25">
        <v>1.4477500000000001</v>
      </c>
      <c r="GN25">
        <v>2.3168899999999999</v>
      </c>
      <c r="GO25">
        <v>1.5466299999999999</v>
      </c>
      <c r="GP25">
        <v>2.3962400000000001</v>
      </c>
      <c r="GQ25">
        <v>24.653199999999998</v>
      </c>
      <c r="GR25">
        <v>15.6906</v>
      </c>
      <c r="GS25">
        <v>18</v>
      </c>
      <c r="GT25">
        <v>637.25199999999995</v>
      </c>
      <c r="GU25">
        <v>380.22399999999999</v>
      </c>
      <c r="GV25">
        <v>20.278600000000001</v>
      </c>
      <c r="GW25">
        <v>20.1386</v>
      </c>
      <c r="GX25">
        <v>30</v>
      </c>
      <c r="GY25">
        <v>20.095700000000001</v>
      </c>
      <c r="GZ25">
        <v>20.0839</v>
      </c>
      <c r="HA25">
        <v>21.258400000000002</v>
      </c>
      <c r="HB25">
        <v>10</v>
      </c>
      <c r="HC25">
        <v>-30</v>
      </c>
      <c r="HD25">
        <v>20.298100000000002</v>
      </c>
      <c r="HE25">
        <v>414.46600000000001</v>
      </c>
      <c r="HF25">
        <v>0</v>
      </c>
      <c r="HG25">
        <v>101.11499999999999</v>
      </c>
      <c r="HH25">
        <v>94.619900000000001</v>
      </c>
    </row>
    <row r="26" spans="1:216" x14ac:dyDescent="0.2">
      <c r="A26">
        <v>8</v>
      </c>
      <c r="B26">
        <v>1690067514.0999999</v>
      </c>
      <c r="C26">
        <v>427.09999990463302</v>
      </c>
      <c r="D26" t="s">
        <v>367</v>
      </c>
      <c r="E26" t="s">
        <v>368</v>
      </c>
      <c r="F26" t="s">
        <v>344</v>
      </c>
      <c r="G26" t="s">
        <v>345</v>
      </c>
      <c r="H26" t="s">
        <v>346</v>
      </c>
      <c r="I26" t="s">
        <v>347</v>
      </c>
      <c r="J26" t="s">
        <v>348</v>
      </c>
      <c r="K26" t="s">
        <v>349</v>
      </c>
      <c r="L26">
        <v>1690067514.0999999</v>
      </c>
      <c r="M26">
        <f t="shared" si="0"/>
        <v>1.8430780023700388E-3</v>
      </c>
      <c r="N26">
        <f t="shared" si="1"/>
        <v>1.8430780023700388</v>
      </c>
      <c r="O26">
        <f t="shared" si="2"/>
        <v>13.094874370704645</v>
      </c>
      <c r="P26">
        <f t="shared" si="3"/>
        <v>400.01299999999998</v>
      </c>
      <c r="Q26">
        <f t="shared" si="4"/>
        <v>283.61886452107717</v>
      </c>
      <c r="R26">
        <f t="shared" si="5"/>
        <v>28.342939010244521</v>
      </c>
      <c r="S26">
        <f t="shared" si="6"/>
        <v>39.974576731521999</v>
      </c>
      <c r="T26">
        <f t="shared" si="7"/>
        <v>0.19461620884847841</v>
      </c>
      <c r="U26">
        <f t="shared" si="8"/>
        <v>2.9289213048681644</v>
      </c>
      <c r="V26">
        <f t="shared" si="9"/>
        <v>0.18770694781483374</v>
      </c>
      <c r="W26">
        <f t="shared" si="10"/>
        <v>0.11791717632370763</v>
      </c>
      <c r="X26">
        <f t="shared" si="11"/>
        <v>82.687102824788468</v>
      </c>
      <c r="Y26">
        <f t="shared" si="12"/>
        <v>21.408332552270409</v>
      </c>
      <c r="Z26">
        <f t="shared" si="13"/>
        <v>20.940100000000001</v>
      </c>
      <c r="AA26">
        <f t="shared" si="14"/>
        <v>2.486758981714293</v>
      </c>
      <c r="AB26">
        <f t="shared" si="15"/>
        <v>59.626670062818995</v>
      </c>
      <c r="AC26">
        <f t="shared" si="16"/>
        <v>1.5252203801056001</v>
      </c>
      <c r="AD26">
        <f t="shared" si="17"/>
        <v>2.5579499551102245</v>
      </c>
      <c r="AE26">
        <f t="shared" si="18"/>
        <v>0.96153860160869287</v>
      </c>
      <c r="AF26">
        <f t="shared" si="19"/>
        <v>-81.279739904518706</v>
      </c>
      <c r="AG26">
        <f t="shared" si="20"/>
        <v>72.620052077964942</v>
      </c>
      <c r="AH26">
        <f t="shared" si="21"/>
        <v>5.044936324161065</v>
      </c>
      <c r="AI26">
        <f t="shared" si="22"/>
        <v>79.072351322395775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53860.794041144451</v>
      </c>
      <c r="AO26">
        <f t="shared" si="26"/>
        <v>499.947</v>
      </c>
      <c r="AP26">
        <f t="shared" si="27"/>
        <v>421.45577099729974</v>
      </c>
      <c r="AQ26">
        <f t="shared" si="28"/>
        <v>0.84300090009000905</v>
      </c>
      <c r="AR26">
        <f t="shared" si="29"/>
        <v>0.16539173717371736</v>
      </c>
      <c r="AS26">
        <v>1690067514.0999999</v>
      </c>
      <c r="AT26">
        <v>400.01299999999998</v>
      </c>
      <c r="AU26">
        <v>413.84399999999999</v>
      </c>
      <c r="AV26">
        <v>15.2624</v>
      </c>
      <c r="AW26">
        <v>13.4476</v>
      </c>
      <c r="AX26">
        <v>406.476</v>
      </c>
      <c r="AY26">
        <v>15.4665</v>
      </c>
      <c r="AZ26">
        <v>600.04899999999998</v>
      </c>
      <c r="BA26">
        <v>99.833399999999997</v>
      </c>
      <c r="BB26">
        <v>9.9793999999999994E-2</v>
      </c>
      <c r="BC26">
        <v>21.4</v>
      </c>
      <c r="BD26">
        <v>20.940100000000001</v>
      </c>
      <c r="BE26">
        <v>999.9</v>
      </c>
      <c r="BF26">
        <v>0</v>
      </c>
      <c r="BG26">
        <v>0</v>
      </c>
      <c r="BH26">
        <v>10013.1</v>
      </c>
      <c r="BI26">
        <v>0</v>
      </c>
      <c r="BJ26">
        <v>25.5594</v>
      </c>
      <c r="BK26">
        <v>-13.8317</v>
      </c>
      <c r="BL26">
        <v>406.21300000000002</v>
      </c>
      <c r="BM26">
        <v>419.48599999999999</v>
      </c>
      <c r="BN26">
        <v>1.8148</v>
      </c>
      <c r="BO26">
        <v>413.84399999999999</v>
      </c>
      <c r="BP26">
        <v>13.4476</v>
      </c>
      <c r="BQ26">
        <v>1.5237000000000001</v>
      </c>
      <c r="BR26">
        <v>1.3425199999999999</v>
      </c>
      <c r="BS26">
        <v>13.2081</v>
      </c>
      <c r="BT26">
        <v>11.2835</v>
      </c>
      <c r="BU26">
        <v>499.947</v>
      </c>
      <c r="BV26">
        <v>0.89997000000000005</v>
      </c>
      <c r="BW26">
        <v>0.10002999999999999</v>
      </c>
      <c r="BX26">
        <v>0</v>
      </c>
      <c r="BY26">
        <v>2.1187</v>
      </c>
      <c r="BZ26">
        <v>0</v>
      </c>
      <c r="CA26">
        <v>3988.61</v>
      </c>
      <c r="CB26">
        <v>3859.27</v>
      </c>
      <c r="CC26">
        <v>35.061999999999998</v>
      </c>
      <c r="CD26">
        <v>39</v>
      </c>
      <c r="CE26">
        <v>37.436999999999998</v>
      </c>
      <c r="CF26">
        <v>37.061999999999998</v>
      </c>
      <c r="CG26">
        <v>35.436999999999998</v>
      </c>
      <c r="CH26">
        <v>449.94</v>
      </c>
      <c r="CI26">
        <v>50.01</v>
      </c>
      <c r="CJ26">
        <v>0</v>
      </c>
      <c r="CK26">
        <v>1690067525.7</v>
      </c>
      <c r="CL26">
        <v>0</v>
      </c>
      <c r="CM26">
        <v>1690066972</v>
      </c>
      <c r="CN26" t="s">
        <v>350</v>
      </c>
      <c r="CO26">
        <v>1690066972</v>
      </c>
      <c r="CP26">
        <v>1690066972</v>
      </c>
      <c r="CQ26">
        <v>63</v>
      </c>
      <c r="CR26">
        <v>0.104</v>
      </c>
      <c r="CS26">
        <v>8.0000000000000002E-3</v>
      </c>
      <c r="CT26">
        <v>-6.4630000000000001</v>
      </c>
      <c r="CU26">
        <v>-0.20399999999999999</v>
      </c>
      <c r="CV26">
        <v>416</v>
      </c>
      <c r="CW26">
        <v>13</v>
      </c>
      <c r="CX26">
        <v>0.12</v>
      </c>
      <c r="CY26">
        <v>0.05</v>
      </c>
      <c r="CZ26">
        <v>13.023791450504101</v>
      </c>
      <c r="DA26">
        <v>0.34267238193377197</v>
      </c>
      <c r="DB26">
        <v>3.5892504055081403E-2</v>
      </c>
      <c r="DC26">
        <v>1</v>
      </c>
      <c r="DD26">
        <v>413.76747619047597</v>
      </c>
      <c r="DE26">
        <v>0.27249350649315202</v>
      </c>
      <c r="DF26">
        <v>3.8768690174785098E-2</v>
      </c>
      <c r="DG26">
        <v>-1</v>
      </c>
      <c r="DH26">
        <v>499.98947619047601</v>
      </c>
      <c r="DI26">
        <v>4.0956622827963099E-2</v>
      </c>
      <c r="DJ26">
        <v>0.125525417288641</v>
      </c>
      <c r="DK26">
        <v>1</v>
      </c>
      <c r="DL26">
        <v>2</v>
      </c>
      <c r="DM26">
        <v>2</v>
      </c>
      <c r="DN26" t="s">
        <v>351</v>
      </c>
      <c r="DO26">
        <v>3.2415600000000002</v>
      </c>
      <c r="DP26">
        <v>2.84009</v>
      </c>
      <c r="DQ26">
        <v>9.8380899999999993E-2</v>
      </c>
      <c r="DR26">
        <v>9.9237099999999995E-2</v>
      </c>
      <c r="DS26">
        <v>8.8874300000000003E-2</v>
      </c>
      <c r="DT26">
        <v>7.8850299999999998E-2</v>
      </c>
      <c r="DU26">
        <v>26460</v>
      </c>
      <c r="DV26">
        <v>27581</v>
      </c>
      <c r="DW26">
        <v>27451</v>
      </c>
      <c r="DX26">
        <v>28723</v>
      </c>
      <c r="DY26">
        <v>32966.699999999997</v>
      </c>
      <c r="DZ26">
        <v>35213.599999999999</v>
      </c>
      <c r="EA26">
        <v>36705.1</v>
      </c>
      <c r="EB26">
        <v>38910.1</v>
      </c>
      <c r="EC26">
        <v>2.3552300000000002</v>
      </c>
      <c r="ED26">
        <v>1.76122</v>
      </c>
      <c r="EE26">
        <v>9.9506200000000003E-2</v>
      </c>
      <c r="EF26">
        <v>0</v>
      </c>
      <c r="EG26">
        <v>19.2943</v>
      </c>
      <c r="EH26">
        <v>999.9</v>
      </c>
      <c r="EI26">
        <v>56.024999999999999</v>
      </c>
      <c r="EJ26">
        <v>21.439</v>
      </c>
      <c r="EK26">
        <v>14.389200000000001</v>
      </c>
      <c r="EL26">
        <v>61.7637</v>
      </c>
      <c r="EM26">
        <v>37.968800000000002</v>
      </c>
      <c r="EN26">
        <v>1</v>
      </c>
      <c r="EO26">
        <v>-0.54714700000000005</v>
      </c>
      <c r="EP26">
        <v>-1.048</v>
      </c>
      <c r="EQ26">
        <v>19.971800000000002</v>
      </c>
      <c r="ER26">
        <v>5.2207299999999996</v>
      </c>
      <c r="ES26">
        <v>11.9201</v>
      </c>
      <c r="ET26">
        <v>4.9549500000000002</v>
      </c>
      <c r="EU26">
        <v>3.2970799999999998</v>
      </c>
      <c r="EV26">
        <v>9999</v>
      </c>
      <c r="EW26">
        <v>6243.3</v>
      </c>
      <c r="EX26">
        <v>90</v>
      </c>
      <c r="EY26">
        <v>174</v>
      </c>
      <c r="EZ26">
        <v>1.79514</v>
      </c>
      <c r="FA26">
        <v>1.79416</v>
      </c>
      <c r="FB26">
        <v>1.8000799999999999</v>
      </c>
      <c r="FC26">
        <v>1.8041499999999999</v>
      </c>
      <c r="FD26">
        <v>1.79874</v>
      </c>
      <c r="FE26">
        <v>1.79887</v>
      </c>
      <c r="FF26">
        <v>1.7988500000000001</v>
      </c>
      <c r="FG26">
        <v>1.7986800000000001</v>
      </c>
      <c r="FH26">
        <v>0</v>
      </c>
      <c r="FI26">
        <v>0</v>
      </c>
      <c r="FJ26">
        <v>0</v>
      </c>
      <c r="FK26">
        <v>0</v>
      </c>
      <c r="FL26" t="s">
        <v>352</v>
      </c>
      <c r="FM26" t="s">
        <v>353</v>
      </c>
      <c r="FN26" t="s">
        <v>354</v>
      </c>
      <c r="FO26" t="s">
        <v>354</v>
      </c>
      <c r="FP26" t="s">
        <v>354</v>
      </c>
      <c r="FQ26" t="s">
        <v>354</v>
      </c>
      <c r="FR26">
        <v>0</v>
      </c>
      <c r="FS26">
        <v>100</v>
      </c>
      <c r="FT26">
        <v>100</v>
      </c>
      <c r="FU26">
        <v>-6.4630000000000001</v>
      </c>
      <c r="FV26">
        <v>-0.2041</v>
      </c>
      <c r="FW26">
        <v>-6.4633636363637397</v>
      </c>
      <c r="FX26">
        <v>0</v>
      </c>
      <c r="FY26">
        <v>0</v>
      </c>
      <c r="FZ26">
        <v>0</v>
      </c>
      <c r="GA26">
        <v>-0.2041</v>
      </c>
      <c r="GB26">
        <v>0</v>
      </c>
      <c r="GC26">
        <v>0</v>
      </c>
      <c r="GD26">
        <v>0</v>
      </c>
      <c r="GE26">
        <v>-1</v>
      </c>
      <c r="GF26">
        <v>-1</v>
      </c>
      <c r="GG26">
        <v>-1</v>
      </c>
      <c r="GH26">
        <v>-1</v>
      </c>
      <c r="GI26">
        <v>9</v>
      </c>
      <c r="GJ26">
        <v>9</v>
      </c>
      <c r="GK26">
        <v>1.0607899999999999</v>
      </c>
      <c r="GL26">
        <v>2.5390600000000001</v>
      </c>
      <c r="GM26">
        <v>1.4489700000000001</v>
      </c>
      <c r="GN26">
        <v>2.3156699999999999</v>
      </c>
      <c r="GO26">
        <v>1.5466299999999999</v>
      </c>
      <c r="GP26">
        <v>2.4426299999999999</v>
      </c>
      <c r="GQ26">
        <v>24.653199999999998</v>
      </c>
      <c r="GR26">
        <v>15.699299999999999</v>
      </c>
      <c r="GS26">
        <v>18</v>
      </c>
      <c r="GT26">
        <v>637.50800000000004</v>
      </c>
      <c r="GU26">
        <v>379.947</v>
      </c>
      <c r="GV26">
        <v>20.8035</v>
      </c>
      <c r="GW26">
        <v>20.143799999999999</v>
      </c>
      <c r="GX26">
        <v>30.0002</v>
      </c>
      <c r="GY26">
        <v>20.099599999999999</v>
      </c>
      <c r="GZ26">
        <v>20.087299999999999</v>
      </c>
      <c r="HA26">
        <v>21.231100000000001</v>
      </c>
      <c r="HB26">
        <v>10</v>
      </c>
      <c r="HC26">
        <v>-30</v>
      </c>
      <c r="HD26">
        <v>20.849499999999999</v>
      </c>
      <c r="HE26">
        <v>413.779</v>
      </c>
      <c r="HF26">
        <v>0</v>
      </c>
      <c r="HG26">
        <v>101.116</v>
      </c>
      <c r="HH26">
        <v>94.620900000000006</v>
      </c>
    </row>
    <row r="27" spans="1:216" x14ac:dyDescent="0.2">
      <c r="A27">
        <v>9</v>
      </c>
      <c r="B27">
        <v>1690067575.0999999</v>
      </c>
      <c r="C27">
        <v>488.09999990463302</v>
      </c>
      <c r="D27" t="s">
        <v>369</v>
      </c>
      <c r="E27" t="s">
        <v>370</v>
      </c>
      <c r="F27" t="s">
        <v>344</v>
      </c>
      <c r="G27" t="s">
        <v>345</v>
      </c>
      <c r="H27" t="s">
        <v>346</v>
      </c>
      <c r="I27" t="s">
        <v>347</v>
      </c>
      <c r="J27" t="s">
        <v>348</v>
      </c>
      <c r="K27" t="s">
        <v>349</v>
      </c>
      <c r="L27">
        <v>1690067575.0999999</v>
      </c>
      <c r="M27">
        <f t="shared" si="0"/>
        <v>1.8122401787654589E-3</v>
      </c>
      <c r="N27">
        <f t="shared" si="1"/>
        <v>1.812240178765459</v>
      </c>
      <c r="O27">
        <f t="shared" si="2"/>
        <v>11.718597711865273</v>
      </c>
      <c r="P27">
        <f t="shared" si="3"/>
        <v>399.93599999999998</v>
      </c>
      <c r="Q27">
        <f t="shared" si="4"/>
        <v>292.26554587740759</v>
      </c>
      <c r="R27">
        <f t="shared" si="5"/>
        <v>29.206898385358993</v>
      </c>
      <c r="S27">
        <f t="shared" si="6"/>
        <v>39.9667024642944</v>
      </c>
      <c r="T27">
        <f t="shared" si="7"/>
        <v>0.18908792058557253</v>
      </c>
      <c r="U27">
        <f t="shared" si="8"/>
        <v>2.9255189313482073</v>
      </c>
      <c r="V27">
        <f t="shared" si="9"/>
        <v>0.18255121865837065</v>
      </c>
      <c r="W27">
        <f t="shared" si="10"/>
        <v>0.11466298288692797</v>
      </c>
      <c r="X27">
        <f t="shared" si="11"/>
        <v>62.022018773515363</v>
      </c>
      <c r="Y27">
        <f t="shared" si="12"/>
        <v>21.424926950881844</v>
      </c>
      <c r="Z27">
        <f t="shared" si="13"/>
        <v>20.9984</v>
      </c>
      <c r="AA27">
        <f t="shared" si="14"/>
        <v>2.4956864877348712</v>
      </c>
      <c r="AB27">
        <f t="shared" si="15"/>
        <v>59.086440405131846</v>
      </c>
      <c r="AC27">
        <f t="shared" si="16"/>
        <v>1.5235746363684</v>
      </c>
      <c r="AD27">
        <f t="shared" si="17"/>
        <v>2.5785520771294808</v>
      </c>
      <c r="AE27">
        <f t="shared" si="18"/>
        <v>0.97211185136647127</v>
      </c>
      <c r="AF27">
        <f t="shared" si="19"/>
        <v>-79.919791883556741</v>
      </c>
      <c r="AG27">
        <f t="shared" si="20"/>
        <v>84.001979111457203</v>
      </c>
      <c r="AH27">
        <f t="shared" si="21"/>
        <v>5.8480714584977651</v>
      </c>
      <c r="AI27">
        <f t="shared" si="22"/>
        <v>71.952277459913589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53736.734088618658</v>
      </c>
      <c r="AO27">
        <f t="shared" si="26"/>
        <v>375.012</v>
      </c>
      <c r="AP27">
        <f t="shared" si="27"/>
        <v>316.13448599664008</v>
      </c>
      <c r="AQ27">
        <f t="shared" si="28"/>
        <v>0.8429983200447988</v>
      </c>
      <c r="AR27">
        <f t="shared" si="29"/>
        <v>0.16538675768646166</v>
      </c>
      <c r="AS27">
        <v>1690067575.0999999</v>
      </c>
      <c r="AT27">
        <v>399.93599999999998</v>
      </c>
      <c r="AU27">
        <v>412.38</v>
      </c>
      <c r="AV27">
        <v>15.246</v>
      </c>
      <c r="AW27">
        <v>13.4613</v>
      </c>
      <c r="AX27">
        <v>406.399</v>
      </c>
      <c r="AY27">
        <v>15.450100000000001</v>
      </c>
      <c r="AZ27">
        <v>599.97</v>
      </c>
      <c r="BA27">
        <v>99.832800000000006</v>
      </c>
      <c r="BB27">
        <v>9.9945400000000004E-2</v>
      </c>
      <c r="BC27">
        <v>21.530999999999999</v>
      </c>
      <c r="BD27">
        <v>20.9984</v>
      </c>
      <c r="BE27">
        <v>999.9</v>
      </c>
      <c r="BF27">
        <v>0</v>
      </c>
      <c r="BG27">
        <v>0</v>
      </c>
      <c r="BH27">
        <v>9993.75</v>
      </c>
      <c r="BI27">
        <v>0</v>
      </c>
      <c r="BJ27">
        <v>28.338200000000001</v>
      </c>
      <c r="BK27">
        <v>-12.444900000000001</v>
      </c>
      <c r="BL27">
        <v>406.12700000000001</v>
      </c>
      <c r="BM27">
        <v>418.00700000000001</v>
      </c>
      <c r="BN27">
        <v>1.78474</v>
      </c>
      <c r="BO27">
        <v>412.38</v>
      </c>
      <c r="BP27">
        <v>13.4613</v>
      </c>
      <c r="BQ27">
        <v>1.5220499999999999</v>
      </c>
      <c r="BR27">
        <v>1.34388</v>
      </c>
      <c r="BS27">
        <v>13.1915</v>
      </c>
      <c r="BT27">
        <v>11.2988</v>
      </c>
      <c r="BU27">
        <v>375.012</v>
      </c>
      <c r="BV27">
        <v>0.90005000000000002</v>
      </c>
      <c r="BW27">
        <v>9.9949999999999997E-2</v>
      </c>
      <c r="BX27">
        <v>0</v>
      </c>
      <c r="BY27">
        <v>2.0882000000000001</v>
      </c>
      <c r="BZ27">
        <v>0</v>
      </c>
      <c r="CA27">
        <v>3155.8</v>
      </c>
      <c r="CB27">
        <v>2894.91</v>
      </c>
      <c r="CC27">
        <v>34.561999999999998</v>
      </c>
      <c r="CD27">
        <v>38.686999999999998</v>
      </c>
      <c r="CE27">
        <v>37</v>
      </c>
      <c r="CF27">
        <v>36.811999999999998</v>
      </c>
      <c r="CG27">
        <v>35</v>
      </c>
      <c r="CH27">
        <v>337.53</v>
      </c>
      <c r="CI27">
        <v>37.479999999999997</v>
      </c>
      <c r="CJ27">
        <v>0</v>
      </c>
      <c r="CK27">
        <v>1690067586.9000001</v>
      </c>
      <c r="CL27">
        <v>0</v>
      </c>
      <c r="CM27">
        <v>1690066972</v>
      </c>
      <c r="CN27" t="s">
        <v>350</v>
      </c>
      <c r="CO27">
        <v>1690066972</v>
      </c>
      <c r="CP27">
        <v>1690066972</v>
      </c>
      <c r="CQ27">
        <v>63</v>
      </c>
      <c r="CR27">
        <v>0.104</v>
      </c>
      <c r="CS27">
        <v>8.0000000000000002E-3</v>
      </c>
      <c r="CT27">
        <v>-6.4630000000000001</v>
      </c>
      <c r="CU27">
        <v>-0.20399999999999999</v>
      </c>
      <c r="CV27">
        <v>416</v>
      </c>
      <c r="CW27">
        <v>13</v>
      </c>
      <c r="CX27">
        <v>0.12</v>
      </c>
      <c r="CY27">
        <v>0.05</v>
      </c>
      <c r="CZ27">
        <v>11.5255754231697</v>
      </c>
      <c r="DA27">
        <v>0.52854692159833006</v>
      </c>
      <c r="DB27">
        <v>6.0447392500929099E-2</v>
      </c>
      <c r="DC27">
        <v>1</v>
      </c>
      <c r="DD27">
        <v>412.29565000000002</v>
      </c>
      <c r="DE27">
        <v>0.136736842106114</v>
      </c>
      <c r="DF27">
        <v>2.5411168804281101E-2</v>
      </c>
      <c r="DG27">
        <v>-1</v>
      </c>
      <c r="DH27">
        <v>375.00295</v>
      </c>
      <c r="DI27">
        <v>-3.12341747442995E-2</v>
      </c>
      <c r="DJ27">
        <v>1.15042383494099E-2</v>
      </c>
      <c r="DK27">
        <v>1</v>
      </c>
      <c r="DL27">
        <v>2</v>
      </c>
      <c r="DM27">
        <v>2</v>
      </c>
      <c r="DN27" t="s">
        <v>351</v>
      </c>
      <c r="DO27">
        <v>3.2413799999999999</v>
      </c>
      <c r="DP27">
        <v>2.8400799999999999</v>
      </c>
      <c r="DQ27">
        <v>9.8364499999999994E-2</v>
      </c>
      <c r="DR27">
        <v>9.8969199999999993E-2</v>
      </c>
      <c r="DS27">
        <v>8.8804099999999997E-2</v>
      </c>
      <c r="DT27">
        <v>7.8906900000000002E-2</v>
      </c>
      <c r="DU27">
        <v>26459.599999999999</v>
      </c>
      <c r="DV27">
        <v>27589.3</v>
      </c>
      <c r="DW27">
        <v>27450</v>
      </c>
      <c r="DX27">
        <v>28723.1</v>
      </c>
      <c r="DY27">
        <v>32968.300000000003</v>
      </c>
      <c r="DZ27">
        <v>35211.800000000003</v>
      </c>
      <c r="EA27">
        <v>36704</v>
      </c>
      <c r="EB27">
        <v>38910.5</v>
      </c>
      <c r="EC27">
        <v>2.3549000000000002</v>
      </c>
      <c r="ED27">
        <v>1.7611699999999999</v>
      </c>
      <c r="EE27">
        <v>9.7032599999999997E-2</v>
      </c>
      <c r="EF27">
        <v>0</v>
      </c>
      <c r="EG27">
        <v>19.393699999999999</v>
      </c>
      <c r="EH27">
        <v>999.9</v>
      </c>
      <c r="EI27">
        <v>56.024999999999999</v>
      </c>
      <c r="EJ27">
        <v>21.47</v>
      </c>
      <c r="EK27">
        <v>14.416499999999999</v>
      </c>
      <c r="EL27">
        <v>61.9938</v>
      </c>
      <c r="EM27">
        <v>38.104999999999997</v>
      </c>
      <c r="EN27">
        <v>1</v>
      </c>
      <c r="EO27">
        <v>-0.54644800000000004</v>
      </c>
      <c r="EP27">
        <v>-1.24068</v>
      </c>
      <c r="EQ27">
        <v>19.966899999999999</v>
      </c>
      <c r="ER27">
        <v>5.2211800000000004</v>
      </c>
      <c r="ES27">
        <v>11.9201</v>
      </c>
      <c r="ET27">
        <v>4.9550999999999998</v>
      </c>
      <c r="EU27">
        <v>3.2970299999999999</v>
      </c>
      <c r="EV27">
        <v>9999</v>
      </c>
      <c r="EW27">
        <v>6244.5</v>
      </c>
      <c r="EX27">
        <v>90</v>
      </c>
      <c r="EY27">
        <v>174</v>
      </c>
      <c r="EZ27">
        <v>1.8016099999999999</v>
      </c>
      <c r="FA27">
        <v>1.80067</v>
      </c>
      <c r="FB27">
        <v>1.8065800000000001</v>
      </c>
      <c r="FC27">
        <v>1.81064</v>
      </c>
      <c r="FD27">
        <v>1.80525</v>
      </c>
      <c r="FE27">
        <v>1.8053699999999999</v>
      </c>
      <c r="FF27">
        <v>1.8053399999999999</v>
      </c>
      <c r="FG27">
        <v>1.8051900000000001</v>
      </c>
      <c r="FH27">
        <v>0</v>
      </c>
      <c r="FI27">
        <v>0</v>
      </c>
      <c r="FJ27">
        <v>0</v>
      </c>
      <c r="FK27">
        <v>0</v>
      </c>
      <c r="FL27" t="s">
        <v>352</v>
      </c>
      <c r="FM27" t="s">
        <v>353</v>
      </c>
      <c r="FN27" t="s">
        <v>354</v>
      </c>
      <c r="FO27" t="s">
        <v>354</v>
      </c>
      <c r="FP27" t="s">
        <v>354</v>
      </c>
      <c r="FQ27" t="s">
        <v>354</v>
      </c>
      <c r="FR27">
        <v>0</v>
      </c>
      <c r="FS27">
        <v>100</v>
      </c>
      <c r="FT27">
        <v>100</v>
      </c>
      <c r="FU27">
        <v>-6.4630000000000001</v>
      </c>
      <c r="FV27">
        <v>-0.2041</v>
      </c>
      <c r="FW27">
        <v>-6.4633636363637397</v>
      </c>
      <c r="FX27">
        <v>0</v>
      </c>
      <c r="FY27">
        <v>0</v>
      </c>
      <c r="FZ27">
        <v>0</v>
      </c>
      <c r="GA27">
        <v>-0.2041</v>
      </c>
      <c r="GB27">
        <v>0</v>
      </c>
      <c r="GC27">
        <v>0</v>
      </c>
      <c r="GD27">
        <v>0</v>
      </c>
      <c r="GE27">
        <v>-1</v>
      </c>
      <c r="GF27">
        <v>-1</v>
      </c>
      <c r="GG27">
        <v>-1</v>
      </c>
      <c r="GH27">
        <v>-1</v>
      </c>
      <c r="GI27">
        <v>10.1</v>
      </c>
      <c r="GJ27">
        <v>10.1</v>
      </c>
      <c r="GK27">
        <v>1.0571299999999999</v>
      </c>
      <c r="GL27">
        <v>2.5402800000000001</v>
      </c>
      <c r="GM27">
        <v>1.4489700000000001</v>
      </c>
      <c r="GN27">
        <v>2.3168899999999999</v>
      </c>
      <c r="GO27">
        <v>1.5466299999999999</v>
      </c>
      <c r="GP27">
        <v>2.4169900000000002</v>
      </c>
      <c r="GQ27">
        <v>24.653199999999998</v>
      </c>
      <c r="GR27">
        <v>15.6906</v>
      </c>
      <c r="GS27">
        <v>18</v>
      </c>
      <c r="GT27">
        <v>637.35699999999997</v>
      </c>
      <c r="GU27">
        <v>379.97199999999998</v>
      </c>
      <c r="GV27">
        <v>21.4251</v>
      </c>
      <c r="GW27">
        <v>20.150700000000001</v>
      </c>
      <c r="GX27">
        <v>30.000299999999999</v>
      </c>
      <c r="GY27">
        <v>20.105599999999999</v>
      </c>
      <c r="GZ27">
        <v>20.094200000000001</v>
      </c>
      <c r="HA27">
        <v>21.178599999999999</v>
      </c>
      <c r="HB27">
        <v>10</v>
      </c>
      <c r="HC27">
        <v>-30</v>
      </c>
      <c r="HD27">
        <v>21.422699999999999</v>
      </c>
      <c r="HE27">
        <v>412.46300000000002</v>
      </c>
      <c r="HF27">
        <v>0</v>
      </c>
      <c r="HG27">
        <v>101.113</v>
      </c>
      <c r="HH27">
        <v>94.621499999999997</v>
      </c>
    </row>
    <row r="28" spans="1:216" x14ac:dyDescent="0.2">
      <c r="A28">
        <v>10</v>
      </c>
      <c r="B28">
        <v>1690067636.0999999</v>
      </c>
      <c r="C28">
        <v>549.09999990463302</v>
      </c>
      <c r="D28" t="s">
        <v>371</v>
      </c>
      <c r="E28" t="s">
        <v>372</v>
      </c>
      <c r="F28" t="s">
        <v>344</v>
      </c>
      <c r="G28" t="s">
        <v>345</v>
      </c>
      <c r="H28" t="s">
        <v>346</v>
      </c>
      <c r="I28" t="s">
        <v>347</v>
      </c>
      <c r="J28" t="s">
        <v>348</v>
      </c>
      <c r="K28" t="s">
        <v>349</v>
      </c>
      <c r="L28">
        <v>1690067636.0999999</v>
      </c>
      <c r="M28">
        <f t="shared" si="0"/>
        <v>1.7561260509290238E-3</v>
      </c>
      <c r="N28">
        <f t="shared" si="1"/>
        <v>1.7561260509290237</v>
      </c>
      <c r="O28">
        <f t="shared" si="2"/>
        <v>9.0337456342222406</v>
      </c>
      <c r="P28">
        <f t="shared" si="3"/>
        <v>399.99</v>
      </c>
      <c r="Q28">
        <f t="shared" si="4"/>
        <v>312.9992688428369</v>
      </c>
      <c r="R28">
        <f t="shared" si="5"/>
        <v>31.278582838142761</v>
      </c>
      <c r="S28">
        <f t="shared" si="6"/>
        <v>39.971723881919999</v>
      </c>
      <c r="T28">
        <f t="shared" si="7"/>
        <v>0.18293996171970184</v>
      </c>
      <c r="U28">
        <f t="shared" si="8"/>
        <v>2.9272618158719368</v>
      </c>
      <c r="V28">
        <f t="shared" si="9"/>
        <v>0.17681752169739837</v>
      </c>
      <c r="W28">
        <f t="shared" si="10"/>
        <v>0.11104395859478527</v>
      </c>
      <c r="X28">
        <f t="shared" si="11"/>
        <v>41.350419394400227</v>
      </c>
      <c r="Y28">
        <f t="shared" si="12"/>
        <v>21.363306310021667</v>
      </c>
      <c r="Z28">
        <f t="shared" si="13"/>
        <v>20.971900000000002</v>
      </c>
      <c r="AA28">
        <f t="shared" si="14"/>
        <v>2.4916250569457974</v>
      </c>
      <c r="AB28">
        <f t="shared" si="15"/>
        <v>58.744370188967665</v>
      </c>
      <c r="AC28">
        <f t="shared" si="16"/>
        <v>1.5190334338656</v>
      </c>
      <c r="AD28">
        <f t="shared" si="17"/>
        <v>2.5858366154564343</v>
      </c>
      <c r="AE28">
        <f t="shared" si="18"/>
        <v>0.97259162308019742</v>
      </c>
      <c r="AF28">
        <f t="shared" si="19"/>
        <v>-77.445158845969956</v>
      </c>
      <c r="AG28">
        <f t="shared" si="20"/>
        <v>95.50935901326261</v>
      </c>
      <c r="AH28">
        <f t="shared" si="21"/>
        <v>6.6459018199028019</v>
      </c>
      <c r="AI28">
        <f t="shared" si="22"/>
        <v>66.060521381595692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53779.554841369973</v>
      </c>
      <c r="AO28">
        <f t="shared" si="26"/>
        <v>250.011</v>
      </c>
      <c r="AP28">
        <f t="shared" si="27"/>
        <v>210.75984300227989</v>
      </c>
      <c r="AQ28">
        <f t="shared" si="28"/>
        <v>0.84300227990880361</v>
      </c>
      <c r="AR28">
        <f t="shared" si="29"/>
        <v>0.16539440022399104</v>
      </c>
      <c r="AS28">
        <v>1690067636.0999999</v>
      </c>
      <c r="AT28">
        <v>399.99</v>
      </c>
      <c r="AU28">
        <v>409.726</v>
      </c>
      <c r="AV28">
        <v>15.200699999999999</v>
      </c>
      <c r="AW28">
        <v>13.471299999999999</v>
      </c>
      <c r="AX28">
        <v>406.45299999999997</v>
      </c>
      <c r="AY28">
        <v>15.4048</v>
      </c>
      <c r="AZ28">
        <v>600.01099999999997</v>
      </c>
      <c r="BA28">
        <v>99.831699999999998</v>
      </c>
      <c r="BB28">
        <v>0.100108</v>
      </c>
      <c r="BC28">
        <v>21.577100000000002</v>
      </c>
      <c r="BD28">
        <v>20.971900000000002</v>
      </c>
      <c r="BE28">
        <v>999.9</v>
      </c>
      <c r="BF28">
        <v>0</v>
      </c>
      <c r="BG28">
        <v>0</v>
      </c>
      <c r="BH28">
        <v>10003.799999999999</v>
      </c>
      <c r="BI28">
        <v>0</v>
      </c>
      <c r="BJ28">
        <v>33.774799999999999</v>
      </c>
      <c r="BK28">
        <v>-9.7356599999999993</v>
      </c>
      <c r="BL28">
        <v>406.16399999999999</v>
      </c>
      <c r="BM28">
        <v>415.32100000000003</v>
      </c>
      <c r="BN28">
        <v>1.7294799999999999</v>
      </c>
      <c r="BO28">
        <v>409.726</v>
      </c>
      <c r="BP28">
        <v>13.471299999999999</v>
      </c>
      <c r="BQ28">
        <v>1.51752</v>
      </c>
      <c r="BR28">
        <v>1.3448599999999999</v>
      </c>
      <c r="BS28">
        <v>13.145799999999999</v>
      </c>
      <c r="BT28">
        <v>11.309799999999999</v>
      </c>
      <c r="BU28">
        <v>250.011</v>
      </c>
      <c r="BV28">
        <v>0.899918</v>
      </c>
      <c r="BW28">
        <v>0.100082</v>
      </c>
      <c r="BX28">
        <v>0</v>
      </c>
      <c r="BY28">
        <v>2.6151</v>
      </c>
      <c r="BZ28">
        <v>0</v>
      </c>
      <c r="CA28">
        <v>2168.46</v>
      </c>
      <c r="CB28">
        <v>1929.9</v>
      </c>
      <c r="CC28">
        <v>34</v>
      </c>
      <c r="CD28">
        <v>38.375</v>
      </c>
      <c r="CE28">
        <v>36.561999999999998</v>
      </c>
      <c r="CF28">
        <v>36.5</v>
      </c>
      <c r="CG28">
        <v>34.561999999999998</v>
      </c>
      <c r="CH28">
        <v>224.99</v>
      </c>
      <c r="CI28">
        <v>25.02</v>
      </c>
      <c r="CJ28">
        <v>0</v>
      </c>
      <c r="CK28">
        <v>1690067647.5</v>
      </c>
      <c r="CL28">
        <v>0</v>
      </c>
      <c r="CM28">
        <v>1690066972</v>
      </c>
      <c r="CN28" t="s">
        <v>350</v>
      </c>
      <c r="CO28">
        <v>1690066972</v>
      </c>
      <c r="CP28">
        <v>1690066972</v>
      </c>
      <c r="CQ28">
        <v>63</v>
      </c>
      <c r="CR28">
        <v>0.104</v>
      </c>
      <c r="CS28">
        <v>8.0000000000000002E-3</v>
      </c>
      <c r="CT28">
        <v>-6.4630000000000001</v>
      </c>
      <c r="CU28">
        <v>-0.20399999999999999</v>
      </c>
      <c r="CV28">
        <v>416</v>
      </c>
      <c r="CW28">
        <v>13</v>
      </c>
      <c r="CX28">
        <v>0.12</v>
      </c>
      <c r="CY28">
        <v>0.05</v>
      </c>
      <c r="CZ28">
        <v>8.8351813542144999</v>
      </c>
      <c r="DA28">
        <v>1.5680386780781099</v>
      </c>
      <c r="DB28">
        <v>0.15652961114532499</v>
      </c>
      <c r="DC28">
        <v>1</v>
      </c>
      <c r="DD28">
        <v>409.64785714285699</v>
      </c>
      <c r="DE28">
        <v>0.46176623376607201</v>
      </c>
      <c r="DF28">
        <v>5.7883533076006501E-2</v>
      </c>
      <c r="DG28">
        <v>-1</v>
      </c>
      <c r="DH28">
        <v>249.99635000000001</v>
      </c>
      <c r="DI28">
        <v>-2.1182109459804602E-2</v>
      </c>
      <c r="DJ28">
        <v>1.28190288243648E-2</v>
      </c>
      <c r="DK28">
        <v>1</v>
      </c>
      <c r="DL28">
        <v>2</v>
      </c>
      <c r="DM28">
        <v>2</v>
      </c>
      <c r="DN28" t="s">
        <v>351</v>
      </c>
      <c r="DO28">
        <v>3.24146</v>
      </c>
      <c r="DP28">
        <v>2.8403299999999998</v>
      </c>
      <c r="DQ28">
        <v>9.8371E-2</v>
      </c>
      <c r="DR28">
        <v>9.8483200000000007E-2</v>
      </c>
      <c r="DS28">
        <v>8.8612200000000002E-2</v>
      </c>
      <c r="DT28">
        <v>7.8947100000000006E-2</v>
      </c>
      <c r="DU28">
        <v>26459.599999999999</v>
      </c>
      <c r="DV28">
        <v>27602.799999999999</v>
      </c>
      <c r="DW28">
        <v>27450.3</v>
      </c>
      <c r="DX28">
        <v>28721.7</v>
      </c>
      <c r="DY28">
        <v>32975.599999999999</v>
      </c>
      <c r="DZ28">
        <v>35208.400000000001</v>
      </c>
      <c r="EA28">
        <v>36704.199999999997</v>
      </c>
      <c r="EB28">
        <v>38908.5</v>
      </c>
      <c r="EC28">
        <v>2.3548800000000001</v>
      </c>
      <c r="ED28">
        <v>1.7608699999999999</v>
      </c>
      <c r="EE28">
        <v>9.0602799999999997E-2</v>
      </c>
      <c r="EF28">
        <v>0</v>
      </c>
      <c r="EG28">
        <v>19.473600000000001</v>
      </c>
      <c r="EH28">
        <v>999.9</v>
      </c>
      <c r="EI28">
        <v>56.024999999999999</v>
      </c>
      <c r="EJ28">
        <v>21.47</v>
      </c>
      <c r="EK28">
        <v>14.416</v>
      </c>
      <c r="EL28">
        <v>62.133699999999997</v>
      </c>
      <c r="EM28">
        <v>38.104999999999997</v>
      </c>
      <c r="EN28">
        <v>1</v>
      </c>
      <c r="EO28">
        <v>-0.54570600000000002</v>
      </c>
      <c r="EP28">
        <v>-1.2809299999999999</v>
      </c>
      <c r="EQ28">
        <v>19.966699999999999</v>
      </c>
      <c r="ER28">
        <v>5.22058</v>
      </c>
      <c r="ES28">
        <v>11.9201</v>
      </c>
      <c r="ET28">
        <v>4.9551999999999996</v>
      </c>
      <c r="EU28">
        <v>3.2971300000000001</v>
      </c>
      <c r="EV28">
        <v>9999</v>
      </c>
      <c r="EW28">
        <v>6245.9</v>
      </c>
      <c r="EX28">
        <v>90</v>
      </c>
      <c r="EY28">
        <v>174</v>
      </c>
      <c r="EZ28">
        <v>1.78945</v>
      </c>
      <c r="FA28">
        <v>1.78847</v>
      </c>
      <c r="FB28">
        <v>1.7943800000000001</v>
      </c>
      <c r="FC28">
        <v>1.7984500000000001</v>
      </c>
      <c r="FD28">
        <v>1.7930600000000001</v>
      </c>
      <c r="FE28">
        <v>1.7931600000000001</v>
      </c>
      <c r="FF28">
        <v>1.7931299999999999</v>
      </c>
      <c r="FG28">
        <v>1.7929900000000001</v>
      </c>
      <c r="FH28">
        <v>0</v>
      </c>
      <c r="FI28">
        <v>0</v>
      </c>
      <c r="FJ28">
        <v>0</v>
      </c>
      <c r="FK28">
        <v>0</v>
      </c>
      <c r="FL28" t="s">
        <v>352</v>
      </c>
      <c r="FM28" t="s">
        <v>353</v>
      </c>
      <c r="FN28" t="s">
        <v>354</v>
      </c>
      <c r="FO28" t="s">
        <v>354</v>
      </c>
      <c r="FP28" t="s">
        <v>354</v>
      </c>
      <c r="FQ28" t="s">
        <v>354</v>
      </c>
      <c r="FR28">
        <v>0</v>
      </c>
      <c r="FS28">
        <v>100</v>
      </c>
      <c r="FT28">
        <v>100</v>
      </c>
      <c r="FU28">
        <v>-6.4630000000000001</v>
      </c>
      <c r="FV28">
        <v>-0.2041</v>
      </c>
      <c r="FW28">
        <v>-6.4633636363637397</v>
      </c>
      <c r="FX28">
        <v>0</v>
      </c>
      <c r="FY28">
        <v>0</v>
      </c>
      <c r="FZ28">
        <v>0</v>
      </c>
      <c r="GA28">
        <v>-0.2041</v>
      </c>
      <c r="GB28">
        <v>0</v>
      </c>
      <c r="GC28">
        <v>0</v>
      </c>
      <c r="GD28">
        <v>0</v>
      </c>
      <c r="GE28">
        <v>-1</v>
      </c>
      <c r="GF28">
        <v>-1</v>
      </c>
      <c r="GG28">
        <v>-1</v>
      </c>
      <c r="GH28">
        <v>-1</v>
      </c>
      <c r="GI28">
        <v>11.1</v>
      </c>
      <c r="GJ28">
        <v>11.1</v>
      </c>
      <c r="GK28">
        <v>1.0522499999999999</v>
      </c>
      <c r="GL28">
        <v>2.5366200000000001</v>
      </c>
      <c r="GM28">
        <v>1.4489700000000001</v>
      </c>
      <c r="GN28">
        <v>2.3168899999999999</v>
      </c>
      <c r="GO28">
        <v>1.5466299999999999</v>
      </c>
      <c r="GP28">
        <v>2.4145500000000002</v>
      </c>
      <c r="GQ28">
        <v>24.612400000000001</v>
      </c>
      <c r="GR28">
        <v>15.6731</v>
      </c>
      <c r="GS28">
        <v>18</v>
      </c>
      <c r="GT28">
        <v>637.43700000000001</v>
      </c>
      <c r="GU28">
        <v>379.85899999999998</v>
      </c>
      <c r="GV28">
        <v>21.4314</v>
      </c>
      <c r="GW28">
        <v>20.1614</v>
      </c>
      <c r="GX28">
        <v>30.0001</v>
      </c>
      <c r="GY28">
        <v>20.113399999999999</v>
      </c>
      <c r="GZ28">
        <v>20.101700000000001</v>
      </c>
      <c r="HA28">
        <v>21.072600000000001</v>
      </c>
      <c r="HB28">
        <v>10</v>
      </c>
      <c r="HC28">
        <v>-30</v>
      </c>
      <c r="HD28">
        <v>21.441700000000001</v>
      </c>
      <c r="HE28">
        <v>409.78199999999998</v>
      </c>
      <c r="HF28">
        <v>0</v>
      </c>
      <c r="HG28">
        <v>101.114</v>
      </c>
      <c r="HH28">
        <v>94.616799999999998</v>
      </c>
    </row>
    <row r="29" spans="1:216" x14ac:dyDescent="0.2">
      <c r="A29">
        <v>11</v>
      </c>
      <c r="B29">
        <v>1690067697.0999999</v>
      </c>
      <c r="C29">
        <v>610.09999990463302</v>
      </c>
      <c r="D29" t="s">
        <v>373</v>
      </c>
      <c r="E29" t="s">
        <v>374</v>
      </c>
      <c r="F29" t="s">
        <v>344</v>
      </c>
      <c r="G29" t="s">
        <v>345</v>
      </c>
      <c r="H29" t="s">
        <v>346</v>
      </c>
      <c r="I29" t="s">
        <v>347</v>
      </c>
      <c r="J29" t="s">
        <v>348</v>
      </c>
      <c r="K29" t="s">
        <v>349</v>
      </c>
      <c r="L29">
        <v>1690067697.0999999</v>
      </c>
      <c r="M29">
        <f t="shared" si="0"/>
        <v>1.6965239567697404E-3</v>
      </c>
      <c r="N29">
        <f t="shared" si="1"/>
        <v>1.6965239567697403</v>
      </c>
      <c r="O29">
        <f t="shared" si="2"/>
        <v>7.0614181932962765</v>
      </c>
      <c r="P29">
        <f t="shared" si="3"/>
        <v>399.97199999999998</v>
      </c>
      <c r="Q29">
        <f t="shared" si="4"/>
        <v>327.82664632019066</v>
      </c>
      <c r="R29">
        <f t="shared" si="5"/>
        <v>32.760190902455221</v>
      </c>
      <c r="S29">
        <f t="shared" si="6"/>
        <v>39.969780439503594</v>
      </c>
      <c r="T29">
        <f t="shared" si="7"/>
        <v>0.17512919379439559</v>
      </c>
      <c r="U29">
        <f t="shared" si="8"/>
        <v>2.9286794637452753</v>
      </c>
      <c r="V29">
        <f t="shared" si="9"/>
        <v>0.16951238250255876</v>
      </c>
      <c r="W29">
        <f t="shared" si="10"/>
        <v>0.10643488071275017</v>
      </c>
      <c r="X29">
        <f t="shared" si="11"/>
        <v>29.760103186411385</v>
      </c>
      <c r="Y29">
        <f t="shared" si="12"/>
        <v>21.367154884279863</v>
      </c>
      <c r="Z29">
        <f t="shared" si="13"/>
        <v>20.991499999999998</v>
      </c>
      <c r="AA29">
        <f t="shared" si="14"/>
        <v>2.494628425235339</v>
      </c>
      <c r="AB29">
        <f t="shared" si="15"/>
        <v>58.367873771330217</v>
      </c>
      <c r="AC29">
        <f t="shared" si="16"/>
        <v>1.5145510069781698</v>
      </c>
      <c r="AD29">
        <f t="shared" si="17"/>
        <v>2.5948366954598643</v>
      </c>
      <c r="AE29">
        <f t="shared" si="18"/>
        <v>0.98007741825716921</v>
      </c>
      <c r="AF29">
        <f t="shared" si="19"/>
        <v>-74.816706493545553</v>
      </c>
      <c r="AG29">
        <f t="shared" si="20"/>
        <v>101.42915736103757</v>
      </c>
      <c r="AH29">
        <f t="shared" si="21"/>
        <v>7.0571558656511062</v>
      </c>
      <c r="AI29">
        <f t="shared" si="22"/>
        <v>63.429709919554504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53810.881354934565</v>
      </c>
      <c r="AO29">
        <f t="shared" si="26"/>
        <v>179.93299999999999</v>
      </c>
      <c r="AP29">
        <f t="shared" si="27"/>
        <v>151.6840290085033</v>
      </c>
      <c r="AQ29">
        <f t="shared" si="28"/>
        <v>0.84300283443561386</v>
      </c>
      <c r="AR29">
        <f t="shared" si="29"/>
        <v>0.16539547046073474</v>
      </c>
      <c r="AS29">
        <v>1690067697.0999999</v>
      </c>
      <c r="AT29">
        <v>399.97199999999998</v>
      </c>
      <c r="AU29">
        <v>407.71100000000001</v>
      </c>
      <c r="AV29">
        <v>15.155900000000001</v>
      </c>
      <c r="AW29">
        <v>13.485300000000001</v>
      </c>
      <c r="AX29">
        <v>406.43599999999998</v>
      </c>
      <c r="AY29">
        <v>15.36</v>
      </c>
      <c r="AZ29">
        <v>600.07600000000002</v>
      </c>
      <c r="BA29">
        <v>99.831599999999995</v>
      </c>
      <c r="BB29">
        <v>9.9846299999999999E-2</v>
      </c>
      <c r="BC29">
        <v>21.633900000000001</v>
      </c>
      <c r="BD29">
        <v>20.991499999999998</v>
      </c>
      <c r="BE29">
        <v>999.9</v>
      </c>
      <c r="BF29">
        <v>0</v>
      </c>
      <c r="BG29">
        <v>0</v>
      </c>
      <c r="BH29">
        <v>10011.9</v>
      </c>
      <c r="BI29">
        <v>0</v>
      </c>
      <c r="BJ29">
        <v>29.512699999999999</v>
      </c>
      <c r="BK29">
        <v>-7.73895</v>
      </c>
      <c r="BL29">
        <v>406.12700000000001</v>
      </c>
      <c r="BM29">
        <v>413.28399999999999</v>
      </c>
      <c r="BN29">
        <v>1.67056</v>
      </c>
      <c r="BO29">
        <v>407.71100000000001</v>
      </c>
      <c r="BP29">
        <v>13.485300000000001</v>
      </c>
      <c r="BQ29">
        <v>1.5130399999999999</v>
      </c>
      <c r="BR29">
        <v>1.34626</v>
      </c>
      <c r="BS29">
        <v>13.1005</v>
      </c>
      <c r="BT29">
        <v>11.3255</v>
      </c>
      <c r="BU29">
        <v>179.93299999999999</v>
      </c>
      <c r="BV29">
        <v>0.89989699999999995</v>
      </c>
      <c r="BW29">
        <v>0.100103</v>
      </c>
      <c r="BX29">
        <v>0</v>
      </c>
      <c r="BY29">
        <v>2.4156</v>
      </c>
      <c r="BZ29">
        <v>0</v>
      </c>
      <c r="CA29">
        <v>1583.5</v>
      </c>
      <c r="CB29">
        <v>1388.94</v>
      </c>
      <c r="CC29">
        <v>33.436999999999998</v>
      </c>
      <c r="CD29">
        <v>38</v>
      </c>
      <c r="CE29">
        <v>36.061999999999998</v>
      </c>
      <c r="CF29">
        <v>36.186999999999998</v>
      </c>
      <c r="CG29">
        <v>34.125</v>
      </c>
      <c r="CH29">
        <v>161.91999999999999</v>
      </c>
      <c r="CI29">
        <v>18.010000000000002</v>
      </c>
      <c r="CJ29">
        <v>0</v>
      </c>
      <c r="CK29">
        <v>1690067708.7</v>
      </c>
      <c r="CL29">
        <v>0</v>
      </c>
      <c r="CM29">
        <v>1690066972</v>
      </c>
      <c r="CN29" t="s">
        <v>350</v>
      </c>
      <c r="CO29">
        <v>1690066972</v>
      </c>
      <c r="CP29">
        <v>1690066972</v>
      </c>
      <c r="CQ29">
        <v>63</v>
      </c>
      <c r="CR29">
        <v>0.104</v>
      </c>
      <c r="CS29">
        <v>8.0000000000000002E-3</v>
      </c>
      <c r="CT29">
        <v>-6.4630000000000001</v>
      </c>
      <c r="CU29">
        <v>-0.20399999999999999</v>
      </c>
      <c r="CV29">
        <v>416</v>
      </c>
      <c r="CW29">
        <v>13</v>
      </c>
      <c r="CX29">
        <v>0.12</v>
      </c>
      <c r="CY29">
        <v>0.05</v>
      </c>
      <c r="CZ29">
        <v>6.84107042072797</v>
      </c>
      <c r="DA29">
        <v>1.1207721660697301</v>
      </c>
      <c r="DB29">
        <v>0.11562793013146801</v>
      </c>
      <c r="DC29">
        <v>1</v>
      </c>
      <c r="DD29">
        <v>407.6567</v>
      </c>
      <c r="DE29">
        <v>0.17115789473706999</v>
      </c>
      <c r="DF29">
        <v>3.8076370625364703E-2</v>
      </c>
      <c r="DG29">
        <v>-1</v>
      </c>
      <c r="DH29">
        <v>179.984380952381</v>
      </c>
      <c r="DI29">
        <v>0.133395517687555</v>
      </c>
      <c r="DJ29">
        <v>0.12628821013119701</v>
      </c>
      <c r="DK29">
        <v>1</v>
      </c>
      <c r="DL29">
        <v>2</v>
      </c>
      <c r="DM29">
        <v>2</v>
      </c>
      <c r="DN29" t="s">
        <v>351</v>
      </c>
      <c r="DO29">
        <v>3.24159</v>
      </c>
      <c r="DP29">
        <v>2.8401399999999999</v>
      </c>
      <c r="DQ29">
        <v>9.8363599999999995E-2</v>
      </c>
      <c r="DR29">
        <v>9.81123E-2</v>
      </c>
      <c r="DS29">
        <v>8.84215E-2</v>
      </c>
      <c r="DT29">
        <v>7.9004500000000005E-2</v>
      </c>
      <c r="DU29">
        <v>26459.200000000001</v>
      </c>
      <c r="DV29">
        <v>27614.5</v>
      </c>
      <c r="DW29">
        <v>27449.8</v>
      </c>
      <c r="DX29">
        <v>28722.2</v>
      </c>
      <c r="DY29">
        <v>32981.800000000003</v>
      </c>
      <c r="DZ29">
        <v>35206.9</v>
      </c>
      <c r="EA29">
        <v>36703.199999999997</v>
      </c>
      <c r="EB29">
        <v>38909.199999999997</v>
      </c>
      <c r="EC29">
        <v>2.3546200000000002</v>
      </c>
      <c r="ED29">
        <v>1.7603800000000001</v>
      </c>
      <c r="EE29">
        <v>8.5920099999999999E-2</v>
      </c>
      <c r="EF29">
        <v>0</v>
      </c>
      <c r="EG29">
        <v>19.570799999999998</v>
      </c>
      <c r="EH29">
        <v>999.9</v>
      </c>
      <c r="EI29">
        <v>56.048999999999999</v>
      </c>
      <c r="EJ29">
        <v>21.48</v>
      </c>
      <c r="EK29">
        <v>14.430999999999999</v>
      </c>
      <c r="EL29">
        <v>61.973799999999997</v>
      </c>
      <c r="EM29">
        <v>38.0809</v>
      </c>
      <c r="EN29">
        <v>1</v>
      </c>
      <c r="EO29">
        <v>-0.54421200000000003</v>
      </c>
      <c r="EP29">
        <v>-0.79576800000000003</v>
      </c>
      <c r="EQ29">
        <v>19.985600000000002</v>
      </c>
      <c r="ER29">
        <v>5.2189399999999999</v>
      </c>
      <c r="ES29">
        <v>11.9201</v>
      </c>
      <c r="ET29">
        <v>4.95425</v>
      </c>
      <c r="EU29">
        <v>3.2970799999999998</v>
      </c>
      <c r="EV29">
        <v>9999</v>
      </c>
      <c r="EW29">
        <v>6247.1</v>
      </c>
      <c r="EX29">
        <v>90</v>
      </c>
      <c r="EY29">
        <v>174</v>
      </c>
      <c r="EZ29">
        <v>1.79369</v>
      </c>
      <c r="FA29">
        <v>1.79274</v>
      </c>
      <c r="FB29">
        <v>1.79863</v>
      </c>
      <c r="FC29">
        <v>1.8026800000000001</v>
      </c>
      <c r="FD29">
        <v>1.7972999999999999</v>
      </c>
      <c r="FE29">
        <v>1.7974300000000001</v>
      </c>
      <c r="FF29">
        <v>1.79741</v>
      </c>
      <c r="FG29">
        <v>1.79725</v>
      </c>
      <c r="FH29">
        <v>0</v>
      </c>
      <c r="FI29">
        <v>0</v>
      </c>
      <c r="FJ29">
        <v>0</v>
      </c>
      <c r="FK29">
        <v>0</v>
      </c>
      <c r="FL29" t="s">
        <v>352</v>
      </c>
      <c r="FM29" t="s">
        <v>353</v>
      </c>
      <c r="FN29" t="s">
        <v>354</v>
      </c>
      <c r="FO29" t="s">
        <v>354</v>
      </c>
      <c r="FP29" t="s">
        <v>354</v>
      </c>
      <c r="FQ29" t="s">
        <v>354</v>
      </c>
      <c r="FR29">
        <v>0</v>
      </c>
      <c r="FS29">
        <v>100</v>
      </c>
      <c r="FT29">
        <v>100</v>
      </c>
      <c r="FU29">
        <v>-6.4640000000000004</v>
      </c>
      <c r="FV29">
        <v>-0.2041</v>
      </c>
      <c r="FW29">
        <v>-6.4633636363637397</v>
      </c>
      <c r="FX29">
        <v>0</v>
      </c>
      <c r="FY29">
        <v>0</v>
      </c>
      <c r="FZ29">
        <v>0</v>
      </c>
      <c r="GA29">
        <v>-0.2041</v>
      </c>
      <c r="GB29">
        <v>0</v>
      </c>
      <c r="GC29">
        <v>0</v>
      </c>
      <c r="GD29">
        <v>0</v>
      </c>
      <c r="GE29">
        <v>-1</v>
      </c>
      <c r="GF29">
        <v>-1</v>
      </c>
      <c r="GG29">
        <v>-1</v>
      </c>
      <c r="GH29">
        <v>-1</v>
      </c>
      <c r="GI29">
        <v>12.1</v>
      </c>
      <c r="GJ29">
        <v>12.1</v>
      </c>
      <c r="GK29">
        <v>1.0485800000000001</v>
      </c>
      <c r="GL29">
        <v>2.5366200000000001</v>
      </c>
      <c r="GM29">
        <v>1.4477500000000001</v>
      </c>
      <c r="GN29">
        <v>2.31812</v>
      </c>
      <c r="GO29">
        <v>1.5466299999999999</v>
      </c>
      <c r="GP29">
        <v>2.3889200000000002</v>
      </c>
      <c r="GQ29">
        <v>24.5717</v>
      </c>
      <c r="GR29">
        <v>15.664300000000001</v>
      </c>
      <c r="GS29">
        <v>18</v>
      </c>
      <c r="GT29">
        <v>637.43399999999997</v>
      </c>
      <c r="GU29">
        <v>379.673</v>
      </c>
      <c r="GV29">
        <v>21.206299999999999</v>
      </c>
      <c r="GW29">
        <v>20.1782</v>
      </c>
      <c r="GX29">
        <v>30.000299999999999</v>
      </c>
      <c r="GY29">
        <v>20.127099999999999</v>
      </c>
      <c r="GZ29">
        <v>20.114699999999999</v>
      </c>
      <c r="HA29">
        <v>20.993099999999998</v>
      </c>
      <c r="HB29">
        <v>10</v>
      </c>
      <c r="HC29">
        <v>-30</v>
      </c>
      <c r="HD29">
        <v>21.2317</v>
      </c>
      <c r="HE29">
        <v>407.7</v>
      </c>
      <c r="HF29">
        <v>0</v>
      </c>
      <c r="HG29">
        <v>101.111</v>
      </c>
      <c r="HH29">
        <v>94.618499999999997</v>
      </c>
    </row>
    <row r="30" spans="1:216" x14ac:dyDescent="0.2">
      <c r="A30">
        <v>12</v>
      </c>
      <c r="B30">
        <v>1690067758.0999999</v>
      </c>
      <c r="C30">
        <v>671.09999990463302</v>
      </c>
      <c r="D30" t="s">
        <v>375</v>
      </c>
      <c r="E30" t="s">
        <v>376</v>
      </c>
      <c r="F30" t="s">
        <v>344</v>
      </c>
      <c r="G30" t="s">
        <v>345</v>
      </c>
      <c r="H30" t="s">
        <v>346</v>
      </c>
      <c r="I30" t="s">
        <v>347</v>
      </c>
      <c r="J30" t="s">
        <v>348</v>
      </c>
      <c r="K30" t="s">
        <v>349</v>
      </c>
      <c r="L30">
        <v>1690067758.0999999</v>
      </c>
      <c r="M30">
        <f t="shared" si="0"/>
        <v>1.6311733038154902E-3</v>
      </c>
      <c r="N30">
        <f t="shared" si="1"/>
        <v>1.6311733038154903</v>
      </c>
      <c r="O30">
        <f t="shared" si="2"/>
        <v>5.0793601207127947</v>
      </c>
      <c r="P30">
        <f t="shared" si="3"/>
        <v>399.964</v>
      </c>
      <c r="Q30">
        <f t="shared" si="4"/>
        <v>344.11219777826113</v>
      </c>
      <c r="R30">
        <f t="shared" si="5"/>
        <v>34.388037386407646</v>
      </c>
      <c r="S30">
        <f t="shared" si="6"/>
        <v>39.969454945273192</v>
      </c>
      <c r="T30">
        <f t="shared" si="7"/>
        <v>0.16730910806716084</v>
      </c>
      <c r="U30">
        <f t="shared" si="8"/>
        <v>2.9304535842936508</v>
      </c>
      <c r="V30">
        <f t="shared" si="9"/>
        <v>0.16217780601982051</v>
      </c>
      <c r="W30">
        <f t="shared" si="10"/>
        <v>0.10180904660959701</v>
      </c>
      <c r="X30">
        <f t="shared" si="11"/>
        <v>20.640895598974275</v>
      </c>
      <c r="Y30">
        <f t="shared" si="12"/>
        <v>21.351105040959993</v>
      </c>
      <c r="Z30">
        <f t="shared" si="13"/>
        <v>20.989899999999999</v>
      </c>
      <c r="AA30">
        <f t="shared" si="14"/>
        <v>2.4943831335261328</v>
      </c>
      <c r="AB30">
        <f t="shared" si="15"/>
        <v>58.095870713162398</v>
      </c>
      <c r="AC30">
        <f t="shared" si="16"/>
        <v>1.50940244968146</v>
      </c>
      <c r="AD30">
        <f t="shared" si="17"/>
        <v>2.5981234658377956</v>
      </c>
      <c r="AE30">
        <f t="shared" si="18"/>
        <v>0.98498068384467286</v>
      </c>
      <c r="AF30">
        <f t="shared" si="19"/>
        <v>-71.934742698263122</v>
      </c>
      <c r="AG30">
        <f t="shared" si="20"/>
        <v>105.01370208414117</v>
      </c>
      <c r="AH30">
        <f t="shared" si="21"/>
        <v>7.302846435095538</v>
      </c>
      <c r="AI30">
        <f t="shared" si="22"/>
        <v>61.022701419947865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53859.32600136767</v>
      </c>
      <c r="AO30">
        <f t="shared" si="26"/>
        <v>124.794</v>
      </c>
      <c r="AP30">
        <f t="shared" si="27"/>
        <v>105.20197202019391</v>
      </c>
      <c r="AQ30">
        <f t="shared" si="28"/>
        <v>0.84300504848144875</v>
      </c>
      <c r="AR30">
        <f t="shared" si="29"/>
        <v>0.16539974356919623</v>
      </c>
      <c r="AS30">
        <v>1690067758.0999999</v>
      </c>
      <c r="AT30">
        <v>399.964</v>
      </c>
      <c r="AU30">
        <v>405.69600000000003</v>
      </c>
      <c r="AV30">
        <v>15.104200000000001</v>
      </c>
      <c r="AW30">
        <v>13.4976</v>
      </c>
      <c r="AX30">
        <v>406.42700000000002</v>
      </c>
      <c r="AY30">
        <v>15.308299999999999</v>
      </c>
      <c r="AZ30">
        <v>599.976</v>
      </c>
      <c r="BA30">
        <v>99.832899999999995</v>
      </c>
      <c r="BB30">
        <v>9.9731299999999995E-2</v>
      </c>
      <c r="BC30">
        <v>21.654599999999999</v>
      </c>
      <c r="BD30">
        <v>20.989899999999999</v>
      </c>
      <c r="BE30">
        <v>999.9</v>
      </c>
      <c r="BF30">
        <v>0</v>
      </c>
      <c r="BG30">
        <v>0</v>
      </c>
      <c r="BH30">
        <v>10021.9</v>
      </c>
      <c r="BI30">
        <v>0</v>
      </c>
      <c r="BJ30">
        <v>26.190200000000001</v>
      </c>
      <c r="BK30">
        <v>-5.7321499999999999</v>
      </c>
      <c r="BL30">
        <v>406.09800000000001</v>
      </c>
      <c r="BM30">
        <v>411.24700000000001</v>
      </c>
      <c r="BN30">
        <v>1.6065199999999999</v>
      </c>
      <c r="BO30">
        <v>405.69600000000003</v>
      </c>
      <c r="BP30">
        <v>13.4976</v>
      </c>
      <c r="BQ30">
        <v>1.50789</v>
      </c>
      <c r="BR30">
        <v>1.34751</v>
      </c>
      <c r="BS30">
        <v>13.048400000000001</v>
      </c>
      <c r="BT30">
        <v>11.339499999999999</v>
      </c>
      <c r="BU30">
        <v>124.794</v>
      </c>
      <c r="BV30">
        <v>0.899814</v>
      </c>
      <c r="BW30">
        <v>0.100186</v>
      </c>
      <c r="BX30">
        <v>0</v>
      </c>
      <c r="BY30">
        <v>2.2572000000000001</v>
      </c>
      <c r="BZ30">
        <v>0</v>
      </c>
      <c r="CA30">
        <v>1124.23</v>
      </c>
      <c r="CB30">
        <v>963.28399999999999</v>
      </c>
      <c r="CC30">
        <v>33.25</v>
      </c>
      <c r="CD30">
        <v>38.125</v>
      </c>
      <c r="CE30">
        <v>36.061999999999998</v>
      </c>
      <c r="CF30">
        <v>36.561999999999998</v>
      </c>
      <c r="CG30">
        <v>34</v>
      </c>
      <c r="CH30">
        <v>112.29</v>
      </c>
      <c r="CI30">
        <v>12.5</v>
      </c>
      <c r="CJ30">
        <v>0</v>
      </c>
      <c r="CK30">
        <v>1690067769.9000001</v>
      </c>
      <c r="CL30">
        <v>0</v>
      </c>
      <c r="CM30">
        <v>1690066972</v>
      </c>
      <c r="CN30" t="s">
        <v>350</v>
      </c>
      <c r="CO30">
        <v>1690066972</v>
      </c>
      <c r="CP30">
        <v>1690066972</v>
      </c>
      <c r="CQ30">
        <v>63</v>
      </c>
      <c r="CR30">
        <v>0.104</v>
      </c>
      <c r="CS30">
        <v>8.0000000000000002E-3</v>
      </c>
      <c r="CT30">
        <v>-6.4630000000000001</v>
      </c>
      <c r="CU30">
        <v>-0.20399999999999999</v>
      </c>
      <c r="CV30">
        <v>416</v>
      </c>
      <c r="CW30">
        <v>13</v>
      </c>
      <c r="CX30">
        <v>0.12</v>
      </c>
      <c r="CY30">
        <v>0.05</v>
      </c>
      <c r="CZ30">
        <v>4.8743543004407304</v>
      </c>
      <c r="DA30">
        <v>1.1126917282791999</v>
      </c>
      <c r="DB30">
        <v>0.120515633130241</v>
      </c>
      <c r="DC30">
        <v>1</v>
      </c>
      <c r="DD30">
        <v>405.68445000000003</v>
      </c>
      <c r="DE30">
        <v>0.21378947368436599</v>
      </c>
      <c r="DF30">
        <v>3.1925655827246199E-2</v>
      </c>
      <c r="DG30">
        <v>-1</v>
      </c>
      <c r="DH30">
        <v>124.94889999999999</v>
      </c>
      <c r="DI30">
        <v>-2.8671476908996501E-2</v>
      </c>
      <c r="DJ30">
        <v>0.158089183690724</v>
      </c>
      <c r="DK30">
        <v>1</v>
      </c>
      <c r="DL30">
        <v>2</v>
      </c>
      <c r="DM30">
        <v>2</v>
      </c>
      <c r="DN30" t="s">
        <v>351</v>
      </c>
      <c r="DO30">
        <v>3.2413500000000002</v>
      </c>
      <c r="DP30">
        <v>2.8401100000000001</v>
      </c>
      <c r="DQ30">
        <v>9.8359000000000002E-2</v>
      </c>
      <c r="DR30">
        <v>9.7741599999999998E-2</v>
      </c>
      <c r="DS30">
        <v>8.8202699999999995E-2</v>
      </c>
      <c r="DT30">
        <v>7.9055299999999995E-2</v>
      </c>
      <c r="DU30">
        <v>26458.6</v>
      </c>
      <c r="DV30">
        <v>27624.400000000001</v>
      </c>
      <c r="DW30">
        <v>27449</v>
      </c>
      <c r="DX30">
        <v>28720.799999999999</v>
      </c>
      <c r="DY30">
        <v>32989.199999999997</v>
      </c>
      <c r="DZ30">
        <v>35203</v>
      </c>
      <c r="EA30">
        <v>36702.400000000001</v>
      </c>
      <c r="EB30">
        <v>38907</v>
      </c>
      <c r="EC30">
        <v>2.35398</v>
      </c>
      <c r="ED30">
        <v>1.76003</v>
      </c>
      <c r="EE30">
        <v>8.2578499999999999E-2</v>
      </c>
      <c r="EF30">
        <v>0</v>
      </c>
      <c r="EG30">
        <v>19.624500000000001</v>
      </c>
      <c r="EH30">
        <v>999.9</v>
      </c>
      <c r="EI30">
        <v>56.073999999999998</v>
      </c>
      <c r="EJ30">
        <v>21.5</v>
      </c>
      <c r="EK30">
        <v>14.4558</v>
      </c>
      <c r="EL30">
        <v>61.9938</v>
      </c>
      <c r="EM30">
        <v>38.221200000000003</v>
      </c>
      <c r="EN30">
        <v>1</v>
      </c>
      <c r="EO30">
        <v>-0.54247500000000004</v>
      </c>
      <c r="EP30">
        <v>-1.0919399999999999</v>
      </c>
      <c r="EQ30">
        <v>19.9754</v>
      </c>
      <c r="ER30">
        <v>5.2195400000000003</v>
      </c>
      <c r="ES30">
        <v>11.9201</v>
      </c>
      <c r="ET30">
        <v>4.9545000000000003</v>
      </c>
      <c r="EU30">
        <v>3.2970799999999998</v>
      </c>
      <c r="EV30">
        <v>9999</v>
      </c>
      <c r="EW30">
        <v>6248.5</v>
      </c>
      <c r="EX30">
        <v>90</v>
      </c>
      <c r="EY30">
        <v>174</v>
      </c>
      <c r="EZ30">
        <v>1.7863</v>
      </c>
      <c r="FA30">
        <v>1.78532</v>
      </c>
      <c r="FB30">
        <v>1.79125</v>
      </c>
      <c r="FC30">
        <v>1.7952900000000001</v>
      </c>
      <c r="FD30">
        <v>1.78992</v>
      </c>
      <c r="FE30">
        <v>1.79003</v>
      </c>
      <c r="FF30">
        <v>1.7900400000000001</v>
      </c>
      <c r="FG30">
        <v>1.7898799999999999</v>
      </c>
      <c r="FH30">
        <v>0</v>
      </c>
      <c r="FI30">
        <v>0</v>
      </c>
      <c r="FJ30">
        <v>0</v>
      </c>
      <c r="FK30">
        <v>0</v>
      </c>
      <c r="FL30" t="s">
        <v>352</v>
      </c>
      <c r="FM30" t="s">
        <v>353</v>
      </c>
      <c r="FN30" t="s">
        <v>354</v>
      </c>
      <c r="FO30" t="s">
        <v>354</v>
      </c>
      <c r="FP30" t="s">
        <v>354</v>
      </c>
      <c r="FQ30" t="s">
        <v>354</v>
      </c>
      <c r="FR30">
        <v>0</v>
      </c>
      <c r="FS30">
        <v>100</v>
      </c>
      <c r="FT30">
        <v>100</v>
      </c>
      <c r="FU30">
        <v>-6.4630000000000001</v>
      </c>
      <c r="FV30">
        <v>-0.2041</v>
      </c>
      <c r="FW30">
        <v>-6.4633636363637397</v>
      </c>
      <c r="FX30">
        <v>0</v>
      </c>
      <c r="FY30">
        <v>0</v>
      </c>
      <c r="FZ30">
        <v>0</v>
      </c>
      <c r="GA30">
        <v>-0.2041</v>
      </c>
      <c r="GB30">
        <v>0</v>
      </c>
      <c r="GC30">
        <v>0</v>
      </c>
      <c r="GD30">
        <v>0</v>
      </c>
      <c r="GE30">
        <v>-1</v>
      </c>
      <c r="GF30">
        <v>-1</v>
      </c>
      <c r="GG30">
        <v>-1</v>
      </c>
      <c r="GH30">
        <v>-1</v>
      </c>
      <c r="GI30">
        <v>13.1</v>
      </c>
      <c r="GJ30">
        <v>13.1</v>
      </c>
      <c r="GK30">
        <v>1.0449200000000001</v>
      </c>
      <c r="GL30">
        <v>2.5488300000000002</v>
      </c>
      <c r="GM30">
        <v>1.4489700000000001</v>
      </c>
      <c r="GN30">
        <v>2.3156699999999999</v>
      </c>
      <c r="GO30">
        <v>1.5466299999999999</v>
      </c>
      <c r="GP30">
        <v>2.3999000000000001</v>
      </c>
      <c r="GQ30">
        <v>24.530899999999999</v>
      </c>
      <c r="GR30">
        <v>15.664300000000001</v>
      </c>
      <c r="GS30">
        <v>18</v>
      </c>
      <c r="GT30">
        <v>637.17600000000004</v>
      </c>
      <c r="GU30">
        <v>379.584</v>
      </c>
      <c r="GV30">
        <v>21.475100000000001</v>
      </c>
      <c r="GW30">
        <v>20.200500000000002</v>
      </c>
      <c r="GX30">
        <v>30.0002</v>
      </c>
      <c r="GY30">
        <v>20.142600000000002</v>
      </c>
      <c r="GZ30">
        <v>20.129200000000001</v>
      </c>
      <c r="HA30">
        <v>20.9148</v>
      </c>
      <c r="HB30">
        <v>10</v>
      </c>
      <c r="HC30">
        <v>-30</v>
      </c>
      <c r="HD30">
        <v>21.474599999999999</v>
      </c>
      <c r="HE30">
        <v>405.78</v>
      </c>
      <c r="HF30">
        <v>0</v>
      </c>
      <c r="HG30">
        <v>101.10899999999999</v>
      </c>
      <c r="HH30">
        <v>94.613399999999999</v>
      </c>
    </row>
    <row r="31" spans="1:216" x14ac:dyDescent="0.2">
      <c r="A31">
        <v>13</v>
      </c>
      <c r="B31">
        <v>1690067819.0999999</v>
      </c>
      <c r="C31">
        <v>732.09999990463302</v>
      </c>
      <c r="D31" t="s">
        <v>377</v>
      </c>
      <c r="E31" t="s">
        <v>378</v>
      </c>
      <c r="F31" t="s">
        <v>344</v>
      </c>
      <c r="G31" t="s">
        <v>345</v>
      </c>
      <c r="H31" t="s">
        <v>346</v>
      </c>
      <c r="I31" t="s">
        <v>347</v>
      </c>
      <c r="J31" t="s">
        <v>348</v>
      </c>
      <c r="K31" t="s">
        <v>349</v>
      </c>
      <c r="L31">
        <v>1690067819.0999999</v>
      </c>
      <c r="M31">
        <f t="shared" si="0"/>
        <v>1.5558652286655501E-3</v>
      </c>
      <c r="N31">
        <f t="shared" si="1"/>
        <v>1.5558652286655501</v>
      </c>
      <c r="O31">
        <f t="shared" si="2"/>
        <v>4.0118466559103174</v>
      </c>
      <c r="P31">
        <f t="shared" si="3"/>
        <v>400.03</v>
      </c>
      <c r="Q31">
        <f t="shared" si="4"/>
        <v>352.21767187078188</v>
      </c>
      <c r="R31">
        <f t="shared" si="5"/>
        <v>35.198367253829787</v>
      </c>
      <c r="S31">
        <f t="shared" si="6"/>
        <v>39.976423606920001</v>
      </c>
      <c r="T31">
        <f t="shared" si="7"/>
        <v>0.15777250276240962</v>
      </c>
      <c r="U31">
        <f t="shared" si="8"/>
        <v>2.9272951883197469</v>
      </c>
      <c r="V31">
        <f t="shared" si="9"/>
        <v>0.15319611443891915</v>
      </c>
      <c r="W31">
        <f t="shared" si="10"/>
        <v>9.6147684787289162E-2</v>
      </c>
      <c r="X31">
        <f t="shared" si="11"/>
        <v>16.555811884626909</v>
      </c>
      <c r="Y31">
        <f t="shared" si="12"/>
        <v>21.34617397297459</v>
      </c>
      <c r="Z31">
        <f t="shared" si="13"/>
        <v>21.005099999999999</v>
      </c>
      <c r="AA31">
        <f t="shared" si="14"/>
        <v>2.4967142578254888</v>
      </c>
      <c r="AB31">
        <f t="shared" si="15"/>
        <v>57.814827195382193</v>
      </c>
      <c r="AC31">
        <f t="shared" si="16"/>
        <v>1.5020914071276001</v>
      </c>
      <c r="AD31">
        <f t="shared" si="17"/>
        <v>2.5981075789630239</v>
      </c>
      <c r="AE31">
        <f t="shared" si="18"/>
        <v>0.99462285069788869</v>
      </c>
      <c r="AF31">
        <f t="shared" si="19"/>
        <v>-68.61365658415076</v>
      </c>
      <c r="AG31">
        <f t="shared" si="20"/>
        <v>102.48593002233562</v>
      </c>
      <c r="AH31">
        <f t="shared" si="21"/>
        <v>7.1352988903650072</v>
      </c>
      <c r="AI31">
        <f t="shared" si="22"/>
        <v>57.563384213176775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53766.451264729956</v>
      </c>
      <c r="AO31">
        <f t="shared" si="26"/>
        <v>100.102</v>
      </c>
      <c r="AP31">
        <f t="shared" si="27"/>
        <v>84.38595600239735</v>
      </c>
      <c r="AQ31">
        <f t="shared" si="28"/>
        <v>0.84299970032963722</v>
      </c>
      <c r="AR31">
        <f t="shared" si="29"/>
        <v>0.16538942163620016</v>
      </c>
      <c r="AS31">
        <v>1690067819.0999999</v>
      </c>
      <c r="AT31">
        <v>400.03</v>
      </c>
      <c r="AU31">
        <v>404.66399999999999</v>
      </c>
      <c r="AV31">
        <v>15.030900000000001</v>
      </c>
      <c r="AW31">
        <v>13.4985</v>
      </c>
      <c r="AX31">
        <v>406.49299999999999</v>
      </c>
      <c r="AY31">
        <v>15.234999999999999</v>
      </c>
      <c r="AZ31">
        <v>600.03099999999995</v>
      </c>
      <c r="BA31">
        <v>99.833600000000004</v>
      </c>
      <c r="BB31">
        <v>9.9963999999999997E-2</v>
      </c>
      <c r="BC31">
        <v>21.654499999999999</v>
      </c>
      <c r="BD31">
        <v>21.005099999999999</v>
      </c>
      <c r="BE31">
        <v>999.9</v>
      </c>
      <c r="BF31">
        <v>0</v>
      </c>
      <c r="BG31">
        <v>0</v>
      </c>
      <c r="BH31">
        <v>10003.799999999999</v>
      </c>
      <c r="BI31">
        <v>0</v>
      </c>
      <c r="BJ31">
        <v>27.443000000000001</v>
      </c>
      <c r="BK31">
        <v>-4.6335800000000003</v>
      </c>
      <c r="BL31">
        <v>406.13499999999999</v>
      </c>
      <c r="BM31">
        <v>410.20100000000002</v>
      </c>
      <c r="BN31">
        <v>1.53241</v>
      </c>
      <c r="BO31">
        <v>404.66399999999999</v>
      </c>
      <c r="BP31">
        <v>13.4985</v>
      </c>
      <c r="BQ31">
        <v>1.5005900000000001</v>
      </c>
      <c r="BR31">
        <v>1.3475999999999999</v>
      </c>
      <c r="BS31">
        <v>12.9742</v>
      </c>
      <c r="BT31">
        <v>11.3405</v>
      </c>
      <c r="BU31">
        <v>100.102</v>
      </c>
      <c r="BV31">
        <v>0.90005100000000005</v>
      </c>
      <c r="BW31">
        <v>9.9949099999999999E-2</v>
      </c>
      <c r="BX31">
        <v>0</v>
      </c>
      <c r="BY31">
        <v>2.1985999999999999</v>
      </c>
      <c r="BZ31">
        <v>0</v>
      </c>
      <c r="CA31">
        <v>916.27</v>
      </c>
      <c r="CB31">
        <v>772.73900000000003</v>
      </c>
      <c r="CC31">
        <v>33.125</v>
      </c>
      <c r="CD31">
        <v>38.125</v>
      </c>
      <c r="CE31">
        <v>36</v>
      </c>
      <c r="CF31">
        <v>36.75</v>
      </c>
      <c r="CG31">
        <v>33.875</v>
      </c>
      <c r="CH31">
        <v>90.1</v>
      </c>
      <c r="CI31">
        <v>10.01</v>
      </c>
      <c r="CJ31">
        <v>0</v>
      </c>
      <c r="CK31">
        <v>1690067830.5</v>
      </c>
      <c r="CL31">
        <v>0</v>
      </c>
      <c r="CM31">
        <v>1690066972</v>
      </c>
      <c r="CN31" t="s">
        <v>350</v>
      </c>
      <c r="CO31">
        <v>1690066972</v>
      </c>
      <c r="CP31">
        <v>1690066972</v>
      </c>
      <c r="CQ31">
        <v>63</v>
      </c>
      <c r="CR31">
        <v>0.104</v>
      </c>
      <c r="CS31">
        <v>8.0000000000000002E-3</v>
      </c>
      <c r="CT31">
        <v>-6.4630000000000001</v>
      </c>
      <c r="CU31">
        <v>-0.20399999999999999</v>
      </c>
      <c r="CV31">
        <v>416</v>
      </c>
      <c r="CW31">
        <v>13</v>
      </c>
      <c r="CX31">
        <v>0.12</v>
      </c>
      <c r="CY31">
        <v>0.05</v>
      </c>
      <c r="CZ31">
        <v>3.9948978728627198</v>
      </c>
      <c r="DA31">
        <v>0.67288020749534605</v>
      </c>
      <c r="DB31">
        <v>7.8407578343970705E-2</v>
      </c>
      <c r="DC31">
        <v>1</v>
      </c>
      <c r="DD31">
        <v>404.69490000000002</v>
      </c>
      <c r="DE31">
        <v>0.156992481203336</v>
      </c>
      <c r="DF31">
        <v>3.83977863945274E-2</v>
      </c>
      <c r="DG31">
        <v>-1</v>
      </c>
      <c r="DH31">
        <v>99.981371428571407</v>
      </c>
      <c r="DI31">
        <v>0.36404162085785102</v>
      </c>
      <c r="DJ31">
        <v>0.156876418279629</v>
      </c>
      <c r="DK31">
        <v>1</v>
      </c>
      <c r="DL31">
        <v>2</v>
      </c>
      <c r="DM31">
        <v>2</v>
      </c>
      <c r="DN31" t="s">
        <v>351</v>
      </c>
      <c r="DO31">
        <v>3.2414499999999999</v>
      </c>
      <c r="DP31">
        <v>2.8401800000000001</v>
      </c>
      <c r="DQ31">
        <v>9.8367700000000002E-2</v>
      </c>
      <c r="DR31">
        <v>9.7549999999999998E-2</v>
      </c>
      <c r="DS31">
        <v>8.7893200000000005E-2</v>
      </c>
      <c r="DT31">
        <v>7.9057000000000002E-2</v>
      </c>
      <c r="DU31">
        <v>26457.3</v>
      </c>
      <c r="DV31">
        <v>27628.7</v>
      </c>
      <c r="DW31">
        <v>27448.1</v>
      </c>
      <c r="DX31">
        <v>28719.3</v>
      </c>
      <c r="DY31">
        <v>32999.4</v>
      </c>
      <c r="DZ31">
        <v>35201.199999999997</v>
      </c>
      <c r="EA31">
        <v>36701</v>
      </c>
      <c r="EB31">
        <v>38905.1</v>
      </c>
      <c r="EC31">
        <v>2.3538299999999999</v>
      </c>
      <c r="ED31">
        <v>1.75993</v>
      </c>
      <c r="EE31">
        <v>8.0931900000000001E-2</v>
      </c>
      <c r="EF31">
        <v>0</v>
      </c>
      <c r="EG31">
        <v>19.666899999999998</v>
      </c>
      <c r="EH31">
        <v>999.9</v>
      </c>
      <c r="EI31">
        <v>56.091999999999999</v>
      </c>
      <c r="EJ31">
        <v>21.5</v>
      </c>
      <c r="EK31">
        <v>14.4611</v>
      </c>
      <c r="EL31">
        <v>62.163699999999999</v>
      </c>
      <c r="EM31">
        <v>38.072899999999997</v>
      </c>
      <c r="EN31">
        <v>1</v>
      </c>
      <c r="EO31">
        <v>-0.54131099999999999</v>
      </c>
      <c r="EP31">
        <v>-1.1231899999999999</v>
      </c>
      <c r="EQ31">
        <v>19.975200000000001</v>
      </c>
      <c r="ER31">
        <v>5.2181899999999999</v>
      </c>
      <c r="ES31">
        <v>11.9201</v>
      </c>
      <c r="ET31">
        <v>4.9551999999999996</v>
      </c>
      <c r="EU31">
        <v>3.2970299999999999</v>
      </c>
      <c r="EV31">
        <v>9999</v>
      </c>
      <c r="EW31">
        <v>6250</v>
      </c>
      <c r="EX31">
        <v>90.1</v>
      </c>
      <c r="EY31">
        <v>174</v>
      </c>
      <c r="EZ31">
        <v>1.78362</v>
      </c>
      <c r="FA31">
        <v>1.78261</v>
      </c>
      <c r="FB31">
        <v>1.78854</v>
      </c>
      <c r="FC31">
        <v>1.79261</v>
      </c>
      <c r="FD31">
        <v>1.7871999999999999</v>
      </c>
      <c r="FE31">
        <v>1.7873399999999999</v>
      </c>
      <c r="FF31">
        <v>1.7873300000000001</v>
      </c>
      <c r="FG31">
        <v>1.7871900000000001</v>
      </c>
      <c r="FH31">
        <v>0</v>
      </c>
      <c r="FI31">
        <v>0</v>
      </c>
      <c r="FJ31">
        <v>0</v>
      </c>
      <c r="FK31">
        <v>0</v>
      </c>
      <c r="FL31" t="s">
        <v>352</v>
      </c>
      <c r="FM31" t="s">
        <v>353</v>
      </c>
      <c r="FN31" t="s">
        <v>354</v>
      </c>
      <c r="FO31" t="s">
        <v>354</v>
      </c>
      <c r="FP31" t="s">
        <v>354</v>
      </c>
      <c r="FQ31" t="s">
        <v>354</v>
      </c>
      <c r="FR31">
        <v>0</v>
      </c>
      <c r="FS31">
        <v>100</v>
      </c>
      <c r="FT31">
        <v>100</v>
      </c>
      <c r="FU31">
        <v>-6.4630000000000001</v>
      </c>
      <c r="FV31">
        <v>-0.2041</v>
      </c>
      <c r="FW31">
        <v>-6.4633636363637397</v>
      </c>
      <c r="FX31">
        <v>0</v>
      </c>
      <c r="FY31">
        <v>0</v>
      </c>
      <c r="FZ31">
        <v>0</v>
      </c>
      <c r="GA31">
        <v>-0.2041</v>
      </c>
      <c r="GB31">
        <v>0</v>
      </c>
      <c r="GC31">
        <v>0</v>
      </c>
      <c r="GD31">
        <v>0</v>
      </c>
      <c r="GE31">
        <v>-1</v>
      </c>
      <c r="GF31">
        <v>-1</v>
      </c>
      <c r="GG31">
        <v>-1</v>
      </c>
      <c r="GH31">
        <v>-1</v>
      </c>
      <c r="GI31">
        <v>14.1</v>
      </c>
      <c r="GJ31">
        <v>14.1</v>
      </c>
      <c r="GK31">
        <v>1.0424800000000001</v>
      </c>
      <c r="GL31">
        <v>2.5451700000000002</v>
      </c>
      <c r="GM31">
        <v>1.4489700000000001</v>
      </c>
      <c r="GN31">
        <v>2.3168899999999999</v>
      </c>
      <c r="GO31">
        <v>1.5466299999999999</v>
      </c>
      <c r="GP31">
        <v>2.4060100000000002</v>
      </c>
      <c r="GQ31">
        <v>24.490200000000002</v>
      </c>
      <c r="GR31">
        <v>15.646800000000001</v>
      </c>
      <c r="GS31">
        <v>18</v>
      </c>
      <c r="GT31">
        <v>637.23900000000003</v>
      </c>
      <c r="GU31">
        <v>379.625</v>
      </c>
      <c r="GV31">
        <v>21.557600000000001</v>
      </c>
      <c r="GW31">
        <v>20.216100000000001</v>
      </c>
      <c r="GX31">
        <v>30.0002</v>
      </c>
      <c r="GY31">
        <v>20.155999999999999</v>
      </c>
      <c r="GZ31">
        <v>20.1416</v>
      </c>
      <c r="HA31">
        <v>20.878299999999999</v>
      </c>
      <c r="HB31">
        <v>10</v>
      </c>
      <c r="HC31">
        <v>-30</v>
      </c>
      <c r="HD31">
        <v>21.4</v>
      </c>
      <c r="HE31">
        <v>404.67200000000003</v>
      </c>
      <c r="HF31">
        <v>0</v>
      </c>
      <c r="HG31">
        <v>101.105</v>
      </c>
      <c r="HH31">
        <v>94.608599999999996</v>
      </c>
    </row>
    <row r="32" spans="1:216" x14ac:dyDescent="0.2">
      <c r="A32">
        <v>14</v>
      </c>
      <c r="B32">
        <v>1690067880.0999999</v>
      </c>
      <c r="C32">
        <v>793.09999990463302</v>
      </c>
      <c r="D32" t="s">
        <v>379</v>
      </c>
      <c r="E32" t="s">
        <v>380</v>
      </c>
      <c r="F32" t="s">
        <v>344</v>
      </c>
      <c r="G32" t="s">
        <v>345</v>
      </c>
      <c r="H32" t="s">
        <v>346</v>
      </c>
      <c r="I32" t="s">
        <v>347</v>
      </c>
      <c r="J32" t="s">
        <v>348</v>
      </c>
      <c r="K32" t="s">
        <v>349</v>
      </c>
      <c r="L32">
        <v>1690067880.0999999</v>
      </c>
      <c r="M32">
        <f t="shared" si="0"/>
        <v>1.4759109802267854E-3</v>
      </c>
      <c r="N32">
        <f t="shared" si="1"/>
        <v>1.4759109802267854</v>
      </c>
      <c r="O32">
        <f t="shared" si="2"/>
        <v>3.0007453833128115</v>
      </c>
      <c r="P32">
        <f t="shared" si="3"/>
        <v>400.02699999999999</v>
      </c>
      <c r="Q32">
        <f t="shared" si="4"/>
        <v>360.65273810810879</v>
      </c>
      <c r="R32">
        <f t="shared" si="5"/>
        <v>36.041767330907561</v>
      </c>
      <c r="S32">
        <f t="shared" si="6"/>
        <v>39.976627200204796</v>
      </c>
      <c r="T32">
        <f t="shared" si="7"/>
        <v>0.14822304752966264</v>
      </c>
      <c r="U32">
        <f t="shared" si="8"/>
        <v>2.9314742098193367</v>
      </c>
      <c r="V32">
        <f t="shared" si="9"/>
        <v>0.14418183089165912</v>
      </c>
      <c r="W32">
        <f t="shared" si="10"/>
        <v>9.0467554212141033E-2</v>
      </c>
      <c r="X32">
        <f t="shared" si="11"/>
        <v>12.449897539383636</v>
      </c>
      <c r="Y32">
        <f t="shared" si="12"/>
        <v>21.34535508812079</v>
      </c>
      <c r="Z32">
        <f t="shared" si="13"/>
        <v>20.997900000000001</v>
      </c>
      <c r="AA32">
        <f t="shared" si="14"/>
        <v>2.4956098033336995</v>
      </c>
      <c r="AB32">
        <f t="shared" si="15"/>
        <v>57.458952389797666</v>
      </c>
      <c r="AC32">
        <f t="shared" si="16"/>
        <v>1.4930462336204799</v>
      </c>
      <c r="AD32">
        <f t="shared" si="17"/>
        <v>2.5984571098542744</v>
      </c>
      <c r="AE32">
        <f t="shared" si="18"/>
        <v>1.0025635697132196</v>
      </c>
      <c r="AF32">
        <f t="shared" si="19"/>
        <v>-65.087674228001234</v>
      </c>
      <c r="AG32">
        <f t="shared" si="20"/>
        <v>104.11783085073502</v>
      </c>
      <c r="AH32">
        <f t="shared" si="21"/>
        <v>7.2383974354219873</v>
      </c>
      <c r="AI32">
        <f t="shared" si="22"/>
        <v>58.718451597539406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53889.030468523706</v>
      </c>
      <c r="AO32">
        <f t="shared" si="26"/>
        <v>75.278800000000004</v>
      </c>
      <c r="AP32">
        <f t="shared" si="27"/>
        <v>63.459788403825726</v>
      </c>
      <c r="AQ32">
        <f t="shared" si="28"/>
        <v>0.84299681190223175</v>
      </c>
      <c r="AR32">
        <f t="shared" si="29"/>
        <v>0.16538384697130715</v>
      </c>
      <c r="AS32">
        <v>1690067880.0999999</v>
      </c>
      <c r="AT32">
        <v>400.02699999999999</v>
      </c>
      <c r="AU32">
        <v>403.61799999999999</v>
      </c>
      <c r="AV32">
        <v>14.940200000000001</v>
      </c>
      <c r="AW32">
        <v>13.4864</v>
      </c>
      <c r="AX32">
        <v>406.49</v>
      </c>
      <c r="AY32">
        <v>15.144299999999999</v>
      </c>
      <c r="AZ32">
        <v>600.02499999999998</v>
      </c>
      <c r="BA32">
        <v>99.8352</v>
      </c>
      <c r="BB32">
        <v>9.96224E-2</v>
      </c>
      <c r="BC32">
        <v>21.656700000000001</v>
      </c>
      <c r="BD32">
        <v>20.997900000000001</v>
      </c>
      <c r="BE32">
        <v>999.9</v>
      </c>
      <c r="BF32">
        <v>0</v>
      </c>
      <c r="BG32">
        <v>0</v>
      </c>
      <c r="BH32">
        <v>10027.5</v>
      </c>
      <c r="BI32">
        <v>0</v>
      </c>
      <c r="BJ32">
        <v>26.2744</v>
      </c>
      <c r="BK32">
        <v>-3.59137</v>
      </c>
      <c r="BL32">
        <v>406.09399999999999</v>
      </c>
      <c r="BM32">
        <v>409.13600000000002</v>
      </c>
      <c r="BN32">
        <v>1.4537500000000001</v>
      </c>
      <c r="BO32">
        <v>403.61799999999999</v>
      </c>
      <c r="BP32">
        <v>13.4864</v>
      </c>
      <c r="BQ32">
        <v>1.49156</v>
      </c>
      <c r="BR32">
        <v>1.34642</v>
      </c>
      <c r="BS32">
        <v>12.8819</v>
      </c>
      <c r="BT32">
        <v>11.327299999999999</v>
      </c>
      <c r="BU32">
        <v>75.278800000000004</v>
      </c>
      <c r="BV32">
        <v>0.90009300000000003</v>
      </c>
      <c r="BW32">
        <v>9.9906599999999998E-2</v>
      </c>
      <c r="BX32">
        <v>0</v>
      </c>
      <c r="BY32">
        <v>2.2338</v>
      </c>
      <c r="BZ32">
        <v>0</v>
      </c>
      <c r="CA32">
        <v>709.46900000000005</v>
      </c>
      <c r="CB32">
        <v>581.12300000000005</v>
      </c>
      <c r="CC32">
        <v>32.936999999999998</v>
      </c>
      <c r="CD32">
        <v>38.125</v>
      </c>
      <c r="CE32">
        <v>35.875</v>
      </c>
      <c r="CF32">
        <v>36.811999999999998</v>
      </c>
      <c r="CG32">
        <v>33.75</v>
      </c>
      <c r="CH32">
        <v>67.760000000000005</v>
      </c>
      <c r="CI32">
        <v>7.52</v>
      </c>
      <c r="CJ32">
        <v>0</v>
      </c>
      <c r="CK32">
        <v>1690067891.7</v>
      </c>
      <c r="CL32">
        <v>0</v>
      </c>
      <c r="CM32">
        <v>1690066972</v>
      </c>
      <c r="CN32" t="s">
        <v>350</v>
      </c>
      <c r="CO32">
        <v>1690066972</v>
      </c>
      <c r="CP32">
        <v>1690066972</v>
      </c>
      <c r="CQ32">
        <v>63</v>
      </c>
      <c r="CR32">
        <v>0.104</v>
      </c>
      <c r="CS32">
        <v>8.0000000000000002E-3</v>
      </c>
      <c r="CT32">
        <v>-6.4630000000000001</v>
      </c>
      <c r="CU32">
        <v>-0.20399999999999999</v>
      </c>
      <c r="CV32">
        <v>416</v>
      </c>
      <c r="CW32">
        <v>13</v>
      </c>
      <c r="CX32">
        <v>0.12</v>
      </c>
      <c r="CY32">
        <v>0.05</v>
      </c>
      <c r="CZ32">
        <v>2.9239178649518398</v>
      </c>
      <c r="DA32">
        <v>4.4353247564900701E-2</v>
      </c>
      <c r="DB32">
        <v>3.9776442576263497E-2</v>
      </c>
      <c r="DC32">
        <v>1</v>
      </c>
      <c r="DD32">
        <v>403.61660000000001</v>
      </c>
      <c r="DE32">
        <v>-0.32544360902362002</v>
      </c>
      <c r="DF32">
        <v>4.5387663522149603E-2</v>
      </c>
      <c r="DG32">
        <v>-1</v>
      </c>
      <c r="DH32">
        <v>75.035340000000005</v>
      </c>
      <c r="DI32">
        <v>0.234464684057272</v>
      </c>
      <c r="DJ32">
        <v>0.14429738528469499</v>
      </c>
      <c r="DK32">
        <v>1</v>
      </c>
      <c r="DL32">
        <v>2</v>
      </c>
      <c r="DM32">
        <v>2</v>
      </c>
      <c r="DN32" t="s">
        <v>351</v>
      </c>
      <c r="DO32">
        <v>3.2414299999999998</v>
      </c>
      <c r="DP32">
        <v>2.8400500000000002</v>
      </c>
      <c r="DQ32">
        <v>9.8365800000000003E-2</v>
      </c>
      <c r="DR32">
        <v>9.7357700000000005E-2</v>
      </c>
      <c r="DS32">
        <v>8.7511599999999995E-2</v>
      </c>
      <c r="DT32">
        <v>7.9005300000000001E-2</v>
      </c>
      <c r="DU32">
        <v>26457.7</v>
      </c>
      <c r="DV32">
        <v>27634.799999999999</v>
      </c>
      <c r="DW32">
        <v>27448.400000000001</v>
      </c>
      <c r="DX32">
        <v>28719.5</v>
      </c>
      <c r="DY32">
        <v>33014</v>
      </c>
      <c r="DZ32">
        <v>35203.4</v>
      </c>
      <c r="EA32">
        <v>36701.599999999999</v>
      </c>
      <c r="EB32">
        <v>38905.4</v>
      </c>
      <c r="EC32">
        <v>2.3535699999999999</v>
      </c>
      <c r="ED32">
        <v>1.7598</v>
      </c>
      <c r="EE32">
        <v>8.0157099999999995E-2</v>
      </c>
      <c r="EF32">
        <v>0</v>
      </c>
      <c r="EG32">
        <v>19.672599999999999</v>
      </c>
      <c r="EH32">
        <v>999.9</v>
      </c>
      <c r="EI32">
        <v>56.091999999999999</v>
      </c>
      <c r="EJ32">
        <v>21.48</v>
      </c>
      <c r="EK32">
        <v>14.441599999999999</v>
      </c>
      <c r="EL32">
        <v>61.823799999999999</v>
      </c>
      <c r="EM32">
        <v>37.988799999999998</v>
      </c>
      <c r="EN32">
        <v>1</v>
      </c>
      <c r="EO32">
        <v>-0.54112000000000005</v>
      </c>
      <c r="EP32">
        <v>-1.1907099999999999</v>
      </c>
      <c r="EQ32">
        <v>19.972799999999999</v>
      </c>
      <c r="ER32">
        <v>5.2204300000000003</v>
      </c>
      <c r="ES32">
        <v>11.9201</v>
      </c>
      <c r="ET32">
        <v>4.9547499999999998</v>
      </c>
      <c r="EU32">
        <v>3.29705</v>
      </c>
      <c r="EV32">
        <v>9999</v>
      </c>
      <c r="EW32">
        <v>6251.1</v>
      </c>
      <c r="EX32">
        <v>90.1</v>
      </c>
      <c r="EY32">
        <v>174</v>
      </c>
      <c r="EZ32">
        <v>1.7873000000000001</v>
      </c>
      <c r="FA32">
        <v>1.78633</v>
      </c>
      <c r="FB32">
        <v>1.7922400000000001</v>
      </c>
      <c r="FC32">
        <v>1.7963</v>
      </c>
      <c r="FD32">
        <v>1.79091</v>
      </c>
      <c r="FE32">
        <v>1.7910299999999999</v>
      </c>
      <c r="FF32">
        <v>1.7909999999999999</v>
      </c>
      <c r="FG32">
        <v>1.7908599999999999</v>
      </c>
      <c r="FH32">
        <v>0</v>
      </c>
      <c r="FI32">
        <v>0</v>
      </c>
      <c r="FJ32">
        <v>0</v>
      </c>
      <c r="FK32">
        <v>0</v>
      </c>
      <c r="FL32" t="s">
        <v>352</v>
      </c>
      <c r="FM32" t="s">
        <v>353</v>
      </c>
      <c r="FN32" t="s">
        <v>354</v>
      </c>
      <c r="FO32" t="s">
        <v>354</v>
      </c>
      <c r="FP32" t="s">
        <v>354</v>
      </c>
      <c r="FQ32" t="s">
        <v>354</v>
      </c>
      <c r="FR32">
        <v>0</v>
      </c>
      <c r="FS32">
        <v>100</v>
      </c>
      <c r="FT32">
        <v>100</v>
      </c>
      <c r="FU32">
        <v>-6.4630000000000001</v>
      </c>
      <c r="FV32">
        <v>-0.2041</v>
      </c>
      <c r="FW32">
        <v>-6.4633636363637397</v>
      </c>
      <c r="FX32">
        <v>0</v>
      </c>
      <c r="FY32">
        <v>0</v>
      </c>
      <c r="FZ32">
        <v>0</v>
      </c>
      <c r="GA32">
        <v>-0.2041</v>
      </c>
      <c r="GB32">
        <v>0</v>
      </c>
      <c r="GC32">
        <v>0</v>
      </c>
      <c r="GD32">
        <v>0</v>
      </c>
      <c r="GE32">
        <v>-1</v>
      </c>
      <c r="GF32">
        <v>-1</v>
      </c>
      <c r="GG32">
        <v>-1</v>
      </c>
      <c r="GH32">
        <v>-1</v>
      </c>
      <c r="GI32">
        <v>15.1</v>
      </c>
      <c r="GJ32">
        <v>15.1</v>
      </c>
      <c r="GK32">
        <v>1.0412600000000001</v>
      </c>
      <c r="GL32">
        <v>2.5439500000000002</v>
      </c>
      <c r="GM32">
        <v>1.4477500000000001</v>
      </c>
      <c r="GN32">
        <v>2.3168899999999999</v>
      </c>
      <c r="GO32">
        <v>1.5466299999999999</v>
      </c>
      <c r="GP32">
        <v>2.3889200000000002</v>
      </c>
      <c r="GQ32">
        <v>24.429099999999998</v>
      </c>
      <c r="GR32">
        <v>15.6381</v>
      </c>
      <c r="GS32">
        <v>18</v>
      </c>
      <c r="GT32">
        <v>637.16200000000003</v>
      </c>
      <c r="GU32">
        <v>379.61200000000002</v>
      </c>
      <c r="GV32">
        <v>21.621200000000002</v>
      </c>
      <c r="GW32">
        <v>20.224699999999999</v>
      </c>
      <c r="GX32">
        <v>30.0002</v>
      </c>
      <c r="GY32">
        <v>20.163699999999999</v>
      </c>
      <c r="GZ32">
        <v>20.149000000000001</v>
      </c>
      <c r="HA32">
        <v>20.836400000000001</v>
      </c>
      <c r="HB32">
        <v>10</v>
      </c>
      <c r="HC32">
        <v>-30</v>
      </c>
      <c r="HD32">
        <v>21.623799999999999</v>
      </c>
      <c r="HE32">
        <v>403.76299999999998</v>
      </c>
      <c r="HF32">
        <v>0</v>
      </c>
      <c r="HG32">
        <v>101.10599999999999</v>
      </c>
      <c r="HH32">
        <v>94.609399999999994</v>
      </c>
    </row>
    <row r="33" spans="1:216" x14ac:dyDescent="0.2">
      <c r="A33">
        <v>15</v>
      </c>
      <c r="B33">
        <v>1690067941.0999999</v>
      </c>
      <c r="C33">
        <v>854.09999990463302</v>
      </c>
      <c r="D33" t="s">
        <v>381</v>
      </c>
      <c r="E33" t="s">
        <v>382</v>
      </c>
      <c r="F33" t="s">
        <v>344</v>
      </c>
      <c r="G33" t="s">
        <v>345</v>
      </c>
      <c r="H33" t="s">
        <v>346</v>
      </c>
      <c r="I33" t="s">
        <v>347</v>
      </c>
      <c r="J33" t="s">
        <v>348</v>
      </c>
      <c r="K33" t="s">
        <v>349</v>
      </c>
      <c r="L33">
        <v>1690067941.0999999</v>
      </c>
      <c r="M33">
        <f t="shared" si="0"/>
        <v>1.3947359333245756E-3</v>
      </c>
      <c r="N33">
        <f t="shared" si="1"/>
        <v>1.3947359333245757</v>
      </c>
      <c r="O33">
        <f t="shared" si="2"/>
        <v>2.2633289901203053</v>
      </c>
      <c r="P33">
        <f t="shared" si="3"/>
        <v>400.03199999999998</v>
      </c>
      <c r="Q33">
        <f t="shared" si="4"/>
        <v>366.85663891931387</v>
      </c>
      <c r="R33">
        <f t="shared" si="5"/>
        <v>36.662710222319163</v>
      </c>
      <c r="S33">
        <f t="shared" si="6"/>
        <v>39.978170597807996</v>
      </c>
      <c r="T33">
        <f t="shared" si="7"/>
        <v>0.13797086756457275</v>
      </c>
      <c r="U33">
        <f t="shared" si="8"/>
        <v>2.9266975130955171</v>
      </c>
      <c r="V33">
        <f t="shared" si="9"/>
        <v>0.13445666171823231</v>
      </c>
      <c r="W33">
        <f t="shared" si="10"/>
        <v>8.4343695735353288E-2</v>
      </c>
      <c r="X33">
        <f t="shared" si="11"/>
        <v>9.9146344393993999</v>
      </c>
      <c r="Y33">
        <f t="shared" si="12"/>
        <v>21.374372686087238</v>
      </c>
      <c r="Z33">
        <f t="shared" si="13"/>
        <v>21.024000000000001</v>
      </c>
      <c r="AA33">
        <f t="shared" si="14"/>
        <v>2.4996154877582648</v>
      </c>
      <c r="AB33">
        <f t="shared" si="15"/>
        <v>57.014568574157096</v>
      </c>
      <c r="AC33">
        <f t="shared" si="16"/>
        <v>1.4836111455901</v>
      </c>
      <c r="AD33">
        <f t="shared" si="17"/>
        <v>2.6021614873054988</v>
      </c>
      <c r="AE33">
        <f t="shared" si="18"/>
        <v>1.0160043421681648</v>
      </c>
      <c r="AF33">
        <f t="shared" si="19"/>
        <v>-61.507854659613784</v>
      </c>
      <c r="AG33">
        <f t="shared" si="20"/>
        <v>103.50638030985945</v>
      </c>
      <c r="AH33">
        <f t="shared" si="21"/>
        <v>7.2094478193993066</v>
      </c>
      <c r="AI33">
        <f t="shared" si="22"/>
        <v>59.122607909044376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53744.3117989764</v>
      </c>
      <c r="AO33">
        <f t="shared" si="26"/>
        <v>59.944899999999997</v>
      </c>
      <c r="AP33">
        <f t="shared" si="27"/>
        <v>50.533730714714714</v>
      </c>
      <c r="AQ33">
        <f t="shared" si="28"/>
        <v>0.84300300300300302</v>
      </c>
      <c r="AR33">
        <f t="shared" si="29"/>
        <v>0.1653957957957958</v>
      </c>
      <c r="AS33">
        <v>1690067941.0999999</v>
      </c>
      <c r="AT33">
        <v>400.03199999999998</v>
      </c>
      <c r="AU33">
        <v>402.85300000000001</v>
      </c>
      <c r="AV33">
        <v>14.8454</v>
      </c>
      <c r="AW33">
        <v>13.471500000000001</v>
      </c>
      <c r="AX33">
        <v>406.495</v>
      </c>
      <c r="AY33">
        <v>15.0495</v>
      </c>
      <c r="AZ33">
        <v>600.05700000000002</v>
      </c>
      <c r="BA33">
        <v>99.837500000000006</v>
      </c>
      <c r="BB33">
        <v>9.9931500000000006E-2</v>
      </c>
      <c r="BC33">
        <v>21.68</v>
      </c>
      <c r="BD33">
        <v>21.024000000000001</v>
      </c>
      <c r="BE33">
        <v>999.9</v>
      </c>
      <c r="BF33">
        <v>0</v>
      </c>
      <c r="BG33">
        <v>0</v>
      </c>
      <c r="BH33">
        <v>10000</v>
      </c>
      <c r="BI33">
        <v>0</v>
      </c>
      <c r="BJ33">
        <v>24.723199999999999</v>
      </c>
      <c r="BK33">
        <v>-2.82104</v>
      </c>
      <c r="BL33">
        <v>406.06</v>
      </c>
      <c r="BM33">
        <v>408.35399999999998</v>
      </c>
      <c r="BN33">
        <v>1.3739399999999999</v>
      </c>
      <c r="BO33">
        <v>402.85300000000001</v>
      </c>
      <c r="BP33">
        <v>13.471500000000001</v>
      </c>
      <c r="BQ33">
        <v>1.4821299999999999</v>
      </c>
      <c r="BR33">
        <v>1.3449599999999999</v>
      </c>
      <c r="BS33">
        <v>12.7851</v>
      </c>
      <c r="BT33">
        <v>11.3109</v>
      </c>
      <c r="BU33">
        <v>59.944899999999997</v>
      </c>
      <c r="BV33">
        <v>0.89989699999999995</v>
      </c>
      <c r="BW33">
        <v>0.100103</v>
      </c>
      <c r="BX33">
        <v>0</v>
      </c>
      <c r="BY33">
        <v>2.1856</v>
      </c>
      <c r="BZ33">
        <v>0</v>
      </c>
      <c r="CA33">
        <v>585.75</v>
      </c>
      <c r="CB33">
        <v>462.72699999999998</v>
      </c>
      <c r="CC33">
        <v>32.811999999999998</v>
      </c>
      <c r="CD33">
        <v>38</v>
      </c>
      <c r="CE33">
        <v>35.75</v>
      </c>
      <c r="CF33">
        <v>36.75</v>
      </c>
      <c r="CG33">
        <v>33.625</v>
      </c>
      <c r="CH33">
        <v>53.94</v>
      </c>
      <c r="CI33">
        <v>6</v>
      </c>
      <c r="CJ33">
        <v>0</v>
      </c>
      <c r="CK33">
        <v>1690067952.9000001</v>
      </c>
      <c r="CL33">
        <v>0</v>
      </c>
      <c r="CM33">
        <v>1690066972</v>
      </c>
      <c r="CN33" t="s">
        <v>350</v>
      </c>
      <c r="CO33">
        <v>1690066972</v>
      </c>
      <c r="CP33">
        <v>1690066972</v>
      </c>
      <c r="CQ33">
        <v>63</v>
      </c>
      <c r="CR33">
        <v>0.104</v>
      </c>
      <c r="CS33">
        <v>8.0000000000000002E-3</v>
      </c>
      <c r="CT33">
        <v>-6.4630000000000001</v>
      </c>
      <c r="CU33">
        <v>-0.20399999999999999</v>
      </c>
      <c r="CV33">
        <v>416</v>
      </c>
      <c r="CW33">
        <v>13</v>
      </c>
      <c r="CX33">
        <v>0.12</v>
      </c>
      <c r="CY33">
        <v>0.05</v>
      </c>
      <c r="CZ33">
        <v>2.26792051835052</v>
      </c>
      <c r="DA33">
        <v>0.28385419698256398</v>
      </c>
      <c r="DB33">
        <v>4.9901149171930899E-2</v>
      </c>
      <c r="DC33">
        <v>1</v>
      </c>
      <c r="DD33">
        <v>402.90379999999999</v>
      </c>
      <c r="DE33">
        <v>6.6406015037999699E-2</v>
      </c>
      <c r="DF33">
        <v>2.0259812437430798E-2</v>
      </c>
      <c r="DG33">
        <v>-1</v>
      </c>
      <c r="DH33">
        <v>60.025100000000002</v>
      </c>
      <c r="DI33">
        <v>8.6336602298010504E-2</v>
      </c>
      <c r="DJ33">
        <v>0.14146057401268999</v>
      </c>
      <c r="DK33">
        <v>1</v>
      </c>
      <c r="DL33">
        <v>2</v>
      </c>
      <c r="DM33">
        <v>2</v>
      </c>
      <c r="DN33" t="s">
        <v>351</v>
      </c>
      <c r="DO33">
        <v>3.2414999999999998</v>
      </c>
      <c r="DP33">
        <v>2.8401200000000002</v>
      </c>
      <c r="DQ33">
        <v>9.8366800000000004E-2</v>
      </c>
      <c r="DR33">
        <v>9.7217999999999999E-2</v>
      </c>
      <c r="DS33">
        <v>8.7113300000000005E-2</v>
      </c>
      <c r="DT33">
        <v>7.8942300000000007E-2</v>
      </c>
      <c r="DU33">
        <v>26457.4</v>
      </c>
      <c r="DV33">
        <v>27639.1</v>
      </c>
      <c r="DW33">
        <v>27448.1</v>
      </c>
      <c r="DX33">
        <v>28719.5</v>
      </c>
      <c r="DY33">
        <v>33028</v>
      </c>
      <c r="DZ33">
        <v>35205.9</v>
      </c>
      <c r="EA33">
        <v>36700.699999999997</v>
      </c>
      <c r="EB33">
        <v>38905.4</v>
      </c>
      <c r="EC33">
        <v>2.35337</v>
      </c>
      <c r="ED33">
        <v>1.76003</v>
      </c>
      <c r="EE33">
        <v>7.9006000000000007E-2</v>
      </c>
      <c r="EF33">
        <v>0</v>
      </c>
      <c r="EG33">
        <v>19.7178</v>
      </c>
      <c r="EH33">
        <v>999.9</v>
      </c>
      <c r="EI33">
        <v>56.091999999999999</v>
      </c>
      <c r="EJ33">
        <v>21.47</v>
      </c>
      <c r="EK33">
        <v>14.4329</v>
      </c>
      <c r="EL33">
        <v>62.023800000000001</v>
      </c>
      <c r="EM33">
        <v>38.1691</v>
      </c>
      <c r="EN33">
        <v>1</v>
      </c>
      <c r="EO33">
        <v>-0.54114300000000004</v>
      </c>
      <c r="EP33">
        <v>-0.99309400000000003</v>
      </c>
      <c r="EQ33">
        <v>19.981400000000001</v>
      </c>
      <c r="ER33">
        <v>5.2219300000000004</v>
      </c>
      <c r="ES33">
        <v>11.9201</v>
      </c>
      <c r="ET33">
        <v>4.9549000000000003</v>
      </c>
      <c r="EU33">
        <v>3.2970299999999999</v>
      </c>
      <c r="EV33">
        <v>9999</v>
      </c>
      <c r="EW33">
        <v>6252.6</v>
      </c>
      <c r="EX33">
        <v>90.1</v>
      </c>
      <c r="EY33">
        <v>174</v>
      </c>
      <c r="EZ33">
        <v>1.79444</v>
      </c>
      <c r="FA33">
        <v>1.7934399999999999</v>
      </c>
      <c r="FB33">
        <v>1.79938</v>
      </c>
      <c r="FC33">
        <v>1.8034300000000001</v>
      </c>
      <c r="FD33">
        <v>1.7980400000000001</v>
      </c>
      <c r="FE33">
        <v>1.7981799999999999</v>
      </c>
      <c r="FF33">
        <v>1.79817</v>
      </c>
      <c r="FG33">
        <v>1.798</v>
      </c>
      <c r="FH33">
        <v>0</v>
      </c>
      <c r="FI33">
        <v>0</v>
      </c>
      <c r="FJ33">
        <v>0</v>
      </c>
      <c r="FK33">
        <v>0</v>
      </c>
      <c r="FL33" t="s">
        <v>352</v>
      </c>
      <c r="FM33" t="s">
        <v>353</v>
      </c>
      <c r="FN33" t="s">
        <v>354</v>
      </c>
      <c r="FO33" t="s">
        <v>354</v>
      </c>
      <c r="FP33" t="s">
        <v>354</v>
      </c>
      <c r="FQ33" t="s">
        <v>354</v>
      </c>
      <c r="FR33">
        <v>0</v>
      </c>
      <c r="FS33">
        <v>100</v>
      </c>
      <c r="FT33">
        <v>100</v>
      </c>
      <c r="FU33">
        <v>-6.4630000000000001</v>
      </c>
      <c r="FV33">
        <v>-0.2041</v>
      </c>
      <c r="FW33">
        <v>-6.4633636363637397</v>
      </c>
      <c r="FX33">
        <v>0</v>
      </c>
      <c r="FY33">
        <v>0</v>
      </c>
      <c r="FZ33">
        <v>0</v>
      </c>
      <c r="GA33">
        <v>-0.2041</v>
      </c>
      <c r="GB33">
        <v>0</v>
      </c>
      <c r="GC33">
        <v>0</v>
      </c>
      <c r="GD33">
        <v>0</v>
      </c>
      <c r="GE33">
        <v>-1</v>
      </c>
      <c r="GF33">
        <v>-1</v>
      </c>
      <c r="GG33">
        <v>-1</v>
      </c>
      <c r="GH33">
        <v>-1</v>
      </c>
      <c r="GI33">
        <v>16.2</v>
      </c>
      <c r="GJ33">
        <v>16.2</v>
      </c>
      <c r="GK33">
        <v>1.0388200000000001</v>
      </c>
      <c r="GL33">
        <v>2.5415000000000001</v>
      </c>
      <c r="GM33">
        <v>1.4477500000000001</v>
      </c>
      <c r="GN33">
        <v>2.3168899999999999</v>
      </c>
      <c r="GO33">
        <v>1.5466299999999999</v>
      </c>
      <c r="GP33">
        <v>2.4035600000000001</v>
      </c>
      <c r="GQ33">
        <v>24.388400000000001</v>
      </c>
      <c r="GR33">
        <v>15.629300000000001</v>
      </c>
      <c r="GS33">
        <v>18</v>
      </c>
      <c r="GT33">
        <v>637.08299999999997</v>
      </c>
      <c r="GU33">
        <v>379.78300000000002</v>
      </c>
      <c r="GV33">
        <v>21.504799999999999</v>
      </c>
      <c r="GW33">
        <v>20.226400000000002</v>
      </c>
      <c r="GX33">
        <v>30</v>
      </c>
      <c r="GY33">
        <v>20.168500000000002</v>
      </c>
      <c r="GZ33">
        <v>20.154199999999999</v>
      </c>
      <c r="HA33">
        <v>20.807400000000001</v>
      </c>
      <c r="HB33">
        <v>10</v>
      </c>
      <c r="HC33">
        <v>-30</v>
      </c>
      <c r="HD33">
        <v>21.486499999999999</v>
      </c>
      <c r="HE33">
        <v>402.97899999999998</v>
      </c>
      <c r="HF33">
        <v>0</v>
      </c>
      <c r="HG33">
        <v>101.105</v>
      </c>
      <c r="HH33">
        <v>94.609399999999994</v>
      </c>
    </row>
    <row r="34" spans="1:216" x14ac:dyDescent="0.2">
      <c r="A34">
        <v>16</v>
      </c>
      <c r="B34">
        <v>1690068002.0999999</v>
      </c>
      <c r="C34">
        <v>915.09999990463302</v>
      </c>
      <c r="D34" t="s">
        <v>383</v>
      </c>
      <c r="E34" t="s">
        <v>384</v>
      </c>
      <c r="F34" t="s">
        <v>344</v>
      </c>
      <c r="G34" t="s">
        <v>345</v>
      </c>
      <c r="H34" t="s">
        <v>346</v>
      </c>
      <c r="I34" t="s">
        <v>347</v>
      </c>
      <c r="J34" t="s">
        <v>348</v>
      </c>
      <c r="K34" t="s">
        <v>349</v>
      </c>
      <c r="L34">
        <v>1690068002.0999999</v>
      </c>
      <c r="M34">
        <f t="shared" si="0"/>
        <v>1.3122565496513513E-3</v>
      </c>
      <c r="N34">
        <f t="shared" si="1"/>
        <v>1.3122565496513512</v>
      </c>
      <c r="O34">
        <f t="shared" si="2"/>
        <v>1.8372784669090956</v>
      </c>
      <c r="P34">
        <f t="shared" si="3"/>
        <v>399.99700000000001</v>
      </c>
      <c r="Q34">
        <f t="shared" si="4"/>
        <v>370.36232726261181</v>
      </c>
      <c r="R34">
        <f t="shared" si="5"/>
        <v>37.012714718480005</v>
      </c>
      <c r="S34">
        <f t="shared" si="6"/>
        <v>39.974300190499996</v>
      </c>
      <c r="T34">
        <f t="shared" si="7"/>
        <v>0.1291376636951444</v>
      </c>
      <c r="U34">
        <f t="shared" si="8"/>
        <v>2.9254716341668887</v>
      </c>
      <c r="V34">
        <f t="shared" si="9"/>
        <v>0.12605235208098856</v>
      </c>
      <c r="W34">
        <f t="shared" si="10"/>
        <v>7.905378352115576E-2</v>
      </c>
      <c r="X34">
        <f t="shared" si="11"/>
        <v>8.3027597409442215</v>
      </c>
      <c r="Y34">
        <f t="shared" si="12"/>
        <v>21.342347539960617</v>
      </c>
      <c r="Z34">
        <f t="shared" si="13"/>
        <v>20.9879</v>
      </c>
      <c r="AA34">
        <f t="shared" si="14"/>
        <v>2.4940765485937586</v>
      </c>
      <c r="AB34">
        <f t="shared" si="15"/>
        <v>56.811083333977841</v>
      </c>
      <c r="AC34">
        <f t="shared" si="16"/>
        <v>1.4743531908499998</v>
      </c>
      <c r="AD34">
        <f t="shared" si="17"/>
        <v>2.5951858410843078</v>
      </c>
      <c r="AE34">
        <f t="shared" si="18"/>
        <v>1.0197233577437588</v>
      </c>
      <c r="AF34">
        <f t="shared" si="19"/>
        <v>-57.870513839624593</v>
      </c>
      <c r="AG34">
        <f t="shared" si="20"/>
        <v>102.23282493364917</v>
      </c>
      <c r="AH34">
        <f t="shared" si="21"/>
        <v>7.1208217483351381</v>
      </c>
      <c r="AI34">
        <f t="shared" si="22"/>
        <v>59.785892583303934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53716.254092619631</v>
      </c>
      <c r="AO34">
        <f t="shared" si="26"/>
        <v>50.204599999999999</v>
      </c>
      <c r="AP34">
        <f t="shared" si="27"/>
        <v>42.32217777250996</v>
      </c>
      <c r="AQ34">
        <f t="shared" si="28"/>
        <v>0.84299402390438249</v>
      </c>
      <c r="AR34">
        <f t="shared" si="29"/>
        <v>0.16537846613545815</v>
      </c>
      <c r="AS34">
        <v>1690068002.0999999</v>
      </c>
      <c r="AT34">
        <v>399.99700000000001</v>
      </c>
      <c r="AU34">
        <v>402.35899999999998</v>
      </c>
      <c r="AV34">
        <v>14.7529</v>
      </c>
      <c r="AW34">
        <v>13.460100000000001</v>
      </c>
      <c r="AX34">
        <v>406.46</v>
      </c>
      <c r="AY34">
        <v>14.957000000000001</v>
      </c>
      <c r="AZ34">
        <v>600.04499999999996</v>
      </c>
      <c r="BA34">
        <v>99.836399999999998</v>
      </c>
      <c r="BB34">
        <v>0.10009999999999999</v>
      </c>
      <c r="BC34">
        <v>21.636099999999999</v>
      </c>
      <c r="BD34">
        <v>20.9879</v>
      </c>
      <c r="BE34">
        <v>999.9</v>
      </c>
      <c r="BF34">
        <v>0</v>
      </c>
      <c r="BG34">
        <v>0</v>
      </c>
      <c r="BH34">
        <v>9993.1200000000008</v>
      </c>
      <c r="BI34">
        <v>0</v>
      </c>
      <c r="BJ34">
        <v>29.493500000000001</v>
      </c>
      <c r="BK34">
        <v>-2.3624900000000002</v>
      </c>
      <c r="BL34">
        <v>405.98599999999999</v>
      </c>
      <c r="BM34">
        <v>407.84899999999999</v>
      </c>
      <c r="BN34">
        <v>1.29274</v>
      </c>
      <c r="BO34">
        <v>402.35899999999998</v>
      </c>
      <c r="BP34">
        <v>13.460100000000001</v>
      </c>
      <c r="BQ34">
        <v>1.4728699999999999</v>
      </c>
      <c r="BR34">
        <v>1.3438099999999999</v>
      </c>
      <c r="BS34">
        <v>12.689399999999999</v>
      </c>
      <c r="BT34">
        <v>11.298</v>
      </c>
      <c r="BU34">
        <v>50.204599999999999</v>
      </c>
      <c r="BV34">
        <v>0.90019199999999999</v>
      </c>
      <c r="BW34">
        <v>9.9808400000000005E-2</v>
      </c>
      <c r="BX34">
        <v>0</v>
      </c>
      <c r="BY34">
        <v>2.1122000000000001</v>
      </c>
      <c r="BZ34">
        <v>0</v>
      </c>
      <c r="CA34">
        <v>514.20899999999995</v>
      </c>
      <c r="CB34">
        <v>387.57</v>
      </c>
      <c r="CC34">
        <v>32.686999999999998</v>
      </c>
      <c r="CD34">
        <v>37.875</v>
      </c>
      <c r="CE34">
        <v>35.625</v>
      </c>
      <c r="CF34">
        <v>36.686999999999998</v>
      </c>
      <c r="CG34">
        <v>33.5</v>
      </c>
      <c r="CH34">
        <v>45.19</v>
      </c>
      <c r="CI34">
        <v>5.01</v>
      </c>
      <c r="CJ34">
        <v>0</v>
      </c>
      <c r="CK34">
        <v>1690068013.5</v>
      </c>
      <c r="CL34">
        <v>0</v>
      </c>
      <c r="CM34">
        <v>1690066972</v>
      </c>
      <c r="CN34" t="s">
        <v>350</v>
      </c>
      <c r="CO34">
        <v>1690066972</v>
      </c>
      <c r="CP34">
        <v>1690066972</v>
      </c>
      <c r="CQ34">
        <v>63</v>
      </c>
      <c r="CR34">
        <v>0.104</v>
      </c>
      <c r="CS34">
        <v>8.0000000000000002E-3</v>
      </c>
      <c r="CT34">
        <v>-6.4630000000000001</v>
      </c>
      <c r="CU34">
        <v>-0.20399999999999999</v>
      </c>
      <c r="CV34">
        <v>416</v>
      </c>
      <c r="CW34">
        <v>13</v>
      </c>
      <c r="CX34">
        <v>0.12</v>
      </c>
      <c r="CY34">
        <v>0.05</v>
      </c>
      <c r="CZ34">
        <v>1.7962854735762499</v>
      </c>
      <c r="DA34">
        <v>-0.25927537129813599</v>
      </c>
      <c r="DB34">
        <v>4.9269534731852603E-2</v>
      </c>
      <c r="DC34">
        <v>1</v>
      </c>
      <c r="DD34">
        <v>402.39330000000001</v>
      </c>
      <c r="DE34">
        <v>-0.44950375939918102</v>
      </c>
      <c r="DF34">
        <v>5.3454747216685E-2</v>
      </c>
      <c r="DG34">
        <v>-1</v>
      </c>
      <c r="DH34">
        <v>50.005139999999997</v>
      </c>
      <c r="DI34">
        <v>-0.464382054851046</v>
      </c>
      <c r="DJ34">
        <v>0.17150217024865899</v>
      </c>
      <c r="DK34">
        <v>1</v>
      </c>
      <c r="DL34">
        <v>2</v>
      </c>
      <c r="DM34">
        <v>2</v>
      </c>
      <c r="DN34" t="s">
        <v>351</v>
      </c>
      <c r="DO34">
        <v>3.2414700000000001</v>
      </c>
      <c r="DP34">
        <v>2.84022</v>
      </c>
      <c r="DQ34">
        <v>9.8358100000000004E-2</v>
      </c>
      <c r="DR34">
        <v>9.7125400000000001E-2</v>
      </c>
      <c r="DS34">
        <v>8.6721400000000004E-2</v>
      </c>
      <c r="DT34">
        <v>7.8892500000000004E-2</v>
      </c>
      <c r="DU34">
        <v>26458.2</v>
      </c>
      <c r="DV34">
        <v>27641.9</v>
      </c>
      <c r="DW34">
        <v>27448.799999999999</v>
      </c>
      <c r="DX34">
        <v>28719.5</v>
      </c>
      <c r="DY34">
        <v>33043.4</v>
      </c>
      <c r="DZ34">
        <v>35208</v>
      </c>
      <c r="EA34">
        <v>36701.800000000003</v>
      </c>
      <c r="EB34">
        <v>38905.599999999999</v>
      </c>
      <c r="EC34">
        <v>2.3533300000000001</v>
      </c>
      <c r="ED34">
        <v>1.76007</v>
      </c>
      <c r="EE34">
        <v>7.8365199999999996E-2</v>
      </c>
      <c r="EF34">
        <v>0</v>
      </c>
      <c r="EG34">
        <v>19.692299999999999</v>
      </c>
      <c r="EH34">
        <v>999.9</v>
      </c>
      <c r="EI34">
        <v>56.073999999999998</v>
      </c>
      <c r="EJ34">
        <v>21.47</v>
      </c>
      <c r="EK34">
        <v>14.4276</v>
      </c>
      <c r="EL34">
        <v>62.223799999999997</v>
      </c>
      <c r="EM34">
        <v>38.145000000000003</v>
      </c>
      <c r="EN34">
        <v>1</v>
      </c>
      <c r="EO34">
        <v>-0.54138500000000001</v>
      </c>
      <c r="EP34">
        <v>-1.21898</v>
      </c>
      <c r="EQ34">
        <v>19.9726</v>
      </c>
      <c r="ER34">
        <v>5.22133</v>
      </c>
      <c r="ES34">
        <v>11.9201</v>
      </c>
      <c r="ET34">
        <v>4.9554</v>
      </c>
      <c r="EU34">
        <v>3.2970000000000002</v>
      </c>
      <c r="EV34">
        <v>9999</v>
      </c>
      <c r="EW34">
        <v>6253.8</v>
      </c>
      <c r="EX34">
        <v>90.1</v>
      </c>
      <c r="EY34">
        <v>174</v>
      </c>
      <c r="EZ34">
        <v>1.7917700000000001</v>
      </c>
      <c r="FA34">
        <v>1.79078</v>
      </c>
      <c r="FB34">
        <v>1.7967599999999999</v>
      </c>
      <c r="FC34">
        <v>1.8007899999999999</v>
      </c>
      <c r="FD34">
        <v>1.79539</v>
      </c>
      <c r="FE34">
        <v>1.79552</v>
      </c>
      <c r="FF34">
        <v>1.79552</v>
      </c>
      <c r="FG34">
        <v>1.7953699999999999</v>
      </c>
      <c r="FH34">
        <v>0</v>
      </c>
      <c r="FI34">
        <v>0</v>
      </c>
      <c r="FJ34">
        <v>0</v>
      </c>
      <c r="FK34">
        <v>0</v>
      </c>
      <c r="FL34" t="s">
        <v>352</v>
      </c>
      <c r="FM34" t="s">
        <v>353</v>
      </c>
      <c r="FN34" t="s">
        <v>354</v>
      </c>
      <c r="FO34" t="s">
        <v>354</v>
      </c>
      <c r="FP34" t="s">
        <v>354</v>
      </c>
      <c r="FQ34" t="s">
        <v>354</v>
      </c>
      <c r="FR34">
        <v>0</v>
      </c>
      <c r="FS34">
        <v>100</v>
      </c>
      <c r="FT34">
        <v>100</v>
      </c>
      <c r="FU34">
        <v>-6.4630000000000001</v>
      </c>
      <c r="FV34">
        <v>-0.2041</v>
      </c>
      <c r="FW34">
        <v>-6.4633636363637397</v>
      </c>
      <c r="FX34">
        <v>0</v>
      </c>
      <c r="FY34">
        <v>0</v>
      </c>
      <c r="FZ34">
        <v>0</v>
      </c>
      <c r="GA34">
        <v>-0.2041</v>
      </c>
      <c r="GB34">
        <v>0</v>
      </c>
      <c r="GC34">
        <v>0</v>
      </c>
      <c r="GD34">
        <v>0</v>
      </c>
      <c r="GE34">
        <v>-1</v>
      </c>
      <c r="GF34">
        <v>-1</v>
      </c>
      <c r="GG34">
        <v>-1</v>
      </c>
      <c r="GH34">
        <v>-1</v>
      </c>
      <c r="GI34">
        <v>17.2</v>
      </c>
      <c r="GJ34">
        <v>17.2</v>
      </c>
      <c r="GK34">
        <v>1.0388200000000001</v>
      </c>
      <c r="GL34">
        <v>2.5390600000000001</v>
      </c>
      <c r="GM34">
        <v>1.4489700000000001</v>
      </c>
      <c r="GN34">
        <v>2.3168899999999999</v>
      </c>
      <c r="GO34">
        <v>1.5466299999999999</v>
      </c>
      <c r="GP34">
        <v>2.3974600000000001</v>
      </c>
      <c r="GQ34">
        <v>24.368099999999998</v>
      </c>
      <c r="GR34">
        <v>15.6205</v>
      </c>
      <c r="GS34">
        <v>18</v>
      </c>
      <c r="GT34">
        <v>637.07000000000005</v>
      </c>
      <c r="GU34">
        <v>379.839</v>
      </c>
      <c r="GV34">
        <v>21.5791</v>
      </c>
      <c r="GW34">
        <v>20.226400000000002</v>
      </c>
      <c r="GX34">
        <v>30</v>
      </c>
      <c r="GY34">
        <v>20.170200000000001</v>
      </c>
      <c r="GZ34">
        <v>20.157599999999999</v>
      </c>
      <c r="HA34">
        <v>20.791599999999999</v>
      </c>
      <c r="HB34">
        <v>10</v>
      </c>
      <c r="HC34">
        <v>-30</v>
      </c>
      <c r="HD34">
        <v>21.587399999999999</v>
      </c>
      <c r="HE34">
        <v>402.48700000000002</v>
      </c>
      <c r="HF34">
        <v>0</v>
      </c>
      <c r="HG34">
        <v>101.107</v>
      </c>
      <c r="HH34">
        <v>94.609700000000004</v>
      </c>
    </row>
    <row r="35" spans="1:216" x14ac:dyDescent="0.2">
      <c r="A35">
        <v>17</v>
      </c>
      <c r="B35">
        <v>1690068063.0999999</v>
      </c>
      <c r="C35">
        <v>976.09999990463302</v>
      </c>
      <c r="D35" t="s">
        <v>385</v>
      </c>
      <c r="E35" t="s">
        <v>386</v>
      </c>
      <c r="F35" t="s">
        <v>344</v>
      </c>
      <c r="G35" t="s">
        <v>345</v>
      </c>
      <c r="H35" t="s">
        <v>346</v>
      </c>
      <c r="I35" t="s">
        <v>347</v>
      </c>
      <c r="J35" t="s">
        <v>348</v>
      </c>
      <c r="K35" t="s">
        <v>349</v>
      </c>
      <c r="L35">
        <v>1690068063.0999999</v>
      </c>
      <c r="M35">
        <f t="shared" si="0"/>
        <v>1.237587198351925E-3</v>
      </c>
      <c r="N35">
        <f t="shared" si="1"/>
        <v>1.2375871983519251</v>
      </c>
      <c r="O35">
        <f t="shared" si="2"/>
        <v>0.70282476213355227</v>
      </c>
      <c r="P35">
        <f t="shared" si="3"/>
        <v>400.13600000000002</v>
      </c>
      <c r="Q35">
        <f t="shared" si="4"/>
        <v>384.05684001357821</v>
      </c>
      <c r="R35">
        <f t="shared" si="5"/>
        <v>38.380966871248233</v>
      </c>
      <c r="S35">
        <f t="shared" si="6"/>
        <v>39.987848047311999</v>
      </c>
      <c r="T35">
        <f t="shared" si="7"/>
        <v>0.12053737446966582</v>
      </c>
      <c r="U35">
        <f t="shared" si="8"/>
        <v>2.9243645358796577</v>
      </c>
      <c r="V35">
        <f t="shared" si="9"/>
        <v>0.11784371826688712</v>
      </c>
      <c r="W35">
        <f t="shared" si="10"/>
        <v>7.3889324632434722E-2</v>
      </c>
      <c r="X35">
        <f t="shared" si="11"/>
        <v>4.9557957497663541</v>
      </c>
      <c r="Y35">
        <f t="shared" si="12"/>
        <v>21.34662411557796</v>
      </c>
      <c r="Z35">
        <f t="shared" si="13"/>
        <v>20.994199999999999</v>
      </c>
      <c r="AA35">
        <f t="shared" si="14"/>
        <v>2.4950424028971319</v>
      </c>
      <c r="AB35">
        <f t="shared" si="15"/>
        <v>56.485522796904228</v>
      </c>
      <c r="AC35">
        <f t="shared" si="16"/>
        <v>1.4663256943734</v>
      </c>
      <c r="AD35">
        <f t="shared" si="17"/>
        <v>2.595931880892079</v>
      </c>
      <c r="AE35">
        <f t="shared" si="18"/>
        <v>1.0287167085237319</v>
      </c>
      <c r="AF35">
        <f t="shared" si="19"/>
        <v>-54.577595447319894</v>
      </c>
      <c r="AG35">
        <f t="shared" si="20"/>
        <v>101.94188319900522</v>
      </c>
      <c r="AH35">
        <f t="shared" si="21"/>
        <v>7.1036430909040602</v>
      </c>
      <c r="AI35">
        <f t="shared" si="22"/>
        <v>59.423726592355735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53682.841790198312</v>
      </c>
      <c r="AO35">
        <f t="shared" si="26"/>
        <v>29.959399999999999</v>
      </c>
      <c r="AP35">
        <f t="shared" si="27"/>
        <v>25.256194191588779</v>
      </c>
      <c r="AQ35">
        <f t="shared" si="28"/>
        <v>0.84301401869158865</v>
      </c>
      <c r="AR35">
        <f t="shared" si="29"/>
        <v>0.16541705607476634</v>
      </c>
      <c r="AS35">
        <v>1690068063.0999999</v>
      </c>
      <c r="AT35">
        <v>400.13600000000002</v>
      </c>
      <c r="AU35">
        <v>401.334</v>
      </c>
      <c r="AV35">
        <v>14.672700000000001</v>
      </c>
      <c r="AW35">
        <v>13.4533</v>
      </c>
      <c r="AX35">
        <v>406.59899999999999</v>
      </c>
      <c r="AY35">
        <v>14.876799999999999</v>
      </c>
      <c r="AZ35">
        <v>600.01400000000001</v>
      </c>
      <c r="BA35">
        <v>99.835700000000003</v>
      </c>
      <c r="BB35">
        <v>9.9942000000000003E-2</v>
      </c>
      <c r="BC35">
        <v>21.640799999999999</v>
      </c>
      <c r="BD35">
        <v>20.994199999999999</v>
      </c>
      <c r="BE35">
        <v>999.9</v>
      </c>
      <c r="BF35">
        <v>0</v>
      </c>
      <c r="BG35">
        <v>0</v>
      </c>
      <c r="BH35">
        <v>9986.8799999999992</v>
      </c>
      <c r="BI35">
        <v>0</v>
      </c>
      <c r="BJ35">
        <v>31.665199999999999</v>
      </c>
      <c r="BK35">
        <v>-1.1980599999999999</v>
      </c>
      <c r="BL35">
        <v>406.09399999999999</v>
      </c>
      <c r="BM35">
        <v>406.80700000000002</v>
      </c>
      <c r="BN35">
        <v>1.2194199999999999</v>
      </c>
      <c r="BO35">
        <v>401.334</v>
      </c>
      <c r="BP35">
        <v>13.4533</v>
      </c>
      <c r="BQ35">
        <v>1.4648600000000001</v>
      </c>
      <c r="BR35">
        <v>1.34311</v>
      </c>
      <c r="BS35">
        <v>12.606199999999999</v>
      </c>
      <c r="BT35">
        <v>11.2902</v>
      </c>
      <c r="BU35">
        <v>29.959399999999999</v>
      </c>
      <c r="BV35">
        <v>0.89943300000000004</v>
      </c>
      <c r="BW35">
        <v>0.100567</v>
      </c>
      <c r="BX35">
        <v>0</v>
      </c>
      <c r="BY35">
        <v>2.1604999999999999</v>
      </c>
      <c r="BZ35">
        <v>0</v>
      </c>
      <c r="CA35">
        <v>354.95499999999998</v>
      </c>
      <c r="CB35">
        <v>231.23400000000001</v>
      </c>
      <c r="CC35">
        <v>32.5</v>
      </c>
      <c r="CD35">
        <v>37.75</v>
      </c>
      <c r="CE35">
        <v>35.5</v>
      </c>
      <c r="CF35">
        <v>36.625</v>
      </c>
      <c r="CG35">
        <v>33.375</v>
      </c>
      <c r="CH35">
        <v>26.95</v>
      </c>
      <c r="CI35">
        <v>3.01</v>
      </c>
      <c r="CJ35">
        <v>0</v>
      </c>
      <c r="CK35">
        <v>1690068074.7</v>
      </c>
      <c r="CL35">
        <v>0</v>
      </c>
      <c r="CM35">
        <v>1690066972</v>
      </c>
      <c r="CN35" t="s">
        <v>350</v>
      </c>
      <c r="CO35">
        <v>1690066972</v>
      </c>
      <c r="CP35">
        <v>1690066972</v>
      </c>
      <c r="CQ35">
        <v>63</v>
      </c>
      <c r="CR35">
        <v>0.104</v>
      </c>
      <c r="CS35">
        <v>8.0000000000000002E-3</v>
      </c>
      <c r="CT35">
        <v>-6.4630000000000001</v>
      </c>
      <c r="CU35">
        <v>-0.20399999999999999</v>
      </c>
      <c r="CV35">
        <v>416</v>
      </c>
      <c r="CW35">
        <v>13</v>
      </c>
      <c r="CX35">
        <v>0.12</v>
      </c>
      <c r="CY35">
        <v>0.05</v>
      </c>
      <c r="CZ35">
        <v>0.79228713806362405</v>
      </c>
      <c r="DA35">
        <v>-0.153628862028512</v>
      </c>
      <c r="DB35">
        <v>3.9050048574910803E-2</v>
      </c>
      <c r="DC35">
        <v>1</v>
      </c>
      <c r="DD35">
        <v>401.39395000000002</v>
      </c>
      <c r="DE35">
        <v>-0.27054135338322799</v>
      </c>
      <c r="DF35">
        <v>4.23632800901892E-2</v>
      </c>
      <c r="DG35">
        <v>-1</v>
      </c>
      <c r="DH35">
        <v>30.028919047618999</v>
      </c>
      <c r="DI35">
        <v>-0.16319562731509901</v>
      </c>
      <c r="DJ35">
        <v>0.14081336387826299</v>
      </c>
      <c r="DK35">
        <v>1</v>
      </c>
      <c r="DL35">
        <v>2</v>
      </c>
      <c r="DM35">
        <v>2</v>
      </c>
      <c r="DN35" t="s">
        <v>351</v>
      </c>
      <c r="DO35">
        <v>3.2414100000000001</v>
      </c>
      <c r="DP35">
        <v>2.8400099999999999</v>
      </c>
      <c r="DQ35">
        <v>9.8382200000000003E-2</v>
      </c>
      <c r="DR35">
        <v>9.6936499999999995E-2</v>
      </c>
      <c r="DS35">
        <v>8.6381399999999997E-2</v>
      </c>
      <c r="DT35">
        <v>7.88629E-2</v>
      </c>
      <c r="DU35">
        <v>26458.7</v>
      </c>
      <c r="DV35">
        <v>27648.9</v>
      </c>
      <c r="DW35">
        <v>27449.9</v>
      </c>
      <c r="DX35">
        <v>28720.799999999999</v>
      </c>
      <c r="DY35">
        <v>33057.300000000003</v>
      </c>
      <c r="DZ35">
        <v>35210.199999999997</v>
      </c>
      <c r="EA35">
        <v>36703.300000000003</v>
      </c>
      <c r="EB35">
        <v>38906.800000000003</v>
      </c>
      <c r="EC35">
        <v>2.3530000000000002</v>
      </c>
      <c r="ED35">
        <v>1.76033</v>
      </c>
      <c r="EE35">
        <v>7.9046900000000003E-2</v>
      </c>
      <c r="EF35">
        <v>0</v>
      </c>
      <c r="EG35">
        <v>19.6873</v>
      </c>
      <c r="EH35">
        <v>999.9</v>
      </c>
      <c r="EI35">
        <v>56.085999999999999</v>
      </c>
      <c r="EJ35">
        <v>21.449000000000002</v>
      </c>
      <c r="EK35">
        <v>14.4139</v>
      </c>
      <c r="EL35">
        <v>62.213799999999999</v>
      </c>
      <c r="EM35">
        <v>38.140999999999998</v>
      </c>
      <c r="EN35">
        <v>1</v>
      </c>
      <c r="EO35">
        <v>-0.54191299999999998</v>
      </c>
      <c r="EP35">
        <v>-1.27532</v>
      </c>
      <c r="EQ35">
        <v>19.970400000000001</v>
      </c>
      <c r="ER35">
        <v>5.2172900000000002</v>
      </c>
      <c r="ES35">
        <v>11.9201</v>
      </c>
      <c r="ET35">
        <v>4.9550999999999998</v>
      </c>
      <c r="EU35">
        <v>3.2970000000000002</v>
      </c>
      <c r="EV35">
        <v>9999</v>
      </c>
      <c r="EW35">
        <v>6255.2</v>
      </c>
      <c r="EX35">
        <v>90.1</v>
      </c>
      <c r="EY35">
        <v>174</v>
      </c>
      <c r="EZ35">
        <v>1.8002499999999999</v>
      </c>
      <c r="FA35">
        <v>1.79932</v>
      </c>
      <c r="FB35">
        <v>1.80524</v>
      </c>
      <c r="FC35">
        <v>1.80925</v>
      </c>
      <c r="FD35">
        <v>1.8039099999999999</v>
      </c>
      <c r="FE35">
        <v>1.80402</v>
      </c>
      <c r="FF35">
        <v>1.804</v>
      </c>
      <c r="FG35">
        <v>1.80385</v>
      </c>
      <c r="FH35">
        <v>0</v>
      </c>
      <c r="FI35">
        <v>0</v>
      </c>
      <c r="FJ35">
        <v>0</v>
      </c>
      <c r="FK35">
        <v>0</v>
      </c>
      <c r="FL35" t="s">
        <v>352</v>
      </c>
      <c r="FM35" t="s">
        <v>353</v>
      </c>
      <c r="FN35" t="s">
        <v>354</v>
      </c>
      <c r="FO35" t="s">
        <v>354</v>
      </c>
      <c r="FP35" t="s">
        <v>354</v>
      </c>
      <c r="FQ35" t="s">
        <v>354</v>
      </c>
      <c r="FR35">
        <v>0</v>
      </c>
      <c r="FS35">
        <v>100</v>
      </c>
      <c r="FT35">
        <v>100</v>
      </c>
      <c r="FU35">
        <v>-6.4630000000000001</v>
      </c>
      <c r="FV35">
        <v>-0.2041</v>
      </c>
      <c r="FW35">
        <v>-6.4633636363637397</v>
      </c>
      <c r="FX35">
        <v>0</v>
      </c>
      <c r="FY35">
        <v>0</v>
      </c>
      <c r="FZ35">
        <v>0</v>
      </c>
      <c r="GA35">
        <v>-0.2041</v>
      </c>
      <c r="GB35">
        <v>0</v>
      </c>
      <c r="GC35">
        <v>0</v>
      </c>
      <c r="GD35">
        <v>0</v>
      </c>
      <c r="GE35">
        <v>-1</v>
      </c>
      <c r="GF35">
        <v>-1</v>
      </c>
      <c r="GG35">
        <v>-1</v>
      </c>
      <c r="GH35">
        <v>-1</v>
      </c>
      <c r="GI35">
        <v>18.2</v>
      </c>
      <c r="GJ35">
        <v>18.2</v>
      </c>
      <c r="GK35">
        <v>1.0363800000000001</v>
      </c>
      <c r="GL35">
        <v>2.5402800000000001</v>
      </c>
      <c r="GM35">
        <v>1.4489700000000001</v>
      </c>
      <c r="GN35">
        <v>2.3168899999999999</v>
      </c>
      <c r="GO35">
        <v>1.5466299999999999</v>
      </c>
      <c r="GP35">
        <v>2.4157700000000002</v>
      </c>
      <c r="GQ35">
        <v>24.347799999999999</v>
      </c>
      <c r="GR35">
        <v>15.611800000000001</v>
      </c>
      <c r="GS35">
        <v>18</v>
      </c>
      <c r="GT35">
        <v>636.84500000000003</v>
      </c>
      <c r="GU35">
        <v>379.97</v>
      </c>
      <c r="GV35">
        <v>21.735199999999999</v>
      </c>
      <c r="GW35">
        <v>20.2195</v>
      </c>
      <c r="GX35">
        <v>30</v>
      </c>
      <c r="GY35">
        <v>20.170200000000001</v>
      </c>
      <c r="GZ35">
        <v>20.155899999999999</v>
      </c>
      <c r="HA35">
        <v>20.745999999999999</v>
      </c>
      <c r="HB35">
        <v>10</v>
      </c>
      <c r="HC35">
        <v>-30</v>
      </c>
      <c r="HD35">
        <v>21.736999999999998</v>
      </c>
      <c r="HE35">
        <v>401.21699999999998</v>
      </c>
      <c r="HF35">
        <v>0</v>
      </c>
      <c r="HG35">
        <v>101.11199999999999</v>
      </c>
      <c r="HH35">
        <v>94.613200000000006</v>
      </c>
    </row>
    <row r="36" spans="1:216" x14ac:dyDescent="0.2">
      <c r="A36">
        <v>18</v>
      </c>
      <c r="B36">
        <v>1690068124.0999999</v>
      </c>
      <c r="C36">
        <v>1037.0999999046301</v>
      </c>
      <c r="D36" t="s">
        <v>387</v>
      </c>
      <c r="E36" t="s">
        <v>388</v>
      </c>
      <c r="F36" t="s">
        <v>344</v>
      </c>
      <c r="G36" t="s">
        <v>345</v>
      </c>
      <c r="H36" t="s">
        <v>346</v>
      </c>
      <c r="I36" t="s">
        <v>347</v>
      </c>
      <c r="J36" t="s">
        <v>348</v>
      </c>
      <c r="K36" t="s">
        <v>349</v>
      </c>
      <c r="L36">
        <v>1690068124.0999999</v>
      </c>
      <c r="M36">
        <f t="shared" si="0"/>
        <v>1.1711100337723627E-3</v>
      </c>
      <c r="N36">
        <f t="shared" si="1"/>
        <v>1.1711100337723628</v>
      </c>
      <c r="O36">
        <f t="shared" si="2"/>
        <v>0.28455508044887468</v>
      </c>
      <c r="P36">
        <f t="shared" si="3"/>
        <v>400.06400000000002</v>
      </c>
      <c r="Q36">
        <f t="shared" si="4"/>
        <v>389.29201902484078</v>
      </c>
      <c r="R36">
        <f t="shared" si="5"/>
        <v>38.903938796909458</v>
      </c>
      <c r="S36">
        <f t="shared" si="6"/>
        <v>39.980437846720001</v>
      </c>
      <c r="T36">
        <f t="shared" si="7"/>
        <v>0.11295314513127762</v>
      </c>
      <c r="U36">
        <f t="shared" si="8"/>
        <v>2.9268639964103782</v>
      </c>
      <c r="V36">
        <f t="shared" si="9"/>
        <v>0.11058618362624789</v>
      </c>
      <c r="W36">
        <f t="shared" si="10"/>
        <v>6.932489569191147E-2</v>
      </c>
      <c r="X36">
        <f t="shared" si="11"/>
        <v>3.3072872909999997</v>
      </c>
      <c r="Y36">
        <f t="shared" si="12"/>
        <v>21.373963454276236</v>
      </c>
      <c r="Z36">
        <f t="shared" si="13"/>
        <v>21.002300000000002</v>
      </c>
      <c r="AA36">
        <f t="shared" si="14"/>
        <v>2.4962846968904286</v>
      </c>
      <c r="AB36">
        <f t="shared" si="15"/>
        <v>56.13298408745603</v>
      </c>
      <c r="AC36">
        <f t="shared" si="16"/>
        <v>1.4589126238529997</v>
      </c>
      <c r="AD36">
        <f t="shared" si="17"/>
        <v>2.5990291582930851</v>
      </c>
      <c r="AE36">
        <f t="shared" si="18"/>
        <v>1.037372073037429</v>
      </c>
      <c r="AF36">
        <f t="shared" si="19"/>
        <v>-51.645952489361193</v>
      </c>
      <c r="AG36">
        <f t="shared" si="20"/>
        <v>103.82785438760506</v>
      </c>
      <c r="AH36">
        <f t="shared" si="21"/>
        <v>7.2299023785639696</v>
      </c>
      <c r="AI36">
        <f t="shared" si="22"/>
        <v>62.719091567807837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53752.74494542116</v>
      </c>
      <c r="AO36">
        <f t="shared" si="26"/>
        <v>19.9969</v>
      </c>
      <c r="AP36">
        <f t="shared" si="27"/>
        <v>16.857386699999999</v>
      </c>
      <c r="AQ36">
        <f t="shared" si="28"/>
        <v>0.84299999999999997</v>
      </c>
      <c r="AR36">
        <f t="shared" si="29"/>
        <v>0.16538999999999998</v>
      </c>
      <c r="AS36">
        <v>1690068124.0999999</v>
      </c>
      <c r="AT36">
        <v>400.06400000000002</v>
      </c>
      <c r="AU36">
        <v>400.81700000000001</v>
      </c>
      <c r="AV36">
        <v>14.598599999999999</v>
      </c>
      <c r="AW36">
        <v>13.444699999999999</v>
      </c>
      <c r="AX36">
        <v>406.52699999999999</v>
      </c>
      <c r="AY36">
        <v>14.8027</v>
      </c>
      <c r="AZ36">
        <v>600.05899999999997</v>
      </c>
      <c r="BA36">
        <v>99.834999999999994</v>
      </c>
      <c r="BB36">
        <v>0.100105</v>
      </c>
      <c r="BC36">
        <v>21.660299999999999</v>
      </c>
      <c r="BD36">
        <v>21.002300000000002</v>
      </c>
      <c r="BE36">
        <v>999.9</v>
      </c>
      <c r="BF36">
        <v>0</v>
      </c>
      <c r="BG36">
        <v>0</v>
      </c>
      <c r="BH36">
        <v>10001.200000000001</v>
      </c>
      <c r="BI36">
        <v>0</v>
      </c>
      <c r="BJ36">
        <v>32.002000000000002</v>
      </c>
      <c r="BK36">
        <v>-0.75366200000000005</v>
      </c>
      <c r="BL36">
        <v>405.99099999999999</v>
      </c>
      <c r="BM36">
        <v>406.28</v>
      </c>
      <c r="BN36">
        <v>1.1539200000000001</v>
      </c>
      <c r="BO36">
        <v>400.81700000000001</v>
      </c>
      <c r="BP36">
        <v>13.444699999999999</v>
      </c>
      <c r="BQ36">
        <v>1.45746</v>
      </c>
      <c r="BR36">
        <v>1.3422499999999999</v>
      </c>
      <c r="BS36">
        <v>12.529</v>
      </c>
      <c r="BT36">
        <v>11.2805</v>
      </c>
      <c r="BU36">
        <v>19.9969</v>
      </c>
      <c r="BV36">
        <v>0.89989699999999995</v>
      </c>
      <c r="BW36">
        <v>0.100103</v>
      </c>
      <c r="BX36">
        <v>0</v>
      </c>
      <c r="BY36">
        <v>2.3986000000000001</v>
      </c>
      <c r="BZ36">
        <v>0</v>
      </c>
      <c r="CA36">
        <v>279.66199999999998</v>
      </c>
      <c r="CB36">
        <v>154.36000000000001</v>
      </c>
      <c r="CC36">
        <v>32.311999999999998</v>
      </c>
      <c r="CD36">
        <v>37.625</v>
      </c>
      <c r="CE36">
        <v>35.311999999999998</v>
      </c>
      <c r="CF36">
        <v>36.5</v>
      </c>
      <c r="CG36">
        <v>33.25</v>
      </c>
      <c r="CH36">
        <v>18</v>
      </c>
      <c r="CI36">
        <v>2</v>
      </c>
      <c r="CJ36">
        <v>0</v>
      </c>
      <c r="CK36">
        <v>1690068135.9000001</v>
      </c>
      <c r="CL36">
        <v>0</v>
      </c>
      <c r="CM36">
        <v>1690066972</v>
      </c>
      <c r="CN36" t="s">
        <v>350</v>
      </c>
      <c r="CO36">
        <v>1690066972</v>
      </c>
      <c r="CP36">
        <v>1690066972</v>
      </c>
      <c r="CQ36">
        <v>63</v>
      </c>
      <c r="CR36">
        <v>0.104</v>
      </c>
      <c r="CS36">
        <v>8.0000000000000002E-3</v>
      </c>
      <c r="CT36">
        <v>-6.4630000000000001</v>
      </c>
      <c r="CU36">
        <v>-0.20399999999999999</v>
      </c>
      <c r="CV36">
        <v>416</v>
      </c>
      <c r="CW36">
        <v>13</v>
      </c>
      <c r="CX36">
        <v>0.12</v>
      </c>
      <c r="CY36">
        <v>0.05</v>
      </c>
      <c r="CZ36">
        <v>0.28592554436595702</v>
      </c>
      <c r="DA36">
        <v>1.8280735229828999E-2</v>
      </c>
      <c r="DB36">
        <v>3.5309719787474998E-2</v>
      </c>
      <c r="DC36">
        <v>1</v>
      </c>
      <c r="DD36">
        <v>400.82266666666698</v>
      </c>
      <c r="DE36">
        <v>-0.14851948051864799</v>
      </c>
      <c r="DF36">
        <v>3.2531791532551597E-2</v>
      </c>
      <c r="DG36">
        <v>-1</v>
      </c>
      <c r="DH36">
        <v>20.006975000000001</v>
      </c>
      <c r="DI36">
        <v>0.204330905152878</v>
      </c>
      <c r="DJ36">
        <v>7.9056017323161296E-2</v>
      </c>
      <c r="DK36">
        <v>1</v>
      </c>
      <c r="DL36">
        <v>2</v>
      </c>
      <c r="DM36">
        <v>2</v>
      </c>
      <c r="DN36" t="s">
        <v>351</v>
      </c>
      <c r="DO36">
        <v>3.24152</v>
      </c>
      <c r="DP36">
        <v>2.8403</v>
      </c>
      <c r="DQ36">
        <v>9.8368300000000006E-2</v>
      </c>
      <c r="DR36">
        <v>9.6841099999999999E-2</v>
      </c>
      <c r="DS36">
        <v>8.6067500000000005E-2</v>
      </c>
      <c r="DT36">
        <v>7.8826099999999996E-2</v>
      </c>
      <c r="DU36">
        <v>26459.5</v>
      </c>
      <c r="DV36">
        <v>27652.9</v>
      </c>
      <c r="DW36">
        <v>27450.3</v>
      </c>
      <c r="DX36">
        <v>28721.8</v>
      </c>
      <c r="DY36">
        <v>33069.300000000003</v>
      </c>
      <c r="DZ36">
        <v>35213</v>
      </c>
      <c r="EA36">
        <v>36703.800000000003</v>
      </c>
      <c r="EB36">
        <v>38908.300000000003</v>
      </c>
      <c r="EC36">
        <v>2.3530500000000001</v>
      </c>
      <c r="ED36">
        <v>1.76075</v>
      </c>
      <c r="EE36">
        <v>7.9296500000000006E-2</v>
      </c>
      <c r="EF36">
        <v>0</v>
      </c>
      <c r="EG36">
        <v>19.691299999999998</v>
      </c>
      <c r="EH36">
        <v>999.9</v>
      </c>
      <c r="EI36">
        <v>56.085999999999999</v>
      </c>
      <c r="EJ36">
        <v>21.449000000000002</v>
      </c>
      <c r="EK36">
        <v>14.413600000000001</v>
      </c>
      <c r="EL36">
        <v>61.9938</v>
      </c>
      <c r="EM36">
        <v>37.988799999999998</v>
      </c>
      <c r="EN36">
        <v>1</v>
      </c>
      <c r="EO36">
        <v>-0.54253799999999996</v>
      </c>
      <c r="EP36">
        <v>-1.14178</v>
      </c>
      <c r="EQ36">
        <v>19.976199999999999</v>
      </c>
      <c r="ER36">
        <v>5.2219300000000004</v>
      </c>
      <c r="ES36">
        <v>11.9201</v>
      </c>
      <c r="ET36">
        <v>4.9554999999999998</v>
      </c>
      <c r="EU36">
        <v>3.2970299999999999</v>
      </c>
      <c r="EV36">
        <v>9999</v>
      </c>
      <c r="EW36">
        <v>6256.4</v>
      </c>
      <c r="EX36">
        <v>90.1</v>
      </c>
      <c r="EY36">
        <v>174</v>
      </c>
      <c r="EZ36">
        <v>1.7893699999999999</v>
      </c>
      <c r="FA36">
        <v>1.7884500000000001</v>
      </c>
      <c r="FB36">
        <v>1.79437</v>
      </c>
      <c r="FC36">
        <v>1.7984100000000001</v>
      </c>
      <c r="FD36">
        <v>1.7930200000000001</v>
      </c>
      <c r="FE36">
        <v>1.79314</v>
      </c>
      <c r="FF36">
        <v>1.79311</v>
      </c>
      <c r="FG36">
        <v>1.79298</v>
      </c>
      <c r="FH36">
        <v>0</v>
      </c>
      <c r="FI36">
        <v>0</v>
      </c>
      <c r="FJ36">
        <v>0</v>
      </c>
      <c r="FK36">
        <v>0</v>
      </c>
      <c r="FL36" t="s">
        <v>352</v>
      </c>
      <c r="FM36" t="s">
        <v>353</v>
      </c>
      <c r="FN36" t="s">
        <v>354</v>
      </c>
      <c r="FO36" t="s">
        <v>354</v>
      </c>
      <c r="FP36" t="s">
        <v>354</v>
      </c>
      <c r="FQ36" t="s">
        <v>354</v>
      </c>
      <c r="FR36">
        <v>0</v>
      </c>
      <c r="FS36">
        <v>100</v>
      </c>
      <c r="FT36">
        <v>100</v>
      </c>
      <c r="FU36">
        <v>-6.4630000000000001</v>
      </c>
      <c r="FV36">
        <v>-0.2041</v>
      </c>
      <c r="FW36">
        <v>-6.4633636363637397</v>
      </c>
      <c r="FX36">
        <v>0</v>
      </c>
      <c r="FY36">
        <v>0</v>
      </c>
      <c r="FZ36">
        <v>0</v>
      </c>
      <c r="GA36">
        <v>-0.2041</v>
      </c>
      <c r="GB36">
        <v>0</v>
      </c>
      <c r="GC36">
        <v>0</v>
      </c>
      <c r="GD36">
        <v>0</v>
      </c>
      <c r="GE36">
        <v>-1</v>
      </c>
      <c r="GF36">
        <v>-1</v>
      </c>
      <c r="GG36">
        <v>-1</v>
      </c>
      <c r="GH36">
        <v>-1</v>
      </c>
      <c r="GI36">
        <v>19.2</v>
      </c>
      <c r="GJ36">
        <v>19.2</v>
      </c>
      <c r="GK36">
        <v>1.0351600000000001</v>
      </c>
      <c r="GL36">
        <v>2.5402800000000001</v>
      </c>
      <c r="GM36">
        <v>1.4477500000000001</v>
      </c>
      <c r="GN36">
        <v>2.3168899999999999</v>
      </c>
      <c r="GO36">
        <v>1.5466299999999999</v>
      </c>
      <c r="GP36">
        <v>2.4206500000000002</v>
      </c>
      <c r="GQ36">
        <v>24.327400000000001</v>
      </c>
      <c r="GR36">
        <v>15.611800000000001</v>
      </c>
      <c r="GS36">
        <v>18</v>
      </c>
      <c r="GT36">
        <v>636.79399999999998</v>
      </c>
      <c r="GU36">
        <v>380.17500000000001</v>
      </c>
      <c r="GV36">
        <v>21.651599999999998</v>
      </c>
      <c r="GW36">
        <v>20.209199999999999</v>
      </c>
      <c r="GX36">
        <v>30</v>
      </c>
      <c r="GY36">
        <v>20.1633</v>
      </c>
      <c r="GZ36">
        <v>20.150700000000001</v>
      </c>
      <c r="HA36">
        <v>20.7239</v>
      </c>
      <c r="HB36">
        <v>10</v>
      </c>
      <c r="HC36">
        <v>-30</v>
      </c>
      <c r="HD36">
        <v>21.645700000000001</v>
      </c>
      <c r="HE36">
        <v>400.661</v>
      </c>
      <c r="HF36">
        <v>0</v>
      </c>
      <c r="HG36">
        <v>101.113</v>
      </c>
      <c r="HH36">
        <v>94.616699999999994</v>
      </c>
    </row>
    <row r="37" spans="1:216" x14ac:dyDescent="0.2">
      <c r="A37">
        <v>19</v>
      </c>
      <c r="B37">
        <v>1690068185.0999999</v>
      </c>
      <c r="C37">
        <v>1098.0999999046301</v>
      </c>
      <c r="D37" t="s">
        <v>389</v>
      </c>
      <c r="E37" t="s">
        <v>390</v>
      </c>
      <c r="F37" t="s">
        <v>344</v>
      </c>
      <c r="G37" t="s">
        <v>345</v>
      </c>
      <c r="H37" t="s">
        <v>346</v>
      </c>
      <c r="I37" t="s">
        <v>347</v>
      </c>
      <c r="J37" t="s">
        <v>348</v>
      </c>
      <c r="K37" t="s">
        <v>349</v>
      </c>
      <c r="L37">
        <v>1690068185.0999999</v>
      </c>
      <c r="M37">
        <f t="shared" si="0"/>
        <v>1.1067064318000109E-3</v>
      </c>
      <c r="N37">
        <f t="shared" si="1"/>
        <v>1.106706431800011</v>
      </c>
      <c r="O37">
        <f t="shared" si="2"/>
        <v>-0.74882107419823563</v>
      </c>
      <c r="P37">
        <f t="shared" si="3"/>
        <v>400.12099999999998</v>
      </c>
      <c r="Q37">
        <f t="shared" si="4"/>
        <v>404.7711808307547</v>
      </c>
      <c r="R37">
        <f t="shared" si="5"/>
        <v>40.452114152922015</v>
      </c>
      <c r="S37">
        <f t="shared" si="6"/>
        <v>39.987383325466993</v>
      </c>
      <c r="T37">
        <f t="shared" si="7"/>
        <v>0.10620166176054821</v>
      </c>
      <c r="U37">
        <f t="shared" si="8"/>
        <v>2.9274811530630882</v>
      </c>
      <c r="V37">
        <f t="shared" si="9"/>
        <v>0.10410680584463144</v>
      </c>
      <c r="W37">
        <f t="shared" si="10"/>
        <v>6.5251526451612377E-2</v>
      </c>
      <c r="X37">
        <f t="shared" si="11"/>
        <v>0</v>
      </c>
      <c r="Y37">
        <f t="shared" si="12"/>
        <v>21.350749661311273</v>
      </c>
      <c r="Z37">
        <f t="shared" si="13"/>
        <v>20.989899999999999</v>
      </c>
      <c r="AA37">
        <f t="shared" si="14"/>
        <v>2.4943831335261328</v>
      </c>
      <c r="AB37">
        <f t="shared" si="15"/>
        <v>55.974533453935692</v>
      </c>
      <c r="AC37">
        <f t="shared" si="16"/>
        <v>1.4529719008849</v>
      </c>
      <c r="AD37">
        <f t="shared" si="17"/>
        <v>2.5957731332957423</v>
      </c>
      <c r="AE37">
        <f t="shared" si="18"/>
        <v>1.0414112326412328</v>
      </c>
      <c r="AF37">
        <f t="shared" si="19"/>
        <v>-48.805753642380481</v>
      </c>
      <c r="AG37">
        <f t="shared" si="20"/>
        <v>102.57135391416716</v>
      </c>
      <c r="AH37">
        <f t="shared" si="21"/>
        <v>7.1397046079292519</v>
      </c>
      <c r="AI37">
        <f t="shared" si="22"/>
        <v>60.905304879715935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53774.704184037459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1690068185.0999999</v>
      </c>
      <c r="AT37">
        <v>400.12099999999998</v>
      </c>
      <c r="AU37">
        <v>399.815</v>
      </c>
      <c r="AV37">
        <v>14.5387</v>
      </c>
      <c r="AW37">
        <v>13.4481</v>
      </c>
      <c r="AX37">
        <v>406.584</v>
      </c>
      <c r="AY37">
        <v>14.742800000000001</v>
      </c>
      <c r="AZ37">
        <v>600.00900000000001</v>
      </c>
      <c r="BA37">
        <v>99.838200000000001</v>
      </c>
      <c r="BB37">
        <v>0.100027</v>
      </c>
      <c r="BC37">
        <v>21.639800000000001</v>
      </c>
      <c r="BD37">
        <v>20.989899999999999</v>
      </c>
      <c r="BE37">
        <v>999.9</v>
      </c>
      <c r="BF37">
        <v>0</v>
      </c>
      <c r="BG37">
        <v>0</v>
      </c>
      <c r="BH37">
        <v>10004.4</v>
      </c>
      <c r="BI37">
        <v>0</v>
      </c>
      <c r="BJ37">
        <v>34.9803</v>
      </c>
      <c r="BK37">
        <v>0.30584699999999998</v>
      </c>
      <c r="BL37">
        <v>406.024</v>
      </c>
      <c r="BM37">
        <v>405.26499999999999</v>
      </c>
      <c r="BN37">
        <v>1.0905400000000001</v>
      </c>
      <c r="BO37">
        <v>399.815</v>
      </c>
      <c r="BP37">
        <v>13.4481</v>
      </c>
      <c r="BQ37">
        <v>1.4515100000000001</v>
      </c>
      <c r="BR37">
        <v>1.3426400000000001</v>
      </c>
      <c r="BS37">
        <v>12.466799999999999</v>
      </c>
      <c r="BT37">
        <v>11.284800000000001</v>
      </c>
      <c r="BU37">
        <v>0</v>
      </c>
      <c r="BV37">
        <v>0</v>
      </c>
      <c r="BW37">
        <v>0</v>
      </c>
      <c r="BX37">
        <v>0</v>
      </c>
      <c r="BY37">
        <v>3.47</v>
      </c>
      <c r="BZ37">
        <v>0</v>
      </c>
      <c r="CA37">
        <v>131.47</v>
      </c>
      <c r="CB37">
        <v>5.07</v>
      </c>
      <c r="CC37">
        <v>32.125</v>
      </c>
      <c r="CD37">
        <v>37.436999999999998</v>
      </c>
      <c r="CE37">
        <v>35.186999999999998</v>
      </c>
      <c r="CF37">
        <v>36.375</v>
      </c>
      <c r="CG37">
        <v>33.061999999999998</v>
      </c>
      <c r="CH37">
        <v>0</v>
      </c>
      <c r="CI37">
        <v>0</v>
      </c>
      <c r="CJ37">
        <v>0</v>
      </c>
      <c r="CK37">
        <v>1690068196.4000001</v>
      </c>
      <c r="CL37">
        <v>0</v>
      </c>
      <c r="CM37">
        <v>1690066972</v>
      </c>
      <c r="CN37" t="s">
        <v>350</v>
      </c>
      <c r="CO37">
        <v>1690066972</v>
      </c>
      <c r="CP37">
        <v>1690066972</v>
      </c>
      <c r="CQ37">
        <v>63</v>
      </c>
      <c r="CR37">
        <v>0.104</v>
      </c>
      <c r="CS37">
        <v>8.0000000000000002E-3</v>
      </c>
      <c r="CT37">
        <v>-6.4630000000000001</v>
      </c>
      <c r="CU37">
        <v>-0.20399999999999999</v>
      </c>
      <c r="CV37">
        <v>416</v>
      </c>
      <c r="CW37">
        <v>13</v>
      </c>
      <c r="CX37">
        <v>0.12</v>
      </c>
      <c r="CY37">
        <v>0.05</v>
      </c>
      <c r="CZ37">
        <v>-0.72917264243985602</v>
      </c>
      <c r="DA37">
        <v>-3.1083021820192E-2</v>
      </c>
      <c r="DB37">
        <v>2.9278376154086901E-2</v>
      </c>
      <c r="DC37">
        <v>1</v>
      </c>
      <c r="DD37">
        <v>399.85919047619097</v>
      </c>
      <c r="DE37">
        <v>-0.34916883116807601</v>
      </c>
      <c r="DF37">
        <v>4.1917855097368902E-2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351</v>
      </c>
      <c r="DO37">
        <v>3.2414200000000002</v>
      </c>
      <c r="DP37">
        <v>2.8402500000000002</v>
      </c>
      <c r="DQ37">
        <v>9.8383600000000002E-2</v>
      </c>
      <c r="DR37">
        <v>9.6661499999999997E-2</v>
      </c>
      <c r="DS37">
        <v>8.5817400000000002E-2</v>
      </c>
      <c r="DT37">
        <v>7.8844800000000007E-2</v>
      </c>
      <c r="DU37">
        <v>26459.4</v>
      </c>
      <c r="DV37">
        <v>27658.799999999999</v>
      </c>
      <c r="DW37">
        <v>27450.7</v>
      </c>
      <c r="DX37">
        <v>28722.3</v>
      </c>
      <c r="DY37">
        <v>33079.300000000003</v>
      </c>
      <c r="DZ37">
        <v>35212.9</v>
      </c>
      <c r="EA37">
        <v>36704.699999999997</v>
      </c>
      <c r="EB37">
        <v>38909.1</v>
      </c>
      <c r="EC37">
        <v>2.35317</v>
      </c>
      <c r="ED37">
        <v>1.76092</v>
      </c>
      <c r="EE37">
        <v>7.8894199999999998E-2</v>
      </c>
      <c r="EF37">
        <v>0</v>
      </c>
      <c r="EG37">
        <v>19.685500000000001</v>
      </c>
      <c r="EH37">
        <v>999.9</v>
      </c>
      <c r="EI37">
        <v>56.085999999999999</v>
      </c>
      <c r="EJ37">
        <v>21.449000000000002</v>
      </c>
      <c r="EK37">
        <v>14.4132</v>
      </c>
      <c r="EL37">
        <v>61.773800000000001</v>
      </c>
      <c r="EM37">
        <v>38.177100000000003</v>
      </c>
      <c r="EN37">
        <v>1</v>
      </c>
      <c r="EO37">
        <v>-0.54363300000000003</v>
      </c>
      <c r="EP37">
        <v>-1.2416400000000001</v>
      </c>
      <c r="EQ37">
        <v>19.971499999999999</v>
      </c>
      <c r="ER37">
        <v>5.2208800000000002</v>
      </c>
      <c r="ES37">
        <v>11.9201</v>
      </c>
      <c r="ET37">
        <v>4.9550999999999998</v>
      </c>
      <c r="EU37">
        <v>3.2970000000000002</v>
      </c>
      <c r="EV37">
        <v>9999</v>
      </c>
      <c r="EW37">
        <v>6257.8</v>
      </c>
      <c r="EX37">
        <v>90.2</v>
      </c>
      <c r="EY37">
        <v>174</v>
      </c>
      <c r="EZ37">
        <v>1.7918799999999999</v>
      </c>
      <c r="FA37">
        <v>1.79091</v>
      </c>
      <c r="FB37">
        <v>1.79684</v>
      </c>
      <c r="FC37">
        <v>1.80091</v>
      </c>
      <c r="FD37">
        <v>1.79552</v>
      </c>
      <c r="FE37">
        <v>1.7956300000000001</v>
      </c>
      <c r="FF37">
        <v>1.7956000000000001</v>
      </c>
      <c r="FG37">
        <v>1.7954600000000001</v>
      </c>
      <c r="FH37">
        <v>0</v>
      </c>
      <c r="FI37">
        <v>0</v>
      </c>
      <c r="FJ37">
        <v>0</v>
      </c>
      <c r="FK37">
        <v>0</v>
      </c>
      <c r="FL37" t="s">
        <v>352</v>
      </c>
      <c r="FM37" t="s">
        <v>353</v>
      </c>
      <c r="FN37" t="s">
        <v>354</v>
      </c>
      <c r="FO37" t="s">
        <v>354</v>
      </c>
      <c r="FP37" t="s">
        <v>354</v>
      </c>
      <c r="FQ37" t="s">
        <v>354</v>
      </c>
      <c r="FR37">
        <v>0</v>
      </c>
      <c r="FS37">
        <v>100</v>
      </c>
      <c r="FT37">
        <v>100</v>
      </c>
      <c r="FU37">
        <v>-6.4630000000000001</v>
      </c>
      <c r="FV37">
        <v>-0.2041</v>
      </c>
      <c r="FW37">
        <v>-6.4633636363637397</v>
      </c>
      <c r="FX37">
        <v>0</v>
      </c>
      <c r="FY37">
        <v>0</v>
      </c>
      <c r="FZ37">
        <v>0</v>
      </c>
      <c r="GA37">
        <v>-0.2041</v>
      </c>
      <c r="GB37">
        <v>0</v>
      </c>
      <c r="GC37">
        <v>0</v>
      </c>
      <c r="GD37">
        <v>0</v>
      </c>
      <c r="GE37">
        <v>-1</v>
      </c>
      <c r="GF37">
        <v>-1</v>
      </c>
      <c r="GG37">
        <v>-1</v>
      </c>
      <c r="GH37">
        <v>-1</v>
      </c>
      <c r="GI37">
        <v>20.2</v>
      </c>
      <c r="GJ37">
        <v>20.2</v>
      </c>
      <c r="GK37">
        <v>1.0339400000000001</v>
      </c>
      <c r="GL37">
        <v>2.5439500000000002</v>
      </c>
      <c r="GM37">
        <v>1.4489700000000001</v>
      </c>
      <c r="GN37">
        <v>2.31812</v>
      </c>
      <c r="GO37">
        <v>1.5466299999999999</v>
      </c>
      <c r="GP37">
        <v>2.3584000000000001</v>
      </c>
      <c r="GQ37">
        <v>24.347799999999999</v>
      </c>
      <c r="GR37">
        <v>15.5943</v>
      </c>
      <c r="GS37">
        <v>18</v>
      </c>
      <c r="GT37">
        <v>636.80700000000002</v>
      </c>
      <c r="GU37">
        <v>380.23599999999999</v>
      </c>
      <c r="GV37">
        <v>21.688099999999999</v>
      </c>
      <c r="GW37">
        <v>20.200600000000001</v>
      </c>
      <c r="GX37">
        <v>30.0001</v>
      </c>
      <c r="GY37">
        <v>20.157399999999999</v>
      </c>
      <c r="GZ37">
        <v>20.145600000000002</v>
      </c>
      <c r="HA37">
        <v>20.683599999999998</v>
      </c>
      <c r="HB37">
        <v>10</v>
      </c>
      <c r="HC37">
        <v>-30</v>
      </c>
      <c r="HD37">
        <v>21.692900000000002</v>
      </c>
      <c r="HE37">
        <v>399.62900000000002</v>
      </c>
      <c r="HF37">
        <v>0</v>
      </c>
      <c r="HG37">
        <v>101.11499999999999</v>
      </c>
      <c r="HH37">
        <v>94.618399999999994</v>
      </c>
    </row>
    <row r="38" spans="1:216" x14ac:dyDescent="0.2">
      <c r="A38">
        <v>20</v>
      </c>
      <c r="B38">
        <v>1690068246.0999999</v>
      </c>
      <c r="C38">
        <v>1159.0999999046301</v>
      </c>
      <c r="D38" t="s">
        <v>391</v>
      </c>
      <c r="E38" t="s">
        <v>392</v>
      </c>
      <c r="F38" t="s">
        <v>344</v>
      </c>
      <c r="G38" t="s">
        <v>345</v>
      </c>
      <c r="H38" t="s">
        <v>346</v>
      </c>
      <c r="I38" t="s">
        <v>347</v>
      </c>
      <c r="J38" t="s">
        <v>348</v>
      </c>
      <c r="K38" t="s">
        <v>349</v>
      </c>
      <c r="L38">
        <v>1690068246.0999999</v>
      </c>
      <c r="M38">
        <f t="shared" si="0"/>
        <v>1.0453544857332874E-3</v>
      </c>
      <c r="N38">
        <f t="shared" si="1"/>
        <v>1.0453544857332875</v>
      </c>
      <c r="O38">
        <f t="shared" si="2"/>
        <v>9.9187575381005697</v>
      </c>
      <c r="P38">
        <f t="shared" si="3"/>
        <v>399.28800000000001</v>
      </c>
      <c r="Q38">
        <f t="shared" si="4"/>
        <v>216.08063338961989</v>
      </c>
      <c r="R38">
        <f t="shared" si="5"/>
        <v>21.594729586493223</v>
      </c>
      <c r="S38">
        <f t="shared" si="6"/>
        <v>39.904161015597595</v>
      </c>
      <c r="T38">
        <f t="shared" si="7"/>
        <v>9.0749069434902241E-2</v>
      </c>
      <c r="U38">
        <f t="shared" si="8"/>
        <v>2.9282575392896382</v>
      </c>
      <c r="V38">
        <f t="shared" si="9"/>
        <v>8.9215129140875982E-2</v>
      </c>
      <c r="W38">
        <f t="shared" si="10"/>
        <v>5.5895114417124483E-2</v>
      </c>
      <c r="X38">
        <f t="shared" si="11"/>
        <v>297.72695700000003</v>
      </c>
      <c r="Y38">
        <f t="shared" si="12"/>
        <v>22.480623657204276</v>
      </c>
      <c r="Z38">
        <f t="shared" si="13"/>
        <v>21.6327</v>
      </c>
      <c r="AA38">
        <f t="shared" si="14"/>
        <v>2.5946462697253851</v>
      </c>
      <c r="AB38">
        <f t="shared" si="15"/>
        <v>58.022704417257501</v>
      </c>
      <c r="AC38">
        <f t="shared" si="16"/>
        <v>1.4473263425399401</v>
      </c>
      <c r="AD38">
        <f t="shared" si="17"/>
        <v>2.4944137938345849</v>
      </c>
      <c r="AE38">
        <f t="shared" si="18"/>
        <v>1.1473199271854451</v>
      </c>
      <c r="AF38">
        <f t="shared" si="19"/>
        <v>-46.100132820837977</v>
      </c>
      <c r="AG38">
        <f t="shared" si="20"/>
        <v>-101.44611846642808</v>
      </c>
      <c r="AH38">
        <f t="shared" si="21"/>
        <v>-7.0592594483917841</v>
      </c>
      <c r="AI38">
        <f t="shared" si="22"/>
        <v>143.12144626434218</v>
      </c>
      <c r="AJ38">
        <v>0</v>
      </c>
      <c r="AK38">
        <v>0</v>
      </c>
      <c r="AL38">
        <f t="shared" si="23"/>
        <v>1</v>
      </c>
      <c r="AM38">
        <f t="shared" si="24"/>
        <v>0</v>
      </c>
      <c r="AN38">
        <f t="shared" si="25"/>
        <v>53916.434941268788</v>
      </c>
      <c r="AO38">
        <f t="shared" si="26"/>
        <v>1800.16</v>
      </c>
      <c r="AP38">
        <f t="shared" si="27"/>
        <v>1517.5341000000003</v>
      </c>
      <c r="AQ38">
        <f t="shared" si="28"/>
        <v>0.84299956670518184</v>
      </c>
      <c r="AR38">
        <f t="shared" si="29"/>
        <v>0.16538916374100079</v>
      </c>
      <c r="AS38">
        <v>1690068246.0999999</v>
      </c>
      <c r="AT38">
        <v>399.28800000000001</v>
      </c>
      <c r="AU38">
        <v>409.62400000000002</v>
      </c>
      <c r="AV38">
        <v>14.482200000000001</v>
      </c>
      <c r="AW38">
        <v>13.452</v>
      </c>
      <c r="AX38">
        <v>405.75099999999998</v>
      </c>
      <c r="AY38">
        <v>14.686299999999999</v>
      </c>
      <c r="AZ38">
        <v>600.00900000000001</v>
      </c>
      <c r="BA38">
        <v>99.838499999999996</v>
      </c>
      <c r="BB38">
        <v>9.9792699999999998E-2</v>
      </c>
      <c r="BC38">
        <v>20.990100000000002</v>
      </c>
      <c r="BD38">
        <v>21.6327</v>
      </c>
      <c r="BE38">
        <v>999.9</v>
      </c>
      <c r="BF38">
        <v>0</v>
      </c>
      <c r="BG38">
        <v>0</v>
      </c>
      <c r="BH38">
        <v>10008.799999999999</v>
      </c>
      <c r="BI38">
        <v>0</v>
      </c>
      <c r="BJ38">
        <v>36.634999999999998</v>
      </c>
      <c r="BK38">
        <v>-10.336399999999999</v>
      </c>
      <c r="BL38">
        <v>405.15499999999997</v>
      </c>
      <c r="BM38">
        <v>415.209</v>
      </c>
      <c r="BN38">
        <v>1.03026</v>
      </c>
      <c r="BO38">
        <v>409.62400000000002</v>
      </c>
      <c r="BP38">
        <v>13.452</v>
      </c>
      <c r="BQ38">
        <v>1.4458899999999999</v>
      </c>
      <c r="BR38">
        <v>1.3430299999999999</v>
      </c>
      <c r="BS38">
        <v>12.4076</v>
      </c>
      <c r="BT38">
        <v>11.289199999999999</v>
      </c>
      <c r="BU38">
        <v>1800.16</v>
      </c>
      <c r="BV38">
        <v>0.90001200000000003</v>
      </c>
      <c r="BW38">
        <v>9.9987599999999996E-2</v>
      </c>
      <c r="BX38">
        <v>0</v>
      </c>
      <c r="BY38">
        <v>2.1448</v>
      </c>
      <c r="BZ38">
        <v>0</v>
      </c>
      <c r="CA38">
        <v>12721.9</v>
      </c>
      <c r="CB38">
        <v>13896.2</v>
      </c>
      <c r="CC38">
        <v>33.436999999999998</v>
      </c>
      <c r="CD38">
        <v>37.375</v>
      </c>
      <c r="CE38">
        <v>35.25</v>
      </c>
      <c r="CF38">
        <v>36.311999999999998</v>
      </c>
      <c r="CG38">
        <v>33.625</v>
      </c>
      <c r="CH38">
        <v>1620.17</v>
      </c>
      <c r="CI38">
        <v>179.99</v>
      </c>
      <c r="CJ38">
        <v>0</v>
      </c>
      <c r="CK38">
        <v>1690068257.7</v>
      </c>
      <c r="CL38">
        <v>0</v>
      </c>
      <c r="CM38">
        <v>1690066972</v>
      </c>
      <c r="CN38" t="s">
        <v>350</v>
      </c>
      <c r="CO38">
        <v>1690066972</v>
      </c>
      <c r="CP38">
        <v>1690066972</v>
      </c>
      <c r="CQ38">
        <v>63</v>
      </c>
      <c r="CR38">
        <v>0.104</v>
      </c>
      <c r="CS38">
        <v>8.0000000000000002E-3</v>
      </c>
      <c r="CT38">
        <v>-6.4630000000000001</v>
      </c>
      <c r="CU38">
        <v>-0.20399999999999999</v>
      </c>
      <c r="CV38">
        <v>416</v>
      </c>
      <c r="CW38">
        <v>13</v>
      </c>
      <c r="CX38">
        <v>0.12</v>
      </c>
      <c r="CY38">
        <v>0.05</v>
      </c>
      <c r="CZ38">
        <v>9.7538604942018896</v>
      </c>
      <c r="DA38">
        <v>0.89085658579095395</v>
      </c>
      <c r="DB38">
        <v>9.2045415537855599E-2</v>
      </c>
      <c r="DC38">
        <v>1</v>
      </c>
      <c r="DD38">
        <v>409.027095238095</v>
      </c>
      <c r="DE38">
        <v>3.44937662337622</v>
      </c>
      <c r="DF38">
        <v>0.34941868796779502</v>
      </c>
      <c r="DG38">
        <v>-1</v>
      </c>
      <c r="DH38">
        <v>1799.9749999999999</v>
      </c>
      <c r="DI38">
        <v>0.26678206168469498</v>
      </c>
      <c r="DJ38">
        <v>0.10869682608061999</v>
      </c>
      <c r="DK38">
        <v>1</v>
      </c>
      <c r="DL38">
        <v>2</v>
      </c>
      <c r="DM38">
        <v>2</v>
      </c>
      <c r="DN38" t="s">
        <v>351</v>
      </c>
      <c r="DO38">
        <v>3.2414100000000001</v>
      </c>
      <c r="DP38">
        <v>2.8400500000000002</v>
      </c>
      <c r="DQ38">
        <v>9.8231700000000005E-2</v>
      </c>
      <c r="DR38">
        <v>9.8461099999999996E-2</v>
      </c>
      <c r="DS38">
        <v>8.5578899999999999E-2</v>
      </c>
      <c r="DT38">
        <v>7.8862500000000002E-2</v>
      </c>
      <c r="DU38">
        <v>26465.3</v>
      </c>
      <c r="DV38">
        <v>27604.9</v>
      </c>
      <c r="DW38">
        <v>27452.2</v>
      </c>
      <c r="DX38">
        <v>28723.5</v>
      </c>
      <c r="DY38">
        <v>33089.4</v>
      </c>
      <c r="DZ38">
        <v>35213.699999999997</v>
      </c>
      <c r="EA38">
        <v>36706</v>
      </c>
      <c r="EB38">
        <v>38910.6</v>
      </c>
      <c r="EC38">
        <v>2.3523000000000001</v>
      </c>
      <c r="ED38">
        <v>1.7604200000000001</v>
      </c>
      <c r="EE38">
        <v>0.13244900000000001</v>
      </c>
      <c r="EF38">
        <v>0</v>
      </c>
      <c r="EG38">
        <v>19.4435</v>
      </c>
      <c r="EH38">
        <v>999.9</v>
      </c>
      <c r="EI38">
        <v>56.085999999999999</v>
      </c>
      <c r="EJ38">
        <v>21.449000000000002</v>
      </c>
      <c r="EK38">
        <v>14.413399999999999</v>
      </c>
      <c r="EL38">
        <v>62.6038</v>
      </c>
      <c r="EM38">
        <v>38.140999999999998</v>
      </c>
      <c r="EN38">
        <v>1</v>
      </c>
      <c r="EO38">
        <v>-0.54694900000000002</v>
      </c>
      <c r="EP38">
        <v>9.2810500000000005</v>
      </c>
      <c r="EQ38">
        <v>18.753399999999999</v>
      </c>
      <c r="ER38">
        <v>5.2222299999999997</v>
      </c>
      <c r="ES38">
        <v>11.9261</v>
      </c>
      <c r="ET38">
        <v>4.9556500000000003</v>
      </c>
      <c r="EU38">
        <v>3.2970000000000002</v>
      </c>
      <c r="EV38">
        <v>9999</v>
      </c>
      <c r="EW38">
        <v>6259</v>
      </c>
      <c r="EX38">
        <v>90.2</v>
      </c>
      <c r="EY38">
        <v>174</v>
      </c>
      <c r="EZ38">
        <v>1.7932900000000001</v>
      </c>
      <c r="FA38">
        <v>1.79234</v>
      </c>
      <c r="FB38">
        <v>1.79823</v>
      </c>
      <c r="FC38">
        <v>1.8023199999999999</v>
      </c>
      <c r="FD38">
        <v>1.79694</v>
      </c>
      <c r="FE38">
        <v>1.7970299999999999</v>
      </c>
      <c r="FF38">
        <v>1.7969999999999999</v>
      </c>
      <c r="FG38">
        <v>1.7968599999999999</v>
      </c>
      <c r="FH38">
        <v>0</v>
      </c>
      <c r="FI38">
        <v>0</v>
      </c>
      <c r="FJ38">
        <v>0</v>
      </c>
      <c r="FK38">
        <v>0</v>
      </c>
      <c r="FL38" t="s">
        <v>352</v>
      </c>
      <c r="FM38" t="s">
        <v>353</v>
      </c>
      <c r="FN38" t="s">
        <v>354</v>
      </c>
      <c r="FO38" t="s">
        <v>354</v>
      </c>
      <c r="FP38" t="s">
        <v>354</v>
      </c>
      <c r="FQ38" t="s">
        <v>354</v>
      </c>
      <c r="FR38">
        <v>0</v>
      </c>
      <c r="FS38">
        <v>100</v>
      </c>
      <c r="FT38">
        <v>100</v>
      </c>
      <c r="FU38">
        <v>-6.4630000000000001</v>
      </c>
      <c r="FV38">
        <v>-0.2041</v>
      </c>
      <c r="FW38">
        <v>-6.4633636363637397</v>
      </c>
      <c r="FX38">
        <v>0</v>
      </c>
      <c r="FY38">
        <v>0</v>
      </c>
      <c r="FZ38">
        <v>0</v>
      </c>
      <c r="GA38">
        <v>-0.2041</v>
      </c>
      <c r="GB38">
        <v>0</v>
      </c>
      <c r="GC38">
        <v>0</v>
      </c>
      <c r="GD38">
        <v>0</v>
      </c>
      <c r="GE38">
        <v>-1</v>
      </c>
      <c r="GF38">
        <v>-1</v>
      </c>
      <c r="GG38">
        <v>-1</v>
      </c>
      <c r="GH38">
        <v>-1</v>
      </c>
      <c r="GI38">
        <v>21.2</v>
      </c>
      <c r="GJ38">
        <v>21.2</v>
      </c>
      <c r="GK38">
        <v>1.0534699999999999</v>
      </c>
      <c r="GL38">
        <v>2.5439500000000002</v>
      </c>
      <c r="GM38">
        <v>1.4489700000000001</v>
      </c>
      <c r="GN38">
        <v>2.3168899999999999</v>
      </c>
      <c r="GO38">
        <v>1.5466299999999999</v>
      </c>
      <c r="GP38">
        <v>2.4035600000000001</v>
      </c>
      <c r="GQ38">
        <v>24.408799999999999</v>
      </c>
      <c r="GR38">
        <v>15.287800000000001</v>
      </c>
      <c r="GS38">
        <v>18</v>
      </c>
      <c r="GT38">
        <v>636.125</v>
      </c>
      <c r="GU38">
        <v>379.90499999999997</v>
      </c>
      <c r="GV38">
        <v>14.124700000000001</v>
      </c>
      <c r="GW38">
        <v>20.212900000000001</v>
      </c>
      <c r="GX38">
        <v>29.9999</v>
      </c>
      <c r="GY38">
        <v>20.151199999999999</v>
      </c>
      <c r="GZ38">
        <v>20.1404</v>
      </c>
      <c r="HA38">
        <v>21.088699999999999</v>
      </c>
      <c r="HB38">
        <v>10</v>
      </c>
      <c r="HC38">
        <v>-30</v>
      </c>
      <c r="HD38">
        <v>13.1572</v>
      </c>
      <c r="HE38">
        <v>409.702</v>
      </c>
      <c r="HF38">
        <v>0</v>
      </c>
      <c r="HG38">
        <v>101.119</v>
      </c>
      <c r="HH38">
        <v>94.622200000000007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2023-07-22T15:23:50Z</dcterms:created>
  <dcterms:modified xsi:type="dcterms:W3CDTF">2023-07-25T16:54:28Z</dcterms:modified>
</cp:coreProperties>
</file>