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8EEE1CDF-8DA2-EF4D-97E2-9865844B6C47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N37" i="1" s="1"/>
  <c r="M37" i="1" s="1"/>
  <c r="AD37" i="1"/>
  <c r="AC37" i="1"/>
  <c r="AB37" i="1"/>
  <c r="U37" i="1"/>
  <c r="S37" i="1"/>
  <c r="P37" i="1"/>
  <c r="O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M34" i="1"/>
  <c r="AL34" i="1"/>
  <c r="P34" i="1" s="1"/>
  <c r="AD34" i="1"/>
  <c r="AC34" i="1"/>
  <c r="AB34" i="1" s="1"/>
  <c r="U34" i="1"/>
  <c r="S34" i="1"/>
  <c r="AR33" i="1"/>
  <c r="AQ33" i="1"/>
  <c r="AO33" i="1"/>
  <c r="AP33" i="1" s="1"/>
  <c r="AN33" i="1"/>
  <c r="AM33" i="1"/>
  <c r="AL33" i="1"/>
  <c r="N33" i="1" s="1"/>
  <c r="M33" i="1" s="1"/>
  <c r="AD33" i="1"/>
  <c r="AC33" i="1"/>
  <c r="AB33" i="1" s="1"/>
  <c r="U33" i="1"/>
  <c r="S33" i="1"/>
  <c r="P33" i="1"/>
  <c r="O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M30" i="1"/>
  <c r="AL30" i="1"/>
  <c r="P30" i="1" s="1"/>
  <c r="AD30" i="1"/>
  <c r="AC30" i="1"/>
  <c r="AB30" i="1" s="1"/>
  <c r="U30" i="1"/>
  <c r="S30" i="1"/>
  <c r="AR29" i="1"/>
  <c r="AQ29" i="1"/>
  <c r="AO29" i="1"/>
  <c r="AP29" i="1" s="1"/>
  <c r="AN29" i="1"/>
  <c r="AM29" i="1"/>
  <c r="AL29" i="1"/>
  <c r="N29" i="1" s="1"/>
  <c r="M29" i="1" s="1"/>
  <c r="AD29" i="1"/>
  <c r="AC29" i="1"/>
  <c r="AB29" i="1" s="1"/>
  <c r="U29" i="1"/>
  <c r="S29" i="1"/>
  <c r="P29" i="1"/>
  <c r="O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M26" i="1"/>
  <c r="AL26" i="1"/>
  <c r="P26" i="1" s="1"/>
  <c r="AD26" i="1"/>
  <c r="AC26" i="1"/>
  <c r="AB26" i="1" s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M22" i="1"/>
  <c r="AL22" i="1"/>
  <c r="P22" i="1" s="1"/>
  <c r="AD22" i="1"/>
  <c r="AC22" i="1"/>
  <c r="AB22" i="1" s="1"/>
  <c r="U22" i="1"/>
  <c r="S22" i="1"/>
  <c r="AR21" i="1"/>
  <c r="AQ21" i="1"/>
  <c r="AO21" i="1"/>
  <c r="AP21" i="1" s="1"/>
  <c r="AN21" i="1"/>
  <c r="AM21" i="1"/>
  <c r="AL21" i="1"/>
  <c r="AD21" i="1"/>
  <c r="AC21" i="1"/>
  <c r="AB21" i="1" s="1"/>
  <c r="U21" i="1"/>
  <c r="S21" i="1"/>
  <c r="P21" i="1"/>
  <c r="O21" i="1"/>
  <c r="N21" i="1"/>
  <c r="M21" i="1"/>
  <c r="AF21" i="1" s="1"/>
  <c r="AR20" i="1"/>
  <c r="AQ20" i="1"/>
  <c r="AO20" i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 s="1"/>
  <c r="AD19" i="1"/>
  <c r="AC19" i="1"/>
  <c r="AB19" i="1" s="1"/>
  <c r="U19" i="1"/>
  <c r="AF37" i="1" l="1"/>
  <c r="N20" i="1"/>
  <c r="M20" i="1" s="1"/>
  <c r="AM20" i="1"/>
  <c r="S20" i="1"/>
  <c r="P20" i="1"/>
  <c r="N32" i="1"/>
  <c r="M32" i="1" s="1"/>
  <c r="AM32" i="1"/>
  <c r="S32" i="1"/>
  <c r="P32" i="1"/>
  <c r="O32" i="1"/>
  <c r="AP20" i="1"/>
  <c r="X20" i="1"/>
  <c r="N24" i="1"/>
  <c r="M24" i="1" s="1"/>
  <c r="AM24" i="1"/>
  <c r="S24" i="1"/>
  <c r="P24" i="1"/>
  <c r="P25" i="1"/>
  <c r="O25" i="1"/>
  <c r="N25" i="1"/>
  <c r="M25" i="1" s="1"/>
  <c r="AM25" i="1"/>
  <c r="S25" i="1"/>
  <c r="S31" i="1"/>
  <c r="P31" i="1"/>
  <c r="O31" i="1"/>
  <c r="N31" i="1"/>
  <c r="M31" i="1" s="1"/>
  <c r="AM31" i="1"/>
  <c r="S19" i="1"/>
  <c r="P19" i="1"/>
  <c r="O19" i="1"/>
  <c r="N19" i="1"/>
  <c r="M19" i="1" s="1"/>
  <c r="O20" i="1"/>
  <c r="AP24" i="1"/>
  <c r="X24" i="1"/>
  <c r="AF33" i="1"/>
  <c r="AF29" i="1"/>
  <c r="O24" i="1"/>
  <c r="N28" i="1"/>
  <c r="M28" i="1" s="1"/>
  <c r="AM28" i="1"/>
  <c r="S28" i="1"/>
  <c r="P28" i="1"/>
  <c r="O28" i="1"/>
  <c r="N36" i="1"/>
  <c r="M36" i="1" s="1"/>
  <c r="AM36" i="1"/>
  <c r="S36" i="1"/>
  <c r="P36" i="1"/>
  <c r="O36" i="1"/>
  <c r="S23" i="1"/>
  <c r="P23" i="1"/>
  <c r="O23" i="1"/>
  <c r="N23" i="1"/>
  <c r="M23" i="1" s="1"/>
  <c r="AM19" i="1"/>
  <c r="S27" i="1"/>
  <c r="P27" i="1"/>
  <c r="O27" i="1"/>
  <c r="N27" i="1"/>
  <c r="M27" i="1" s="1"/>
  <c r="AM27" i="1"/>
  <c r="S35" i="1"/>
  <c r="P35" i="1"/>
  <c r="O35" i="1"/>
  <c r="N35" i="1"/>
  <c r="M35" i="1" s="1"/>
  <c r="AM35" i="1"/>
  <c r="X28" i="1"/>
  <c r="X32" i="1"/>
  <c r="X36" i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AM37" i="1"/>
  <c r="O38" i="1"/>
  <c r="X22" i="1"/>
  <c r="X26" i="1"/>
  <c r="X30" i="1"/>
  <c r="X34" i="1"/>
  <c r="X38" i="1"/>
  <c r="X21" i="1"/>
  <c r="X25" i="1"/>
  <c r="X29" i="1"/>
  <c r="X33" i="1"/>
  <c r="X37" i="1"/>
  <c r="Y38" i="1" l="1"/>
  <c r="Z38" i="1" s="1"/>
  <c r="Y34" i="1"/>
  <c r="Z34" i="1" s="1"/>
  <c r="Y33" i="1"/>
  <c r="Z33" i="1" s="1"/>
  <c r="Y22" i="1"/>
  <c r="Z22" i="1" s="1"/>
  <c r="Y35" i="1"/>
  <c r="Z35" i="1" s="1"/>
  <c r="Y19" i="1"/>
  <c r="Z19" i="1" s="1"/>
  <c r="AF19" i="1"/>
  <c r="V19" i="1"/>
  <c r="T19" i="1" s="1"/>
  <c r="W19" i="1" s="1"/>
  <c r="Q19" i="1" s="1"/>
  <c r="R19" i="1" s="1"/>
  <c r="Y25" i="1"/>
  <c r="Z25" i="1" s="1"/>
  <c r="Y31" i="1"/>
  <c r="Z31" i="1" s="1"/>
  <c r="Y36" i="1"/>
  <c r="Z36" i="1" s="1"/>
  <c r="AF24" i="1"/>
  <c r="AF34" i="1"/>
  <c r="V34" i="1"/>
  <c r="T34" i="1" s="1"/>
  <c r="W34" i="1" s="1"/>
  <c r="Q34" i="1" s="1"/>
  <c r="R34" i="1" s="1"/>
  <c r="AF32" i="1"/>
  <c r="Y21" i="1"/>
  <c r="Z21" i="1" s="1"/>
  <c r="AF30" i="1"/>
  <c r="Y32" i="1"/>
  <c r="Z32" i="1" s="1"/>
  <c r="AF23" i="1"/>
  <c r="Y20" i="1"/>
  <c r="Z20" i="1" s="1"/>
  <c r="V20" i="1" s="1"/>
  <c r="T20" i="1" s="1"/>
  <c r="W20" i="1" s="1"/>
  <c r="Q20" i="1" s="1"/>
  <c r="R20" i="1" s="1"/>
  <c r="Y28" i="1"/>
  <c r="Z28" i="1" s="1"/>
  <c r="V36" i="1"/>
  <c r="T36" i="1" s="1"/>
  <c r="W36" i="1" s="1"/>
  <c r="Q36" i="1" s="1"/>
  <c r="R36" i="1" s="1"/>
  <c r="AF36" i="1"/>
  <c r="AF25" i="1"/>
  <c r="AF28" i="1"/>
  <c r="Y29" i="1"/>
  <c r="Z29" i="1" s="1"/>
  <c r="Y24" i="1"/>
  <c r="Z24" i="1" s="1"/>
  <c r="V24" i="1" s="1"/>
  <c r="T24" i="1" s="1"/>
  <c r="W24" i="1" s="1"/>
  <c r="Q24" i="1" s="1"/>
  <c r="R24" i="1" s="1"/>
  <c r="AF27" i="1"/>
  <c r="AF20" i="1"/>
  <c r="Y30" i="1"/>
  <c r="Z30" i="1" s="1"/>
  <c r="V30" i="1" s="1"/>
  <c r="T30" i="1" s="1"/>
  <c r="W30" i="1" s="1"/>
  <c r="Q30" i="1" s="1"/>
  <c r="R30" i="1" s="1"/>
  <c r="Y23" i="1"/>
  <c r="Z23" i="1" s="1"/>
  <c r="AF31" i="1"/>
  <c r="V31" i="1"/>
  <c r="T31" i="1" s="1"/>
  <c r="W31" i="1" s="1"/>
  <c r="Q31" i="1" s="1"/>
  <c r="R31" i="1" s="1"/>
  <c r="Y27" i="1"/>
  <c r="Z27" i="1" s="1"/>
  <c r="AF26" i="1"/>
  <c r="Y37" i="1"/>
  <c r="Z37" i="1" s="1"/>
  <c r="Y26" i="1"/>
  <c r="Z26" i="1" s="1"/>
  <c r="V26" i="1" s="1"/>
  <c r="T26" i="1" s="1"/>
  <c r="W26" i="1" s="1"/>
  <c r="Q26" i="1" s="1"/>
  <c r="R26" i="1" s="1"/>
  <c r="AF38" i="1"/>
  <c r="V38" i="1"/>
  <c r="T38" i="1" s="1"/>
  <c r="W38" i="1" s="1"/>
  <c r="Q38" i="1" s="1"/>
  <c r="R38" i="1" s="1"/>
  <c r="AF22" i="1"/>
  <c r="AF35" i="1"/>
  <c r="V35" i="1"/>
  <c r="T35" i="1" s="1"/>
  <c r="W35" i="1" s="1"/>
  <c r="Q35" i="1" s="1"/>
  <c r="R35" i="1" s="1"/>
  <c r="AA28" i="1" l="1"/>
  <c r="AE28" i="1" s="1"/>
  <c r="AH28" i="1"/>
  <c r="AG28" i="1"/>
  <c r="AA37" i="1"/>
  <c r="AE37" i="1" s="1"/>
  <c r="AH37" i="1"/>
  <c r="AG37" i="1"/>
  <c r="V37" i="1"/>
  <c r="T37" i="1" s="1"/>
  <c r="W37" i="1" s="1"/>
  <c r="Q37" i="1" s="1"/>
  <c r="R37" i="1" s="1"/>
  <c r="AA23" i="1"/>
  <c r="AE23" i="1" s="1"/>
  <c r="AH23" i="1"/>
  <c r="AG23" i="1"/>
  <c r="AA24" i="1"/>
  <c r="AE24" i="1" s="1"/>
  <c r="AH24" i="1"/>
  <c r="AG24" i="1"/>
  <c r="AA32" i="1"/>
  <c r="AE32" i="1" s="1"/>
  <c r="AH32" i="1"/>
  <c r="AG32" i="1"/>
  <c r="AA25" i="1"/>
  <c r="AE25" i="1" s="1"/>
  <c r="AH25" i="1"/>
  <c r="AG25" i="1"/>
  <c r="AA33" i="1"/>
  <c r="AE33" i="1" s="1"/>
  <c r="AH33" i="1"/>
  <c r="AG33" i="1"/>
  <c r="V33" i="1"/>
  <c r="T33" i="1" s="1"/>
  <c r="W33" i="1" s="1"/>
  <c r="Q33" i="1" s="1"/>
  <c r="R33" i="1" s="1"/>
  <c r="AA36" i="1"/>
  <c r="AE36" i="1" s="1"/>
  <c r="AH36" i="1"/>
  <c r="AG36" i="1"/>
  <c r="V28" i="1"/>
  <c r="T28" i="1" s="1"/>
  <c r="W28" i="1" s="1"/>
  <c r="Q28" i="1" s="1"/>
  <c r="R28" i="1" s="1"/>
  <c r="AH34" i="1"/>
  <c r="AA34" i="1"/>
  <c r="AE34" i="1" s="1"/>
  <c r="AG34" i="1"/>
  <c r="AH22" i="1"/>
  <c r="AI22" i="1" s="1"/>
  <c r="AA22" i="1"/>
  <c r="AE22" i="1" s="1"/>
  <c r="AG22" i="1"/>
  <c r="V22" i="1"/>
  <c r="T22" i="1" s="1"/>
  <c r="W22" i="1" s="1"/>
  <c r="Q22" i="1" s="1"/>
  <c r="R22" i="1" s="1"/>
  <c r="AA29" i="1"/>
  <c r="AE29" i="1" s="1"/>
  <c r="AH29" i="1"/>
  <c r="AG29" i="1"/>
  <c r="V29" i="1"/>
  <c r="T29" i="1" s="1"/>
  <c r="W29" i="1" s="1"/>
  <c r="Q29" i="1" s="1"/>
  <c r="R29" i="1" s="1"/>
  <c r="AA27" i="1"/>
  <c r="AE27" i="1" s="1"/>
  <c r="AH27" i="1"/>
  <c r="AI27" i="1" s="1"/>
  <c r="AG27" i="1"/>
  <c r="AA21" i="1"/>
  <c r="AE21" i="1" s="1"/>
  <c r="AH21" i="1"/>
  <c r="AG21" i="1"/>
  <c r="V21" i="1"/>
  <c r="T21" i="1" s="1"/>
  <c r="W21" i="1" s="1"/>
  <c r="Q21" i="1" s="1"/>
  <c r="R21" i="1" s="1"/>
  <c r="V27" i="1"/>
  <c r="T27" i="1" s="1"/>
  <c r="W27" i="1" s="1"/>
  <c r="Q27" i="1" s="1"/>
  <c r="R27" i="1" s="1"/>
  <c r="V25" i="1"/>
  <c r="T25" i="1" s="1"/>
  <c r="W25" i="1" s="1"/>
  <c r="Q25" i="1" s="1"/>
  <c r="R25" i="1" s="1"/>
  <c r="V23" i="1"/>
  <c r="T23" i="1" s="1"/>
  <c r="W23" i="1" s="1"/>
  <c r="Q23" i="1" s="1"/>
  <c r="R23" i="1" s="1"/>
  <c r="AA31" i="1"/>
  <c r="AE31" i="1" s="1"/>
  <c r="AH31" i="1"/>
  <c r="AG31" i="1"/>
  <c r="AA35" i="1"/>
  <c r="AE35" i="1" s="1"/>
  <c r="AH35" i="1"/>
  <c r="AG35" i="1"/>
  <c r="AH30" i="1"/>
  <c r="AI30" i="1" s="1"/>
  <c r="AA30" i="1"/>
  <c r="AE30" i="1" s="1"/>
  <c r="AG30" i="1"/>
  <c r="AA20" i="1"/>
  <c r="AE20" i="1" s="1"/>
  <c r="AH20" i="1"/>
  <c r="AG20" i="1"/>
  <c r="AA19" i="1"/>
  <c r="AE19" i="1" s="1"/>
  <c r="AH19" i="1"/>
  <c r="AG19" i="1"/>
  <c r="AH26" i="1"/>
  <c r="AI26" i="1" s="1"/>
  <c r="AA26" i="1"/>
  <c r="AE26" i="1" s="1"/>
  <c r="AG26" i="1"/>
  <c r="V32" i="1"/>
  <c r="T32" i="1" s="1"/>
  <c r="W32" i="1" s="1"/>
  <c r="Q32" i="1" s="1"/>
  <c r="R32" i="1" s="1"/>
  <c r="AH38" i="1"/>
  <c r="AA38" i="1"/>
  <c r="AE38" i="1" s="1"/>
  <c r="AG38" i="1"/>
  <c r="AI32" i="1" l="1"/>
  <c r="AI19" i="1"/>
  <c r="AI35" i="1"/>
  <c r="AI33" i="1"/>
  <c r="AI29" i="1"/>
  <c r="AI21" i="1"/>
  <c r="AI31" i="1"/>
  <c r="AI25" i="1"/>
  <c r="AI28" i="1"/>
  <c r="AI37" i="1"/>
  <c r="AI38" i="1"/>
  <c r="AI34" i="1"/>
  <c r="AI24" i="1"/>
  <c r="AI20" i="1"/>
  <c r="AI36" i="1"/>
  <c r="AI23" i="1"/>
</calcChain>
</file>

<file path=xl/sharedStrings.xml><?xml version="1.0" encoding="utf-8"?>
<sst xmlns="http://schemas.openxmlformats.org/spreadsheetml/2006/main" count="1012" uniqueCount="393">
  <si>
    <t>File opened</t>
  </si>
  <si>
    <t>2023-07-22 15:30:15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</si>
  <si>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</si>
  <si>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</si>
  <si>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</si>
  <si>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</si>
  <si>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</si>
  <si>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</si>
  <si>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</si>
  <si>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</si>
  <si>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</si>
  <si>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</si>
  <si>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</si>
  <si>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</si>
  <si>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</si>
  <si>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</si>
  <si>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</si>
  <si>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</si>
  <si>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</si>
  <si>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</si>
  <si>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</si>
  <si>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</si>
  <si>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</si>
  <si>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</si>
  <si>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</si>
  <si>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</si>
  <si>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</si>
  <si>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15:30:15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</si>
  <si>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</si>
  <si>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</si>
  <si>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</si>
  <si>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</si>
  <si>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</si>
  <si>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</si>
  <si>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</si>
  <si>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</si>
  <si>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</si>
  <si>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</si>
  <si>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</si>
  <si>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</si>
  <si>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</si>
  <si>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</si>
  <si>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</si>
  <si>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</si>
  <si>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</si>
  <si>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</si>
  <si>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</si>
  <si>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</si>
  <si>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</si>
  <si>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</si>
  <si>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</si>
  <si>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</si>
  <si>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</si>
  <si>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</si>
  <si>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</si>
  <si>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</si>
  <si>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</si>
  <si>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</si>
  <si>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</si>
  <si>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</si>
  <si>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</si>
  <si>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</si>
  <si>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</si>
  <si>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</si>
  <si>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</si>
  <si>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</si>
  <si>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</si>
  <si>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</si>
  <si>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</si>
  <si>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</si>
  <si>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</si>
  <si>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</si>
  <si>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</si>
  <si>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</si>
  <si>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</si>
  <si>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</si>
  <si>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</si>
  <si>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</si>
  <si>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</si>
  <si>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</si>
  <si>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</si>
  <si>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</si>
  <si>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</si>
  <si>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</si>
  <si>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</si>
  <si>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</si>
  <si>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</si>
  <si>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</si>
  <si>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</si>
  <si>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</si>
  <si>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</si>
  <si>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</si>
  <si>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</si>
  <si>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</si>
  <si>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</si>
  <si>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</si>
  <si>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</si>
  <si>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</si>
  <si>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</si>
  <si>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</si>
  <si>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</si>
  <si>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</si>
  <si>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</si>
  <si>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</si>
  <si>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</si>
  <si>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</si>
  <si>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</si>
  <si>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</si>
  <si>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</si>
  <si>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</si>
  <si>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</si>
  <si>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</si>
  <si>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</si>
  <si>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</si>
  <si>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</si>
  <si>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</si>
  <si>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</si>
  <si>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</si>
  <si>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</si>
  <si>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</si>
  <si>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</si>
  <si>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</si>
  <si>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</si>
  <si>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</si>
  <si>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</si>
  <si>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</si>
  <si>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</si>
  <si>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</si>
  <si>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</si>
  <si>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</si>
  <si>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</si>
  <si>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</si>
  <si>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</si>
  <si>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</si>
  <si>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</si>
  <si>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</si>
  <si>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</si>
  <si>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</si>
  <si>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</si>
  <si>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</si>
  <si>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</si>
  <si>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</si>
  <si>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</si>
  <si>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</si>
  <si>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</si>
  <si>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</si>
  <si>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</si>
  <si>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</si>
  <si>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</si>
  <si>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</si>
  <si>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</si>
  <si>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</si>
  <si>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</si>
  <si>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</si>
  <si>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</si>
  <si>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</si>
  <si>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</si>
  <si>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</si>
  <si>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</si>
  <si>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</si>
  <si>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</si>
  <si>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</si>
  <si>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</si>
  <si>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</si>
  <si>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</si>
  <si>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</si>
  <si>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</si>
  <si>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</si>
  <si>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</si>
  <si>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</si>
  <si>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</si>
  <si>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</si>
  <si>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</si>
  <si>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</si>
  <si>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</si>
  <si>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</si>
  <si>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</si>
  <si>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</si>
  <si>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</si>
  <si>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</si>
  <si>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</si>
  <si>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</si>
  <si>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</si>
  <si>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</si>
  <si>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</si>
  <si>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</si>
  <si>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</si>
  <si>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</si>
  <si>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</si>
  <si>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</si>
  <si>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</si>
  <si>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</si>
  <si>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</si>
  <si>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</si>
  <si>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</si>
  <si>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</si>
  <si>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</si>
  <si>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</si>
  <si>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</si>
  <si>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</si>
  <si>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</si>
  <si>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</si>
  <si>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</si>
  <si>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</si>
  <si>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</si>
  <si>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</si>
  <si>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</si>
  <si>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</si>
  <si>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</si>
  <si>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</si>
  <si>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</si>
  <si>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</si>
  <si>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</si>
  <si>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</si>
  <si>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</si>
  <si>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</si>
  <si>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</si>
  <si>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</si>
  <si>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</si>
  <si>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</si>
  <si>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</si>
  <si>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</si>
  <si>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</si>
  <si>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</si>
  <si>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</si>
  <si>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</si>
  <si>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</si>
  <si>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</si>
  <si>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</si>
  <si>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</si>
  <si>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</si>
  <si>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</si>
  <si>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</si>
  <si>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</si>
  <si>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</si>
  <si>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</si>
  <si>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</si>
  <si>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</si>
  <si>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</si>
  <si>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</si>
  <si>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</si>
  <si>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</si>
  <si>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</si>
  <si>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</si>
  <si>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</si>
  <si>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</si>
  <si>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</si>
  <si>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</si>
  <si>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</si>
  <si>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</si>
  <si>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</si>
  <si>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</si>
  <si>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</si>
  <si>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</si>
  <si>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</si>
  <si>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</si>
  <si>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</si>
  <si>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</si>
  <si>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</si>
  <si>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</si>
  <si>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</si>
  <si>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</si>
  <si>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</si>
  <si>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</si>
  <si>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</si>
  <si>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</si>
  <si>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</si>
  <si>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</si>
  <si>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</si>
  <si>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</si>
  <si>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</si>
  <si>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</si>
  <si>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</si>
  <si>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</si>
  <si>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</si>
  <si>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</si>
  <si>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</si>
  <si>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</si>
  <si>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</si>
  <si>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</si>
  <si>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</si>
  <si>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</si>
  <si>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</si>
  <si>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</si>
  <si>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</si>
  <si>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</si>
  <si>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</si>
  <si>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</si>
  <si>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</si>
  <si>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</si>
  <si>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</si>
  <si>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</si>
  <si>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</si>
  <si>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</si>
  <si>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</si>
  <si>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</si>
  <si>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</si>
  <si>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</si>
  <si>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</si>
  <si>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</si>
  <si>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</si>
  <si>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</si>
  <si>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</si>
  <si>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</si>
  <si>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</si>
  <si>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</si>
  <si>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</si>
  <si>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</si>
  <si>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</si>
  <si>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</si>
  <si>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</si>
  <si>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</si>
  <si>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</si>
  <si>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</si>
  <si>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</si>
  <si>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</si>
  <si>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</si>
  <si>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</si>
  <si>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</si>
  <si>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</si>
  <si>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</si>
  <si>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</si>
  <si>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</si>
  <si>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</si>
  <si>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</si>
  <si>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</si>
  <si>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</si>
  <si>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</si>
  <si>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</si>
  <si>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</si>
  <si>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</si>
  <si>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</si>
  <si>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</si>
  <si>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</si>
  <si>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</si>
  <si>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</si>
  <si>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</si>
  <si>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</si>
  <si>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</si>
  <si>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</si>
  <si>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</si>
  <si>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</si>
  <si>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16:33:17</t>
  </si>
  <si>
    <t>16:33:17</t>
  </si>
  <si>
    <t>none</t>
  </si>
  <si>
    <t>Mikaela</t>
  </si>
  <si>
    <t>20230722</t>
  </si>
  <si>
    <t>AR</t>
  </si>
  <si>
    <t>SAPU15</t>
  </si>
  <si>
    <t>BNL21879</t>
  </si>
  <si>
    <t>16:31:49</t>
  </si>
  <si>
    <t>2/2</t>
  </si>
  <si>
    <t>00000000</t>
  </si>
  <si>
    <t>iiiiiiii</t>
  </si>
  <si>
    <t>off</t>
  </si>
  <si>
    <t>20230722 16:34:18</t>
  </si>
  <si>
    <t>16:34:18</t>
  </si>
  <si>
    <t>20230722 16:35:19</t>
  </si>
  <si>
    <t>16:35:19</t>
  </si>
  <si>
    <t>20230722 16:36:20</t>
  </si>
  <si>
    <t>16:36:20</t>
  </si>
  <si>
    <t>20230722 16:37:21</t>
  </si>
  <si>
    <t>16:37:21</t>
  </si>
  <si>
    <t>20230722 16:38:22</t>
  </si>
  <si>
    <t>16:38:22</t>
  </si>
  <si>
    <t>20230722 16:39:23</t>
  </si>
  <si>
    <t>16:39:23</t>
  </si>
  <si>
    <t>20230722 16:40:24</t>
  </si>
  <si>
    <t>16:40:24</t>
  </si>
  <si>
    <t>20230722 16:41:25</t>
  </si>
  <si>
    <t>16:41:25</t>
  </si>
  <si>
    <t>20230722 16:42:26</t>
  </si>
  <si>
    <t>16:42:26</t>
  </si>
  <si>
    <t>20230722 16:43:27</t>
  </si>
  <si>
    <t>16:43:27</t>
  </si>
  <si>
    <t>20230722 16:44:28</t>
  </si>
  <si>
    <t>16:44:28</t>
  </si>
  <si>
    <t>20230722 16:45:29</t>
  </si>
  <si>
    <t>16:45:29</t>
  </si>
  <si>
    <t>20230722 16:46:30</t>
  </si>
  <si>
    <t>16:46:30</t>
  </si>
  <si>
    <t>20230722 16:47:31</t>
  </si>
  <si>
    <t>16:47:31</t>
  </si>
  <si>
    <t>20230722 16:48:32</t>
  </si>
  <si>
    <t>16:48:32</t>
  </si>
  <si>
    <t>20230722 16:49:33</t>
  </si>
  <si>
    <t>16:49:33</t>
  </si>
  <si>
    <t>20230722 16:50:34</t>
  </si>
  <si>
    <t>16:50:34</t>
  </si>
  <si>
    <t>20230722 16:51:35</t>
  </si>
  <si>
    <t>16:51:35</t>
  </si>
  <si>
    <t>20230722 16:53:30</t>
  </si>
  <si>
    <t>16:53:30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</si>
</sst>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5.766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1690072397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1690072397</v>
      </c>
      <c r="M19">
        <f t="shared" ref="M19:M38" si="0">(N19)/1000</f>
        <v>2.2404209746918666E-3</v>
      </c>
      <c r="N19">
        <f t="shared" ref="N19:N38" si="1">1000*AZ19*AL19*(AV19-AW19)/(100*$B$7*(1000-AL19*AV19))</f>
        <v>2.2404209746918666</v>
      </c>
      <c r="O19">
        <f t="shared" ref="O19:O38" si="2">AZ19*AL19*(AU19-AT19*(1000-AL19*AW19)/(1000-AL19*AV19))/(100*$B$7)</f>
        <v>20.793061198371753</v>
      </c>
      <c r="P19">
        <f t="shared" ref="P19:P38" si="3">AT19 - IF(AL19&gt;1, O19*$B$7*100/(AN19*BH19), 0)</f>
        <v>400.03800000000001</v>
      </c>
      <c r="Q19">
        <f t="shared" ref="Q19:Q38" si="4">((W19-M19/2)*P19-O19)/(W19+M19/2)</f>
        <v>274.58624703714537</v>
      </c>
      <c r="R19">
        <f t="shared" ref="R19:R38" si="5">Q19*(BA19+BB19)/1000</f>
        <v>27.440774126380905</v>
      </c>
      <c r="S19">
        <f t="shared" ref="S19:S38" si="6">(AT19 - IF(AL19&gt;1, O19*$B$7*100/(AN19*BH19), 0))*(BA19+BB19)/1000</f>
        <v>39.977793929658006</v>
      </c>
      <c r="T19">
        <f t="shared" ref="T19:T38" si="7">2/((1/V19-1/U19)+SIGN(V19)*SQRT((1/V19-1/U19)*(1/V19-1/U19) + 4*$C$7/(($C$7+1)*($C$7+1))*(2*1/V19*1/U19-1/U19*1/U19)))</f>
        <v>0.28744696796470542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2.9681823776127634</v>
      </c>
      <c r="V19">
        <f t="shared" ref="V19:V38" si="9">M19*(1000-(1000*0.61365*EXP(17.502*Z19/(240.97+Z19))/(BA19+BB19)+AV19)/2)/(1000*0.61365*EXP(17.502*Z19/(240.97+Z19))/(BA19+BB19)-AV19)</f>
        <v>0.27282892522340685</v>
      </c>
      <c r="W19">
        <f t="shared" ref="W19:W38" si="10">1/(($C$7+1)/(T19/1.6)+1/(U19/1.37)) + $C$7/(($C$7+1)/(T19/1.6) + $C$7/(U19/1.37))</f>
        <v>0.17176947986769897</v>
      </c>
      <c r="X19">
        <f t="shared" ref="X19:X38" si="11">(AO19*AR19)</f>
        <v>330.76723199999998</v>
      </c>
      <c r="Y19">
        <f t="shared" ref="Y19:Y38" si="12">(BC19+(X19+2*0.95*0.0000000567*(((BC19+$B$9)+273)^4-(BC19+273)^4)-44100*M19)/(1.84*29.3*U19+8*0.95*0.0000000567*(BC19+273)^3))</f>
        <v>22.083888478672741</v>
      </c>
      <c r="Z19">
        <f t="shared" ref="Z19:Z38" si="13">($C$9*BD19+$D$9*BE19+$E$9*Y19)</f>
        <v>21.040199999999999</v>
      </c>
      <c r="AA19">
        <f t="shared" ref="AA19:AA38" si="14">0.61365*EXP(17.502*Z19/(240.97+Z19))</f>
        <v>2.5021046057277192</v>
      </c>
      <c r="AB19">
        <f t="shared" ref="AB19:AB38" si="15">(AC19/AD19*100)</f>
        <v>69.212030731682177</v>
      </c>
      <c r="AC19">
        <f t="shared" ref="AC19:AC38" si="16">AV19*(BA19+BB19)/1000</f>
        <v>1.6987049705171002</v>
      </c>
      <c r="AD19">
        <f t="shared" ref="AD19:AD38" si="17">0.61365*EXP(17.502*BC19/(240.97+BC19))</f>
        <v>2.4543492692803031</v>
      </c>
      <c r="AE19">
        <f t="shared" ref="AE19:AE38" si="18">(AA19-AV19*(BA19+BB19)/1000)</f>
        <v>0.80339963521061897</v>
      </c>
      <c r="AF19">
        <f t="shared" ref="AF19:AF38" si="19">(-M19*44100)</f>
        <v>-98.802564983911324</v>
      </c>
      <c r="AG19">
        <f t="shared" ref="AG19:AG38" si="20">2*29.3*U19*0.92*(BC19-Z19)</f>
        <v>-50.134469125504218</v>
      </c>
      <c r="AH19">
        <f t="shared" ref="AH19:AH38" si="21">2*0.95*0.0000000567*(((BC19+$B$9)+273)^4-(Z19+273)^4)</f>
        <v>-3.4267545759837885</v>
      </c>
      <c r="AI19">
        <f t="shared" ref="AI19:AI38" si="22">X19+AH19+AF19+AG19</f>
        <v>178.40344331460062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53865.578807878126</v>
      </c>
      <c r="AO19">
        <f t="shared" ref="AO19:AO38" si="26">$B$13*BI19+$C$13*BJ19+$F$13*BU19*(1-BX19)</f>
        <v>1999.92</v>
      </c>
      <c r="AP19">
        <f t="shared" ref="AP19:AP38" si="27">AO19*AQ19</f>
        <v>1685.9328</v>
      </c>
      <c r="AQ19">
        <f t="shared" ref="AQ19:AQ38" si="28">($B$13*$D$11+$C$13*$D$11+$F$13*((CH19+BZ19)/MAX(CH19+BZ19+CI19, 0.1)*$I$11+CI19/MAX(CH19+BZ19+CI19, 0.1)*$J$11))/($B$13+$C$13+$F$13)</f>
        <v>0.84300012000480018</v>
      </c>
      <c r="AR19">
        <f t="shared" ref="AR19:AR38" si="29">($B$13*$K$11+$C$13*$K$11+$F$13*((CH19+BZ19)/MAX(CH19+BZ19+CI19, 0.1)*$P$11+CI19/MAX(CH19+BZ19+CI19, 0.1)*$Q$11))/($B$13+$C$13+$F$13)</f>
        <v>0.16539023160926436</v>
      </c>
      <c r="AS19">
        <v>1690072397</v>
      </c>
      <c r="AT19">
        <v>400.03800000000001</v>
      </c>
      <c r="AU19">
        <v>420.87900000000002</v>
      </c>
      <c r="AV19">
        <v>16.998100000000001</v>
      </c>
      <c r="AW19">
        <v>14.8819</v>
      </c>
      <c r="AX19">
        <v>406.459</v>
      </c>
      <c r="AY19">
        <v>17.161799999999999</v>
      </c>
      <c r="AZ19">
        <v>600.07000000000005</v>
      </c>
      <c r="BA19">
        <v>99.834900000000005</v>
      </c>
      <c r="BB19">
        <v>0.100091</v>
      </c>
      <c r="BC19">
        <v>20.726900000000001</v>
      </c>
      <c r="BD19">
        <v>21.040199999999999</v>
      </c>
      <c r="BE19">
        <v>999.9</v>
      </c>
      <c r="BF19">
        <v>0</v>
      </c>
      <c r="BG19">
        <v>0</v>
      </c>
      <c r="BH19">
        <v>9990</v>
      </c>
      <c r="BI19">
        <v>0</v>
      </c>
      <c r="BJ19">
        <v>51.861899999999999</v>
      </c>
      <c r="BK19">
        <v>-20.840599999999998</v>
      </c>
      <c r="BL19">
        <v>406.95600000000002</v>
      </c>
      <c r="BM19">
        <v>427.23700000000002</v>
      </c>
      <c r="BN19">
        <v>2.1161500000000002</v>
      </c>
      <c r="BO19">
        <v>420.87900000000002</v>
      </c>
      <c r="BP19">
        <v>14.8819</v>
      </c>
      <c r="BQ19">
        <v>1.6970000000000001</v>
      </c>
      <c r="BR19">
        <v>1.4857400000000001</v>
      </c>
      <c r="BS19">
        <v>14.869</v>
      </c>
      <c r="BT19">
        <v>12.8222</v>
      </c>
      <c r="BU19">
        <v>1999.92</v>
      </c>
      <c r="BV19">
        <v>0.89999799999999996</v>
      </c>
      <c r="BW19">
        <v>0.10000199999999999</v>
      </c>
      <c r="BX19">
        <v>0</v>
      </c>
      <c r="BY19">
        <v>2.1084000000000001</v>
      </c>
      <c r="BZ19">
        <v>0</v>
      </c>
      <c r="CA19">
        <v>13785.4</v>
      </c>
      <c r="CB19">
        <v>15438.2</v>
      </c>
      <c r="CC19">
        <v>37.811999999999998</v>
      </c>
      <c r="CD19">
        <v>39.686999999999998</v>
      </c>
      <c r="CE19">
        <v>38.875</v>
      </c>
      <c r="CF19">
        <v>37.686999999999998</v>
      </c>
      <c r="CG19">
        <v>37.311999999999998</v>
      </c>
      <c r="CH19">
        <v>1799.92</v>
      </c>
      <c r="CI19">
        <v>200</v>
      </c>
      <c r="CJ19">
        <v>0</v>
      </c>
      <c r="CK19">
        <v>1690072408.5</v>
      </c>
      <c r="CL19">
        <v>0</v>
      </c>
      <c r="CM19">
        <v>1690072309</v>
      </c>
      <c r="CN19" t="s">
        <v>350</v>
      </c>
      <c r="CO19">
        <v>1690072304</v>
      </c>
      <c r="CP19">
        <v>1690072309</v>
      </c>
      <c r="CQ19">
        <v>66</v>
      </c>
      <c r="CR19">
        <v>-5.0000000000000001E-3</v>
      </c>
      <c r="CS19">
        <v>1.4999999999999999E-2</v>
      </c>
      <c r="CT19">
        <v>-6.4210000000000003</v>
      </c>
      <c r="CU19">
        <v>-0.16400000000000001</v>
      </c>
      <c r="CV19">
        <v>421</v>
      </c>
      <c r="CW19">
        <v>15</v>
      </c>
      <c r="CX19">
        <v>0.1</v>
      </c>
      <c r="CY19">
        <v>0.04</v>
      </c>
      <c r="CZ19">
        <v>20.0318741857483</v>
      </c>
      <c r="DA19">
        <v>8.9128980829875998E-2</v>
      </c>
      <c r="DB19">
        <v>4.41411324555731E-2</v>
      </c>
      <c r="DC19">
        <v>1</v>
      </c>
      <c r="DD19">
        <v>420.88094999999998</v>
      </c>
      <c r="DE19">
        <v>9.3969924811763694E-2</v>
      </c>
      <c r="DF19">
        <v>4.4562848876611001E-2</v>
      </c>
      <c r="DG19">
        <v>-1</v>
      </c>
      <c r="DH19">
        <v>1999.9985714285699</v>
      </c>
      <c r="DI19">
        <v>0.25198383442001299</v>
      </c>
      <c r="DJ19">
        <v>0.104164965972494</v>
      </c>
      <c r="DK19">
        <v>1</v>
      </c>
      <c r="DL19">
        <v>2</v>
      </c>
      <c r="DM19">
        <v>2</v>
      </c>
      <c r="DN19" t="s">
        <v>351</v>
      </c>
      <c r="DO19">
        <v>3.2408000000000001</v>
      </c>
      <c r="DP19">
        <v>2.8401900000000002</v>
      </c>
      <c r="DQ19">
        <v>9.81876E-2</v>
      </c>
      <c r="DR19">
        <v>0.100314</v>
      </c>
      <c r="DS19">
        <v>9.5616499999999993E-2</v>
      </c>
      <c r="DT19">
        <v>8.4687100000000001E-2</v>
      </c>
      <c r="DU19">
        <v>26420</v>
      </c>
      <c r="DV19">
        <v>27495.599999999999</v>
      </c>
      <c r="DW19">
        <v>27407.1</v>
      </c>
      <c r="DX19">
        <v>28672</v>
      </c>
      <c r="DY19">
        <v>32664.7</v>
      </c>
      <c r="DZ19">
        <v>34926.1</v>
      </c>
      <c r="EA19">
        <v>36643.4</v>
      </c>
      <c r="EB19">
        <v>38838.1</v>
      </c>
      <c r="EC19">
        <v>2.3461699999999999</v>
      </c>
      <c r="ED19">
        <v>1.74638</v>
      </c>
      <c r="EE19">
        <v>0.11462</v>
      </c>
      <c r="EF19">
        <v>0</v>
      </c>
      <c r="EG19">
        <v>19.144300000000001</v>
      </c>
      <c r="EH19">
        <v>999.9</v>
      </c>
      <c r="EI19">
        <v>57.618000000000002</v>
      </c>
      <c r="EJ19">
        <v>22.527000000000001</v>
      </c>
      <c r="EK19">
        <v>15.813499999999999</v>
      </c>
      <c r="EL19">
        <v>62.376800000000003</v>
      </c>
      <c r="EM19">
        <v>37.896599999999999</v>
      </c>
      <c r="EN19">
        <v>1</v>
      </c>
      <c r="EO19">
        <v>-0.48385699999999998</v>
      </c>
      <c r="EP19">
        <v>2.73231</v>
      </c>
      <c r="EQ19">
        <v>19.851700000000001</v>
      </c>
      <c r="ER19">
        <v>5.2172900000000002</v>
      </c>
      <c r="ES19">
        <v>11.9201</v>
      </c>
      <c r="ET19">
        <v>4.9553500000000001</v>
      </c>
      <c r="EU19">
        <v>3.29705</v>
      </c>
      <c r="EV19">
        <v>9999</v>
      </c>
      <c r="EW19">
        <v>6348.4</v>
      </c>
      <c r="EX19">
        <v>91.3</v>
      </c>
      <c r="EY19">
        <v>174</v>
      </c>
      <c r="EZ19">
        <v>1.8507499999999999</v>
      </c>
      <c r="FA19">
        <v>1.8498399999999999</v>
      </c>
      <c r="FB19">
        <v>1.8556699999999999</v>
      </c>
      <c r="FC19">
        <v>1.85975</v>
      </c>
      <c r="FD19">
        <v>1.8544</v>
      </c>
      <c r="FE19">
        <v>1.8544499999999999</v>
      </c>
      <c r="FF19">
        <v>1.85443</v>
      </c>
      <c r="FG19">
        <v>1.8542700000000001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-6.4210000000000003</v>
      </c>
      <c r="FV19">
        <v>-0.16370000000000001</v>
      </c>
      <c r="FW19">
        <v>-6.4208181818181602</v>
      </c>
      <c r="FX19">
        <v>0</v>
      </c>
      <c r="FY19">
        <v>0</v>
      </c>
      <c r="FZ19">
        <v>0</v>
      </c>
      <c r="GA19">
        <v>-0.16376000000000199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1.6</v>
      </c>
      <c r="GJ19">
        <v>1.5</v>
      </c>
      <c r="GK19">
        <v>1.07666</v>
      </c>
      <c r="GL19">
        <v>2.5451700000000002</v>
      </c>
      <c r="GM19">
        <v>1.4489700000000001</v>
      </c>
      <c r="GN19">
        <v>2.3144499999999999</v>
      </c>
      <c r="GO19">
        <v>1.5466299999999999</v>
      </c>
      <c r="GP19">
        <v>2.35107</v>
      </c>
      <c r="GQ19">
        <v>25.429600000000001</v>
      </c>
      <c r="GR19">
        <v>14.7012</v>
      </c>
      <c r="GS19">
        <v>18</v>
      </c>
      <c r="GT19">
        <v>641.33699999999999</v>
      </c>
      <c r="GU19">
        <v>377.75799999999998</v>
      </c>
      <c r="GV19">
        <v>16.575800000000001</v>
      </c>
      <c r="GW19">
        <v>20.981000000000002</v>
      </c>
      <c r="GX19">
        <v>30.0001</v>
      </c>
      <c r="GY19">
        <v>20.917000000000002</v>
      </c>
      <c r="GZ19">
        <v>20.903300000000002</v>
      </c>
      <c r="HA19">
        <v>21.549499999999998</v>
      </c>
      <c r="HB19">
        <v>10</v>
      </c>
      <c r="HC19">
        <v>-30</v>
      </c>
      <c r="HD19">
        <v>16.566199999999998</v>
      </c>
      <c r="HE19">
        <v>420.87200000000001</v>
      </c>
      <c r="HF19">
        <v>0</v>
      </c>
      <c r="HG19">
        <v>100.95</v>
      </c>
      <c r="HH19">
        <v>94.448800000000006</v>
      </c>
    </row>
    <row r="20" spans="1:216" x14ac:dyDescent="0.2">
      <c r="A20">
        <v>2</v>
      </c>
      <c r="B20">
        <v>1690072458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1690072458</v>
      </c>
      <c r="M20">
        <f t="shared" si="0"/>
        <v>2.3246582581307523E-3</v>
      </c>
      <c r="N20">
        <f t="shared" si="1"/>
        <v>2.3246582581307522</v>
      </c>
      <c r="O20">
        <f t="shared" si="2"/>
        <v>20.688921014121924</v>
      </c>
      <c r="P20">
        <f t="shared" si="3"/>
        <v>399.99900000000002</v>
      </c>
      <c r="Q20">
        <f t="shared" si="4"/>
        <v>283.93744307516954</v>
      </c>
      <c r="R20">
        <f t="shared" si="5"/>
        <v>28.375129681080132</v>
      </c>
      <c r="S20">
        <f t="shared" si="6"/>
        <v>39.973676505558906</v>
      </c>
      <c r="T20">
        <f t="shared" si="7"/>
        <v>0.31084132179731222</v>
      </c>
      <c r="U20">
        <f t="shared" si="8"/>
        <v>2.9740136101500916</v>
      </c>
      <c r="V20">
        <f t="shared" si="9"/>
        <v>0.29385408057719392</v>
      </c>
      <c r="W20">
        <f t="shared" si="10"/>
        <v>0.18510763454820806</v>
      </c>
      <c r="X20">
        <f t="shared" si="11"/>
        <v>297.68067300000001</v>
      </c>
      <c r="Y20">
        <f t="shared" si="12"/>
        <v>21.839025504363825</v>
      </c>
      <c r="Z20">
        <f t="shared" si="13"/>
        <v>20.925699999999999</v>
      </c>
      <c r="AA20">
        <f t="shared" si="14"/>
        <v>2.4845582151197005</v>
      </c>
      <c r="AB20">
        <f t="shared" si="15"/>
        <v>69.813920912276402</v>
      </c>
      <c r="AC20">
        <f t="shared" si="16"/>
        <v>1.7105778283087001</v>
      </c>
      <c r="AD20">
        <f t="shared" si="17"/>
        <v>2.4501959006973695</v>
      </c>
      <c r="AE20">
        <f t="shared" si="18"/>
        <v>0.77398038681100045</v>
      </c>
      <c r="AF20">
        <f t="shared" si="19"/>
        <v>-102.51742918356618</v>
      </c>
      <c r="AG20">
        <f t="shared" si="20"/>
        <v>-36.283815422117925</v>
      </c>
      <c r="AH20">
        <f t="shared" si="21"/>
        <v>-2.4733882701830772</v>
      </c>
      <c r="AI20">
        <f t="shared" si="22"/>
        <v>156.40604012413283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54038.514159983453</v>
      </c>
      <c r="AO20">
        <f t="shared" si="26"/>
        <v>1799.87</v>
      </c>
      <c r="AP20">
        <f t="shared" si="27"/>
        <v>1517.2905000000001</v>
      </c>
      <c r="AQ20">
        <f t="shared" si="28"/>
        <v>0.84300005000361145</v>
      </c>
      <c r="AR20">
        <f t="shared" si="29"/>
        <v>0.16539009650696995</v>
      </c>
      <c r="AS20">
        <v>1690072458</v>
      </c>
      <c r="AT20">
        <v>399.99900000000002</v>
      </c>
      <c r="AU20">
        <v>420.77600000000001</v>
      </c>
      <c r="AV20">
        <v>17.117000000000001</v>
      </c>
      <c r="AW20">
        <v>14.921099999999999</v>
      </c>
      <c r="AX20">
        <v>406.41899999999998</v>
      </c>
      <c r="AY20">
        <v>17.280799999999999</v>
      </c>
      <c r="AZ20">
        <v>599.96100000000001</v>
      </c>
      <c r="BA20">
        <v>99.834599999999995</v>
      </c>
      <c r="BB20">
        <v>9.9841100000000002E-2</v>
      </c>
      <c r="BC20">
        <v>20.699400000000001</v>
      </c>
      <c r="BD20">
        <v>20.925699999999999</v>
      </c>
      <c r="BE20">
        <v>999.9</v>
      </c>
      <c r="BF20">
        <v>0</v>
      </c>
      <c r="BG20">
        <v>0</v>
      </c>
      <c r="BH20">
        <v>10022.5</v>
      </c>
      <c r="BI20">
        <v>0</v>
      </c>
      <c r="BJ20">
        <v>61.265099999999997</v>
      </c>
      <c r="BK20">
        <v>-20.777000000000001</v>
      </c>
      <c r="BL20">
        <v>406.96499999999997</v>
      </c>
      <c r="BM20">
        <v>427.149</v>
      </c>
      <c r="BN20">
        <v>2.19591</v>
      </c>
      <c r="BO20">
        <v>420.77600000000001</v>
      </c>
      <c r="BP20">
        <v>14.921099999999999</v>
      </c>
      <c r="BQ20">
        <v>1.7088699999999999</v>
      </c>
      <c r="BR20">
        <v>1.4896400000000001</v>
      </c>
      <c r="BS20">
        <v>14.9773</v>
      </c>
      <c r="BT20">
        <v>12.862299999999999</v>
      </c>
      <c r="BU20">
        <v>1799.87</v>
      </c>
      <c r="BV20">
        <v>0.89999700000000005</v>
      </c>
      <c r="BW20">
        <v>0.10000299999999999</v>
      </c>
      <c r="BX20">
        <v>0</v>
      </c>
      <c r="BY20">
        <v>2.2898000000000001</v>
      </c>
      <c r="BZ20">
        <v>0</v>
      </c>
      <c r="CA20">
        <v>12449.8</v>
      </c>
      <c r="CB20">
        <v>13894</v>
      </c>
      <c r="CC20">
        <v>37.811999999999998</v>
      </c>
      <c r="CD20">
        <v>39.75</v>
      </c>
      <c r="CE20">
        <v>38.936999999999998</v>
      </c>
      <c r="CF20">
        <v>37.75</v>
      </c>
      <c r="CG20">
        <v>37.375</v>
      </c>
      <c r="CH20">
        <v>1619.88</v>
      </c>
      <c r="CI20">
        <v>179.99</v>
      </c>
      <c r="CJ20">
        <v>0</v>
      </c>
      <c r="CK20">
        <v>1690072469.7</v>
      </c>
      <c r="CL20">
        <v>0</v>
      </c>
      <c r="CM20">
        <v>1690072309</v>
      </c>
      <c r="CN20" t="s">
        <v>350</v>
      </c>
      <c r="CO20">
        <v>1690072304</v>
      </c>
      <c r="CP20">
        <v>1690072309</v>
      </c>
      <c r="CQ20">
        <v>66</v>
      </c>
      <c r="CR20">
        <v>-5.0000000000000001E-3</v>
      </c>
      <c r="CS20">
        <v>1.4999999999999999E-2</v>
      </c>
      <c r="CT20">
        <v>-6.4210000000000003</v>
      </c>
      <c r="CU20">
        <v>-0.16400000000000001</v>
      </c>
      <c r="CV20">
        <v>421</v>
      </c>
      <c r="CW20">
        <v>15</v>
      </c>
      <c r="CX20">
        <v>0.1</v>
      </c>
      <c r="CY20">
        <v>0.04</v>
      </c>
      <c r="CZ20">
        <v>19.858334071860899</v>
      </c>
      <c r="DA20">
        <v>0.22997023474702</v>
      </c>
      <c r="DB20">
        <v>2.9486160059187E-2</v>
      </c>
      <c r="DC20">
        <v>1</v>
      </c>
      <c r="DD20">
        <v>420.76724999999999</v>
      </c>
      <c r="DE20">
        <v>0.15622556390935699</v>
      </c>
      <c r="DF20">
        <v>2.4293774922807598E-2</v>
      </c>
      <c r="DG20">
        <v>-1</v>
      </c>
      <c r="DH20">
        <v>1800.0080952380999</v>
      </c>
      <c r="DI20">
        <v>0.126981176978749</v>
      </c>
      <c r="DJ20">
        <v>0.163550459597295</v>
      </c>
      <c r="DK20">
        <v>1</v>
      </c>
      <c r="DL20">
        <v>2</v>
      </c>
      <c r="DM20">
        <v>2</v>
      </c>
      <c r="DN20" t="s">
        <v>351</v>
      </c>
      <c r="DO20">
        <v>3.2405200000000001</v>
      </c>
      <c r="DP20">
        <v>2.84023</v>
      </c>
      <c r="DQ20">
        <v>9.8172300000000004E-2</v>
      </c>
      <c r="DR20">
        <v>0.100286</v>
      </c>
      <c r="DS20">
        <v>9.6083100000000005E-2</v>
      </c>
      <c r="DT20">
        <v>8.4840299999999993E-2</v>
      </c>
      <c r="DU20">
        <v>26417.5</v>
      </c>
      <c r="DV20">
        <v>27494.7</v>
      </c>
      <c r="DW20">
        <v>27404.3</v>
      </c>
      <c r="DX20">
        <v>28670.400000000001</v>
      </c>
      <c r="DY20">
        <v>32644.1</v>
      </c>
      <c r="DZ20">
        <v>34918.199999999997</v>
      </c>
      <c r="EA20">
        <v>36639.5</v>
      </c>
      <c r="EB20">
        <v>38835.800000000003</v>
      </c>
      <c r="EC20">
        <v>2.3460200000000002</v>
      </c>
      <c r="ED20">
        <v>1.7454499999999999</v>
      </c>
      <c r="EE20">
        <v>0.106975</v>
      </c>
      <c r="EF20">
        <v>0</v>
      </c>
      <c r="EG20">
        <v>19.156099999999999</v>
      </c>
      <c r="EH20">
        <v>999.9</v>
      </c>
      <c r="EI20">
        <v>57.636000000000003</v>
      </c>
      <c r="EJ20">
        <v>22.567</v>
      </c>
      <c r="EK20">
        <v>15.8567</v>
      </c>
      <c r="EL20">
        <v>61.8568</v>
      </c>
      <c r="EM20">
        <v>38.116999999999997</v>
      </c>
      <c r="EN20">
        <v>1</v>
      </c>
      <c r="EO20">
        <v>-0.482045</v>
      </c>
      <c r="EP20">
        <v>0.67945800000000001</v>
      </c>
      <c r="EQ20">
        <v>19.9711</v>
      </c>
      <c r="ER20">
        <v>5.21774</v>
      </c>
      <c r="ES20">
        <v>11.9201</v>
      </c>
      <c r="ET20">
        <v>4.9546000000000001</v>
      </c>
      <c r="EU20">
        <v>3.2970000000000002</v>
      </c>
      <c r="EV20">
        <v>9999</v>
      </c>
      <c r="EW20">
        <v>6349.5</v>
      </c>
      <c r="EX20">
        <v>91.3</v>
      </c>
      <c r="EY20">
        <v>174</v>
      </c>
      <c r="EZ20">
        <v>1.8510800000000001</v>
      </c>
      <c r="FA20">
        <v>1.8502099999999999</v>
      </c>
      <c r="FB20">
        <v>1.85605</v>
      </c>
      <c r="FC20">
        <v>1.8601000000000001</v>
      </c>
      <c r="FD20">
        <v>1.85473</v>
      </c>
      <c r="FE20">
        <v>1.85483</v>
      </c>
      <c r="FF20">
        <v>1.8548</v>
      </c>
      <c r="FG20">
        <v>1.8546499999999999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-6.42</v>
      </c>
      <c r="FV20">
        <v>-0.1638</v>
      </c>
      <c r="FW20">
        <v>-6.4208181818181602</v>
      </c>
      <c r="FX20">
        <v>0</v>
      </c>
      <c r="FY20">
        <v>0</v>
      </c>
      <c r="FZ20">
        <v>0</v>
      </c>
      <c r="GA20">
        <v>-0.16376000000000199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2.6</v>
      </c>
      <c r="GJ20">
        <v>2.5</v>
      </c>
      <c r="GK20">
        <v>1.07666</v>
      </c>
      <c r="GL20">
        <v>2.5427200000000001</v>
      </c>
      <c r="GM20">
        <v>1.4489700000000001</v>
      </c>
      <c r="GN20">
        <v>2.3132299999999999</v>
      </c>
      <c r="GO20">
        <v>1.5466299999999999</v>
      </c>
      <c r="GP20">
        <v>2.3889200000000002</v>
      </c>
      <c r="GQ20">
        <v>25.470600000000001</v>
      </c>
      <c r="GR20">
        <v>14.727399999999999</v>
      </c>
      <c r="GS20">
        <v>18</v>
      </c>
      <c r="GT20">
        <v>641.66300000000001</v>
      </c>
      <c r="GU20">
        <v>377.48399999999998</v>
      </c>
      <c r="GV20">
        <v>18.157800000000002</v>
      </c>
      <c r="GW20">
        <v>21.0273</v>
      </c>
      <c r="GX20">
        <v>30.000499999999999</v>
      </c>
      <c r="GY20">
        <v>20.952000000000002</v>
      </c>
      <c r="GZ20">
        <v>20.937000000000001</v>
      </c>
      <c r="HA20">
        <v>21.546500000000002</v>
      </c>
      <c r="HB20">
        <v>10</v>
      </c>
      <c r="HC20">
        <v>-30</v>
      </c>
      <c r="HD20">
        <v>18.1799</v>
      </c>
      <c r="HE20">
        <v>420.75400000000002</v>
      </c>
      <c r="HF20">
        <v>0</v>
      </c>
      <c r="HG20">
        <v>100.93899999999999</v>
      </c>
      <c r="HH20">
        <v>94.443299999999994</v>
      </c>
    </row>
    <row r="21" spans="1:216" x14ac:dyDescent="0.2">
      <c r="A21">
        <v>3</v>
      </c>
      <c r="B21">
        <v>1690072519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1690072519</v>
      </c>
      <c r="M21">
        <f t="shared" si="0"/>
        <v>2.2529707494603432E-3</v>
      </c>
      <c r="N21">
        <f t="shared" si="1"/>
        <v>2.252970749460343</v>
      </c>
      <c r="O21">
        <f t="shared" si="2"/>
        <v>20.497384173018755</v>
      </c>
      <c r="P21">
        <f t="shared" si="3"/>
        <v>399.98700000000002</v>
      </c>
      <c r="Q21">
        <f t="shared" si="4"/>
        <v>279.27212111252999</v>
      </c>
      <c r="R21">
        <f t="shared" si="5"/>
        <v>27.908719269937169</v>
      </c>
      <c r="S21">
        <f t="shared" si="6"/>
        <v>39.972213660834008</v>
      </c>
      <c r="T21">
        <f t="shared" si="7"/>
        <v>0.29508574963525241</v>
      </c>
      <c r="U21">
        <f t="shared" si="8"/>
        <v>2.9716445106642082</v>
      </c>
      <c r="V21">
        <f t="shared" si="9"/>
        <v>0.27971969570732996</v>
      </c>
      <c r="W21">
        <f t="shared" si="10"/>
        <v>0.17613868178109982</v>
      </c>
      <c r="X21">
        <f t="shared" si="11"/>
        <v>248.08659599999999</v>
      </c>
      <c r="Y21">
        <f t="shared" si="12"/>
        <v>21.783515517523039</v>
      </c>
      <c r="Z21">
        <f t="shared" si="13"/>
        <v>21.000399999999999</v>
      </c>
      <c r="AA21">
        <f t="shared" si="14"/>
        <v>2.4959932459760292</v>
      </c>
      <c r="AB21">
        <f t="shared" si="15"/>
        <v>68.792711039848214</v>
      </c>
      <c r="AC21">
        <f t="shared" si="16"/>
        <v>1.7080182350530002</v>
      </c>
      <c r="AD21">
        <f t="shared" si="17"/>
        <v>2.4828476872551657</v>
      </c>
      <c r="AE21">
        <f t="shared" si="18"/>
        <v>0.78797501092302902</v>
      </c>
      <c r="AF21">
        <f t="shared" si="19"/>
        <v>-99.356010051201139</v>
      </c>
      <c r="AG21">
        <f t="shared" si="20"/>
        <v>-13.761806971981784</v>
      </c>
      <c r="AH21">
        <f t="shared" si="21"/>
        <v>-0.94024977526909803</v>
      </c>
      <c r="AI21">
        <f t="shared" si="22"/>
        <v>134.02852920154794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53930.756309800425</v>
      </c>
      <c r="AO21">
        <f t="shared" si="26"/>
        <v>1500.01</v>
      </c>
      <c r="AP21">
        <f t="shared" si="27"/>
        <v>1264.5083999999999</v>
      </c>
      <c r="AQ21">
        <f t="shared" si="28"/>
        <v>0.84299998000013332</v>
      </c>
      <c r="AR21">
        <f t="shared" si="29"/>
        <v>0.16538996140025733</v>
      </c>
      <c r="AS21">
        <v>1690072519</v>
      </c>
      <c r="AT21">
        <v>399.98700000000002</v>
      </c>
      <c r="AU21">
        <v>420.55099999999999</v>
      </c>
      <c r="AV21">
        <v>17.0915</v>
      </c>
      <c r="AW21">
        <v>14.9634</v>
      </c>
      <c r="AX21">
        <v>406.40800000000002</v>
      </c>
      <c r="AY21">
        <v>17.255299999999998</v>
      </c>
      <c r="AZ21">
        <v>600</v>
      </c>
      <c r="BA21">
        <v>99.833600000000004</v>
      </c>
      <c r="BB21">
        <v>0.10018199999999999</v>
      </c>
      <c r="BC21">
        <v>20.9145</v>
      </c>
      <c r="BD21">
        <v>21.000399999999999</v>
      </c>
      <c r="BE21">
        <v>999.9</v>
      </c>
      <c r="BF21">
        <v>0</v>
      </c>
      <c r="BG21">
        <v>0</v>
      </c>
      <c r="BH21">
        <v>10009.4</v>
      </c>
      <c r="BI21">
        <v>0</v>
      </c>
      <c r="BJ21">
        <v>61.223700000000001</v>
      </c>
      <c r="BK21">
        <v>-20.564699999999998</v>
      </c>
      <c r="BL21">
        <v>406.94200000000001</v>
      </c>
      <c r="BM21">
        <v>426.94</v>
      </c>
      <c r="BN21">
        <v>2.1281500000000002</v>
      </c>
      <c r="BO21">
        <v>420.55099999999999</v>
      </c>
      <c r="BP21">
        <v>14.9634</v>
      </c>
      <c r="BQ21">
        <v>1.70631</v>
      </c>
      <c r="BR21">
        <v>1.4938499999999999</v>
      </c>
      <c r="BS21">
        <v>14.953900000000001</v>
      </c>
      <c r="BT21">
        <v>12.9053</v>
      </c>
      <c r="BU21">
        <v>1500.01</v>
      </c>
      <c r="BV21">
        <v>0.9</v>
      </c>
      <c r="BW21">
        <v>9.9999699999999997E-2</v>
      </c>
      <c r="BX21">
        <v>0</v>
      </c>
      <c r="BY21">
        <v>2.3546999999999998</v>
      </c>
      <c r="BZ21">
        <v>0</v>
      </c>
      <c r="CA21">
        <v>10548.6</v>
      </c>
      <c r="CB21">
        <v>11579.2</v>
      </c>
      <c r="CC21">
        <v>37.625</v>
      </c>
      <c r="CD21">
        <v>39.811999999999998</v>
      </c>
      <c r="CE21">
        <v>39</v>
      </c>
      <c r="CF21">
        <v>37.811999999999998</v>
      </c>
      <c r="CG21">
        <v>37.25</v>
      </c>
      <c r="CH21">
        <v>1350.01</v>
      </c>
      <c r="CI21">
        <v>150</v>
      </c>
      <c r="CJ21">
        <v>0</v>
      </c>
      <c r="CK21">
        <v>1690072530.9000001</v>
      </c>
      <c r="CL21">
        <v>0</v>
      </c>
      <c r="CM21">
        <v>1690072309</v>
      </c>
      <c r="CN21" t="s">
        <v>350</v>
      </c>
      <c r="CO21">
        <v>1690072304</v>
      </c>
      <c r="CP21">
        <v>1690072309</v>
      </c>
      <c r="CQ21">
        <v>66</v>
      </c>
      <c r="CR21">
        <v>-5.0000000000000001E-3</v>
      </c>
      <c r="CS21">
        <v>1.4999999999999999E-2</v>
      </c>
      <c r="CT21">
        <v>-6.4210000000000003</v>
      </c>
      <c r="CU21">
        <v>-0.16400000000000001</v>
      </c>
      <c r="CV21">
        <v>421</v>
      </c>
      <c r="CW21">
        <v>15</v>
      </c>
      <c r="CX21">
        <v>0.1</v>
      </c>
      <c r="CY21">
        <v>0.04</v>
      </c>
      <c r="CZ21">
        <v>19.545944167408699</v>
      </c>
      <c r="DA21">
        <v>9.04467167802252E-2</v>
      </c>
      <c r="DB21">
        <v>4.9642122180266597E-2</v>
      </c>
      <c r="DC21">
        <v>1</v>
      </c>
      <c r="DD21">
        <v>420.43610000000001</v>
      </c>
      <c r="DE21">
        <v>-0.21500751879659699</v>
      </c>
      <c r="DF21">
        <v>4.4386822368804202E-2</v>
      </c>
      <c r="DG21">
        <v>-1</v>
      </c>
      <c r="DH21">
        <v>1500.0161904761901</v>
      </c>
      <c r="DI21">
        <v>2.3463686440043801E-2</v>
      </c>
      <c r="DJ21">
        <v>6.5291948575188696E-3</v>
      </c>
      <c r="DK21">
        <v>1</v>
      </c>
      <c r="DL21">
        <v>2</v>
      </c>
      <c r="DM21">
        <v>2</v>
      </c>
      <c r="DN21" t="s">
        <v>351</v>
      </c>
      <c r="DO21">
        <v>3.2405599999999999</v>
      </c>
      <c r="DP21">
        <v>2.8404500000000001</v>
      </c>
      <c r="DQ21">
        <v>9.8159200000000002E-2</v>
      </c>
      <c r="DR21">
        <v>0.10023600000000001</v>
      </c>
      <c r="DS21">
        <v>9.5971500000000001E-2</v>
      </c>
      <c r="DT21">
        <v>8.50046E-2</v>
      </c>
      <c r="DU21">
        <v>26414.1</v>
      </c>
      <c r="DV21">
        <v>27493.599999999999</v>
      </c>
      <c r="DW21">
        <v>27400.400000000001</v>
      </c>
      <c r="DX21">
        <v>28667.9</v>
      </c>
      <c r="DY21">
        <v>32643.599999999999</v>
      </c>
      <c r="DZ21">
        <v>34908.300000000003</v>
      </c>
      <c r="EA21">
        <v>36634.1</v>
      </c>
      <c r="EB21">
        <v>38831.699999999997</v>
      </c>
      <c r="EC21">
        <v>2.3455300000000001</v>
      </c>
      <c r="ED21">
        <v>1.7443500000000001</v>
      </c>
      <c r="EE21">
        <v>0.102758</v>
      </c>
      <c r="EF21">
        <v>0</v>
      </c>
      <c r="EG21">
        <v>19.300899999999999</v>
      </c>
      <c r="EH21">
        <v>999.9</v>
      </c>
      <c r="EI21">
        <v>57.685000000000002</v>
      </c>
      <c r="EJ21">
        <v>22.577999999999999</v>
      </c>
      <c r="EK21">
        <v>15.8803</v>
      </c>
      <c r="EL21">
        <v>61.756799999999998</v>
      </c>
      <c r="EM21">
        <v>38.1691</v>
      </c>
      <c r="EN21">
        <v>1</v>
      </c>
      <c r="EO21">
        <v>-0.479319</v>
      </c>
      <c r="EP21">
        <v>0.17184099999999999</v>
      </c>
      <c r="EQ21">
        <v>19.9832</v>
      </c>
      <c r="ER21">
        <v>5.2174399999999999</v>
      </c>
      <c r="ES21">
        <v>11.9201</v>
      </c>
      <c r="ET21">
        <v>4.9539999999999997</v>
      </c>
      <c r="EU21">
        <v>3.2970000000000002</v>
      </c>
      <c r="EV21">
        <v>9999</v>
      </c>
      <c r="EW21">
        <v>6351</v>
      </c>
      <c r="EX21">
        <v>91.4</v>
      </c>
      <c r="EY21">
        <v>174</v>
      </c>
      <c r="EZ21">
        <v>1.85083</v>
      </c>
      <c r="FA21">
        <v>1.84998</v>
      </c>
      <c r="FB21">
        <v>1.8557699999999999</v>
      </c>
      <c r="FC21">
        <v>1.85982</v>
      </c>
      <c r="FD21">
        <v>1.85449</v>
      </c>
      <c r="FE21">
        <v>1.8545499999999999</v>
      </c>
      <c r="FF21">
        <v>1.8545199999999999</v>
      </c>
      <c r="FG21">
        <v>1.8544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-6.4210000000000003</v>
      </c>
      <c r="FV21">
        <v>-0.1638</v>
      </c>
      <c r="FW21">
        <v>-6.4208181818181602</v>
      </c>
      <c r="FX21">
        <v>0</v>
      </c>
      <c r="FY21">
        <v>0</v>
      </c>
      <c r="FZ21">
        <v>0</v>
      </c>
      <c r="GA21">
        <v>-0.16376000000000199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3.6</v>
      </c>
      <c r="GJ21">
        <v>3.5</v>
      </c>
      <c r="GK21">
        <v>1.07544</v>
      </c>
      <c r="GL21">
        <v>2.5512700000000001</v>
      </c>
      <c r="GM21">
        <v>1.4489700000000001</v>
      </c>
      <c r="GN21">
        <v>2.3132299999999999</v>
      </c>
      <c r="GO21">
        <v>1.5466299999999999</v>
      </c>
      <c r="GP21">
        <v>2.3315399999999999</v>
      </c>
      <c r="GQ21">
        <v>25.511600000000001</v>
      </c>
      <c r="GR21">
        <v>14.709899999999999</v>
      </c>
      <c r="GS21">
        <v>18</v>
      </c>
      <c r="GT21">
        <v>641.79</v>
      </c>
      <c r="GU21">
        <v>377.14499999999998</v>
      </c>
      <c r="GV21">
        <v>19.1738</v>
      </c>
      <c r="GW21">
        <v>21.067900000000002</v>
      </c>
      <c r="GX21">
        <v>30.000499999999999</v>
      </c>
      <c r="GY21">
        <v>20.9908</v>
      </c>
      <c r="GZ21">
        <v>20.975300000000001</v>
      </c>
      <c r="HA21">
        <v>21.533100000000001</v>
      </c>
      <c r="HB21">
        <v>10</v>
      </c>
      <c r="HC21">
        <v>-30</v>
      </c>
      <c r="HD21">
        <v>19.162199999999999</v>
      </c>
      <c r="HE21">
        <v>420.47</v>
      </c>
      <c r="HF21">
        <v>0</v>
      </c>
      <c r="HG21">
        <v>100.92400000000001</v>
      </c>
      <c r="HH21">
        <v>94.434100000000001</v>
      </c>
    </row>
    <row r="22" spans="1:216" x14ac:dyDescent="0.2">
      <c r="A22">
        <v>4</v>
      </c>
      <c r="B22">
        <v>1690072580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1690072580</v>
      </c>
      <c r="M22">
        <f t="shared" si="0"/>
        <v>2.1563079775564617E-3</v>
      </c>
      <c r="N22">
        <f t="shared" si="1"/>
        <v>2.1563079775564615</v>
      </c>
      <c r="O22">
        <f t="shared" si="2"/>
        <v>19.96368250417737</v>
      </c>
      <c r="P22">
        <f t="shared" si="3"/>
        <v>399.976</v>
      </c>
      <c r="Q22">
        <f t="shared" si="4"/>
        <v>279.53176715100852</v>
      </c>
      <c r="R22">
        <f t="shared" si="5"/>
        <v>27.935026717459735</v>
      </c>
      <c r="S22">
        <f t="shared" si="6"/>
        <v>39.971629558319997</v>
      </c>
      <c r="T22">
        <f t="shared" si="7"/>
        <v>0.28756414125625213</v>
      </c>
      <c r="U22">
        <f t="shared" si="8"/>
        <v>2.9668354742380671</v>
      </c>
      <c r="V22">
        <f t="shared" si="9"/>
        <v>0.27292822564907282</v>
      </c>
      <c r="W22">
        <f t="shared" si="10"/>
        <v>0.17183302200683426</v>
      </c>
      <c r="X22">
        <f t="shared" si="11"/>
        <v>206.73430799999997</v>
      </c>
      <c r="Y22">
        <f t="shared" si="12"/>
        <v>21.627570230466613</v>
      </c>
      <c r="Z22">
        <f t="shared" si="13"/>
        <v>20.871200000000002</v>
      </c>
      <c r="AA22">
        <f t="shared" si="14"/>
        <v>2.476244361942908</v>
      </c>
      <c r="AB22">
        <f t="shared" si="15"/>
        <v>68.347047258674195</v>
      </c>
      <c r="AC22">
        <f t="shared" si="16"/>
        <v>1.7032033915169997</v>
      </c>
      <c r="AD22">
        <f t="shared" si="17"/>
        <v>2.4919926461063602</v>
      </c>
      <c r="AE22">
        <f t="shared" si="18"/>
        <v>0.77304097042590825</v>
      </c>
      <c r="AF22">
        <f t="shared" si="19"/>
        <v>-95.093181810239955</v>
      </c>
      <c r="AG22">
        <f t="shared" si="20"/>
        <v>16.49064231438199</v>
      </c>
      <c r="AH22">
        <f t="shared" si="21"/>
        <v>1.1281190598425688</v>
      </c>
      <c r="AI22">
        <f t="shared" si="22"/>
        <v>129.25988756398456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53781.532930494875</v>
      </c>
      <c r="AO22">
        <f t="shared" si="26"/>
        <v>1249.98</v>
      </c>
      <c r="AP22">
        <f t="shared" si="27"/>
        <v>1053.7331999999999</v>
      </c>
      <c r="AQ22">
        <f t="shared" si="28"/>
        <v>0.84300004800076789</v>
      </c>
      <c r="AR22">
        <f t="shared" si="29"/>
        <v>0.16539009264148224</v>
      </c>
      <c r="AS22">
        <v>1690072580</v>
      </c>
      <c r="AT22">
        <v>399.976</v>
      </c>
      <c r="AU22">
        <v>419.98899999999998</v>
      </c>
      <c r="AV22">
        <v>17.043099999999999</v>
      </c>
      <c r="AW22">
        <v>15.0063</v>
      </c>
      <c r="AX22">
        <v>406.39699999999999</v>
      </c>
      <c r="AY22">
        <v>17.206900000000001</v>
      </c>
      <c r="AZ22">
        <v>600.02800000000002</v>
      </c>
      <c r="BA22">
        <v>99.834999999999994</v>
      </c>
      <c r="BB22">
        <v>0.10007000000000001</v>
      </c>
      <c r="BC22">
        <v>20.974299999999999</v>
      </c>
      <c r="BD22">
        <v>20.871200000000002</v>
      </c>
      <c r="BE22">
        <v>999.9</v>
      </c>
      <c r="BF22">
        <v>0</v>
      </c>
      <c r="BG22">
        <v>0</v>
      </c>
      <c r="BH22">
        <v>9982.5</v>
      </c>
      <c r="BI22">
        <v>0</v>
      </c>
      <c r="BJ22">
        <v>56.0501</v>
      </c>
      <c r="BK22">
        <v>-20.013200000000001</v>
      </c>
      <c r="BL22">
        <v>406.911</v>
      </c>
      <c r="BM22">
        <v>426.38799999999998</v>
      </c>
      <c r="BN22">
        <v>2.03681</v>
      </c>
      <c r="BO22">
        <v>419.98899999999998</v>
      </c>
      <c r="BP22">
        <v>15.0063</v>
      </c>
      <c r="BQ22">
        <v>1.7015</v>
      </c>
      <c r="BR22">
        <v>1.4981500000000001</v>
      </c>
      <c r="BS22">
        <v>14.9101</v>
      </c>
      <c r="BT22">
        <v>12.949299999999999</v>
      </c>
      <c r="BU22">
        <v>1249.98</v>
      </c>
      <c r="BV22">
        <v>0.9</v>
      </c>
      <c r="BW22">
        <v>9.9999599999999994E-2</v>
      </c>
      <c r="BX22">
        <v>0</v>
      </c>
      <c r="BY22">
        <v>2.1850000000000001</v>
      </c>
      <c r="BZ22">
        <v>0</v>
      </c>
      <c r="CA22">
        <v>9006.5499999999993</v>
      </c>
      <c r="CB22">
        <v>9649.09</v>
      </c>
      <c r="CC22">
        <v>37.311999999999998</v>
      </c>
      <c r="CD22">
        <v>39.811999999999998</v>
      </c>
      <c r="CE22">
        <v>38.875</v>
      </c>
      <c r="CF22">
        <v>37.811999999999998</v>
      </c>
      <c r="CG22">
        <v>37.125</v>
      </c>
      <c r="CH22">
        <v>1124.98</v>
      </c>
      <c r="CI22">
        <v>125</v>
      </c>
      <c r="CJ22">
        <v>0</v>
      </c>
      <c r="CK22">
        <v>1690072592.0999999</v>
      </c>
      <c r="CL22">
        <v>0</v>
      </c>
      <c r="CM22">
        <v>1690072309</v>
      </c>
      <c r="CN22" t="s">
        <v>350</v>
      </c>
      <c r="CO22">
        <v>1690072304</v>
      </c>
      <c r="CP22">
        <v>1690072309</v>
      </c>
      <c r="CQ22">
        <v>66</v>
      </c>
      <c r="CR22">
        <v>-5.0000000000000001E-3</v>
      </c>
      <c r="CS22">
        <v>1.4999999999999999E-2</v>
      </c>
      <c r="CT22">
        <v>-6.4210000000000003</v>
      </c>
      <c r="CU22">
        <v>-0.16400000000000001</v>
      </c>
      <c r="CV22">
        <v>421</v>
      </c>
      <c r="CW22">
        <v>15</v>
      </c>
      <c r="CX22">
        <v>0.1</v>
      </c>
      <c r="CY22">
        <v>0.04</v>
      </c>
      <c r="CZ22">
        <v>19.1956011449358</v>
      </c>
      <c r="DA22">
        <v>-3.1569533621964102E-2</v>
      </c>
      <c r="DB22">
        <v>6.2105330552653902E-2</v>
      </c>
      <c r="DC22">
        <v>1</v>
      </c>
      <c r="DD22">
        <v>420.03840000000002</v>
      </c>
      <c r="DE22">
        <v>-5.3233082708811497E-3</v>
      </c>
      <c r="DF22">
        <v>4.6652331131467301E-2</v>
      </c>
      <c r="DG22">
        <v>-1</v>
      </c>
      <c r="DH22">
        <v>1250.0280952380999</v>
      </c>
      <c r="DI22">
        <v>-0.13098224484346599</v>
      </c>
      <c r="DJ22">
        <v>0.13552785858821501</v>
      </c>
      <c r="DK22">
        <v>1</v>
      </c>
      <c r="DL22">
        <v>2</v>
      </c>
      <c r="DM22">
        <v>2</v>
      </c>
      <c r="DN22" t="s">
        <v>351</v>
      </c>
      <c r="DO22">
        <v>3.2405900000000001</v>
      </c>
      <c r="DP22">
        <v>2.8401000000000001</v>
      </c>
      <c r="DQ22">
        <v>9.8148700000000005E-2</v>
      </c>
      <c r="DR22">
        <v>0.10012699999999999</v>
      </c>
      <c r="DS22">
        <v>9.57707E-2</v>
      </c>
      <c r="DT22">
        <v>8.5173499999999999E-2</v>
      </c>
      <c r="DU22">
        <v>26413.7</v>
      </c>
      <c r="DV22">
        <v>27494.799999999999</v>
      </c>
      <c r="DW22">
        <v>27399.9</v>
      </c>
      <c r="DX22">
        <v>28665.8</v>
      </c>
      <c r="DY22">
        <v>32650.3</v>
      </c>
      <c r="DZ22">
        <v>34899.599999999999</v>
      </c>
      <c r="EA22">
        <v>36633.300000000003</v>
      </c>
      <c r="EB22">
        <v>38829.300000000003</v>
      </c>
      <c r="EC22">
        <v>2.3450500000000001</v>
      </c>
      <c r="ED22">
        <v>1.7432799999999999</v>
      </c>
      <c r="EE22">
        <v>9.2200900000000002E-2</v>
      </c>
      <c r="EF22">
        <v>0</v>
      </c>
      <c r="EG22">
        <v>19.3462</v>
      </c>
      <c r="EH22">
        <v>999.9</v>
      </c>
      <c r="EI22">
        <v>57.71</v>
      </c>
      <c r="EJ22">
        <v>22.597999999999999</v>
      </c>
      <c r="EK22">
        <v>15.9069</v>
      </c>
      <c r="EL22">
        <v>62.406799999999997</v>
      </c>
      <c r="EM22">
        <v>37.852600000000002</v>
      </c>
      <c r="EN22">
        <v>1</v>
      </c>
      <c r="EO22">
        <v>-0.47654999999999997</v>
      </c>
      <c r="EP22">
        <v>-0.27533200000000002</v>
      </c>
      <c r="EQ22">
        <v>19.982700000000001</v>
      </c>
      <c r="ER22">
        <v>5.2178899999999997</v>
      </c>
      <c r="ES22">
        <v>11.9201</v>
      </c>
      <c r="ET22">
        <v>4.9555499999999997</v>
      </c>
      <c r="EU22">
        <v>3.2970299999999999</v>
      </c>
      <c r="EV22">
        <v>9999</v>
      </c>
      <c r="EW22">
        <v>6352.1</v>
      </c>
      <c r="EX22">
        <v>91.4</v>
      </c>
      <c r="EY22">
        <v>174</v>
      </c>
      <c r="EZ22">
        <v>1.851</v>
      </c>
      <c r="FA22">
        <v>1.85012</v>
      </c>
      <c r="FB22">
        <v>1.8559399999999999</v>
      </c>
      <c r="FC22">
        <v>1.86</v>
      </c>
      <c r="FD22">
        <v>1.85467</v>
      </c>
      <c r="FE22">
        <v>1.8547</v>
      </c>
      <c r="FF22">
        <v>1.8547</v>
      </c>
      <c r="FG22">
        <v>1.85456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-6.4210000000000003</v>
      </c>
      <c r="FV22">
        <v>-0.1638</v>
      </c>
      <c r="FW22">
        <v>-6.4208181818181602</v>
      </c>
      <c r="FX22">
        <v>0</v>
      </c>
      <c r="FY22">
        <v>0</v>
      </c>
      <c r="FZ22">
        <v>0</v>
      </c>
      <c r="GA22">
        <v>-0.16376000000000199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4.5999999999999996</v>
      </c>
      <c r="GJ22">
        <v>4.5</v>
      </c>
      <c r="GK22">
        <v>1.07422</v>
      </c>
      <c r="GL22">
        <v>2.5439500000000002</v>
      </c>
      <c r="GM22">
        <v>1.4489700000000001</v>
      </c>
      <c r="GN22">
        <v>2.3120099999999999</v>
      </c>
      <c r="GO22">
        <v>1.5466299999999999</v>
      </c>
      <c r="GP22">
        <v>2.4279799999999998</v>
      </c>
      <c r="GQ22">
        <v>25.5731</v>
      </c>
      <c r="GR22">
        <v>14.7187</v>
      </c>
      <c r="GS22">
        <v>18</v>
      </c>
      <c r="GT22">
        <v>641.91700000000003</v>
      </c>
      <c r="GU22">
        <v>376.80900000000003</v>
      </c>
      <c r="GV22">
        <v>19.470600000000001</v>
      </c>
      <c r="GW22">
        <v>21.105399999999999</v>
      </c>
      <c r="GX22">
        <v>30.000299999999999</v>
      </c>
      <c r="GY22">
        <v>21.027999999999999</v>
      </c>
      <c r="GZ22">
        <v>21.0121</v>
      </c>
      <c r="HA22">
        <v>21.517099999999999</v>
      </c>
      <c r="HB22">
        <v>10</v>
      </c>
      <c r="HC22">
        <v>-30</v>
      </c>
      <c r="HD22">
        <v>19.559000000000001</v>
      </c>
      <c r="HE22">
        <v>420.048</v>
      </c>
      <c r="HF22">
        <v>0</v>
      </c>
      <c r="HG22">
        <v>100.922</v>
      </c>
      <c r="HH22">
        <v>94.427700000000002</v>
      </c>
    </row>
    <row r="23" spans="1:216" x14ac:dyDescent="0.2">
      <c r="A23">
        <v>5</v>
      </c>
      <c r="B23">
        <v>1690072641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1690072641</v>
      </c>
      <c r="M23">
        <f t="shared" si="0"/>
        <v>2.1109593347941598E-3</v>
      </c>
      <c r="N23">
        <f t="shared" si="1"/>
        <v>2.1109593347941598</v>
      </c>
      <c r="O23">
        <f t="shared" si="2"/>
        <v>19.23120494681336</v>
      </c>
      <c r="P23">
        <f t="shared" si="3"/>
        <v>400.08199999999999</v>
      </c>
      <c r="Q23">
        <f t="shared" si="4"/>
        <v>278.35642979018417</v>
      </c>
      <c r="R23">
        <f t="shared" si="5"/>
        <v>27.818322528531152</v>
      </c>
      <c r="S23">
        <f t="shared" si="6"/>
        <v>39.983305297631993</v>
      </c>
      <c r="T23">
        <f t="shared" si="7"/>
        <v>0.27364474378793247</v>
      </c>
      <c r="U23">
        <f t="shared" si="8"/>
        <v>2.9703713352070373</v>
      </c>
      <c r="V23">
        <f t="shared" si="9"/>
        <v>0.26037124935858114</v>
      </c>
      <c r="W23">
        <f t="shared" si="10"/>
        <v>0.1638709342716981</v>
      </c>
      <c r="X23">
        <f t="shared" si="11"/>
        <v>165.36537378301128</v>
      </c>
      <c r="Y23">
        <f t="shared" si="12"/>
        <v>21.672454075822202</v>
      </c>
      <c r="Z23">
        <f t="shared" si="13"/>
        <v>20.996400000000001</v>
      </c>
      <c r="AA23">
        <f t="shared" si="14"/>
        <v>2.495379762511313</v>
      </c>
      <c r="AB23">
        <f t="shared" si="15"/>
        <v>67.15782198836115</v>
      </c>
      <c r="AC23">
        <f t="shared" si="16"/>
        <v>1.7021501946096</v>
      </c>
      <c r="AD23">
        <f t="shared" si="17"/>
        <v>2.5345524083621904</v>
      </c>
      <c r="AE23">
        <f t="shared" si="18"/>
        <v>0.79322956790171295</v>
      </c>
      <c r="AF23">
        <f t="shared" si="19"/>
        <v>-93.093306664422443</v>
      </c>
      <c r="AG23">
        <f t="shared" si="20"/>
        <v>40.627177895787824</v>
      </c>
      <c r="AH23">
        <f t="shared" si="21"/>
        <v>2.7816678288379357</v>
      </c>
      <c r="AI23">
        <f t="shared" si="22"/>
        <v>115.68091284321459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53832.748277248371</v>
      </c>
      <c r="AO23">
        <f t="shared" si="26"/>
        <v>999.84199999999998</v>
      </c>
      <c r="AP23">
        <f t="shared" si="27"/>
        <v>842.86758600156031</v>
      </c>
      <c r="AQ23">
        <f t="shared" si="28"/>
        <v>0.84300078012482005</v>
      </c>
      <c r="AR23">
        <f t="shared" si="29"/>
        <v>0.16539150564090255</v>
      </c>
      <c r="AS23">
        <v>1690072641</v>
      </c>
      <c r="AT23">
        <v>400.08199999999999</v>
      </c>
      <c r="AU23">
        <v>419.375</v>
      </c>
      <c r="AV23">
        <v>17.0321</v>
      </c>
      <c r="AW23">
        <v>15.038</v>
      </c>
      <c r="AX23">
        <v>406.50299999999999</v>
      </c>
      <c r="AY23">
        <v>17.195799999999998</v>
      </c>
      <c r="AZ23">
        <v>599.99400000000003</v>
      </c>
      <c r="BA23">
        <v>99.837699999999998</v>
      </c>
      <c r="BB23">
        <v>0.100076</v>
      </c>
      <c r="BC23">
        <v>21.2501</v>
      </c>
      <c r="BD23">
        <v>20.996400000000001</v>
      </c>
      <c r="BE23">
        <v>999.9</v>
      </c>
      <c r="BF23">
        <v>0</v>
      </c>
      <c r="BG23">
        <v>0</v>
      </c>
      <c r="BH23">
        <v>10001.9</v>
      </c>
      <c r="BI23">
        <v>0</v>
      </c>
      <c r="BJ23">
        <v>56.416499999999999</v>
      </c>
      <c r="BK23">
        <v>-19.293700000000001</v>
      </c>
      <c r="BL23">
        <v>407.01400000000001</v>
      </c>
      <c r="BM23">
        <v>425.77800000000002</v>
      </c>
      <c r="BN23">
        <v>1.9941</v>
      </c>
      <c r="BO23">
        <v>419.375</v>
      </c>
      <c r="BP23">
        <v>15.038</v>
      </c>
      <c r="BQ23">
        <v>1.70044</v>
      </c>
      <c r="BR23">
        <v>1.50136</v>
      </c>
      <c r="BS23">
        <v>14.900499999999999</v>
      </c>
      <c r="BT23">
        <v>12.981999999999999</v>
      </c>
      <c r="BU23">
        <v>999.84199999999998</v>
      </c>
      <c r="BV23">
        <v>0.89997499999999997</v>
      </c>
      <c r="BW23">
        <v>0.100025</v>
      </c>
      <c r="BX23">
        <v>0</v>
      </c>
      <c r="BY23">
        <v>2.4098999999999999</v>
      </c>
      <c r="BZ23">
        <v>0</v>
      </c>
      <c r="CA23">
        <v>7534.3</v>
      </c>
      <c r="CB23">
        <v>7718.15</v>
      </c>
      <c r="CC23">
        <v>36.936999999999998</v>
      </c>
      <c r="CD23">
        <v>39.811999999999998</v>
      </c>
      <c r="CE23">
        <v>38.75</v>
      </c>
      <c r="CF23">
        <v>37.811999999999998</v>
      </c>
      <c r="CG23">
        <v>36.875</v>
      </c>
      <c r="CH23">
        <v>899.83</v>
      </c>
      <c r="CI23">
        <v>100.01</v>
      </c>
      <c r="CJ23">
        <v>0</v>
      </c>
      <c r="CK23">
        <v>1690072652.7</v>
      </c>
      <c r="CL23">
        <v>0</v>
      </c>
      <c r="CM23">
        <v>1690072309</v>
      </c>
      <c r="CN23" t="s">
        <v>350</v>
      </c>
      <c r="CO23">
        <v>1690072304</v>
      </c>
      <c r="CP23">
        <v>1690072309</v>
      </c>
      <c r="CQ23">
        <v>66</v>
      </c>
      <c r="CR23">
        <v>-5.0000000000000001E-3</v>
      </c>
      <c r="CS23">
        <v>1.4999999999999999E-2</v>
      </c>
      <c r="CT23">
        <v>-6.4210000000000003</v>
      </c>
      <c r="CU23">
        <v>-0.16400000000000001</v>
      </c>
      <c r="CV23">
        <v>421</v>
      </c>
      <c r="CW23">
        <v>15</v>
      </c>
      <c r="CX23">
        <v>0.1</v>
      </c>
      <c r="CY23">
        <v>0.04</v>
      </c>
      <c r="CZ23">
        <v>18.491162488303601</v>
      </c>
      <c r="DA23">
        <v>0.49533188437220999</v>
      </c>
      <c r="DB23">
        <v>6.0524323903933502E-2</v>
      </c>
      <c r="DC23">
        <v>1</v>
      </c>
      <c r="DD23">
        <v>419.32979999999998</v>
      </c>
      <c r="DE23">
        <v>0.41467669172980798</v>
      </c>
      <c r="DF23">
        <v>4.8129616661686303E-2</v>
      </c>
      <c r="DG23">
        <v>-1</v>
      </c>
      <c r="DH23">
        <v>1000.0261</v>
      </c>
      <c r="DI23">
        <v>-0.245390163481081</v>
      </c>
      <c r="DJ23">
        <v>0.141084690877498</v>
      </c>
      <c r="DK23">
        <v>1</v>
      </c>
      <c r="DL23">
        <v>2</v>
      </c>
      <c r="DM23">
        <v>2</v>
      </c>
      <c r="DN23" t="s">
        <v>351</v>
      </c>
      <c r="DO23">
        <v>3.2404799999999998</v>
      </c>
      <c r="DP23">
        <v>2.8402799999999999</v>
      </c>
      <c r="DQ23">
        <v>9.8161499999999999E-2</v>
      </c>
      <c r="DR23">
        <v>0.100011</v>
      </c>
      <c r="DS23">
        <v>9.5720700000000006E-2</v>
      </c>
      <c r="DT23">
        <v>8.5297899999999996E-2</v>
      </c>
      <c r="DU23">
        <v>26411.3</v>
      </c>
      <c r="DV23">
        <v>27497</v>
      </c>
      <c r="DW23">
        <v>27397.9</v>
      </c>
      <c r="DX23">
        <v>28664.6</v>
      </c>
      <c r="DY23">
        <v>32649.8</v>
      </c>
      <c r="DZ23">
        <v>34893.4</v>
      </c>
      <c r="EA23">
        <v>36630.5</v>
      </c>
      <c r="EB23">
        <v>38827.599999999999</v>
      </c>
      <c r="EC23">
        <v>2.34483</v>
      </c>
      <c r="ED23">
        <v>1.7428999999999999</v>
      </c>
      <c r="EE23">
        <v>9.7192799999999996E-2</v>
      </c>
      <c r="EF23">
        <v>0</v>
      </c>
      <c r="EG23">
        <v>19.388999999999999</v>
      </c>
      <c r="EH23">
        <v>999.9</v>
      </c>
      <c r="EI23">
        <v>57.728000000000002</v>
      </c>
      <c r="EJ23">
        <v>22.638000000000002</v>
      </c>
      <c r="EK23">
        <v>15.9504</v>
      </c>
      <c r="EL23">
        <v>62.036799999999999</v>
      </c>
      <c r="EM23">
        <v>38.116999999999997</v>
      </c>
      <c r="EN23">
        <v>1</v>
      </c>
      <c r="EO23">
        <v>-0.47398400000000002</v>
      </c>
      <c r="EP23">
        <v>-0.62648099999999995</v>
      </c>
      <c r="EQ23">
        <v>19.9786</v>
      </c>
      <c r="ER23">
        <v>5.21774</v>
      </c>
      <c r="ES23">
        <v>11.9201</v>
      </c>
      <c r="ET23">
        <v>4.9550999999999998</v>
      </c>
      <c r="EU23">
        <v>3.2970299999999999</v>
      </c>
      <c r="EV23">
        <v>9999</v>
      </c>
      <c r="EW23">
        <v>6353.6</v>
      </c>
      <c r="EX23">
        <v>91.4</v>
      </c>
      <c r="EY23">
        <v>174</v>
      </c>
      <c r="EZ23">
        <v>1.85056</v>
      </c>
      <c r="FA23">
        <v>1.8496999999999999</v>
      </c>
      <c r="FB23">
        <v>1.8554900000000001</v>
      </c>
      <c r="FC23">
        <v>1.8595699999999999</v>
      </c>
      <c r="FD23">
        <v>1.85423</v>
      </c>
      <c r="FE23">
        <v>1.85429</v>
      </c>
      <c r="FF23">
        <v>1.8542400000000001</v>
      </c>
      <c r="FG23">
        <v>1.8541300000000001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-6.4210000000000003</v>
      </c>
      <c r="FV23">
        <v>-0.16370000000000001</v>
      </c>
      <c r="FW23">
        <v>-6.4208181818181602</v>
      </c>
      <c r="FX23">
        <v>0</v>
      </c>
      <c r="FY23">
        <v>0</v>
      </c>
      <c r="FZ23">
        <v>0</v>
      </c>
      <c r="GA23">
        <v>-0.16376000000000199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5.6</v>
      </c>
      <c r="GJ23">
        <v>5.5</v>
      </c>
      <c r="GK23">
        <v>1.073</v>
      </c>
      <c r="GL23">
        <v>2.5488300000000002</v>
      </c>
      <c r="GM23">
        <v>1.4489700000000001</v>
      </c>
      <c r="GN23">
        <v>2.3132299999999999</v>
      </c>
      <c r="GO23">
        <v>1.5466299999999999</v>
      </c>
      <c r="GP23">
        <v>2.33887</v>
      </c>
      <c r="GQ23">
        <v>25.614100000000001</v>
      </c>
      <c r="GR23">
        <v>14.7012</v>
      </c>
      <c r="GS23">
        <v>18</v>
      </c>
      <c r="GT23">
        <v>642.19899999999996</v>
      </c>
      <c r="GU23">
        <v>376.85899999999998</v>
      </c>
      <c r="GV23">
        <v>20.565100000000001</v>
      </c>
      <c r="GW23">
        <v>21.136500000000002</v>
      </c>
      <c r="GX23">
        <v>30.0002</v>
      </c>
      <c r="GY23">
        <v>21.063700000000001</v>
      </c>
      <c r="GZ23">
        <v>21.046700000000001</v>
      </c>
      <c r="HA23">
        <v>21.486699999999999</v>
      </c>
      <c r="HB23">
        <v>10</v>
      </c>
      <c r="HC23">
        <v>-30</v>
      </c>
      <c r="HD23">
        <v>20.566700000000001</v>
      </c>
      <c r="HE23">
        <v>419.19</v>
      </c>
      <c r="HF23">
        <v>0</v>
      </c>
      <c r="HG23">
        <v>100.91500000000001</v>
      </c>
      <c r="HH23">
        <v>94.423599999999993</v>
      </c>
    </row>
    <row r="24" spans="1:216" x14ac:dyDescent="0.2">
      <c r="A24">
        <v>6</v>
      </c>
      <c r="B24">
        <v>1690072702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1690072702</v>
      </c>
      <c r="M24">
        <f t="shared" si="0"/>
        <v>2.0411822578214672E-3</v>
      </c>
      <c r="N24">
        <f t="shared" si="1"/>
        <v>2.0411822578214673</v>
      </c>
      <c r="O24">
        <f t="shared" si="2"/>
        <v>18.118630533720346</v>
      </c>
      <c r="P24">
        <f t="shared" si="3"/>
        <v>399.93900000000002</v>
      </c>
      <c r="Q24">
        <f t="shared" si="4"/>
        <v>281.49427691798945</v>
      </c>
      <c r="R24">
        <f t="shared" si="5"/>
        <v>28.132417274139069</v>
      </c>
      <c r="S24">
        <f t="shared" si="6"/>
        <v>39.969732086169003</v>
      </c>
      <c r="T24">
        <f t="shared" si="7"/>
        <v>0.26490423558318205</v>
      </c>
      <c r="U24">
        <f t="shared" si="8"/>
        <v>2.9678138314386135</v>
      </c>
      <c r="V24">
        <f t="shared" si="9"/>
        <v>0.2524342017197459</v>
      </c>
      <c r="W24">
        <f t="shared" si="10"/>
        <v>0.15884283234855998</v>
      </c>
      <c r="X24">
        <f t="shared" si="11"/>
        <v>124.00672643320441</v>
      </c>
      <c r="Y24">
        <f t="shared" si="12"/>
        <v>21.567583906753089</v>
      </c>
      <c r="Z24">
        <f t="shared" si="13"/>
        <v>20.9559</v>
      </c>
      <c r="AA24">
        <f t="shared" si="14"/>
        <v>2.4891756758696664</v>
      </c>
      <c r="AB24">
        <f t="shared" si="15"/>
        <v>66.50804564316266</v>
      </c>
      <c r="AC24">
        <f t="shared" si="16"/>
        <v>1.6979932992042002</v>
      </c>
      <c r="AD24">
        <f t="shared" si="17"/>
        <v>2.5530644943537921</v>
      </c>
      <c r="AE24">
        <f t="shared" si="18"/>
        <v>0.7911823766654662</v>
      </c>
      <c r="AF24">
        <f t="shared" si="19"/>
        <v>-90.016137569926698</v>
      </c>
      <c r="AG24">
        <f t="shared" si="20"/>
        <v>66.064321764926191</v>
      </c>
      <c r="AH24">
        <f t="shared" si="21"/>
        <v>4.5290071576531474</v>
      </c>
      <c r="AI24">
        <f t="shared" si="22"/>
        <v>104.58391778585704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53737.637286839396</v>
      </c>
      <c r="AO24">
        <f t="shared" si="26"/>
        <v>749.77599999999995</v>
      </c>
      <c r="AP24">
        <f t="shared" si="27"/>
        <v>632.06182799647888</v>
      </c>
      <c r="AQ24">
        <f t="shared" si="28"/>
        <v>0.84300088025820907</v>
      </c>
      <c r="AR24">
        <f t="shared" si="29"/>
        <v>0.16539169889834351</v>
      </c>
      <c r="AS24">
        <v>1690072702</v>
      </c>
      <c r="AT24">
        <v>399.93900000000002</v>
      </c>
      <c r="AU24">
        <v>418.13600000000002</v>
      </c>
      <c r="AV24">
        <v>16.990200000000002</v>
      </c>
      <c r="AW24">
        <v>15.0619</v>
      </c>
      <c r="AX24">
        <v>406.36</v>
      </c>
      <c r="AY24">
        <v>17.1539</v>
      </c>
      <c r="AZ24">
        <v>599.98400000000004</v>
      </c>
      <c r="BA24">
        <v>99.839399999999998</v>
      </c>
      <c r="BB24">
        <v>0.100171</v>
      </c>
      <c r="BC24">
        <v>21.3688</v>
      </c>
      <c r="BD24">
        <v>20.9559</v>
      </c>
      <c r="BE24">
        <v>999.9</v>
      </c>
      <c r="BF24">
        <v>0</v>
      </c>
      <c r="BG24">
        <v>0</v>
      </c>
      <c r="BH24">
        <v>9987.5</v>
      </c>
      <c r="BI24">
        <v>0</v>
      </c>
      <c r="BJ24">
        <v>54.874099999999999</v>
      </c>
      <c r="BK24">
        <v>-18.1967</v>
      </c>
      <c r="BL24">
        <v>406.85199999999998</v>
      </c>
      <c r="BM24">
        <v>424.53</v>
      </c>
      <c r="BN24">
        <v>1.9282999999999999</v>
      </c>
      <c r="BO24">
        <v>418.13600000000002</v>
      </c>
      <c r="BP24">
        <v>15.0619</v>
      </c>
      <c r="BQ24">
        <v>1.6962900000000001</v>
      </c>
      <c r="BR24">
        <v>1.5037700000000001</v>
      </c>
      <c r="BS24">
        <v>14.862500000000001</v>
      </c>
      <c r="BT24">
        <v>13.006500000000001</v>
      </c>
      <c r="BU24">
        <v>749.77599999999995</v>
      </c>
      <c r="BV24">
        <v>0.89997300000000002</v>
      </c>
      <c r="BW24">
        <v>0.100027</v>
      </c>
      <c r="BX24">
        <v>0</v>
      </c>
      <c r="BY24">
        <v>2.1488999999999998</v>
      </c>
      <c r="BZ24">
        <v>0</v>
      </c>
      <c r="CA24">
        <v>6022.75</v>
      </c>
      <c r="CB24">
        <v>5787.79</v>
      </c>
      <c r="CC24">
        <v>36.436999999999998</v>
      </c>
      <c r="CD24">
        <v>39.686999999999998</v>
      </c>
      <c r="CE24">
        <v>38.5</v>
      </c>
      <c r="CF24">
        <v>37.686999999999998</v>
      </c>
      <c r="CG24">
        <v>36.561999999999998</v>
      </c>
      <c r="CH24">
        <v>674.78</v>
      </c>
      <c r="CI24">
        <v>75</v>
      </c>
      <c r="CJ24">
        <v>0</v>
      </c>
      <c r="CK24">
        <v>1690072713.9000001</v>
      </c>
      <c r="CL24">
        <v>0</v>
      </c>
      <c r="CM24">
        <v>1690072309</v>
      </c>
      <c r="CN24" t="s">
        <v>350</v>
      </c>
      <c r="CO24">
        <v>1690072304</v>
      </c>
      <c r="CP24">
        <v>1690072309</v>
      </c>
      <c r="CQ24">
        <v>66</v>
      </c>
      <c r="CR24">
        <v>-5.0000000000000001E-3</v>
      </c>
      <c r="CS24">
        <v>1.4999999999999999E-2</v>
      </c>
      <c r="CT24">
        <v>-6.4210000000000003</v>
      </c>
      <c r="CU24">
        <v>-0.16400000000000001</v>
      </c>
      <c r="CV24">
        <v>421</v>
      </c>
      <c r="CW24">
        <v>15</v>
      </c>
      <c r="CX24">
        <v>0.1</v>
      </c>
      <c r="CY24">
        <v>0.04</v>
      </c>
      <c r="CZ24">
        <v>17.390284915364902</v>
      </c>
      <c r="DA24">
        <v>0.36361940380395402</v>
      </c>
      <c r="DB24">
        <v>4.7145111690288198E-2</v>
      </c>
      <c r="DC24">
        <v>1</v>
      </c>
      <c r="DD24">
        <v>418.17554999999999</v>
      </c>
      <c r="DE24">
        <v>3.95639097742621E-2</v>
      </c>
      <c r="DF24">
        <v>2.67964083414194E-2</v>
      </c>
      <c r="DG24">
        <v>-1</v>
      </c>
      <c r="DH24">
        <v>750.01423809523806</v>
      </c>
      <c r="DI24">
        <v>-0.104218579367911</v>
      </c>
      <c r="DJ24">
        <v>0.105742231398508</v>
      </c>
      <c r="DK24">
        <v>1</v>
      </c>
      <c r="DL24">
        <v>2</v>
      </c>
      <c r="DM24">
        <v>2</v>
      </c>
      <c r="DN24" t="s">
        <v>351</v>
      </c>
      <c r="DO24">
        <v>3.2404299999999999</v>
      </c>
      <c r="DP24">
        <v>2.8402500000000002</v>
      </c>
      <c r="DQ24">
        <v>9.8129099999999997E-2</v>
      </c>
      <c r="DR24">
        <v>9.9781700000000001E-2</v>
      </c>
      <c r="DS24">
        <v>9.5547900000000005E-2</v>
      </c>
      <c r="DT24">
        <v>8.5390499999999994E-2</v>
      </c>
      <c r="DU24">
        <v>26411.7</v>
      </c>
      <c r="DV24">
        <v>27502.1</v>
      </c>
      <c r="DW24">
        <v>27397.5</v>
      </c>
      <c r="DX24">
        <v>28662.7</v>
      </c>
      <c r="DY24">
        <v>32655.7</v>
      </c>
      <c r="DZ24">
        <v>34887.599999999999</v>
      </c>
      <c r="EA24">
        <v>36630</v>
      </c>
      <c r="EB24">
        <v>38825</v>
      </c>
      <c r="EC24">
        <v>2.34422</v>
      </c>
      <c r="ED24">
        <v>1.742</v>
      </c>
      <c r="EE24">
        <v>8.9302699999999999E-2</v>
      </c>
      <c r="EF24">
        <v>0</v>
      </c>
      <c r="EG24">
        <v>19.478999999999999</v>
      </c>
      <c r="EH24">
        <v>999.9</v>
      </c>
      <c r="EI24">
        <v>57.734000000000002</v>
      </c>
      <c r="EJ24">
        <v>22.678000000000001</v>
      </c>
      <c r="EK24">
        <v>15.989100000000001</v>
      </c>
      <c r="EL24">
        <v>62.1768</v>
      </c>
      <c r="EM24">
        <v>37.976799999999997</v>
      </c>
      <c r="EN24">
        <v>1</v>
      </c>
      <c r="EO24">
        <v>-0.47211399999999998</v>
      </c>
      <c r="EP24">
        <v>-0.56936299999999995</v>
      </c>
      <c r="EQ24">
        <v>19.982600000000001</v>
      </c>
      <c r="ER24">
        <v>5.2184900000000001</v>
      </c>
      <c r="ES24">
        <v>11.9201</v>
      </c>
      <c r="ET24">
        <v>4.9551999999999996</v>
      </c>
      <c r="EU24">
        <v>3.2970000000000002</v>
      </c>
      <c r="EV24">
        <v>9999</v>
      </c>
      <c r="EW24">
        <v>6355</v>
      </c>
      <c r="EX24">
        <v>91.4</v>
      </c>
      <c r="EY24">
        <v>174</v>
      </c>
      <c r="EZ24">
        <v>1.8505</v>
      </c>
      <c r="FA24">
        <v>1.84964</v>
      </c>
      <c r="FB24">
        <v>1.85548</v>
      </c>
      <c r="FC24">
        <v>1.85951</v>
      </c>
      <c r="FD24">
        <v>1.8541700000000001</v>
      </c>
      <c r="FE24">
        <v>1.8542400000000001</v>
      </c>
      <c r="FF24">
        <v>1.85422</v>
      </c>
      <c r="FG24">
        <v>1.85408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-6.4210000000000003</v>
      </c>
      <c r="FV24">
        <v>-0.16370000000000001</v>
      </c>
      <c r="FW24">
        <v>-6.4208181818181602</v>
      </c>
      <c r="FX24">
        <v>0</v>
      </c>
      <c r="FY24">
        <v>0</v>
      </c>
      <c r="FZ24">
        <v>0</v>
      </c>
      <c r="GA24">
        <v>-0.16376000000000199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6.6</v>
      </c>
      <c r="GJ24">
        <v>6.5</v>
      </c>
      <c r="GK24">
        <v>1.07178</v>
      </c>
      <c r="GL24">
        <v>2.5500500000000001</v>
      </c>
      <c r="GM24">
        <v>1.4489700000000001</v>
      </c>
      <c r="GN24">
        <v>2.3132299999999999</v>
      </c>
      <c r="GO24">
        <v>1.5466299999999999</v>
      </c>
      <c r="GP24">
        <v>2.3938000000000001</v>
      </c>
      <c r="GQ24">
        <v>25.634599999999999</v>
      </c>
      <c r="GR24">
        <v>14.7012</v>
      </c>
      <c r="GS24">
        <v>18</v>
      </c>
      <c r="GT24">
        <v>642.14300000000003</v>
      </c>
      <c r="GU24">
        <v>376.572</v>
      </c>
      <c r="GV24">
        <v>20.524899999999999</v>
      </c>
      <c r="GW24">
        <v>21.161799999999999</v>
      </c>
      <c r="GX24">
        <v>30.000299999999999</v>
      </c>
      <c r="GY24">
        <v>21.093299999999999</v>
      </c>
      <c r="GZ24">
        <v>21.077000000000002</v>
      </c>
      <c r="HA24">
        <v>21.447500000000002</v>
      </c>
      <c r="HB24">
        <v>10</v>
      </c>
      <c r="HC24">
        <v>-30</v>
      </c>
      <c r="HD24">
        <v>20.535</v>
      </c>
      <c r="HE24">
        <v>418.32600000000002</v>
      </c>
      <c r="HF24">
        <v>0</v>
      </c>
      <c r="HG24">
        <v>100.913</v>
      </c>
      <c r="HH24">
        <v>94.417400000000001</v>
      </c>
    </row>
    <row r="25" spans="1:216" x14ac:dyDescent="0.2">
      <c r="A25">
        <v>7</v>
      </c>
      <c r="B25">
        <v>1690072763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1690072763</v>
      </c>
      <c r="M25">
        <f t="shared" si="0"/>
        <v>1.989632036974838E-3</v>
      </c>
      <c r="N25">
        <f t="shared" si="1"/>
        <v>1.9896320369748381</v>
      </c>
      <c r="O25">
        <f t="shared" si="2"/>
        <v>16.939799634438916</v>
      </c>
      <c r="P25">
        <f t="shared" si="3"/>
        <v>400.00799999999998</v>
      </c>
      <c r="Q25">
        <f t="shared" si="4"/>
        <v>284.37199482785564</v>
      </c>
      <c r="R25">
        <f t="shared" si="5"/>
        <v>28.419487088715716</v>
      </c>
      <c r="S25">
        <f t="shared" si="6"/>
        <v>39.975885101711995</v>
      </c>
      <c r="T25">
        <f t="shared" si="7"/>
        <v>0.25371089480029968</v>
      </c>
      <c r="U25">
        <f t="shared" si="8"/>
        <v>2.9620393480204075</v>
      </c>
      <c r="V25">
        <f t="shared" si="9"/>
        <v>0.24222665810951896</v>
      </c>
      <c r="W25">
        <f t="shared" si="10"/>
        <v>0.15238015002156657</v>
      </c>
      <c r="X25">
        <f t="shared" si="11"/>
        <v>99.23584421826304</v>
      </c>
      <c r="Y25">
        <f t="shared" si="12"/>
        <v>21.56203085768243</v>
      </c>
      <c r="Z25">
        <f t="shared" si="13"/>
        <v>21.0245</v>
      </c>
      <c r="AA25">
        <f t="shared" si="14"/>
        <v>2.4996922799423156</v>
      </c>
      <c r="AB25">
        <f t="shared" si="15"/>
        <v>65.921330643246407</v>
      </c>
      <c r="AC25">
        <f t="shared" si="16"/>
        <v>1.6960429442940002</v>
      </c>
      <c r="AD25">
        <f t="shared" si="17"/>
        <v>2.572828745634185</v>
      </c>
      <c r="AE25">
        <f t="shared" si="18"/>
        <v>0.80364933564831542</v>
      </c>
      <c r="AF25">
        <f t="shared" si="19"/>
        <v>-87.742772830590354</v>
      </c>
      <c r="AG25">
        <f t="shared" si="20"/>
        <v>75.085986598390235</v>
      </c>
      <c r="AH25">
        <f t="shared" si="21"/>
        <v>5.162635625946292</v>
      </c>
      <c r="AI25">
        <f t="shared" si="22"/>
        <v>91.741693612009215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53549.014075769417</v>
      </c>
      <c r="AO25">
        <f t="shared" si="26"/>
        <v>600.00800000000004</v>
      </c>
      <c r="AP25">
        <f t="shared" si="27"/>
        <v>505.80701399910004</v>
      </c>
      <c r="AQ25">
        <f t="shared" si="28"/>
        <v>0.84300044999250012</v>
      </c>
      <c r="AR25">
        <f t="shared" si="29"/>
        <v>0.16539086848552526</v>
      </c>
      <c r="AS25">
        <v>1690072763</v>
      </c>
      <c r="AT25">
        <v>400.00799999999998</v>
      </c>
      <c r="AU25">
        <v>417.053</v>
      </c>
      <c r="AV25">
        <v>16.971</v>
      </c>
      <c r="AW25">
        <v>15.0913</v>
      </c>
      <c r="AX25">
        <v>406.42899999999997</v>
      </c>
      <c r="AY25">
        <v>17.134799999999998</v>
      </c>
      <c r="AZ25">
        <v>599.96400000000006</v>
      </c>
      <c r="BA25">
        <v>99.837400000000002</v>
      </c>
      <c r="BB25">
        <v>0.100314</v>
      </c>
      <c r="BC25">
        <v>21.494700000000002</v>
      </c>
      <c r="BD25">
        <v>21.0245</v>
      </c>
      <c r="BE25">
        <v>999.9</v>
      </c>
      <c r="BF25">
        <v>0</v>
      </c>
      <c r="BG25">
        <v>0</v>
      </c>
      <c r="BH25">
        <v>9955.6200000000008</v>
      </c>
      <c r="BI25">
        <v>0</v>
      </c>
      <c r="BJ25">
        <v>53.036299999999997</v>
      </c>
      <c r="BK25">
        <v>-17.045400000000001</v>
      </c>
      <c r="BL25">
        <v>406.91300000000001</v>
      </c>
      <c r="BM25">
        <v>423.44299999999998</v>
      </c>
      <c r="BN25">
        <v>1.8796600000000001</v>
      </c>
      <c r="BO25">
        <v>417.053</v>
      </c>
      <c r="BP25">
        <v>15.0913</v>
      </c>
      <c r="BQ25">
        <v>1.69434</v>
      </c>
      <c r="BR25">
        <v>1.50668</v>
      </c>
      <c r="BS25">
        <v>14.8447</v>
      </c>
      <c r="BT25">
        <v>13.036099999999999</v>
      </c>
      <c r="BU25">
        <v>600.00800000000004</v>
      </c>
      <c r="BV25">
        <v>0.89998299999999998</v>
      </c>
      <c r="BW25">
        <v>0.10001699999999999</v>
      </c>
      <c r="BX25">
        <v>0</v>
      </c>
      <c r="BY25">
        <v>2.0373000000000001</v>
      </c>
      <c r="BZ25">
        <v>0</v>
      </c>
      <c r="CA25">
        <v>5065.63</v>
      </c>
      <c r="CB25">
        <v>4631.6899999999996</v>
      </c>
      <c r="CC25">
        <v>35.936999999999998</v>
      </c>
      <c r="CD25">
        <v>39.561999999999998</v>
      </c>
      <c r="CE25">
        <v>38.186999999999998</v>
      </c>
      <c r="CF25">
        <v>37.561999999999998</v>
      </c>
      <c r="CG25">
        <v>36.125</v>
      </c>
      <c r="CH25">
        <v>540</v>
      </c>
      <c r="CI25">
        <v>60.01</v>
      </c>
      <c r="CJ25">
        <v>0</v>
      </c>
      <c r="CK25">
        <v>1690072775.0999999</v>
      </c>
      <c r="CL25">
        <v>0</v>
      </c>
      <c r="CM25">
        <v>1690072309</v>
      </c>
      <c r="CN25" t="s">
        <v>350</v>
      </c>
      <c r="CO25">
        <v>1690072304</v>
      </c>
      <c r="CP25">
        <v>1690072309</v>
      </c>
      <c r="CQ25">
        <v>66</v>
      </c>
      <c r="CR25">
        <v>-5.0000000000000001E-3</v>
      </c>
      <c r="CS25">
        <v>1.4999999999999999E-2</v>
      </c>
      <c r="CT25">
        <v>-6.4210000000000003</v>
      </c>
      <c r="CU25">
        <v>-0.16400000000000001</v>
      </c>
      <c r="CV25">
        <v>421</v>
      </c>
      <c r="CW25">
        <v>15</v>
      </c>
      <c r="CX25">
        <v>0.1</v>
      </c>
      <c r="CY25">
        <v>0.04</v>
      </c>
      <c r="CZ25">
        <v>16.228877021970099</v>
      </c>
      <c r="DA25">
        <v>0.18339426353114499</v>
      </c>
      <c r="DB25">
        <v>4.0501686728485198E-2</v>
      </c>
      <c r="DC25">
        <v>1</v>
      </c>
      <c r="DD25">
        <v>417.03104999999999</v>
      </c>
      <c r="DE25">
        <v>-7.6556390977694802E-2</v>
      </c>
      <c r="DF25">
        <v>3.93833403865134E-2</v>
      </c>
      <c r="DG25">
        <v>-1</v>
      </c>
      <c r="DH25">
        <v>600.03357142857101</v>
      </c>
      <c r="DI25">
        <v>-7.1819260768614807E-2</v>
      </c>
      <c r="DJ25">
        <v>0.106161858198005</v>
      </c>
      <c r="DK25">
        <v>1</v>
      </c>
      <c r="DL25">
        <v>2</v>
      </c>
      <c r="DM25">
        <v>2</v>
      </c>
      <c r="DN25" t="s">
        <v>351</v>
      </c>
      <c r="DO25">
        <v>3.24037</v>
      </c>
      <c r="DP25">
        <v>2.8401200000000002</v>
      </c>
      <c r="DQ25">
        <v>9.8132399999999995E-2</v>
      </c>
      <c r="DR25">
        <v>9.9577399999999996E-2</v>
      </c>
      <c r="DS25">
        <v>9.5462900000000003E-2</v>
      </c>
      <c r="DT25">
        <v>8.5503099999999999E-2</v>
      </c>
      <c r="DU25">
        <v>26411</v>
      </c>
      <c r="DV25">
        <v>27506.799999999999</v>
      </c>
      <c r="DW25">
        <v>27396.9</v>
      </c>
      <c r="DX25">
        <v>28661.200000000001</v>
      </c>
      <c r="DY25">
        <v>32657.8</v>
      </c>
      <c r="DZ25">
        <v>34881.599999999999</v>
      </c>
      <c r="EA25">
        <v>36628.699999999997</v>
      </c>
      <c r="EB25">
        <v>38823</v>
      </c>
      <c r="EC25">
        <v>2.3437800000000002</v>
      </c>
      <c r="ED25">
        <v>1.74133</v>
      </c>
      <c r="EE25">
        <v>8.3319799999999999E-2</v>
      </c>
      <c r="EF25">
        <v>0</v>
      </c>
      <c r="EG25">
        <v>19.646799999999999</v>
      </c>
      <c r="EH25">
        <v>999.9</v>
      </c>
      <c r="EI25">
        <v>57.728000000000002</v>
      </c>
      <c r="EJ25">
        <v>22.707999999999998</v>
      </c>
      <c r="EK25">
        <v>16.019500000000001</v>
      </c>
      <c r="EL25">
        <v>62.166800000000002</v>
      </c>
      <c r="EM25">
        <v>38.097000000000001</v>
      </c>
      <c r="EN25">
        <v>1</v>
      </c>
      <c r="EO25">
        <v>-0.47012500000000002</v>
      </c>
      <c r="EP25">
        <v>0.15002499999999999</v>
      </c>
      <c r="EQ25">
        <v>19.990600000000001</v>
      </c>
      <c r="ER25">
        <v>5.2189399999999999</v>
      </c>
      <c r="ES25">
        <v>11.9201</v>
      </c>
      <c r="ET25">
        <v>4.9554499999999999</v>
      </c>
      <c r="EU25">
        <v>3.2970000000000002</v>
      </c>
      <c r="EV25">
        <v>9999</v>
      </c>
      <c r="EW25">
        <v>6356.2</v>
      </c>
      <c r="EX25">
        <v>91.4</v>
      </c>
      <c r="EY25">
        <v>174</v>
      </c>
      <c r="EZ25">
        <v>1.85097</v>
      </c>
      <c r="FA25">
        <v>1.8501000000000001</v>
      </c>
      <c r="FB25">
        <v>1.8559300000000001</v>
      </c>
      <c r="FC25">
        <v>1.85995</v>
      </c>
      <c r="FD25">
        <v>1.8546100000000001</v>
      </c>
      <c r="FE25">
        <v>1.8546800000000001</v>
      </c>
      <c r="FF25">
        <v>1.85467</v>
      </c>
      <c r="FG25">
        <v>1.8545199999999999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-6.4210000000000003</v>
      </c>
      <c r="FV25">
        <v>-0.1638</v>
      </c>
      <c r="FW25">
        <v>-6.4208181818181602</v>
      </c>
      <c r="FX25">
        <v>0</v>
      </c>
      <c r="FY25">
        <v>0</v>
      </c>
      <c r="FZ25">
        <v>0</v>
      </c>
      <c r="GA25">
        <v>-0.16376000000000199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7.7</v>
      </c>
      <c r="GJ25">
        <v>7.6</v>
      </c>
      <c r="GK25">
        <v>1.06812</v>
      </c>
      <c r="GL25">
        <v>2.5439500000000002</v>
      </c>
      <c r="GM25">
        <v>1.4489700000000001</v>
      </c>
      <c r="GN25">
        <v>2.3144499999999999</v>
      </c>
      <c r="GO25">
        <v>1.5466299999999999</v>
      </c>
      <c r="GP25">
        <v>2.4389599999999998</v>
      </c>
      <c r="GQ25">
        <v>25.655100000000001</v>
      </c>
      <c r="GR25">
        <v>14.7012</v>
      </c>
      <c r="GS25">
        <v>18</v>
      </c>
      <c r="GT25">
        <v>642.17499999999995</v>
      </c>
      <c r="GU25">
        <v>376.40300000000002</v>
      </c>
      <c r="GV25">
        <v>20.119299999999999</v>
      </c>
      <c r="GW25">
        <v>21.186499999999999</v>
      </c>
      <c r="GX25">
        <v>29.9999</v>
      </c>
      <c r="GY25">
        <v>21.121500000000001</v>
      </c>
      <c r="GZ25">
        <v>21.105499999999999</v>
      </c>
      <c r="HA25">
        <v>21.3964</v>
      </c>
      <c r="HB25">
        <v>10</v>
      </c>
      <c r="HC25">
        <v>-30</v>
      </c>
      <c r="HD25">
        <v>20.131799999999998</v>
      </c>
      <c r="HE25">
        <v>417.13299999999998</v>
      </c>
      <c r="HF25">
        <v>0</v>
      </c>
      <c r="HG25">
        <v>100.91</v>
      </c>
      <c r="HH25">
        <v>94.412599999999998</v>
      </c>
    </row>
    <row r="26" spans="1:216" x14ac:dyDescent="0.2">
      <c r="A26">
        <v>8</v>
      </c>
      <c r="B26">
        <v>1690072824</v>
      </c>
      <c r="C26">
        <v>427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1690072824</v>
      </c>
      <c r="M26">
        <f t="shared" si="0"/>
        <v>1.9604041504756825E-3</v>
      </c>
      <c r="N26">
        <f t="shared" si="1"/>
        <v>1.9604041504756826</v>
      </c>
      <c r="O26">
        <f t="shared" si="2"/>
        <v>15.821385760113419</v>
      </c>
      <c r="P26">
        <f t="shared" si="3"/>
        <v>399.96600000000001</v>
      </c>
      <c r="Q26">
        <f t="shared" si="4"/>
        <v>291.29910654634847</v>
      </c>
      <c r="R26">
        <f t="shared" si="5"/>
        <v>29.111823893109385</v>
      </c>
      <c r="S26">
        <f t="shared" si="6"/>
        <v>39.971766111059999</v>
      </c>
      <c r="T26">
        <f t="shared" si="7"/>
        <v>0.25273741845462144</v>
      </c>
      <c r="U26">
        <f t="shared" si="8"/>
        <v>2.9683478107792385</v>
      </c>
      <c r="V26">
        <f t="shared" si="9"/>
        <v>0.24136206637367666</v>
      </c>
      <c r="W26">
        <f t="shared" si="10"/>
        <v>0.15183065170742888</v>
      </c>
      <c r="X26">
        <f t="shared" si="11"/>
        <v>82.68509321861022</v>
      </c>
      <c r="Y26">
        <f t="shared" si="12"/>
        <v>21.461065058590389</v>
      </c>
      <c r="Z26">
        <f t="shared" si="13"/>
        <v>20.9633</v>
      </c>
      <c r="AA26">
        <f t="shared" si="14"/>
        <v>2.4903082523780973</v>
      </c>
      <c r="AB26">
        <f t="shared" si="15"/>
        <v>65.95041381167394</v>
      </c>
      <c r="AC26">
        <f t="shared" si="16"/>
        <v>1.695586556224</v>
      </c>
      <c r="AD26">
        <f t="shared" si="17"/>
        <v>2.5710021487747854</v>
      </c>
      <c r="AE26">
        <f t="shared" si="18"/>
        <v>0.79472169615409727</v>
      </c>
      <c r="AF26">
        <f t="shared" si="19"/>
        <v>-86.453823035977592</v>
      </c>
      <c r="AG26">
        <f t="shared" si="20"/>
        <v>83.183369017424823</v>
      </c>
      <c r="AH26">
        <f t="shared" si="21"/>
        <v>5.7051098235579767</v>
      </c>
      <c r="AI26">
        <f t="shared" si="22"/>
        <v>85.119749023615427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53732.071455897225</v>
      </c>
      <c r="AO26">
        <f t="shared" si="26"/>
        <v>499.93799999999999</v>
      </c>
      <c r="AP26">
        <f t="shared" si="27"/>
        <v>421.44791399927988</v>
      </c>
      <c r="AQ26">
        <f t="shared" si="28"/>
        <v>0.84300036004320511</v>
      </c>
      <c r="AR26">
        <f t="shared" si="29"/>
        <v>0.16539069488338598</v>
      </c>
      <c r="AS26">
        <v>1690072824</v>
      </c>
      <c r="AT26">
        <v>399.96600000000001</v>
      </c>
      <c r="AU26">
        <v>415.92399999999998</v>
      </c>
      <c r="AV26">
        <v>16.9664</v>
      </c>
      <c r="AW26">
        <v>15.1144</v>
      </c>
      <c r="AX26">
        <v>406.38600000000002</v>
      </c>
      <c r="AY26">
        <v>17.130199999999999</v>
      </c>
      <c r="AZ26">
        <v>599.995</v>
      </c>
      <c r="BA26">
        <v>99.837900000000005</v>
      </c>
      <c r="BB26">
        <v>0.10001</v>
      </c>
      <c r="BC26">
        <v>21.4831</v>
      </c>
      <c r="BD26">
        <v>20.9633</v>
      </c>
      <c r="BE26">
        <v>999.9</v>
      </c>
      <c r="BF26">
        <v>0</v>
      </c>
      <c r="BG26">
        <v>0</v>
      </c>
      <c r="BH26">
        <v>9990.6200000000008</v>
      </c>
      <c r="BI26">
        <v>0</v>
      </c>
      <c r="BJ26">
        <v>56.703099999999999</v>
      </c>
      <c r="BK26">
        <v>-15.958600000000001</v>
      </c>
      <c r="BL26">
        <v>406.86900000000003</v>
      </c>
      <c r="BM26">
        <v>422.30700000000002</v>
      </c>
      <c r="BN26">
        <v>1.8520300000000001</v>
      </c>
      <c r="BO26">
        <v>415.92399999999998</v>
      </c>
      <c r="BP26">
        <v>15.1144</v>
      </c>
      <c r="BQ26">
        <v>1.6938899999999999</v>
      </c>
      <c r="BR26">
        <v>1.5089900000000001</v>
      </c>
      <c r="BS26">
        <v>14.8406</v>
      </c>
      <c r="BT26">
        <v>13.0596</v>
      </c>
      <c r="BU26">
        <v>499.93799999999999</v>
      </c>
      <c r="BV26">
        <v>0.89998999999999996</v>
      </c>
      <c r="BW26">
        <v>0.10001</v>
      </c>
      <c r="BX26">
        <v>0</v>
      </c>
      <c r="BY26">
        <v>1.9857</v>
      </c>
      <c r="BZ26">
        <v>0</v>
      </c>
      <c r="CA26">
        <v>4396.32</v>
      </c>
      <c r="CB26">
        <v>3859.22</v>
      </c>
      <c r="CC26">
        <v>35.436999999999998</v>
      </c>
      <c r="CD26">
        <v>39.311999999999998</v>
      </c>
      <c r="CE26">
        <v>37.811999999999998</v>
      </c>
      <c r="CF26">
        <v>37.375</v>
      </c>
      <c r="CG26">
        <v>35.811999999999998</v>
      </c>
      <c r="CH26">
        <v>449.94</v>
      </c>
      <c r="CI26">
        <v>50</v>
      </c>
      <c r="CJ26">
        <v>0</v>
      </c>
      <c r="CK26">
        <v>1690072835.7</v>
      </c>
      <c r="CL26">
        <v>0</v>
      </c>
      <c r="CM26">
        <v>1690072309</v>
      </c>
      <c r="CN26" t="s">
        <v>350</v>
      </c>
      <c r="CO26">
        <v>1690072304</v>
      </c>
      <c r="CP26">
        <v>1690072309</v>
      </c>
      <c r="CQ26">
        <v>66</v>
      </c>
      <c r="CR26">
        <v>-5.0000000000000001E-3</v>
      </c>
      <c r="CS26">
        <v>1.4999999999999999E-2</v>
      </c>
      <c r="CT26">
        <v>-6.4210000000000003</v>
      </c>
      <c r="CU26">
        <v>-0.16400000000000001</v>
      </c>
      <c r="CV26">
        <v>421</v>
      </c>
      <c r="CW26">
        <v>15</v>
      </c>
      <c r="CX26">
        <v>0.1</v>
      </c>
      <c r="CY26">
        <v>0.04</v>
      </c>
      <c r="CZ26">
        <v>15.1422421732179</v>
      </c>
      <c r="DA26">
        <v>0.231591866872846</v>
      </c>
      <c r="DB26">
        <v>3.2817534350857498E-2</v>
      </c>
      <c r="DC26">
        <v>1</v>
      </c>
      <c r="DD26">
        <v>415.92770000000002</v>
      </c>
      <c r="DE26">
        <v>1.23609022561976E-2</v>
      </c>
      <c r="DF26">
        <v>2.3296137018830699E-2</v>
      </c>
      <c r="DG26">
        <v>-1</v>
      </c>
      <c r="DH26">
        <v>499.982714285714</v>
      </c>
      <c r="DI26">
        <v>-0.21778682825010001</v>
      </c>
      <c r="DJ26">
        <v>0.122761147435691</v>
      </c>
      <c r="DK26">
        <v>1</v>
      </c>
      <c r="DL26">
        <v>2</v>
      </c>
      <c r="DM26">
        <v>2</v>
      </c>
      <c r="DN26" t="s">
        <v>351</v>
      </c>
      <c r="DO26">
        <v>3.2404099999999998</v>
      </c>
      <c r="DP26">
        <v>2.8401200000000002</v>
      </c>
      <c r="DQ26">
        <v>9.8117899999999994E-2</v>
      </c>
      <c r="DR26">
        <v>9.9366999999999997E-2</v>
      </c>
      <c r="DS26">
        <v>9.5438400000000007E-2</v>
      </c>
      <c r="DT26">
        <v>8.5591399999999998E-2</v>
      </c>
      <c r="DU26">
        <v>26410.6</v>
      </c>
      <c r="DV26">
        <v>27513.4</v>
      </c>
      <c r="DW26">
        <v>27396.2</v>
      </c>
      <c r="DX26">
        <v>28661.5</v>
      </c>
      <c r="DY26">
        <v>32657.9</v>
      </c>
      <c r="DZ26">
        <v>34878.1</v>
      </c>
      <c r="EA26">
        <v>36627.800000000003</v>
      </c>
      <c r="EB26">
        <v>38822.9</v>
      </c>
      <c r="EC26">
        <v>2.3431700000000002</v>
      </c>
      <c r="ED26">
        <v>1.74072</v>
      </c>
      <c r="EE26">
        <v>7.6502600000000004E-2</v>
      </c>
      <c r="EF26">
        <v>0</v>
      </c>
      <c r="EG26">
        <v>19.698399999999999</v>
      </c>
      <c r="EH26">
        <v>999.9</v>
      </c>
      <c r="EI26">
        <v>57.728000000000002</v>
      </c>
      <c r="EJ26">
        <v>22.739000000000001</v>
      </c>
      <c r="EK26">
        <v>16.0488</v>
      </c>
      <c r="EL26">
        <v>62.2468</v>
      </c>
      <c r="EM26">
        <v>38.008800000000001</v>
      </c>
      <c r="EN26">
        <v>1</v>
      </c>
      <c r="EO26">
        <v>-0.46866400000000003</v>
      </c>
      <c r="EP26">
        <v>-0.25139699999999998</v>
      </c>
      <c r="EQ26">
        <v>19.991599999999998</v>
      </c>
      <c r="ER26">
        <v>5.2172900000000002</v>
      </c>
      <c r="ES26">
        <v>11.9201</v>
      </c>
      <c r="ET26">
        <v>4.9553000000000003</v>
      </c>
      <c r="EU26">
        <v>3.2970299999999999</v>
      </c>
      <c r="EV26">
        <v>9999</v>
      </c>
      <c r="EW26">
        <v>6357.6</v>
      </c>
      <c r="EX26">
        <v>91.4</v>
      </c>
      <c r="EY26">
        <v>174</v>
      </c>
      <c r="EZ26">
        <v>1.85118</v>
      </c>
      <c r="FA26">
        <v>1.85033</v>
      </c>
      <c r="FB26">
        <v>1.85616</v>
      </c>
      <c r="FC26">
        <v>1.8601799999999999</v>
      </c>
      <c r="FD26">
        <v>1.85484</v>
      </c>
      <c r="FE26">
        <v>1.8549100000000001</v>
      </c>
      <c r="FF26">
        <v>1.8548899999999999</v>
      </c>
      <c r="FG26">
        <v>1.85473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-6.42</v>
      </c>
      <c r="FV26">
        <v>-0.1638</v>
      </c>
      <c r="FW26">
        <v>-6.4208181818181602</v>
      </c>
      <c r="FX26">
        <v>0</v>
      </c>
      <c r="FY26">
        <v>0</v>
      </c>
      <c r="FZ26">
        <v>0</v>
      </c>
      <c r="GA26">
        <v>-0.16376000000000199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8.6999999999999993</v>
      </c>
      <c r="GJ26">
        <v>8.6</v>
      </c>
      <c r="GK26">
        <v>1.0668899999999999</v>
      </c>
      <c r="GL26">
        <v>2.5427200000000001</v>
      </c>
      <c r="GM26">
        <v>1.4489700000000001</v>
      </c>
      <c r="GN26">
        <v>2.3132299999999999</v>
      </c>
      <c r="GO26">
        <v>1.5466299999999999</v>
      </c>
      <c r="GP26">
        <v>2.3901400000000002</v>
      </c>
      <c r="GQ26">
        <v>25.675599999999999</v>
      </c>
      <c r="GR26">
        <v>14.692399999999999</v>
      </c>
      <c r="GS26">
        <v>18</v>
      </c>
      <c r="GT26">
        <v>642.10299999999995</v>
      </c>
      <c r="GU26">
        <v>376.27600000000001</v>
      </c>
      <c r="GV26">
        <v>20.388200000000001</v>
      </c>
      <c r="GW26">
        <v>21.216100000000001</v>
      </c>
      <c r="GX26">
        <v>30.0002</v>
      </c>
      <c r="GY26">
        <v>21.149799999999999</v>
      </c>
      <c r="GZ26">
        <v>21.1341</v>
      </c>
      <c r="HA26">
        <v>21.3569</v>
      </c>
      <c r="HB26">
        <v>10</v>
      </c>
      <c r="HC26">
        <v>-30</v>
      </c>
      <c r="HD26">
        <v>20.392499999999998</v>
      </c>
      <c r="HE26">
        <v>416.202</v>
      </c>
      <c r="HF26">
        <v>0</v>
      </c>
      <c r="HG26">
        <v>100.908</v>
      </c>
      <c r="HH26">
        <v>94.412700000000001</v>
      </c>
    </row>
    <row r="27" spans="1:216" x14ac:dyDescent="0.2">
      <c r="A27">
        <v>9</v>
      </c>
      <c r="B27">
        <v>1690072885</v>
      </c>
      <c r="C27">
        <v>488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1690072885</v>
      </c>
      <c r="M27">
        <f t="shared" si="0"/>
        <v>1.9387812813172231E-3</v>
      </c>
      <c r="N27">
        <f t="shared" si="1"/>
        <v>1.9387812813172232</v>
      </c>
      <c r="O27">
        <f t="shared" si="2"/>
        <v>13.509400453044611</v>
      </c>
      <c r="P27">
        <f t="shared" si="3"/>
        <v>400.04</v>
      </c>
      <c r="Q27">
        <f t="shared" si="4"/>
        <v>304.00682521149452</v>
      </c>
      <c r="R27">
        <f t="shared" si="5"/>
        <v>30.381330419478328</v>
      </c>
      <c r="S27">
        <f t="shared" si="6"/>
        <v>39.978534733728004</v>
      </c>
      <c r="T27">
        <f t="shared" si="7"/>
        <v>0.2457144373973785</v>
      </c>
      <c r="U27">
        <f t="shared" si="8"/>
        <v>2.974051430178394</v>
      </c>
      <c r="V27">
        <f t="shared" si="9"/>
        <v>0.23496769387049402</v>
      </c>
      <c r="W27">
        <f t="shared" si="10"/>
        <v>0.1477811900652557</v>
      </c>
      <c r="X27">
        <f t="shared" si="11"/>
        <v>62.01426234463262</v>
      </c>
      <c r="Y27">
        <f t="shared" si="12"/>
        <v>21.459439131650345</v>
      </c>
      <c r="Z27">
        <f t="shared" si="13"/>
        <v>21.047499999999999</v>
      </c>
      <c r="AA27">
        <f t="shared" si="14"/>
        <v>2.5032269545836101</v>
      </c>
      <c r="AB27">
        <f t="shared" si="15"/>
        <v>65.508316519177555</v>
      </c>
      <c r="AC27">
        <f t="shared" si="16"/>
        <v>1.6959497250069602</v>
      </c>
      <c r="AD27">
        <f t="shared" si="17"/>
        <v>2.5889075084237145</v>
      </c>
      <c r="AE27">
        <f t="shared" si="18"/>
        <v>0.80727722957664994</v>
      </c>
      <c r="AF27">
        <f t="shared" si="19"/>
        <v>-85.500254506089533</v>
      </c>
      <c r="AG27">
        <f t="shared" si="20"/>
        <v>88.025046326373811</v>
      </c>
      <c r="AH27">
        <f t="shared" si="21"/>
        <v>6.0316697029690225</v>
      </c>
      <c r="AI27">
        <f t="shared" si="22"/>
        <v>70.570723867885917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53875.090269303655</v>
      </c>
      <c r="AO27">
        <f t="shared" si="26"/>
        <v>374.95600000000002</v>
      </c>
      <c r="AP27">
        <f t="shared" si="27"/>
        <v>316.08805800240032</v>
      </c>
      <c r="AQ27">
        <f t="shared" si="28"/>
        <v>0.84300040005334043</v>
      </c>
      <c r="AR27">
        <f t="shared" si="29"/>
        <v>0.16539077210294706</v>
      </c>
      <c r="AS27">
        <v>1690072885</v>
      </c>
      <c r="AT27">
        <v>400.04</v>
      </c>
      <c r="AU27">
        <v>413.76600000000002</v>
      </c>
      <c r="AV27">
        <v>16.970300000000002</v>
      </c>
      <c r="AW27">
        <v>15.138999999999999</v>
      </c>
      <c r="AX27">
        <v>406.46100000000001</v>
      </c>
      <c r="AY27">
        <v>17.1341</v>
      </c>
      <c r="AZ27">
        <v>600.08199999999999</v>
      </c>
      <c r="BA27">
        <v>99.836699999999993</v>
      </c>
      <c r="BB27">
        <v>9.9643200000000001E-2</v>
      </c>
      <c r="BC27">
        <v>21.596499999999999</v>
      </c>
      <c r="BD27">
        <v>21.047499999999999</v>
      </c>
      <c r="BE27">
        <v>999.9</v>
      </c>
      <c r="BF27">
        <v>0</v>
      </c>
      <c r="BG27">
        <v>0</v>
      </c>
      <c r="BH27">
        <v>10022.5</v>
      </c>
      <c r="BI27">
        <v>0</v>
      </c>
      <c r="BJ27">
        <v>50.510100000000001</v>
      </c>
      <c r="BK27">
        <v>-13.7256</v>
      </c>
      <c r="BL27">
        <v>406.947</v>
      </c>
      <c r="BM27">
        <v>420.12599999999998</v>
      </c>
      <c r="BN27">
        <v>1.8312999999999999</v>
      </c>
      <c r="BO27">
        <v>413.76600000000002</v>
      </c>
      <c r="BP27">
        <v>15.138999999999999</v>
      </c>
      <c r="BQ27">
        <v>1.6942600000000001</v>
      </c>
      <c r="BR27">
        <v>1.5114300000000001</v>
      </c>
      <c r="BS27">
        <v>14.843999999999999</v>
      </c>
      <c r="BT27">
        <v>13.084300000000001</v>
      </c>
      <c r="BU27">
        <v>374.95600000000002</v>
      </c>
      <c r="BV27">
        <v>0.89998</v>
      </c>
      <c r="BW27">
        <v>0.10002</v>
      </c>
      <c r="BX27">
        <v>0</v>
      </c>
      <c r="BY27">
        <v>2.2942999999999998</v>
      </c>
      <c r="BZ27">
        <v>0</v>
      </c>
      <c r="CA27">
        <v>3433.99</v>
      </c>
      <c r="CB27">
        <v>2894.42</v>
      </c>
      <c r="CC27">
        <v>35</v>
      </c>
      <c r="CD27">
        <v>39.125</v>
      </c>
      <c r="CE27">
        <v>37.436999999999998</v>
      </c>
      <c r="CF27">
        <v>37.25</v>
      </c>
      <c r="CG27">
        <v>35.436999999999998</v>
      </c>
      <c r="CH27">
        <v>337.45</v>
      </c>
      <c r="CI27">
        <v>37.5</v>
      </c>
      <c r="CJ27">
        <v>0</v>
      </c>
      <c r="CK27">
        <v>1690072896.9000001</v>
      </c>
      <c r="CL27">
        <v>0</v>
      </c>
      <c r="CM27">
        <v>1690072309</v>
      </c>
      <c r="CN27" t="s">
        <v>350</v>
      </c>
      <c r="CO27">
        <v>1690072304</v>
      </c>
      <c r="CP27">
        <v>1690072309</v>
      </c>
      <c r="CQ27">
        <v>66</v>
      </c>
      <c r="CR27">
        <v>-5.0000000000000001E-3</v>
      </c>
      <c r="CS27">
        <v>1.4999999999999999E-2</v>
      </c>
      <c r="CT27">
        <v>-6.4210000000000003</v>
      </c>
      <c r="CU27">
        <v>-0.16400000000000001</v>
      </c>
      <c r="CV27">
        <v>421</v>
      </c>
      <c r="CW27">
        <v>15</v>
      </c>
      <c r="CX27">
        <v>0.1</v>
      </c>
      <c r="CY27">
        <v>0.04</v>
      </c>
      <c r="CZ27">
        <v>12.892947911568699</v>
      </c>
      <c r="DA27">
        <v>0.108891072502356</v>
      </c>
      <c r="DB27">
        <v>3.3775743066571898E-2</v>
      </c>
      <c r="DC27">
        <v>1</v>
      </c>
      <c r="DD27">
        <v>413.76960000000003</v>
      </c>
      <c r="DE27">
        <v>-0.21365413533840999</v>
      </c>
      <c r="DF27">
        <v>4.7681652655925999E-2</v>
      </c>
      <c r="DG27">
        <v>-1</v>
      </c>
      <c r="DH27">
        <v>374.99900000000002</v>
      </c>
      <c r="DI27">
        <v>-8.3105793851823307E-3</v>
      </c>
      <c r="DJ27">
        <v>0.12314992798173401</v>
      </c>
      <c r="DK27">
        <v>1</v>
      </c>
      <c r="DL27">
        <v>2</v>
      </c>
      <c r="DM27">
        <v>2</v>
      </c>
      <c r="DN27" t="s">
        <v>351</v>
      </c>
      <c r="DO27">
        <v>3.24057</v>
      </c>
      <c r="DP27">
        <v>2.84002</v>
      </c>
      <c r="DQ27">
        <v>9.8123699999999994E-2</v>
      </c>
      <c r="DR27">
        <v>9.8968700000000007E-2</v>
      </c>
      <c r="DS27">
        <v>9.5446600000000006E-2</v>
      </c>
      <c r="DT27">
        <v>8.5684999999999997E-2</v>
      </c>
      <c r="DU27">
        <v>26410</v>
      </c>
      <c r="DV27">
        <v>27524.5</v>
      </c>
      <c r="DW27">
        <v>27395.9</v>
      </c>
      <c r="DX27">
        <v>28660.5</v>
      </c>
      <c r="DY27">
        <v>32657.4</v>
      </c>
      <c r="DZ27">
        <v>34873.4</v>
      </c>
      <c r="EA27">
        <v>36627.5</v>
      </c>
      <c r="EB27">
        <v>38821.599999999999</v>
      </c>
      <c r="EC27">
        <v>2.34293</v>
      </c>
      <c r="ED27">
        <v>1.7399500000000001</v>
      </c>
      <c r="EE27">
        <v>7.6659000000000005E-2</v>
      </c>
      <c r="EF27">
        <v>0</v>
      </c>
      <c r="EG27">
        <v>19.780200000000001</v>
      </c>
      <c r="EH27">
        <v>999.9</v>
      </c>
      <c r="EI27">
        <v>57.734000000000002</v>
      </c>
      <c r="EJ27">
        <v>22.779</v>
      </c>
      <c r="EK27">
        <v>16.087800000000001</v>
      </c>
      <c r="EL27">
        <v>61.756799999999998</v>
      </c>
      <c r="EM27">
        <v>37.876600000000003</v>
      </c>
      <c r="EN27">
        <v>1</v>
      </c>
      <c r="EO27">
        <v>-0.52881900000000004</v>
      </c>
      <c r="EP27">
        <v>0.86680000000000001</v>
      </c>
      <c r="EQ27">
        <v>19.9754</v>
      </c>
      <c r="ER27">
        <v>5.2183400000000004</v>
      </c>
      <c r="ES27">
        <v>11.9201</v>
      </c>
      <c r="ET27">
        <v>4.9547999999999996</v>
      </c>
      <c r="EU27">
        <v>3.29705</v>
      </c>
      <c r="EV27">
        <v>9999</v>
      </c>
      <c r="EW27">
        <v>6358.8</v>
      </c>
      <c r="EX27">
        <v>91.5</v>
      </c>
      <c r="EY27">
        <v>174</v>
      </c>
      <c r="EZ27">
        <v>1.8509</v>
      </c>
      <c r="FA27">
        <v>1.8500399999999999</v>
      </c>
      <c r="FB27">
        <v>1.8558300000000001</v>
      </c>
      <c r="FC27">
        <v>1.85989</v>
      </c>
      <c r="FD27">
        <v>1.8545499999999999</v>
      </c>
      <c r="FE27">
        <v>1.8546400000000001</v>
      </c>
      <c r="FF27">
        <v>1.8546100000000001</v>
      </c>
      <c r="FG27">
        <v>1.8544799999999999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-6.4210000000000003</v>
      </c>
      <c r="FV27">
        <v>-0.1638</v>
      </c>
      <c r="FW27">
        <v>-6.4208181818181602</v>
      </c>
      <c r="FX27">
        <v>0</v>
      </c>
      <c r="FY27">
        <v>0</v>
      </c>
      <c r="FZ27">
        <v>0</v>
      </c>
      <c r="GA27">
        <v>-0.16376000000000199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9.6999999999999993</v>
      </c>
      <c r="GJ27">
        <v>9.6</v>
      </c>
      <c r="GK27">
        <v>1.0620099999999999</v>
      </c>
      <c r="GL27">
        <v>2.5451700000000002</v>
      </c>
      <c r="GM27">
        <v>1.4489700000000001</v>
      </c>
      <c r="GN27">
        <v>2.3132299999999999</v>
      </c>
      <c r="GO27">
        <v>1.5466299999999999</v>
      </c>
      <c r="GP27">
        <v>2.4145500000000002</v>
      </c>
      <c r="GQ27">
        <v>25.716699999999999</v>
      </c>
      <c r="GR27">
        <v>14.6837</v>
      </c>
      <c r="GS27">
        <v>18</v>
      </c>
      <c r="GT27">
        <v>642.26400000000001</v>
      </c>
      <c r="GU27">
        <v>376.03899999999999</v>
      </c>
      <c r="GV27">
        <v>20.629100000000001</v>
      </c>
      <c r="GW27">
        <v>21.242599999999999</v>
      </c>
      <c r="GX27">
        <v>30.001000000000001</v>
      </c>
      <c r="GY27">
        <v>21.177199999999999</v>
      </c>
      <c r="GZ27">
        <v>21.1614</v>
      </c>
      <c r="HA27">
        <v>21.2638</v>
      </c>
      <c r="HB27">
        <v>10</v>
      </c>
      <c r="HC27">
        <v>-30</v>
      </c>
      <c r="HD27">
        <v>20.4663</v>
      </c>
      <c r="HE27">
        <v>413.75200000000001</v>
      </c>
      <c r="HF27">
        <v>0</v>
      </c>
      <c r="HG27">
        <v>100.907</v>
      </c>
      <c r="HH27">
        <v>94.409599999999998</v>
      </c>
    </row>
    <row r="28" spans="1:216" x14ac:dyDescent="0.2">
      <c r="A28">
        <v>10</v>
      </c>
      <c r="B28">
        <v>1690072946</v>
      </c>
      <c r="C28">
        <v>549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1690072946</v>
      </c>
      <c r="M28">
        <f t="shared" si="0"/>
        <v>1.8785306278192959E-3</v>
      </c>
      <c r="N28">
        <f t="shared" si="1"/>
        <v>1.8785306278192959</v>
      </c>
      <c r="O28">
        <f t="shared" si="2"/>
        <v>10.062455284142285</v>
      </c>
      <c r="P28">
        <f t="shared" si="3"/>
        <v>400.05700000000002</v>
      </c>
      <c r="Q28">
        <f t="shared" si="4"/>
        <v>326.53296066468653</v>
      </c>
      <c r="R28">
        <f t="shared" si="5"/>
        <v>32.632649060832861</v>
      </c>
      <c r="S28">
        <f t="shared" si="6"/>
        <v>39.980403995833001</v>
      </c>
      <c r="T28">
        <f t="shared" si="7"/>
        <v>0.24290173485704847</v>
      </c>
      <c r="U28">
        <f t="shared" si="8"/>
        <v>2.9681014924173832</v>
      </c>
      <c r="V28">
        <f t="shared" si="9"/>
        <v>0.23237388189653599</v>
      </c>
      <c r="W28">
        <f t="shared" si="10"/>
        <v>0.14614153586728781</v>
      </c>
      <c r="X28">
        <f t="shared" si="11"/>
        <v>41.322484826523912</v>
      </c>
      <c r="Y28">
        <f t="shared" si="12"/>
        <v>21.297727715095601</v>
      </c>
      <c r="Z28">
        <f t="shared" si="13"/>
        <v>20.9133</v>
      </c>
      <c r="AA28">
        <f t="shared" si="14"/>
        <v>2.482664477599771</v>
      </c>
      <c r="AB28">
        <f t="shared" si="15"/>
        <v>65.566114223671562</v>
      </c>
      <c r="AC28">
        <f t="shared" si="16"/>
        <v>1.6916396825398998</v>
      </c>
      <c r="AD28">
        <f t="shared" si="17"/>
        <v>2.5800517577861299</v>
      </c>
      <c r="AE28">
        <f t="shared" si="18"/>
        <v>0.79102479505987122</v>
      </c>
      <c r="AF28">
        <f t="shared" si="19"/>
        <v>-82.843200686830954</v>
      </c>
      <c r="AG28">
        <f t="shared" si="20"/>
        <v>100.3622156198543</v>
      </c>
      <c r="AH28">
        <f t="shared" si="21"/>
        <v>6.8841499624472284</v>
      </c>
      <c r="AI28">
        <f t="shared" si="22"/>
        <v>65.725649721994486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53714.5039010439</v>
      </c>
      <c r="AO28">
        <f t="shared" si="26"/>
        <v>249.84700000000001</v>
      </c>
      <c r="AP28">
        <f t="shared" si="27"/>
        <v>210.62117099819892</v>
      </c>
      <c r="AQ28">
        <f t="shared" si="28"/>
        <v>0.84300060036021607</v>
      </c>
      <c r="AR28">
        <f t="shared" si="29"/>
        <v>0.16539115869521712</v>
      </c>
      <c r="AS28">
        <v>1690072946</v>
      </c>
      <c r="AT28">
        <v>400.05700000000002</v>
      </c>
      <c r="AU28">
        <v>410.44799999999998</v>
      </c>
      <c r="AV28">
        <v>16.927099999999999</v>
      </c>
      <c r="AW28">
        <v>15.1526</v>
      </c>
      <c r="AX28">
        <v>406.47800000000001</v>
      </c>
      <c r="AY28">
        <v>17.090800000000002</v>
      </c>
      <c r="AZ28">
        <v>600.07100000000003</v>
      </c>
      <c r="BA28">
        <v>99.836600000000004</v>
      </c>
      <c r="BB28">
        <v>0.10016899999999999</v>
      </c>
      <c r="BC28">
        <v>21.540500000000002</v>
      </c>
      <c r="BD28">
        <v>20.9133</v>
      </c>
      <c r="BE28">
        <v>999.9</v>
      </c>
      <c r="BF28">
        <v>0</v>
      </c>
      <c r="BG28">
        <v>0</v>
      </c>
      <c r="BH28">
        <v>9989.3799999999992</v>
      </c>
      <c r="BI28">
        <v>0</v>
      </c>
      <c r="BJ28">
        <v>52.557699999999997</v>
      </c>
      <c r="BK28">
        <v>-10.3904</v>
      </c>
      <c r="BL28">
        <v>406.94600000000003</v>
      </c>
      <c r="BM28">
        <v>416.76299999999998</v>
      </c>
      <c r="BN28">
        <v>1.7744500000000001</v>
      </c>
      <c r="BO28">
        <v>410.44799999999998</v>
      </c>
      <c r="BP28">
        <v>15.1526</v>
      </c>
      <c r="BQ28">
        <v>1.68994</v>
      </c>
      <c r="BR28">
        <v>1.5127900000000001</v>
      </c>
      <c r="BS28">
        <v>14.804399999999999</v>
      </c>
      <c r="BT28">
        <v>13.098000000000001</v>
      </c>
      <c r="BU28">
        <v>249.84700000000001</v>
      </c>
      <c r="BV28">
        <v>0.89998</v>
      </c>
      <c r="BW28">
        <v>0.10002</v>
      </c>
      <c r="BX28">
        <v>0</v>
      </c>
      <c r="BY28">
        <v>1.9177</v>
      </c>
      <c r="BZ28">
        <v>0</v>
      </c>
      <c r="CA28">
        <v>2503.2399999999998</v>
      </c>
      <c r="CB28">
        <v>1928.66</v>
      </c>
      <c r="CC28">
        <v>34.5</v>
      </c>
      <c r="CD28">
        <v>38.875</v>
      </c>
      <c r="CE28">
        <v>37.061999999999998</v>
      </c>
      <c r="CF28">
        <v>37</v>
      </c>
      <c r="CG28">
        <v>35</v>
      </c>
      <c r="CH28">
        <v>224.86</v>
      </c>
      <c r="CI28">
        <v>24.99</v>
      </c>
      <c r="CJ28">
        <v>0</v>
      </c>
      <c r="CK28">
        <v>1690072958.0999999</v>
      </c>
      <c r="CL28">
        <v>0</v>
      </c>
      <c r="CM28">
        <v>1690072309</v>
      </c>
      <c r="CN28" t="s">
        <v>350</v>
      </c>
      <c r="CO28">
        <v>1690072304</v>
      </c>
      <c r="CP28">
        <v>1690072309</v>
      </c>
      <c r="CQ28">
        <v>66</v>
      </c>
      <c r="CR28">
        <v>-5.0000000000000001E-3</v>
      </c>
      <c r="CS28">
        <v>1.4999999999999999E-2</v>
      </c>
      <c r="CT28">
        <v>-6.4210000000000003</v>
      </c>
      <c r="CU28">
        <v>-0.16400000000000001</v>
      </c>
      <c r="CV28">
        <v>421</v>
      </c>
      <c r="CW28">
        <v>15</v>
      </c>
      <c r="CX28">
        <v>0.1</v>
      </c>
      <c r="CY28">
        <v>0.04</v>
      </c>
      <c r="CZ28">
        <v>9.5332244116902007</v>
      </c>
      <c r="DA28">
        <v>0.28921969802150299</v>
      </c>
      <c r="DB28">
        <v>4.00246094567204E-2</v>
      </c>
      <c r="DC28">
        <v>1</v>
      </c>
      <c r="DD28">
        <v>410.47944999999999</v>
      </c>
      <c r="DE28">
        <v>-0.50215037593911804</v>
      </c>
      <c r="DF28">
        <v>5.6906480298816398E-2</v>
      </c>
      <c r="DG28">
        <v>-1</v>
      </c>
      <c r="DH28">
        <v>250.02250000000001</v>
      </c>
      <c r="DI28">
        <v>0.26063583014043501</v>
      </c>
      <c r="DJ28">
        <v>0.162491999803067</v>
      </c>
      <c r="DK28">
        <v>1</v>
      </c>
      <c r="DL28">
        <v>2</v>
      </c>
      <c r="DM28">
        <v>2</v>
      </c>
      <c r="DN28" t="s">
        <v>351</v>
      </c>
      <c r="DO28">
        <v>3.2405200000000001</v>
      </c>
      <c r="DP28">
        <v>2.8402599999999998</v>
      </c>
      <c r="DQ28">
        <v>9.8119799999999993E-2</v>
      </c>
      <c r="DR28">
        <v>9.8360400000000001E-2</v>
      </c>
      <c r="DS28">
        <v>9.5267500000000005E-2</v>
      </c>
      <c r="DT28">
        <v>8.5735199999999998E-2</v>
      </c>
      <c r="DU28">
        <v>26409.1</v>
      </c>
      <c r="DV28">
        <v>27541.200000000001</v>
      </c>
      <c r="DW28">
        <v>27394.9</v>
      </c>
      <c r="DX28">
        <v>28658.7</v>
      </c>
      <c r="DY28">
        <v>32662.799999999999</v>
      </c>
      <c r="DZ28">
        <v>34869.199999999997</v>
      </c>
      <c r="EA28">
        <v>36626</v>
      </c>
      <c r="EB28">
        <v>38819.1</v>
      </c>
      <c r="EC28">
        <v>2.3428200000000001</v>
      </c>
      <c r="ED28">
        <v>1.7395799999999999</v>
      </c>
      <c r="EE28">
        <v>6.9864099999999998E-2</v>
      </c>
      <c r="EF28">
        <v>0</v>
      </c>
      <c r="EG28">
        <v>19.758099999999999</v>
      </c>
      <c r="EH28">
        <v>999.9</v>
      </c>
      <c r="EI28">
        <v>57.722000000000001</v>
      </c>
      <c r="EJ28">
        <v>22.789000000000001</v>
      </c>
      <c r="EK28">
        <v>16.094799999999999</v>
      </c>
      <c r="EL28">
        <v>62.016800000000003</v>
      </c>
      <c r="EM28">
        <v>37.956699999999998</v>
      </c>
      <c r="EN28">
        <v>1</v>
      </c>
      <c r="EO28">
        <v>-0.46483200000000002</v>
      </c>
      <c r="EP28">
        <v>-0.88320299999999996</v>
      </c>
      <c r="EQ28">
        <v>19.978000000000002</v>
      </c>
      <c r="ER28">
        <v>5.2183400000000004</v>
      </c>
      <c r="ES28">
        <v>11.9201</v>
      </c>
      <c r="ET28">
        <v>4.9554999999999998</v>
      </c>
      <c r="EU28">
        <v>3.29705</v>
      </c>
      <c r="EV28">
        <v>9999</v>
      </c>
      <c r="EW28">
        <v>6360.2</v>
      </c>
      <c r="EX28">
        <v>91.5</v>
      </c>
      <c r="EY28">
        <v>174</v>
      </c>
      <c r="EZ28">
        <v>1.8512</v>
      </c>
      <c r="FA28">
        <v>1.8504100000000001</v>
      </c>
      <c r="FB28">
        <v>1.8561799999999999</v>
      </c>
      <c r="FC28">
        <v>1.8602099999999999</v>
      </c>
      <c r="FD28">
        <v>1.85487</v>
      </c>
      <c r="FE28">
        <v>1.8549500000000001</v>
      </c>
      <c r="FF28">
        <v>1.8549199999999999</v>
      </c>
      <c r="FG28">
        <v>1.8547800000000001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-6.4210000000000003</v>
      </c>
      <c r="FV28">
        <v>-0.16370000000000001</v>
      </c>
      <c r="FW28">
        <v>-6.4208181818181602</v>
      </c>
      <c r="FX28">
        <v>0</v>
      </c>
      <c r="FY28">
        <v>0</v>
      </c>
      <c r="FZ28">
        <v>0</v>
      </c>
      <c r="GA28">
        <v>-0.16376000000000199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10.7</v>
      </c>
      <c r="GJ28">
        <v>10.6</v>
      </c>
      <c r="GK28">
        <v>1.0559099999999999</v>
      </c>
      <c r="GL28">
        <v>2.5500500000000001</v>
      </c>
      <c r="GM28">
        <v>1.4477500000000001</v>
      </c>
      <c r="GN28">
        <v>2.3132299999999999</v>
      </c>
      <c r="GO28">
        <v>1.5466299999999999</v>
      </c>
      <c r="GP28">
        <v>2.4279799999999998</v>
      </c>
      <c r="GQ28">
        <v>25.716699999999999</v>
      </c>
      <c r="GR28">
        <v>14.674899999999999</v>
      </c>
      <c r="GS28">
        <v>18</v>
      </c>
      <c r="GT28">
        <v>642.50300000000004</v>
      </c>
      <c r="GU28">
        <v>376.00799999999998</v>
      </c>
      <c r="GV28">
        <v>21.074000000000002</v>
      </c>
      <c r="GW28">
        <v>21.267499999999998</v>
      </c>
      <c r="GX28">
        <v>30.0002</v>
      </c>
      <c r="GY28">
        <v>21.202400000000001</v>
      </c>
      <c r="GZ28">
        <v>21.185600000000001</v>
      </c>
      <c r="HA28">
        <v>21.132100000000001</v>
      </c>
      <c r="HB28">
        <v>10</v>
      </c>
      <c r="HC28">
        <v>-30</v>
      </c>
      <c r="HD28">
        <v>21.132000000000001</v>
      </c>
      <c r="HE28">
        <v>410.59899999999999</v>
      </c>
      <c r="HF28">
        <v>0</v>
      </c>
      <c r="HG28">
        <v>100.90300000000001</v>
      </c>
      <c r="HH28">
        <v>94.403599999999997</v>
      </c>
    </row>
    <row r="29" spans="1:216" x14ac:dyDescent="0.2">
      <c r="A29">
        <v>11</v>
      </c>
      <c r="B29">
        <v>1690073007</v>
      </c>
      <c r="C29">
        <v>610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1690073007</v>
      </c>
      <c r="M29">
        <f t="shared" si="0"/>
        <v>1.8693707958464456E-3</v>
      </c>
      <c r="N29">
        <f t="shared" si="1"/>
        <v>1.8693707958464456</v>
      </c>
      <c r="O29">
        <f t="shared" si="2"/>
        <v>7.5901036263980002</v>
      </c>
      <c r="P29">
        <f t="shared" si="3"/>
        <v>400.06900000000002</v>
      </c>
      <c r="Q29">
        <f t="shared" si="4"/>
        <v>341.80377835441749</v>
      </c>
      <c r="R29">
        <f t="shared" si="5"/>
        <v>34.158505093876919</v>
      </c>
      <c r="S29">
        <f t="shared" si="6"/>
        <v>39.981298744545107</v>
      </c>
      <c r="T29">
        <f t="shared" si="7"/>
        <v>0.23604437334782274</v>
      </c>
      <c r="U29">
        <f t="shared" si="8"/>
        <v>2.970342540094594</v>
      </c>
      <c r="V29">
        <f t="shared" si="9"/>
        <v>0.22609662886524692</v>
      </c>
      <c r="W29">
        <f t="shared" si="10"/>
        <v>0.14216922283124317</v>
      </c>
      <c r="X29">
        <f t="shared" si="11"/>
        <v>29.790782861999666</v>
      </c>
      <c r="Y29">
        <f t="shared" si="12"/>
        <v>21.366207757159827</v>
      </c>
      <c r="Z29">
        <f t="shared" si="13"/>
        <v>21.0304</v>
      </c>
      <c r="AA29">
        <f t="shared" si="14"/>
        <v>2.5005985837557447</v>
      </c>
      <c r="AB29">
        <f t="shared" si="15"/>
        <v>65.034323746976114</v>
      </c>
      <c r="AC29">
        <f t="shared" si="16"/>
        <v>1.6916567801264599</v>
      </c>
      <c r="AD29">
        <f t="shared" si="17"/>
        <v>2.6011753219854405</v>
      </c>
      <c r="AE29">
        <f t="shared" si="18"/>
        <v>0.80894180362928481</v>
      </c>
      <c r="AF29">
        <f t="shared" si="19"/>
        <v>-82.439252096828255</v>
      </c>
      <c r="AG29">
        <f t="shared" si="20"/>
        <v>103.03221465768436</v>
      </c>
      <c r="AH29">
        <f t="shared" si="21"/>
        <v>7.0709805418176837</v>
      </c>
      <c r="AI29">
        <f t="shared" si="22"/>
        <v>57.454725964673457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53754.482777840291</v>
      </c>
      <c r="AO29">
        <f t="shared" si="26"/>
        <v>180.12200000000001</v>
      </c>
      <c r="AP29">
        <f t="shared" si="27"/>
        <v>151.84305599067341</v>
      </c>
      <c r="AQ29">
        <f t="shared" si="28"/>
        <v>0.8430011658246821</v>
      </c>
      <c r="AR29">
        <f t="shared" si="29"/>
        <v>0.16539225004163657</v>
      </c>
      <c r="AS29">
        <v>1690073007</v>
      </c>
      <c r="AT29">
        <v>400.06900000000002</v>
      </c>
      <c r="AU29">
        <v>408.08199999999999</v>
      </c>
      <c r="AV29">
        <v>16.927399999999999</v>
      </c>
      <c r="AW29">
        <v>15.161300000000001</v>
      </c>
      <c r="AX29">
        <v>406.49</v>
      </c>
      <c r="AY29">
        <v>17.091200000000001</v>
      </c>
      <c r="AZ29">
        <v>599.98500000000001</v>
      </c>
      <c r="BA29">
        <v>99.836100000000002</v>
      </c>
      <c r="BB29">
        <v>9.9907899999999994E-2</v>
      </c>
      <c r="BC29">
        <v>21.6738</v>
      </c>
      <c r="BD29">
        <v>21.0304</v>
      </c>
      <c r="BE29">
        <v>999.9</v>
      </c>
      <c r="BF29">
        <v>0</v>
      </c>
      <c r="BG29">
        <v>0</v>
      </c>
      <c r="BH29">
        <v>10001.9</v>
      </c>
      <c r="BI29">
        <v>0</v>
      </c>
      <c r="BJ29">
        <v>49.570500000000003</v>
      </c>
      <c r="BK29">
        <v>-8.0127000000000006</v>
      </c>
      <c r="BL29">
        <v>406.95800000000003</v>
      </c>
      <c r="BM29">
        <v>414.36399999999998</v>
      </c>
      <c r="BN29">
        <v>1.7661500000000001</v>
      </c>
      <c r="BO29">
        <v>408.08199999999999</v>
      </c>
      <c r="BP29">
        <v>15.161300000000001</v>
      </c>
      <c r="BQ29">
        <v>1.68997</v>
      </c>
      <c r="BR29">
        <v>1.5136400000000001</v>
      </c>
      <c r="BS29">
        <v>14.804600000000001</v>
      </c>
      <c r="BT29">
        <v>13.1067</v>
      </c>
      <c r="BU29">
        <v>180.12200000000001</v>
      </c>
      <c r="BV29">
        <v>0.89998299999999998</v>
      </c>
      <c r="BW29">
        <v>0.10001699999999999</v>
      </c>
      <c r="BX29">
        <v>0</v>
      </c>
      <c r="BY29">
        <v>2.3134000000000001</v>
      </c>
      <c r="BZ29">
        <v>0</v>
      </c>
      <c r="CA29">
        <v>1943.35</v>
      </c>
      <c r="CB29">
        <v>1390.43</v>
      </c>
      <c r="CC29">
        <v>34</v>
      </c>
      <c r="CD29">
        <v>38.561999999999998</v>
      </c>
      <c r="CE29">
        <v>36.686999999999998</v>
      </c>
      <c r="CF29">
        <v>36.75</v>
      </c>
      <c r="CG29">
        <v>34.625</v>
      </c>
      <c r="CH29">
        <v>162.11000000000001</v>
      </c>
      <c r="CI29">
        <v>18.02</v>
      </c>
      <c r="CJ29">
        <v>0</v>
      </c>
      <c r="CK29">
        <v>1690073018.7</v>
      </c>
      <c r="CL29">
        <v>0</v>
      </c>
      <c r="CM29">
        <v>1690072309</v>
      </c>
      <c r="CN29" t="s">
        <v>350</v>
      </c>
      <c r="CO29">
        <v>1690072304</v>
      </c>
      <c r="CP29">
        <v>1690072309</v>
      </c>
      <c r="CQ29">
        <v>66</v>
      </c>
      <c r="CR29">
        <v>-5.0000000000000001E-3</v>
      </c>
      <c r="CS29">
        <v>1.4999999999999999E-2</v>
      </c>
      <c r="CT29">
        <v>-6.4210000000000003</v>
      </c>
      <c r="CU29">
        <v>-0.16400000000000001</v>
      </c>
      <c r="CV29">
        <v>421</v>
      </c>
      <c r="CW29">
        <v>15</v>
      </c>
      <c r="CX29">
        <v>0.1</v>
      </c>
      <c r="CY29">
        <v>0.04</v>
      </c>
      <c r="CZ29">
        <v>7.19086308877608</v>
      </c>
      <c r="DA29">
        <v>0.521010133649079</v>
      </c>
      <c r="DB29">
        <v>6.4646027826405203E-2</v>
      </c>
      <c r="DC29">
        <v>1</v>
      </c>
      <c r="DD29">
        <v>408.09142857142803</v>
      </c>
      <c r="DE29">
        <v>-0.35657142857164897</v>
      </c>
      <c r="DF29">
        <v>6.5840768545944603E-2</v>
      </c>
      <c r="DG29">
        <v>-1</v>
      </c>
      <c r="DH29">
        <v>179.978238095238</v>
      </c>
      <c r="DI29">
        <v>-0.225944581057895</v>
      </c>
      <c r="DJ29">
        <v>0.15708108453974701</v>
      </c>
      <c r="DK29">
        <v>1</v>
      </c>
      <c r="DL29">
        <v>2</v>
      </c>
      <c r="DM29">
        <v>2</v>
      </c>
      <c r="DN29" t="s">
        <v>351</v>
      </c>
      <c r="DO29">
        <v>3.2403200000000001</v>
      </c>
      <c r="DP29">
        <v>2.8401100000000001</v>
      </c>
      <c r="DQ29">
        <v>9.8116599999999998E-2</v>
      </c>
      <c r="DR29">
        <v>9.7924300000000006E-2</v>
      </c>
      <c r="DS29">
        <v>9.5263799999999996E-2</v>
      </c>
      <c r="DT29">
        <v>8.5765800000000003E-2</v>
      </c>
      <c r="DU29">
        <v>26407.5</v>
      </c>
      <c r="DV29">
        <v>27552.799999999999</v>
      </c>
      <c r="DW29">
        <v>27393.3</v>
      </c>
      <c r="DX29">
        <v>28657</v>
      </c>
      <c r="DY29">
        <v>32661.1</v>
      </c>
      <c r="DZ29">
        <v>34865.800000000003</v>
      </c>
      <c r="EA29">
        <v>36623.9</v>
      </c>
      <c r="EB29">
        <v>38816.6</v>
      </c>
      <c r="EC29">
        <v>2.3422000000000001</v>
      </c>
      <c r="ED29">
        <v>1.73908</v>
      </c>
      <c r="EE29">
        <v>7.2404700000000002E-2</v>
      </c>
      <c r="EF29">
        <v>0</v>
      </c>
      <c r="EG29">
        <v>19.833400000000001</v>
      </c>
      <c r="EH29">
        <v>999.9</v>
      </c>
      <c r="EI29">
        <v>57.673000000000002</v>
      </c>
      <c r="EJ29">
        <v>22.829000000000001</v>
      </c>
      <c r="EK29">
        <v>16.121700000000001</v>
      </c>
      <c r="EL29">
        <v>62.306899999999999</v>
      </c>
      <c r="EM29">
        <v>38.000799999999998</v>
      </c>
      <c r="EN29">
        <v>1</v>
      </c>
      <c r="EO29">
        <v>-0.46213399999999999</v>
      </c>
      <c r="EP29">
        <v>0.58604000000000001</v>
      </c>
      <c r="EQ29">
        <v>19.9831</v>
      </c>
      <c r="ER29">
        <v>5.2172900000000002</v>
      </c>
      <c r="ES29">
        <v>11.9201</v>
      </c>
      <c r="ET29">
        <v>4.9548500000000004</v>
      </c>
      <c r="EU29">
        <v>3.2970000000000002</v>
      </c>
      <c r="EV29">
        <v>9999</v>
      </c>
      <c r="EW29">
        <v>6361.4</v>
      </c>
      <c r="EX29">
        <v>91.5</v>
      </c>
      <c r="EY29">
        <v>174</v>
      </c>
      <c r="EZ29">
        <v>1.8514999999999999</v>
      </c>
      <c r="FA29">
        <v>1.8506199999999999</v>
      </c>
      <c r="FB29">
        <v>1.8564000000000001</v>
      </c>
      <c r="FC29">
        <v>1.86049</v>
      </c>
      <c r="FD29">
        <v>1.8551599999999999</v>
      </c>
      <c r="FE29">
        <v>1.8551800000000001</v>
      </c>
      <c r="FF29">
        <v>1.8551800000000001</v>
      </c>
      <c r="FG29">
        <v>1.8550199999999999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-6.4210000000000003</v>
      </c>
      <c r="FV29">
        <v>-0.1638</v>
      </c>
      <c r="FW29">
        <v>-6.4208181818181602</v>
      </c>
      <c r="FX29">
        <v>0</v>
      </c>
      <c r="FY29">
        <v>0</v>
      </c>
      <c r="FZ29">
        <v>0</v>
      </c>
      <c r="GA29">
        <v>-0.16376000000000199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11.7</v>
      </c>
      <c r="GJ29">
        <v>11.6</v>
      </c>
      <c r="GK29">
        <v>1.0510299999999999</v>
      </c>
      <c r="GL29">
        <v>2.5463900000000002</v>
      </c>
      <c r="GM29">
        <v>1.4489700000000001</v>
      </c>
      <c r="GN29">
        <v>2.3120099999999999</v>
      </c>
      <c r="GO29">
        <v>1.5466299999999999</v>
      </c>
      <c r="GP29">
        <v>2.4084500000000002</v>
      </c>
      <c r="GQ29">
        <v>25.716699999999999</v>
      </c>
      <c r="GR29">
        <v>14.6661</v>
      </c>
      <c r="GS29">
        <v>18</v>
      </c>
      <c r="GT29">
        <v>642.303</v>
      </c>
      <c r="GU29">
        <v>375.86900000000003</v>
      </c>
      <c r="GV29">
        <v>20.960799999999999</v>
      </c>
      <c r="GW29">
        <v>21.282</v>
      </c>
      <c r="GX29">
        <v>30.000599999999999</v>
      </c>
      <c r="GY29">
        <v>21.221699999999998</v>
      </c>
      <c r="GZ29">
        <v>21.205100000000002</v>
      </c>
      <c r="HA29">
        <v>21.034800000000001</v>
      </c>
      <c r="HB29">
        <v>10</v>
      </c>
      <c r="HC29">
        <v>-30</v>
      </c>
      <c r="HD29">
        <v>20.898099999999999</v>
      </c>
      <c r="HE29">
        <v>407.96199999999999</v>
      </c>
      <c r="HF29">
        <v>0</v>
      </c>
      <c r="HG29">
        <v>100.89700000000001</v>
      </c>
      <c r="HH29">
        <v>94.397599999999997</v>
      </c>
    </row>
    <row r="30" spans="1:216" x14ac:dyDescent="0.2">
      <c r="A30">
        <v>12</v>
      </c>
      <c r="B30">
        <v>1690073068</v>
      </c>
      <c r="C30">
        <v>671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1690073068</v>
      </c>
      <c r="M30">
        <f t="shared" si="0"/>
        <v>1.8275473981456583E-3</v>
      </c>
      <c r="N30">
        <f t="shared" si="1"/>
        <v>1.8275473981456583</v>
      </c>
      <c r="O30">
        <f t="shared" si="2"/>
        <v>5.2195891734344775</v>
      </c>
      <c r="P30">
        <f t="shared" si="3"/>
        <v>400.08600000000001</v>
      </c>
      <c r="Q30">
        <f t="shared" si="4"/>
        <v>358.19182671520139</v>
      </c>
      <c r="R30">
        <f t="shared" si="5"/>
        <v>35.796154805534073</v>
      </c>
      <c r="S30">
        <f t="shared" si="6"/>
        <v>39.982878791128805</v>
      </c>
      <c r="T30">
        <f t="shared" si="7"/>
        <v>0.23423809612513619</v>
      </c>
      <c r="U30">
        <f t="shared" si="8"/>
        <v>2.9753857597418758</v>
      </c>
      <c r="V30">
        <f t="shared" si="9"/>
        <v>0.22445448113275562</v>
      </c>
      <c r="W30">
        <f t="shared" si="10"/>
        <v>0.14112901734290328</v>
      </c>
      <c r="X30">
        <f t="shared" si="11"/>
        <v>20.669540999999999</v>
      </c>
      <c r="Y30">
        <f t="shared" si="12"/>
        <v>21.257233691662073</v>
      </c>
      <c r="Z30">
        <f t="shared" si="13"/>
        <v>20.927800000000001</v>
      </c>
      <c r="AA30">
        <f t="shared" si="14"/>
        <v>2.4848790539690828</v>
      </c>
      <c r="AB30">
        <f t="shared" si="15"/>
        <v>65.166895366185997</v>
      </c>
      <c r="AC30">
        <f t="shared" si="16"/>
        <v>1.6881739882600799</v>
      </c>
      <c r="AD30">
        <f t="shared" si="17"/>
        <v>2.5905392281984403</v>
      </c>
      <c r="AE30">
        <f t="shared" si="18"/>
        <v>0.7967050657090029</v>
      </c>
      <c r="AF30">
        <f t="shared" si="19"/>
        <v>-80.594840258223527</v>
      </c>
      <c r="AG30">
        <f t="shared" si="20"/>
        <v>108.9177090167793</v>
      </c>
      <c r="AH30">
        <f t="shared" si="21"/>
        <v>7.4557788373740372</v>
      </c>
      <c r="AI30">
        <f t="shared" si="22"/>
        <v>56.448188595929807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53911.523104341832</v>
      </c>
      <c r="AO30">
        <f t="shared" si="26"/>
        <v>124.97</v>
      </c>
      <c r="AP30">
        <f t="shared" si="27"/>
        <v>105.35009999999998</v>
      </c>
      <c r="AQ30">
        <f t="shared" si="28"/>
        <v>0.84300312074897965</v>
      </c>
      <c r="AR30">
        <f t="shared" si="29"/>
        <v>0.16539602304553092</v>
      </c>
      <c r="AS30">
        <v>1690073068</v>
      </c>
      <c r="AT30">
        <v>400.08600000000001</v>
      </c>
      <c r="AU30">
        <v>405.80500000000001</v>
      </c>
      <c r="AV30">
        <v>16.892600000000002</v>
      </c>
      <c r="AW30">
        <v>15.165900000000001</v>
      </c>
      <c r="AX30">
        <v>406.50700000000001</v>
      </c>
      <c r="AY30">
        <v>17.0563</v>
      </c>
      <c r="AZ30">
        <v>599.96699999999998</v>
      </c>
      <c r="BA30">
        <v>99.836100000000002</v>
      </c>
      <c r="BB30">
        <v>9.9610799999999999E-2</v>
      </c>
      <c r="BC30">
        <v>21.6068</v>
      </c>
      <c r="BD30">
        <v>20.927800000000001</v>
      </c>
      <c r="BE30">
        <v>999.9</v>
      </c>
      <c r="BF30">
        <v>0</v>
      </c>
      <c r="BG30">
        <v>0</v>
      </c>
      <c r="BH30">
        <v>10030</v>
      </c>
      <c r="BI30">
        <v>0</v>
      </c>
      <c r="BJ30">
        <v>44.405700000000003</v>
      </c>
      <c r="BK30">
        <v>-5.7194799999999999</v>
      </c>
      <c r="BL30">
        <v>406.96</v>
      </c>
      <c r="BM30">
        <v>412.05399999999997</v>
      </c>
      <c r="BN30">
        <v>1.7266600000000001</v>
      </c>
      <c r="BO30">
        <v>405.80500000000001</v>
      </c>
      <c r="BP30">
        <v>15.165900000000001</v>
      </c>
      <c r="BQ30">
        <v>1.68649</v>
      </c>
      <c r="BR30">
        <v>1.5141100000000001</v>
      </c>
      <c r="BS30">
        <v>14.772600000000001</v>
      </c>
      <c r="BT30">
        <v>13.1114</v>
      </c>
      <c r="BU30">
        <v>124.97</v>
      </c>
      <c r="BV30">
        <v>0.89989699999999995</v>
      </c>
      <c r="BW30">
        <v>0.100103</v>
      </c>
      <c r="BX30">
        <v>0</v>
      </c>
      <c r="BY30">
        <v>2.4605999999999999</v>
      </c>
      <c r="BZ30">
        <v>0</v>
      </c>
      <c r="CA30">
        <v>1467.46</v>
      </c>
      <c r="CB30">
        <v>964.67100000000005</v>
      </c>
      <c r="CC30">
        <v>33.5</v>
      </c>
      <c r="CD30">
        <v>38.25</v>
      </c>
      <c r="CE30">
        <v>36.25</v>
      </c>
      <c r="CF30">
        <v>36.436999999999998</v>
      </c>
      <c r="CG30">
        <v>34.25</v>
      </c>
      <c r="CH30">
        <v>112.46</v>
      </c>
      <c r="CI30">
        <v>12.51</v>
      </c>
      <c r="CJ30">
        <v>0</v>
      </c>
      <c r="CK30">
        <v>1690073079.9000001</v>
      </c>
      <c r="CL30">
        <v>0</v>
      </c>
      <c r="CM30">
        <v>1690072309</v>
      </c>
      <c r="CN30" t="s">
        <v>350</v>
      </c>
      <c r="CO30">
        <v>1690072304</v>
      </c>
      <c r="CP30">
        <v>1690072309</v>
      </c>
      <c r="CQ30">
        <v>66</v>
      </c>
      <c r="CR30">
        <v>-5.0000000000000001E-3</v>
      </c>
      <c r="CS30">
        <v>1.4999999999999999E-2</v>
      </c>
      <c r="CT30">
        <v>-6.4210000000000003</v>
      </c>
      <c r="CU30">
        <v>-0.16400000000000001</v>
      </c>
      <c r="CV30">
        <v>421</v>
      </c>
      <c r="CW30">
        <v>15</v>
      </c>
      <c r="CX30">
        <v>0.1</v>
      </c>
      <c r="CY30">
        <v>0.04</v>
      </c>
      <c r="CZ30">
        <v>4.9540048460000703</v>
      </c>
      <c r="DA30">
        <v>0.46322914930277798</v>
      </c>
      <c r="DB30">
        <v>5.2259801230065898E-2</v>
      </c>
      <c r="DC30">
        <v>1</v>
      </c>
      <c r="DD30">
        <v>405.85909523809499</v>
      </c>
      <c r="DE30">
        <v>-0.43527272727205901</v>
      </c>
      <c r="DF30">
        <v>5.3166320131937499E-2</v>
      </c>
      <c r="DG30">
        <v>-1</v>
      </c>
      <c r="DH30">
        <v>124.995571428571</v>
      </c>
      <c r="DI30">
        <v>0.142779019642055</v>
      </c>
      <c r="DJ30">
        <v>9.1013641797245901E-2</v>
      </c>
      <c r="DK30">
        <v>1</v>
      </c>
      <c r="DL30">
        <v>2</v>
      </c>
      <c r="DM30">
        <v>2</v>
      </c>
      <c r="DN30" t="s">
        <v>351</v>
      </c>
      <c r="DO30">
        <v>3.2402700000000002</v>
      </c>
      <c r="DP30">
        <v>2.8400599999999998</v>
      </c>
      <c r="DQ30">
        <v>9.8115900000000006E-2</v>
      </c>
      <c r="DR30">
        <v>9.75052E-2</v>
      </c>
      <c r="DS30">
        <v>9.51211E-2</v>
      </c>
      <c r="DT30">
        <v>8.5781800000000005E-2</v>
      </c>
      <c r="DU30">
        <v>26407.1</v>
      </c>
      <c r="DV30">
        <v>27566.3</v>
      </c>
      <c r="DW30">
        <v>27392.799999999999</v>
      </c>
      <c r="DX30">
        <v>28657.7</v>
      </c>
      <c r="DY30">
        <v>32665.7</v>
      </c>
      <c r="DZ30">
        <v>34866</v>
      </c>
      <c r="EA30">
        <v>36623.1</v>
      </c>
      <c r="EB30">
        <v>38817.4</v>
      </c>
      <c r="EC30">
        <v>2.3422800000000001</v>
      </c>
      <c r="ED30">
        <v>1.7386200000000001</v>
      </c>
      <c r="EE30">
        <v>6.8746500000000002E-2</v>
      </c>
      <c r="EF30">
        <v>0</v>
      </c>
      <c r="EG30">
        <v>19.7912</v>
      </c>
      <c r="EH30">
        <v>999.9</v>
      </c>
      <c r="EI30">
        <v>57.636000000000003</v>
      </c>
      <c r="EJ30">
        <v>22.86</v>
      </c>
      <c r="EK30">
        <v>16.140999999999998</v>
      </c>
      <c r="EL30">
        <v>61.936900000000001</v>
      </c>
      <c r="EM30">
        <v>38.161099999999998</v>
      </c>
      <c r="EN30">
        <v>1</v>
      </c>
      <c r="EO30">
        <v>-0.46288899999999999</v>
      </c>
      <c r="EP30">
        <v>-0.82912300000000005</v>
      </c>
      <c r="EQ30">
        <v>19.9819</v>
      </c>
      <c r="ER30">
        <v>5.2183400000000004</v>
      </c>
      <c r="ES30">
        <v>11.9201</v>
      </c>
      <c r="ET30">
        <v>4.9547999999999996</v>
      </c>
      <c r="EU30">
        <v>3.29705</v>
      </c>
      <c r="EV30">
        <v>9999</v>
      </c>
      <c r="EW30">
        <v>6362.8</v>
      </c>
      <c r="EX30">
        <v>91.5</v>
      </c>
      <c r="EY30">
        <v>174</v>
      </c>
      <c r="EZ30">
        <v>1.85148</v>
      </c>
      <c r="FA30">
        <v>1.8506</v>
      </c>
      <c r="FB30">
        <v>1.8564400000000001</v>
      </c>
      <c r="FC30">
        <v>1.8604700000000001</v>
      </c>
      <c r="FD30">
        <v>1.85514</v>
      </c>
      <c r="FE30">
        <v>1.8551899999999999</v>
      </c>
      <c r="FF30">
        <v>1.8551599999999999</v>
      </c>
      <c r="FG30">
        <v>1.85503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-6.4210000000000003</v>
      </c>
      <c r="FV30">
        <v>-0.16370000000000001</v>
      </c>
      <c r="FW30">
        <v>-6.4208181818181602</v>
      </c>
      <c r="FX30">
        <v>0</v>
      </c>
      <c r="FY30">
        <v>0</v>
      </c>
      <c r="FZ30">
        <v>0</v>
      </c>
      <c r="GA30">
        <v>-0.16376000000000199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12.7</v>
      </c>
      <c r="GJ30">
        <v>12.7</v>
      </c>
      <c r="GK30">
        <v>1.0461400000000001</v>
      </c>
      <c r="GL30">
        <v>2.5500500000000001</v>
      </c>
      <c r="GM30">
        <v>1.4489700000000001</v>
      </c>
      <c r="GN30">
        <v>2.3120099999999999</v>
      </c>
      <c r="GO30">
        <v>1.5466299999999999</v>
      </c>
      <c r="GP30">
        <v>2.4023400000000001</v>
      </c>
      <c r="GQ30">
        <v>25.716699999999999</v>
      </c>
      <c r="GR30">
        <v>14.657400000000001</v>
      </c>
      <c r="GS30">
        <v>18</v>
      </c>
      <c r="GT30">
        <v>642.52099999999996</v>
      </c>
      <c r="GU30">
        <v>375.72</v>
      </c>
      <c r="GV30">
        <v>21.258600000000001</v>
      </c>
      <c r="GW30">
        <v>21.2928</v>
      </c>
      <c r="GX30">
        <v>30.0001</v>
      </c>
      <c r="GY30">
        <v>21.235199999999999</v>
      </c>
      <c r="GZ30">
        <v>21.2195</v>
      </c>
      <c r="HA30">
        <v>20.943999999999999</v>
      </c>
      <c r="HB30">
        <v>10</v>
      </c>
      <c r="HC30">
        <v>-30</v>
      </c>
      <c r="HD30">
        <v>21.281600000000001</v>
      </c>
      <c r="HE30">
        <v>405.78699999999998</v>
      </c>
      <c r="HF30">
        <v>0</v>
      </c>
      <c r="HG30">
        <v>100.895</v>
      </c>
      <c r="HH30">
        <v>94.399900000000002</v>
      </c>
    </row>
    <row r="31" spans="1:216" x14ac:dyDescent="0.2">
      <c r="A31">
        <v>13</v>
      </c>
      <c r="B31">
        <v>1690073129</v>
      </c>
      <c r="C31">
        <v>732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1690073129</v>
      </c>
      <c r="M31">
        <f t="shared" si="0"/>
        <v>1.8270694945687659E-3</v>
      </c>
      <c r="N31">
        <f t="shared" si="1"/>
        <v>1.827069494568766</v>
      </c>
      <c r="O31">
        <f t="shared" si="2"/>
        <v>4.1834587922118729</v>
      </c>
      <c r="P31">
        <f t="shared" si="3"/>
        <v>400.02699999999999</v>
      </c>
      <c r="Q31">
        <f t="shared" si="4"/>
        <v>364.77566088946793</v>
      </c>
      <c r="R31">
        <f t="shared" si="5"/>
        <v>36.454315616619787</v>
      </c>
      <c r="S31">
        <f t="shared" si="6"/>
        <v>39.9772026390443</v>
      </c>
      <c r="T31">
        <f t="shared" si="7"/>
        <v>0.22970939913823371</v>
      </c>
      <c r="U31">
        <f t="shared" si="8"/>
        <v>2.9743922618024623</v>
      </c>
      <c r="V31">
        <f t="shared" si="9"/>
        <v>0.22028925119639975</v>
      </c>
      <c r="W31">
        <f t="shared" si="10"/>
        <v>0.13849495426093844</v>
      </c>
      <c r="X31">
        <f t="shared" si="11"/>
        <v>16.543705147425772</v>
      </c>
      <c r="Y31">
        <f t="shared" si="12"/>
        <v>21.316992881788881</v>
      </c>
      <c r="Z31">
        <f t="shared" si="13"/>
        <v>21.026700000000002</v>
      </c>
      <c r="AA31">
        <f t="shared" si="14"/>
        <v>2.5000301900975592</v>
      </c>
      <c r="AB31">
        <f t="shared" si="15"/>
        <v>64.847597965206432</v>
      </c>
      <c r="AC31">
        <f t="shared" si="16"/>
        <v>1.68853305779249</v>
      </c>
      <c r="AD31">
        <f t="shared" si="17"/>
        <v>2.6038482700599976</v>
      </c>
      <c r="AE31">
        <f t="shared" si="18"/>
        <v>0.81149713230506926</v>
      </c>
      <c r="AF31">
        <f t="shared" si="19"/>
        <v>-80.573764710482578</v>
      </c>
      <c r="AG31">
        <f t="shared" si="20"/>
        <v>106.45997370698534</v>
      </c>
      <c r="AH31">
        <f t="shared" si="21"/>
        <v>7.2967636557473279</v>
      </c>
      <c r="AI31">
        <f t="shared" si="22"/>
        <v>49.726677799675855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53867.673904991207</v>
      </c>
      <c r="AO31">
        <f t="shared" si="26"/>
        <v>100.033</v>
      </c>
      <c r="AP31">
        <f t="shared" si="27"/>
        <v>84.32742898830351</v>
      </c>
      <c r="AQ31">
        <f t="shared" si="28"/>
        <v>0.84299610116964907</v>
      </c>
      <c r="AR31">
        <f t="shared" si="29"/>
        <v>0.16538247525742278</v>
      </c>
      <c r="AS31">
        <v>1690073129</v>
      </c>
      <c r="AT31">
        <v>400.02699999999999</v>
      </c>
      <c r="AU31">
        <v>404.74900000000002</v>
      </c>
      <c r="AV31">
        <v>16.896100000000001</v>
      </c>
      <c r="AW31">
        <v>15.170199999999999</v>
      </c>
      <c r="AX31">
        <v>406.44799999999998</v>
      </c>
      <c r="AY31">
        <v>17.059799999999999</v>
      </c>
      <c r="AZ31">
        <v>600.08600000000001</v>
      </c>
      <c r="BA31">
        <v>99.836699999999993</v>
      </c>
      <c r="BB31">
        <v>9.9560899999999994E-2</v>
      </c>
      <c r="BC31">
        <v>21.6906</v>
      </c>
      <c r="BD31">
        <v>21.026700000000002</v>
      </c>
      <c r="BE31">
        <v>999.9</v>
      </c>
      <c r="BF31">
        <v>0</v>
      </c>
      <c r="BG31">
        <v>0</v>
      </c>
      <c r="BH31">
        <v>10024.4</v>
      </c>
      <c r="BI31">
        <v>0</v>
      </c>
      <c r="BJ31">
        <v>40.316499999999998</v>
      </c>
      <c r="BK31">
        <v>-4.7210700000000001</v>
      </c>
      <c r="BL31">
        <v>406.90300000000002</v>
      </c>
      <c r="BM31">
        <v>410.983</v>
      </c>
      <c r="BN31">
        <v>1.7258500000000001</v>
      </c>
      <c r="BO31">
        <v>404.74900000000002</v>
      </c>
      <c r="BP31">
        <v>15.170199999999999</v>
      </c>
      <c r="BQ31">
        <v>1.68685</v>
      </c>
      <c r="BR31">
        <v>1.5145500000000001</v>
      </c>
      <c r="BS31">
        <v>14.7759</v>
      </c>
      <c r="BT31">
        <v>13.1158</v>
      </c>
      <c r="BU31">
        <v>100.033</v>
      </c>
      <c r="BV31">
        <v>0.90010100000000004</v>
      </c>
      <c r="BW31">
        <v>9.9898500000000001E-2</v>
      </c>
      <c r="BX31">
        <v>0</v>
      </c>
      <c r="BY31">
        <v>2.2854000000000001</v>
      </c>
      <c r="BZ31">
        <v>0</v>
      </c>
      <c r="CA31">
        <v>1227.42</v>
      </c>
      <c r="CB31">
        <v>772.221</v>
      </c>
      <c r="CC31">
        <v>33.125</v>
      </c>
      <c r="CD31">
        <v>38</v>
      </c>
      <c r="CE31">
        <v>35.936999999999998</v>
      </c>
      <c r="CF31">
        <v>36.311999999999998</v>
      </c>
      <c r="CG31">
        <v>33.936999999999998</v>
      </c>
      <c r="CH31">
        <v>90.04</v>
      </c>
      <c r="CI31">
        <v>9.99</v>
      </c>
      <c r="CJ31">
        <v>0</v>
      </c>
      <c r="CK31">
        <v>1690073140.5</v>
      </c>
      <c r="CL31">
        <v>0</v>
      </c>
      <c r="CM31">
        <v>1690072309</v>
      </c>
      <c r="CN31" t="s">
        <v>350</v>
      </c>
      <c r="CO31">
        <v>1690072304</v>
      </c>
      <c r="CP31">
        <v>1690072309</v>
      </c>
      <c r="CQ31">
        <v>66</v>
      </c>
      <c r="CR31">
        <v>-5.0000000000000001E-3</v>
      </c>
      <c r="CS31">
        <v>1.4999999999999999E-2</v>
      </c>
      <c r="CT31">
        <v>-6.4210000000000003</v>
      </c>
      <c r="CU31">
        <v>-0.16400000000000001</v>
      </c>
      <c r="CV31">
        <v>421</v>
      </c>
      <c r="CW31">
        <v>15</v>
      </c>
      <c r="CX31">
        <v>0.1</v>
      </c>
      <c r="CY31">
        <v>0.04</v>
      </c>
      <c r="CZ31">
        <v>3.9470160735627902</v>
      </c>
      <c r="DA31">
        <v>0.42146481389352097</v>
      </c>
      <c r="DB31">
        <v>4.8867597314553299E-2</v>
      </c>
      <c r="DC31">
        <v>1</v>
      </c>
      <c r="DD31">
        <v>404.72861904761902</v>
      </c>
      <c r="DE31">
        <v>-6.9194805194462305E-2</v>
      </c>
      <c r="DF31">
        <v>2.31197219263167E-2</v>
      </c>
      <c r="DG31">
        <v>-1</v>
      </c>
      <c r="DH31">
        <v>100.02482500000001</v>
      </c>
      <c r="DI31">
        <v>-0.45673145048614</v>
      </c>
      <c r="DJ31">
        <v>9.6542518482790496E-2</v>
      </c>
      <c r="DK31">
        <v>1</v>
      </c>
      <c r="DL31">
        <v>2</v>
      </c>
      <c r="DM31">
        <v>2</v>
      </c>
      <c r="DN31" t="s">
        <v>351</v>
      </c>
      <c r="DO31">
        <v>3.2405300000000001</v>
      </c>
      <c r="DP31">
        <v>2.83996</v>
      </c>
      <c r="DQ31">
        <v>9.8103999999999997E-2</v>
      </c>
      <c r="DR31">
        <v>9.73107E-2</v>
      </c>
      <c r="DS31">
        <v>9.5133999999999996E-2</v>
      </c>
      <c r="DT31">
        <v>8.5798200000000005E-2</v>
      </c>
      <c r="DU31">
        <v>26407.3</v>
      </c>
      <c r="DV31">
        <v>27572.2</v>
      </c>
      <c r="DW31">
        <v>27392.799999999999</v>
      </c>
      <c r="DX31">
        <v>28657.7</v>
      </c>
      <c r="DY31">
        <v>32665.3</v>
      </c>
      <c r="DZ31">
        <v>34865.4</v>
      </c>
      <c r="EA31">
        <v>36623.199999999997</v>
      </c>
      <c r="EB31">
        <v>38817.4</v>
      </c>
      <c r="EC31">
        <v>2.3420999999999998</v>
      </c>
      <c r="ED31">
        <v>1.7388300000000001</v>
      </c>
      <c r="EE31">
        <v>7.2322800000000007E-2</v>
      </c>
      <c r="EF31">
        <v>0</v>
      </c>
      <c r="EG31">
        <v>19.831099999999999</v>
      </c>
      <c r="EH31">
        <v>999.9</v>
      </c>
      <c r="EI31">
        <v>57.618000000000002</v>
      </c>
      <c r="EJ31">
        <v>22.87</v>
      </c>
      <c r="EK31">
        <v>16.146100000000001</v>
      </c>
      <c r="EL31">
        <v>61.8369</v>
      </c>
      <c r="EM31">
        <v>37.836500000000001</v>
      </c>
      <c r="EN31">
        <v>1</v>
      </c>
      <c r="EO31">
        <v>-0.46221499999999999</v>
      </c>
      <c r="EP31">
        <v>0.63347500000000001</v>
      </c>
      <c r="EQ31">
        <v>19.9815</v>
      </c>
      <c r="ER31">
        <v>5.2198399999999996</v>
      </c>
      <c r="ES31">
        <v>11.9201</v>
      </c>
      <c r="ET31">
        <v>4.9557000000000002</v>
      </c>
      <c r="EU31">
        <v>3.2970299999999999</v>
      </c>
      <c r="EV31">
        <v>9999</v>
      </c>
      <c r="EW31">
        <v>6364</v>
      </c>
      <c r="EX31">
        <v>91.5</v>
      </c>
      <c r="EY31">
        <v>174</v>
      </c>
      <c r="EZ31">
        <v>1.8514900000000001</v>
      </c>
      <c r="FA31">
        <v>1.8506100000000001</v>
      </c>
      <c r="FB31">
        <v>1.85642</v>
      </c>
      <c r="FC31">
        <v>1.8604799999999999</v>
      </c>
      <c r="FD31">
        <v>1.8551500000000001</v>
      </c>
      <c r="FE31">
        <v>1.8552200000000001</v>
      </c>
      <c r="FF31">
        <v>1.8551899999999999</v>
      </c>
      <c r="FG31">
        <v>1.8550199999999999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-6.4210000000000003</v>
      </c>
      <c r="FV31">
        <v>-0.16370000000000001</v>
      </c>
      <c r="FW31">
        <v>-6.4208181818181602</v>
      </c>
      <c r="FX31">
        <v>0</v>
      </c>
      <c r="FY31">
        <v>0</v>
      </c>
      <c r="FZ31">
        <v>0</v>
      </c>
      <c r="GA31">
        <v>-0.16376000000000199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13.8</v>
      </c>
      <c r="GJ31">
        <v>13.7</v>
      </c>
      <c r="GK31">
        <v>1.0437000000000001</v>
      </c>
      <c r="GL31">
        <v>2.5476100000000002</v>
      </c>
      <c r="GM31">
        <v>1.4489700000000001</v>
      </c>
      <c r="GN31">
        <v>2.3132299999999999</v>
      </c>
      <c r="GO31">
        <v>1.5466299999999999</v>
      </c>
      <c r="GP31">
        <v>2.4035600000000001</v>
      </c>
      <c r="GQ31">
        <v>25.696200000000001</v>
      </c>
      <c r="GR31">
        <v>14.6486</v>
      </c>
      <c r="GS31">
        <v>18</v>
      </c>
      <c r="GT31">
        <v>642.48500000000001</v>
      </c>
      <c r="GU31">
        <v>375.89</v>
      </c>
      <c r="GV31">
        <v>21.404499999999999</v>
      </c>
      <c r="GW31">
        <v>21.2928</v>
      </c>
      <c r="GX31">
        <v>30.000599999999999</v>
      </c>
      <c r="GY31">
        <v>21.2422</v>
      </c>
      <c r="GZ31">
        <v>21.226600000000001</v>
      </c>
      <c r="HA31">
        <v>20.903600000000001</v>
      </c>
      <c r="HB31">
        <v>10</v>
      </c>
      <c r="HC31">
        <v>-30</v>
      </c>
      <c r="HD31">
        <v>21.208300000000001</v>
      </c>
      <c r="HE31">
        <v>404.62</v>
      </c>
      <c r="HF31">
        <v>0</v>
      </c>
      <c r="HG31">
        <v>100.895</v>
      </c>
      <c r="HH31">
        <v>94.399799999999999</v>
      </c>
    </row>
    <row r="32" spans="1:216" x14ac:dyDescent="0.2">
      <c r="A32">
        <v>14</v>
      </c>
      <c r="B32">
        <v>1690073190</v>
      </c>
      <c r="C32">
        <v>793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1690073190</v>
      </c>
      <c r="M32">
        <f t="shared" si="0"/>
        <v>1.7955695817576864E-3</v>
      </c>
      <c r="N32">
        <f t="shared" si="1"/>
        <v>1.7955695817576864</v>
      </c>
      <c r="O32">
        <f t="shared" si="2"/>
        <v>2.7624238764633864</v>
      </c>
      <c r="P32">
        <f t="shared" si="3"/>
        <v>400.10599999999999</v>
      </c>
      <c r="Q32">
        <f t="shared" si="4"/>
        <v>374.89680377229473</v>
      </c>
      <c r="R32">
        <f t="shared" si="5"/>
        <v>37.465862658430289</v>
      </c>
      <c r="S32">
        <f t="shared" si="6"/>
        <v>39.985180705671596</v>
      </c>
      <c r="T32">
        <f t="shared" si="7"/>
        <v>0.2274621786969554</v>
      </c>
      <c r="U32">
        <f t="shared" si="8"/>
        <v>2.9701179944470426</v>
      </c>
      <c r="V32">
        <f t="shared" si="9"/>
        <v>0.21820873873154603</v>
      </c>
      <c r="W32">
        <f t="shared" si="10"/>
        <v>0.1371804787166517</v>
      </c>
      <c r="X32">
        <f t="shared" si="11"/>
        <v>12.406573947868287</v>
      </c>
      <c r="Y32">
        <f t="shared" si="12"/>
        <v>21.26672552125196</v>
      </c>
      <c r="Z32">
        <f t="shared" si="13"/>
        <v>20.9636</v>
      </c>
      <c r="AA32">
        <f t="shared" si="14"/>
        <v>2.4903541771594919</v>
      </c>
      <c r="AB32">
        <f t="shared" si="15"/>
        <v>64.852641993800077</v>
      </c>
      <c r="AC32">
        <f t="shared" si="16"/>
        <v>1.68518869541436</v>
      </c>
      <c r="AD32">
        <f t="shared" si="17"/>
        <v>2.5984888874310847</v>
      </c>
      <c r="AE32">
        <f t="shared" si="18"/>
        <v>0.80516548174513192</v>
      </c>
      <c r="AF32">
        <f t="shared" si="19"/>
        <v>-79.184618555513964</v>
      </c>
      <c r="AG32">
        <f t="shared" si="20"/>
        <v>111.01466341281899</v>
      </c>
      <c r="AH32">
        <f t="shared" si="21"/>
        <v>7.6161347052144617</v>
      </c>
      <c r="AI32">
        <f t="shared" si="22"/>
        <v>51.852753510387771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53751.133673770892</v>
      </c>
      <c r="AO32">
        <f t="shared" si="26"/>
        <v>75.007400000000004</v>
      </c>
      <c r="AP32">
        <f t="shared" si="27"/>
        <v>63.231808180242645</v>
      </c>
      <c r="AQ32">
        <f t="shared" si="28"/>
        <v>0.84300759898680189</v>
      </c>
      <c r="AR32">
        <f t="shared" si="29"/>
        <v>0.16540466604452742</v>
      </c>
      <c r="AS32">
        <v>1690073190</v>
      </c>
      <c r="AT32">
        <v>400.10599999999999</v>
      </c>
      <c r="AU32">
        <v>403.45100000000002</v>
      </c>
      <c r="AV32">
        <v>16.8626</v>
      </c>
      <c r="AW32">
        <v>15.1662</v>
      </c>
      <c r="AX32">
        <v>406.52699999999999</v>
      </c>
      <c r="AY32">
        <v>17.026299999999999</v>
      </c>
      <c r="AZ32">
        <v>600.01599999999996</v>
      </c>
      <c r="BA32">
        <v>99.836600000000004</v>
      </c>
      <c r="BB32">
        <v>9.9868600000000002E-2</v>
      </c>
      <c r="BC32">
        <v>21.6569</v>
      </c>
      <c r="BD32">
        <v>20.9636</v>
      </c>
      <c r="BE32">
        <v>999.9</v>
      </c>
      <c r="BF32">
        <v>0</v>
      </c>
      <c r="BG32">
        <v>0</v>
      </c>
      <c r="BH32">
        <v>10000.6</v>
      </c>
      <c r="BI32">
        <v>0</v>
      </c>
      <c r="BJ32">
        <v>44.786900000000003</v>
      </c>
      <c r="BK32">
        <v>-3.3450899999999999</v>
      </c>
      <c r="BL32">
        <v>406.96899999999999</v>
      </c>
      <c r="BM32">
        <v>409.66399999999999</v>
      </c>
      <c r="BN32">
        <v>1.6963200000000001</v>
      </c>
      <c r="BO32">
        <v>403.45100000000002</v>
      </c>
      <c r="BP32">
        <v>15.1662</v>
      </c>
      <c r="BQ32">
        <v>1.6835</v>
      </c>
      <c r="BR32">
        <v>1.5141500000000001</v>
      </c>
      <c r="BS32">
        <v>14.745100000000001</v>
      </c>
      <c r="BT32">
        <v>13.111800000000001</v>
      </c>
      <c r="BU32">
        <v>75.007400000000004</v>
      </c>
      <c r="BV32">
        <v>0.89976299999999998</v>
      </c>
      <c r="BW32">
        <v>0.10023700000000001</v>
      </c>
      <c r="BX32">
        <v>0</v>
      </c>
      <c r="BY32">
        <v>2.0341999999999998</v>
      </c>
      <c r="BZ32">
        <v>0</v>
      </c>
      <c r="CA32">
        <v>1034.05</v>
      </c>
      <c r="CB32">
        <v>578.976</v>
      </c>
      <c r="CC32">
        <v>33.061999999999998</v>
      </c>
      <c r="CD32">
        <v>38.125</v>
      </c>
      <c r="CE32">
        <v>36</v>
      </c>
      <c r="CF32">
        <v>36.75</v>
      </c>
      <c r="CG32">
        <v>33.811999999999998</v>
      </c>
      <c r="CH32">
        <v>67.489999999999995</v>
      </c>
      <c r="CI32">
        <v>7.52</v>
      </c>
      <c r="CJ32">
        <v>0</v>
      </c>
      <c r="CK32">
        <v>1690073201.7</v>
      </c>
      <c r="CL32">
        <v>0</v>
      </c>
      <c r="CM32">
        <v>1690072309</v>
      </c>
      <c r="CN32" t="s">
        <v>350</v>
      </c>
      <c r="CO32">
        <v>1690072304</v>
      </c>
      <c r="CP32">
        <v>1690072309</v>
      </c>
      <c r="CQ32">
        <v>66</v>
      </c>
      <c r="CR32">
        <v>-5.0000000000000001E-3</v>
      </c>
      <c r="CS32">
        <v>1.4999999999999999E-2</v>
      </c>
      <c r="CT32">
        <v>-6.4210000000000003</v>
      </c>
      <c r="CU32">
        <v>-0.16400000000000001</v>
      </c>
      <c r="CV32">
        <v>421</v>
      </c>
      <c r="CW32">
        <v>15</v>
      </c>
      <c r="CX32">
        <v>0.1</v>
      </c>
      <c r="CY32">
        <v>0.04</v>
      </c>
      <c r="CZ32">
        <v>2.67500934886806</v>
      </c>
      <c r="DA32">
        <v>0.34185220070488398</v>
      </c>
      <c r="DB32">
        <v>4.7137101930102003E-2</v>
      </c>
      <c r="DC32">
        <v>1</v>
      </c>
      <c r="DD32">
        <v>403.48725000000002</v>
      </c>
      <c r="DE32">
        <v>3.8932330826788E-2</v>
      </c>
      <c r="DF32">
        <v>3.6471735631857703E-2</v>
      </c>
      <c r="DG32">
        <v>-1</v>
      </c>
      <c r="DH32">
        <v>75.000080952380998</v>
      </c>
      <c r="DI32">
        <v>-1.8456513774269801E-3</v>
      </c>
      <c r="DJ32">
        <v>8.9033230311904108E-3</v>
      </c>
      <c r="DK32">
        <v>1</v>
      </c>
      <c r="DL32">
        <v>2</v>
      </c>
      <c r="DM32">
        <v>2</v>
      </c>
      <c r="DN32" t="s">
        <v>351</v>
      </c>
      <c r="DO32">
        <v>3.2403900000000001</v>
      </c>
      <c r="DP32">
        <v>2.8400599999999998</v>
      </c>
      <c r="DQ32">
        <v>9.81181E-2</v>
      </c>
      <c r="DR32">
        <v>9.7073099999999996E-2</v>
      </c>
      <c r="DS32">
        <v>9.4999500000000001E-2</v>
      </c>
      <c r="DT32">
        <v>8.5781899999999994E-2</v>
      </c>
      <c r="DU32">
        <v>26408.799999999999</v>
      </c>
      <c r="DV32">
        <v>27579.4</v>
      </c>
      <c r="DW32">
        <v>27394.7</v>
      </c>
      <c r="DX32">
        <v>28657.599999999999</v>
      </c>
      <c r="DY32">
        <v>32672.9</v>
      </c>
      <c r="DZ32">
        <v>34866</v>
      </c>
      <c r="EA32">
        <v>36626.199999999997</v>
      </c>
      <c r="EB32">
        <v>38817.4</v>
      </c>
      <c r="EC32">
        <v>2.3421799999999999</v>
      </c>
      <c r="ED32">
        <v>1.73875</v>
      </c>
      <c r="EE32">
        <v>7.1048700000000006E-2</v>
      </c>
      <c r="EF32">
        <v>0</v>
      </c>
      <c r="EG32">
        <v>19.788900000000002</v>
      </c>
      <c r="EH32">
        <v>999.9</v>
      </c>
      <c r="EI32">
        <v>57.569000000000003</v>
      </c>
      <c r="EJ32">
        <v>22.87</v>
      </c>
      <c r="EK32">
        <v>16.131900000000002</v>
      </c>
      <c r="EL32">
        <v>62.306899999999999</v>
      </c>
      <c r="EM32">
        <v>37.852600000000002</v>
      </c>
      <c r="EN32">
        <v>1</v>
      </c>
      <c r="EO32">
        <v>-0.463841</v>
      </c>
      <c r="EP32">
        <v>-0.84661500000000001</v>
      </c>
      <c r="EQ32">
        <v>19.982900000000001</v>
      </c>
      <c r="ER32">
        <v>5.2186399999999997</v>
      </c>
      <c r="ES32">
        <v>11.9201</v>
      </c>
      <c r="ET32">
        <v>4.9556500000000003</v>
      </c>
      <c r="EU32">
        <v>3.2970799999999998</v>
      </c>
      <c r="EV32">
        <v>9999</v>
      </c>
      <c r="EW32">
        <v>6365.4</v>
      </c>
      <c r="EX32">
        <v>91.5</v>
      </c>
      <c r="EY32">
        <v>174</v>
      </c>
      <c r="EZ32">
        <v>1.8512</v>
      </c>
      <c r="FA32">
        <v>1.8503000000000001</v>
      </c>
      <c r="FB32">
        <v>1.8561099999999999</v>
      </c>
      <c r="FC32">
        <v>1.8602099999999999</v>
      </c>
      <c r="FD32">
        <v>1.85486</v>
      </c>
      <c r="FE32">
        <v>1.85494</v>
      </c>
      <c r="FF32">
        <v>1.8548800000000001</v>
      </c>
      <c r="FG32">
        <v>1.8547400000000001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-6.4210000000000003</v>
      </c>
      <c r="FV32">
        <v>-0.16370000000000001</v>
      </c>
      <c r="FW32">
        <v>-6.4208181818181602</v>
      </c>
      <c r="FX32">
        <v>0</v>
      </c>
      <c r="FY32">
        <v>0</v>
      </c>
      <c r="FZ32">
        <v>0</v>
      </c>
      <c r="GA32">
        <v>-0.16376000000000199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14.8</v>
      </c>
      <c r="GJ32">
        <v>14.7</v>
      </c>
      <c r="GK32">
        <v>1.0412600000000001</v>
      </c>
      <c r="GL32">
        <v>2.5500500000000001</v>
      </c>
      <c r="GM32">
        <v>1.4489700000000001</v>
      </c>
      <c r="GN32">
        <v>2.3120099999999999</v>
      </c>
      <c r="GO32">
        <v>1.5466299999999999</v>
      </c>
      <c r="GP32">
        <v>2.3889200000000002</v>
      </c>
      <c r="GQ32">
        <v>25.696200000000001</v>
      </c>
      <c r="GR32">
        <v>14.6311</v>
      </c>
      <c r="GS32">
        <v>18</v>
      </c>
      <c r="GT32">
        <v>642.53700000000003</v>
      </c>
      <c r="GU32">
        <v>375.84699999999998</v>
      </c>
      <c r="GV32">
        <v>21.488800000000001</v>
      </c>
      <c r="GW32">
        <v>21.285499999999999</v>
      </c>
      <c r="GX32">
        <v>30.0001</v>
      </c>
      <c r="GY32">
        <v>21.2422</v>
      </c>
      <c r="GZ32">
        <v>21.226600000000001</v>
      </c>
      <c r="HA32">
        <v>20.855399999999999</v>
      </c>
      <c r="HB32">
        <v>10</v>
      </c>
      <c r="HC32">
        <v>-30</v>
      </c>
      <c r="HD32">
        <v>21.5151</v>
      </c>
      <c r="HE32">
        <v>403.47399999999999</v>
      </c>
      <c r="HF32">
        <v>0</v>
      </c>
      <c r="HG32">
        <v>100.90300000000001</v>
      </c>
      <c r="HH32">
        <v>94.399699999999996</v>
      </c>
    </row>
    <row r="33" spans="1:216" x14ac:dyDescent="0.2">
      <c r="A33">
        <v>15</v>
      </c>
      <c r="B33">
        <v>1690073251</v>
      </c>
      <c r="C33">
        <v>854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1690073251</v>
      </c>
      <c r="M33">
        <f t="shared" si="0"/>
        <v>1.7846847436922533E-3</v>
      </c>
      <c r="N33">
        <f t="shared" si="1"/>
        <v>1.7846847436922533</v>
      </c>
      <c r="O33">
        <f t="shared" si="2"/>
        <v>1.9813084571380493</v>
      </c>
      <c r="P33">
        <f t="shared" si="3"/>
        <v>400.02699999999999</v>
      </c>
      <c r="Q33">
        <f t="shared" si="4"/>
        <v>380.18421204356753</v>
      </c>
      <c r="R33">
        <f t="shared" si="5"/>
        <v>37.994225140549666</v>
      </c>
      <c r="S33">
        <f t="shared" si="6"/>
        <v>39.977241081638994</v>
      </c>
      <c r="T33">
        <f t="shared" si="7"/>
        <v>0.22360353240698802</v>
      </c>
      <c r="U33">
        <f t="shared" si="8"/>
        <v>2.9723609774118884</v>
      </c>
      <c r="V33">
        <f t="shared" si="9"/>
        <v>0.21466119988310672</v>
      </c>
      <c r="W33">
        <f t="shared" si="10"/>
        <v>0.13493688419756406</v>
      </c>
      <c r="X33">
        <f t="shared" si="11"/>
        <v>9.8780005739417298</v>
      </c>
      <c r="Y33">
        <f t="shared" si="12"/>
        <v>21.290449381166177</v>
      </c>
      <c r="Z33">
        <f t="shared" si="13"/>
        <v>21.0123</v>
      </c>
      <c r="AA33">
        <f t="shared" si="14"/>
        <v>2.4978191403562704</v>
      </c>
      <c r="AB33">
        <f t="shared" si="15"/>
        <v>64.679741270102895</v>
      </c>
      <c r="AC33">
        <f t="shared" si="16"/>
        <v>1.6843373545136999</v>
      </c>
      <c r="AD33">
        <f t="shared" si="17"/>
        <v>2.6041188808716771</v>
      </c>
      <c r="AE33">
        <f t="shared" si="18"/>
        <v>0.81348178584257047</v>
      </c>
      <c r="AF33">
        <f t="shared" si="19"/>
        <v>-78.704597196828374</v>
      </c>
      <c r="AG33">
        <f t="shared" si="20"/>
        <v>108.96722900967617</v>
      </c>
      <c r="AH33">
        <f t="shared" si="21"/>
        <v>7.4732316466915645</v>
      </c>
      <c r="AI33">
        <f t="shared" si="22"/>
        <v>47.613864033481093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53809.041298877375</v>
      </c>
      <c r="AO33">
        <f t="shared" si="26"/>
        <v>59.722700000000003</v>
      </c>
      <c r="AP33">
        <f t="shared" si="27"/>
        <v>50.346476110850645</v>
      </c>
      <c r="AQ33">
        <f t="shared" si="28"/>
        <v>0.84300401875418629</v>
      </c>
      <c r="AR33">
        <f t="shared" si="29"/>
        <v>0.16539775619557939</v>
      </c>
      <c r="AS33">
        <v>1690073251</v>
      </c>
      <c r="AT33">
        <v>400.02699999999999</v>
      </c>
      <c r="AU33">
        <v>402.61700000000002</v>
      </c>
      <c r="AV33">
        <v>16.854099999999999</v>
      </c>
      <c r="AW33">
        <v>15.167999999999999</v>
      </c>
      <c r="AX33">
        <v>406.44799999999998</v>
      </c>
      <c r="AY33">
        <v>17.017900000000001</v>
      </c>
      <c r="AZ33">
        <v>600.02700000000004</v>
      </c>
      <c r="BA33">
        <v>99.836500000000001</v>
      </c>
      <c r="BB33">
        <v>9.9857000000000001E-2</v>
      </c>
      <c r="BC33">
        <v>21.692299999999999</v>
      </c>
      <c r="BD33">
        <v>21.0123</v>
      </c>
      <c r="BE33">
        <v>999.9</v>
      </c>
      <c r="BF33">
        <v>0</v>
      </c>
      <c r="BG33">
        <v>0</v>
      </c>
      <c r="BH33">
        <v>10013.1</v>
      </c>
      <c r="BI33">
        <v>0</v>
      </c>
      <c r="BJ33">
        <v>45.215299999999999</v>
      </c>
      <c r="BK33">
        <v>-2.5895100000000002</v>
      </c>
      <c r="BL33">
        <v>406.88499999999999</v>
      </c>
      <c r="BM33">
        <v>408.81799999999998</v>
      </c>
      <c r="BN33">
        <v>1.68608</v>
      </c>
      <c r="BO33">
        <v>402.61700000000002</v>
      </c>
      <c r="BP33">
        <v>15.167999999999999</v>
      </c>
      <c r="BQ33">
        <v>1.68266</v>
      </c>
      <c r="BR33">
        <v>1.5143200000000001</v>
      </c>
      <c r="BS33">
        <v>14.737299999999999</v>
      </c>
      <c r="BT33">
        <v>13.1136</v>
      </c>
      <c r="BU33">
        <v>59.722700000000003</v>
      </c>
      <c r="BV33">
        <v>0.89989699999999995</v>
      </c>
      <c r="BW33">
        <v>0.100103</v>
      </c>
      <c r="BX33">
        <v>0</v>
      </c>
      <c r="BY33">
        <v>2.0491000000000001</v>
      </c>
      <c r="BZ33">
        <v>0</v>
      </c>
      <c r="CA33">
        <v>923.553</v>
      </c>
      <c r="CB33">
        <v>461.012</v>
      </c>
      <c r="CC33">
        <v>32.936999999999998</v>
      </c>
      <c r="CD33">
        <v>38.186999999999998</v>
      </c>
      <c r="CE33">
        <v>35.936999999999998</v>
      </c>
      <c r="CF33">
        <v>36.936999999999998</v>
      </c>
      <c r="CG33">
        <v>33.811999999999998</v>
      </c>
      <c r="CH33">
        <v>53.74</v>
      </c>
      <c r="CI33">
        <v>5.98</v>
      </c>
      <c r="CJ33">
        <v>0</v>
      </c>
      <c r="CK33">
        <v>1690073262.9000001</v>
      </c>
      <c r="CL33">
        <v>0</v>
      </c>
      <c r="CM33">
        <v>1690072309</v>
      </c>
      <c r="CN33" t="s">
        <v>350</v>
      </c>
      <c r="CO33">
        <v>1690072304</v>
      </c>
      <c r="CP33">
        <v>1690072309</v>
      </c>
      <c r="CQ33">
        <v>66</v>
      </c>
      <c r="CR33">
        <v>-5.0000000000000001E-3</v>
      </c>
      <c r="CS33">
        <v>1.4999999999999999E-2</v>
      </c>
      <c r="CT33">
        <v>-6.4210000000000003</v>
      </c>
      <c r="CU33">
        <v>-0.16400000000000001</v>
      </c>
      <c r="CV33">
        <v>421</v>
      </c>
      <c r="CW33">
        <v>15</v>
      </c>
      <c r="CX33">
        <v>0.1</v>
      </c>
      <c r="CY33">
        <v>0.04</v>
      </c>
      <c r="CZ33">
        <v>1.8719395602393401</v>
      </c>
      <c r="DA33">
        <v>0.253636946919434</v>
      </c>
      <c r="DB33">
        <v>2.9050731646290798E-2</v>
      </c>
      <c r="DC33">
        <v>1</v>
      </c>
      <c r="DD33">
        <v>402.64580952380999</v>
      </c>
      <c r="DE33">
        <v>-0.19768831168777101</v>
      </c>
      <c r="DF33">
        <v>2.5197541542251699E-2</v>
      </c>
      <c r="DG33">
        <v>-1</v>
      </c>
      <c r="DH33">
        <v>59.999757142857099</v>
      </c>
      <c r="DI33">
        <v>0.22525087923711201</v>
      </c>
      <c r="DJ33">
        <v>0.13412433666965501</v>
      </c>
      <c r="DK33">
        <v>1</v>
      </c>
      <c r="DL33">
        <v>2</v>
      </c>
      <c r="DM33">
        <v>2</v>
      </c>
      <c r="DN33" t="s">
        <v>351</v>
      </c>
      <c r="DO33">
        <v>3.2404199999999999</v>
      </c>
      <c r="DP33">
        <v>2.84016</v>
      </c>
      <c r="DQ33">
        <v>9.8103899999999994E-2</v>
      </c>
      <c r="DR33">
        <v>9.6920000000000006E-2</v>
      </c>
      <c r="DS33">
        <v>9.4965999999999995E-2</v>
      </c>
      <c r="DT33">
        <v>8.5789099999999993E-2</v>
      </c>
      <c r="DU33">
        <v>26409.599999999999</v>
      </c>
      <c r="DV33">
        <v>27585.3</v>
      </c>
      <c r="DW33">
        <v>27395</v>
      </c>
      <c r="DX33">
        <v>28658.9</v>
      </c>
      <c r="DY33">
        <v>32674.6</v>
      </c>
      <c r="DZ33">
        <v>34867</v>
      </c>
      <c r="EA33">
        <v>36626.699999999997</v>
      </c>
      <c r="EB33">
        <v>38818.9</v>
      </c>
      <c r="EC33">
        <v>2.3422499999999999</v>
      </c>
      <c r="ED33">
        <v>1.7388300000000001</v>
      </c>
      <c r="EE33">
        <v>6.91861E-2</v>
      </c>
      <c r="EF33">
        <v>0</v>
      </c>
      <c r="EG33">
        <v>19.868600000000001</v>
      </c>
      <c r="EH33">
        <v>999.9</v>
      </c>
      <c r="EI33">
        <v>57.545000000000002</v>
      </c>
      <c r="EJ33">
        <v>22.92</v>
      </c>
      <c r="EK33">
        <v>16.172799999999999</v>
      </c>
      <c r="EL33">
        <v>61.996899999999997</v>
      </c>
      <c r="EM33">
        <v>37.896599999999999</v>
      </c>
      <c r="EN33">
        <v>1</v>
      </c>
      <c r="EO33">
        <v>-0.46507599999999999</v>
      </c>
      <c r="EP33">
        <v>-0.40327299999999999</v>
      </c>
      <c r="EQ33">
        <v>19.993600000000001</v>
      </c>
      <c r="ER33">
        <v>5.2172900000000002</v>
      </c>
      <c r="ES33">
        <v>11.9201</v>
      </c>
      <c r="ET33">
        <v>4.95505</v>
      </c>
      <c r="EU33">
        <v>3.2970000000000002</v>
      </c>
      <c r="EV33">
        <v>9999</v>
      </c>
      <c r="EW33">
        <v>6366.5</v>
      </c>
      <c r="EX33">
        <v>91.6</v>
      </c>
      <c r="EY33">
        <v>174</v>
      </c>
      <c r="EZ33">
        <v>1.8508899999999999</v>
      </c>
      <c r="FA33">
        <v>1.85002</v>
      </c>
      <c r="FB33">
        <v>1.8558699999999999</v>
      </c>
      <c r="FC33">
        <v>1.85988</v>
      </c>
      <c r="FD33">
        <v>1.8545499999999999</v>
      </c>
      <c r="FE33">
        <v>1.85463</v>
      </c>
      <c r="FF33">
        <v>1.8546100000000001</v>
      </c>
      <c r="FG33">
        <v>1.8544499999999999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-6.4210000000000003</v>
      </c>
      <c r="FV33">
        <v>-0.1638</v>
      </c>
      <c r="FW33">
        <v>-6.4208181818181602</v>
      </c>
      <c r="FX33">
        <v>0</v>
      </c>
      <c r="FY33">
        <v>0</v>
      </c>
      <c r="FZ33">
        <v>0</v>
      </c>
      <c r="GA33">
        <v>-0.16376000000000199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15.8</v>
      </c>
      <c r="GJ33">
        <v>15.7</v>
      </c>
      <c r="GK33">
        <v>1.0400400000000001</v>
      </c>
      <c r="GL33">
        <v>2.5427200000000001</v>
      </c>
      <c r="GM33">
        <v>1.4489700000000001</v>
      </c>
      <c r="GN33">
        <v>2.3132299999999999</v>
      </c>
      <c r="GO33">
        <v>1.5466299999999999</v>
      </c>
      <c r="GP33">
        <v>2.3901400000000002</v>
      </c>
      <c r="GQ33">
        <v>25.696200000000001</v>
      </c>
      <c r="GR33">
        <v>14.6311</v>
      </c>
      <c r="GS33">
        <v>18</v>
      </c>
      <c r="GT33">
        <v>642.56799999999998</v>
      </c>
      <c r="GU33">
        <v>375.89</v>
      </c>
      <c r="GV33">
        <v>21.1922</v>
      </c>
      <c r="GW33">
        <v>21.276499999999999</v>
      </c>
      <c r="GX33">
        <v>30</v>
      </c>
      <c r="GY33">
        <v>21.240400000000001</v>
      </c>
      <c r="GZ33">
        <v>21.226600000000001</v>
      </c>
      <c r="HA33">
        <v>20.8249</v>
      </c>
      <c r="HB33">
        <v>10</v>
      </c>
      <c r="HC33">
        <v>-30</v>
      </c>
      <c r="HD33">
        <v>21.183700000000002</v>
      </c>
      <c r="HE33">
        <v>402.62599999999998</v>
      </c>
      <c r="HF33">
        <v>0</v>
      </c>
      <c r="HG33">
        <v>100.904</v>
      </c>
      <c r="HH33">
        <v>94.403599999999997</v>
      </c>
    </row>
    <row r="34" spans="1:216" x14ac:dyDescent="0.2">
      <c r="A34">
        <v>16</v>
      </c>
      <c r="B34">
        <v>1690073312.0999999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1690073312.0999999</v>
      </c>
      <c r="M34">
        <f t="shared" si="0"/>
        <v>1.7559328135566073E-3</v>
      </c>
      <c r="N34">
        <f t="shared" si="1"/>
        <v>1.7559328135566072</v>
      </c>
      <c r="O34">
        <f t="shared" si="2"/>
        <v>1.5099756309799359</v>
      </c>
      <c r="P34">
        <f t="shared" si="3"/>
        <v>399.99799999999999</v>
      </c>
      <c r="Q34">
        <f t="shared" si="4"/>
        <v>383.5254768967331</v>
      </c>
      <c r="R34">
        <f t="shared" si="5"/>
        <v>38.328096905002347</v>
      </c>
      <c r="S34">
        <f t="shared" si="6"/>
        <v>39.974299047505397</v>
      </c>
      <c r="T34">
        <f t="shared" si="7"/>
        <v>0.22102092597372691</v>
      </c>
      <c r="U34">
        <f t="shared" si="8"/>
        <v>2.9696670098390938</v>
      </c>
      <c r="V34">
        <f t="shared" si="9"/>
        <v>0.21227203290747088</v>
      </c>
      <c r="W34">
        <f t="shared" si="10"/>
        <v>0.13342721748446174</v>
      </c>
      <c r="X34">
        <f t="shared" si="11"/>
        <v>8.2698471191519989</v>
      </c>
      <c r="Y34">
        <f t="shared" si="12"/>
        <v>21.25421140536254</v>
      </c>
      <c r="Z34">
        <f t="shared" si="13"/>
        <v>20.970800000000001</v>
      </c>
      <c r="AA34">
        <f t="shared" si="14"/>
        <v>2.4914565944513631</v>
      </c>
      <c r="AB34">
        <f t="shared" si="15"/>
        <v>64.725414520133256</v>
      </c>
      <c r="AC34">
        <f t="shared" si="16"/>
        <v>1.6820369719310297</v>
      </c>
      <c r="AD34">
        <f t="shared" si="17"/>
        <v>2.5987272301018964</v>
      </c>
      <c r="AE34">
        <f t="shared" si="18"/>
        <v>0.80941962252033339</v>
      </c>
      <c r="AF34">
        <f t="shared" si="19"/>
        <v>-77.436637077846385</v>
      </c>
      <c r="AG34">
        <f t="shared" si="20"/>
        <v>110.08523295496451</v>
      </c>
      <c r="AH34">
        <f t="shared" si="21"/>
        <v>7.5538530430009176</v>
      </c>
      <c r="AI34">
        <f t="shared" si="22"/>
        <v>48.472296039271043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53737.913693618604</v>
      </c>
      <c r="AO34">
        <f t="shared" si="26"/>
        <v>50.005600000000001</v>
      </c>
      <c r="AP34">
        <f t="shared" si="27"/>
        <v>42.154420766399994</v>
      </c>
      <c r="AQ34">
        <f t="shared" si="28"/>
        <v>0.84299399999999991</v>
      </c>
      <c r="AR34">
        <f t="shared" si="29"/>
        <v>0.16537841999999997</v>
      </c>
      <c r="AS34">
        <v>1690073312.0999999</v>
      </c>
      <c r="AT34">
        <v>399.99799999999999</v>
      </c>
      <c r="AU34">
        <v>402.12400000000002</v>
      </c>
      <c r="AV34">
        <v>16.831099999999999</v>
      </c>
      <c r="AW34">
        <v>15.1721</v>
      </c>
      <c r="AX34">
        <v>406.41899999999998</v>
      </c>
      <c r="AY34">
        <v>16.994900000000001</v>
      </c>
      <c r="AZ34">
        <v>600.01800000000003</v>
      </c>
      <c r="BA34">
        <v>99.836299999999994</v>
      </c>
      <c r="BB34">
        <v>9.9947300000000003E-2</v>
      </c>
      <c r="BC34">
        <v>21.6584</v>
      </c>
      <c r="BD34">
        <v>20.970800000000001</v>
      </c>
      <c r="BE34">
        <v>999.9</v>
      </c>
      <c r="BF34">
        <v>0</v>
      </c>
      <c r="BG34">
        <v>0</v>
      </c>
      <c r="BH34">
        <v>9998.1200000000008</v>
      </c>
      <c r="BI34">
        <v>0</v>
      </c>
      <c r="BJ34">
        <v>42.3035</v>
      </c>
      <c r="BK34">
        <v>-2.1257000000000001</v>
      </c>
      <c r="BL34">
        <v>406.846</v>
      </c>
      <c r="BM34">
        <v>408.31900000000002</v>
      </c>
      <c r="BN34">
        <v>1.6590100000000001</v>
      </c>
      <c r="BO34">
        <v>402.12400000000002</v>
      </c>
      <c r="BP34">
        <v>15.1721</v>
      </c>
      <c r="BQ34">
        <v>1.6803600000000001</v>
      </c>
      <c r="BR34">
        <v>1.5147299999999999</v>
      </c>
      <c r="BS34">
        <v>14.716200000000001</v>
      </c>
      <c r="BT34">
        <v>13.117699999999999</v>
      </c>
      <c r="BU34">
        <v>50.005600000000001</v>
      </c>
      <c r="BV34">
        <v>0.90019199999999999</v>
      </c>
      <c r="BW34">
        <v>9.9808400000000005E-2</v>
      </c>
      <c r="BX34">
        <v>0</v>
      </c>
      <c r="BY34">
        <v>2.3910999999999998</v>
      </c>
      <c r="BZ34">
        <v>0</v>
      </c>
      <c r="CA34">
        <v>801.02599999999995</v>
      </c>
      <c r="CB34">
        <v>386.03399999999999</v>
      </c>
      <c r="CC34">
        <v>32.875</v>
      </c>
      <c r="CD34">
        <v>38.186999999999998</v>
      </c>
      <c r="CE34">
        <v>35.875</v>
      </c>
      <c r="CF34">
        <v>37.061999999999998</v>
      </c>
      <c r="CG34">
        <v>33.75</v>
      </c>
      <c r="CH34">
        <v>45.01</v>
      </c>
      <c r="CI34">
        <v>4.99</v>
      </c>
      <c r="CJ34">
        <v>0</v>
      </c>
      <c r="CK34">
        <v>1690073324.0999999</v>
      </c>
      <c r="CL34">
        <v>0</v>
      </c>
      <c r="CM34">
        <v>1690072309</v>
      </c>
      <c r="CN34" t="s">
        <v>350</v>
      </c>
      <c r="CO34">
        <v>1690072304</v>
      </c>
      <c r="CP34">
        <v>1690072309</v>
      </c>
      <c r="CQ34">
        <v>66</v>
      </c>
      <c r="CR34">
        <v>-5.0000000000000001E-3</v>
      </c>
      <c r="CS34">
        <v>1.4999999999999999E-2</v>
      </c>
      <c r="CT34">
        <v>-6.4210000000000003</v>
      </c>
      <c r="CU34">
        <v>-0.16400000000000001</v>
      </c>
      <c r="CV34">
        <v>421</v>
      </c>
      <c r="CW34">
        <v>15</v>
      </c>
      <c r="CX34">
        <v>0.1</v>
      </c>
      <c r="CY34">
        <v>0.04</v>
      </c>
      <c r="CZ34">
        <v>1.3371860177931501</v>
      </c>
      <c r="DA34">
        <v>-0.30180730664615901</v>
      </c>
      <c r="DB34">
        <v>3.9574253436161798E-2</v>
      </c>
      <c r="DC34">
        <v>1</v>
      </c>
      <c r="DD34">
        <v>402.07728571428601</v>
      </c>
      <c r="DE34">
        <v>-0.42600000000008997</v>
      </c>
      <c r="DF34">
        <v>5.5741873511616503E-2</v>
      </c>
      <c r="DG34">
        <v>-1</v>
      </c>
      <c r="DH34">
        <v>49.991835000000002</v>
      </c>
      <c r="DI34">
        <v>2.7304429314235101E-2</v>
      </c>
      <c r="DJ34">
        <v>7.2180684916396107E-2</v>
      </c>
      <c r="DK34">
        <v>1</v>
      </c>
      <c r="DL34">
        <v>2</v>
      </c>
      <c r="DM34">
        <v>2</v>
      </c>
      <c r="DN34" t="s">
        <v>351</v>
      </c>
      <c r="DO34">
        <v>3.2404000000000002</v>
      </c>
      <c r="DP34">
        <v>2.8401200000000002</v>
      </c>
      <c r="DQ34">
        <v>9.8098199999999997E-2</v>
      </c>
      <c r="DR34">
        <v>9.6829200000000004E-2</v>
      </c>
      <c r="DS34">
        <v>9.4873600000000002E-2</v>
      </c>
      <c r="DT34">
        <v>8.5805400000000004E-2</v>
      </c>
      <c r="DU34">
        <v>26410.3</v>
      </c>
      <c r="DV34">
        <v>27588.7</v>
      </c>
      <c r="DW34">
        <v>27395.5</v>
      </c>
      <c r="DX34">
        <v>28659.5</v>
      </c>
      <c r="DY34">
        <v>32678.3</v>
      </c>
      <c r="DZ34">
        <v>34867.199999999997</v>
      </c>
      <c r="EA34">
        <v>36627.1</v>
      </c>
      <c r="EB34">
        <v>38819.9</v>
      </c>
      <c r="EC34">
        <v>2.3423500000000002</v>
      </c>
      <c r="ED34">
        <v>1.73865</v>
      </c>
      <c r="EE34">
        <v>6.9256899999999996E-2</v>
      </c>
      <c r="EF34">
        <v>0</v>
      </c>
      <c r="EG34">
        <v>19.825900000000001</v>
      </c>
      <c r="EH34">
        <v>999.9</v>
      </c>
      <c r="EI34">
        <v>57.502000000000002</v>
      </c>
      <c r="EJ34">
        <v>22.93</v>
      </c>
      <c r="EK34">
        <v>16.171500000000002</v>
      </c>
      <c r="EL34">
        <v>62.128700000000002</v>
      </c>
      <c r="EM34">
        <v>37.900599999999997</v>
      </c>
      <c r="EN34">
        <v>1</v>
      </c>
      <c r="EO34">
        <v>-0.46528999999999998</v>
      </c>
      <c r="EP34">
        <v>-0.66632400000000003</v>
      </c>
      <c r="EQ34">
        <v>19.986899999999999</v>
      </c>
      <c r="ER34">
        <v>5.2190899999999996</v>
      </c>
      <c r="ES34">
        <v>11.9201</v>
      </c>
      <c r="ET34">
        <v>4.9555499999999997</v>
      </c>
      <c r="EU34">
        <v>3.29705</v>
      </c>
      <c r="EV34">
        <v>9999</v>
      </c>
      <c r="EW34">
        <v>6367.9</v>
      </c>
      <c r="EX34">
        <v>91.6</v>
      </c>
      <c r="EY34">
        <v>174</v>
      </c>
      <c r="EZ34">
        <v>1.8514900000000001</v>
      </c>
      <c r="FA34">
        <v>1.8506100000000001</v>
      </c>
      <c r="FB34">
        <v>1.8564499999999999</v>
      </c>
      <c r="FC34">
        <v>1.8604700000000001</v>
      </c>
      <c r="FD34">
        <v>1.85514</v>
      </c>
      <c r="FE34">
        <v>1.85521</v>
      </c>
      <c r="FF34">
        <v>1.8551899999999999</v>
      </c>
      <c r="FG34">
        <v>1.8550500000000001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-6.4210000000000003</v>
      </c>
      <c r="FV34">
        <v>-0.1638</v>
      </c>
      <c r="FW34">
        <v>-6.4208181818181602</v>
      </c>
      <c r="FX34">
        <v>0</v>
      </c>
      <c r="FY34">
        <v>0</v>
      </c>
      <c r="FZ34">
        <v>0</v>
      </c>
      <c r="GA34">
        <v>-0.16376000000000199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16.8</v>
      </c>
      <c r="GJ34">
        <v>16.7</v>
      </c>
      <c r="GK34">
        <v>1.0388200000000001</v>
      </c>
      <c r="GL34">
        <v>2.5427200000000001</v>
      </c>
      <c r="GM34">
        <v>1.4489700000000001</v>
      </c>
      <c r="GN34">
        <v>2.3144499999999999</v>
      </c>
      <c r="GO34">
        <v>1.5466299999999999</v>
      </c>
      <c r="GP34">
        <v>2.4243199999999998</v>
      </c>
      <c r="GQ34">
        <v>25.675599999999999</v>
      </c>
      <c r="GR34">
        <v>14.6311</v>
      </c>
      <c r="GS34">
        <v>18</v>
      </c>
      <c r="GT34">
        <v>642.63800000000003</v>
      </c>
      <c r="GU34">
        <v>375.79599999999999</v>
      </c>
      <c r="GV34">
        <v>21.3597</v>
      </c>
      <c r="GW34">
        <v>21.274699999999999</v>
      </c>
      <c r="GX34">
        <v>30</v>
      </c>
      <c r="GY34">
        <v>21.240400000000001</v>
      </c>
      <c r="GZ34">
        <v>21.227499999999999</v>
      </c>
      <c r="HA34">
        <v>20.804300000000001</v>
      </c>
      <c r="HB34">
        <v>10</v>
      </c>
      <c r="HC34">
        <v>-30</v>
      </c>
      <c r="HD34">
        <v>21.372499999999999</v>
      </c>
      <c r="HE34">
        <v>402.19099999999997</v>
      </c>
      <c r="HF34">
        <v>0</v>
      </c>
      <c r="HG34">
        <v>100.90600000000001</v>
      </c>
      <c r="HH34">
        <v>94.405799999999999</v>
      </c>
    </row>
    <row r="35" spans="1:216" x14ac:dyDescent="0.2">
      <c r="A35">
        <v>17</v>
      </c>
      <c r="B35">
        <v>1690073373.0999999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1690073373.0999999</v>
      </c>
      <c r="M35">
        <f t="shared" si="0"/>
        <v>1.7406255010918965E-3</v>
      </c>
      <c r="N35">
        <f t="shared" si="1"/>
        <v>1.7406255010918965</v>
      </c>
      <c r="O35">
        <f t="shared" si="2"/>
        <v>0.15493953746389269</v>
      </c>
      <c r="P35">
        <f t="shared" si="3"/>
        <v>400.07</v>
      </c>
      <c r="Q35">
        <f t="shared" si="4"/>
        <v>393.63295280225816</v>
      </c>
      <c r="R35">
        <f t="shared" si="5"/>
        <v>39.338033098213828</v>
      </c>
      <c r="S35">
        <f t="shared" si="6"/>
        <v>39.98132470761</v>
      </c>
      <c r="T35">
        <f t="shared" si="7"/>
        <v>0.21751749465237541</v>
      </c>
      <c r="U35">
        <f t="shared" si="8"/>
        <v>2.9686461892197462</v>
      </c>
      <c r="V35">
        <f t="shared" si="9"/>
        <v>0.20903524750209168</v>
      </c>
      <c r="W35">
        <f t="shared" si="10"/>
        <v>0.13138156540631596</v>
      </c>
      <c r="X35">
        <f t="shared" si="11"/>
        <v>4.9361309157908844</v>
      </c>
      <c r="Y35">
        <f t="shared" si="12"/>
        <v>21.260546057300708</v>
      </c>
      <c r="Z35">
        <f t="shared" si="13"/>
        <v>20.992100000000001</v>
      </c>
      <c r="AA35">
        <f t="shared" si="14"/>
        <v>2.4947204150723974</v>
      </c>
      <c r="AB35">
        <f t="shared" si="15"/>
        <v>64.557872319315521</v>
      </c>
      <c r="AC35">
        <f t="shared" si="16"/>
        <v>1.6799411717945998</v>
      </c>
      <c r="AD35">
        <f t="shared" si="17"/>
        <v>2.6022251221125923</v>
      </c>
      <c r="AE35">
        <f t="shared" si="18"/>
        <v>0.8147792432777976</v>
      </c>
      <c r="AF35">
        <f t="shared" si="19"/>
        <v>-76.761584598152638</v>
      </c>
      <c r="AG35">
        <f t="shared" si="20"/>
        <v>110.15942320301755</v>
      </c>
      <c r="AH35">
        <f t="shared" si="21"/>
        <v>7.5632119606661252</v>
      </c>
      <c r="AI35">
        <f t="shared" si="22"/>
        <v>45.897181481321923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53704.605665714465</v>
      </c>
      <c r="AO35">
        <f t="shared" si="26"/>
        <v>29.8398</v>
      </c>
      <c r="AP35">
        <f t="shared" si="27"/>
        <v>25.155431396782841</v>
      </c>
      <c r="AQ35">
        <f t="shared" si="28"/>
        <v>0.84301608579088472</v>
      </c>
      <c r="AR35">
        <f t="shared" si="29"/>
        <v>0.16542104557640749</v>
      </c>
      <c r="AS35">
        <v>1690073373.0999999</v>
      </c>
      <c r="AT35">
        <v>400.07</v>
      </c>
      <c r="AU35">
        <v>400.88799999999998</v>
      </c>
      <c r="AV35">
        <v>16.810199999999998</v>
      </c>
      <c r="AW35">
        <v>15.165800000000001</v>
      </c>
      <c r="AX35">
        <v>406.49</v>
      </c>
      <c r="AY35">
        <v>16.9739</v>
      </c>
      <c r="AZ35">
        <v>600.08100000000002</v>
      </c>
      <c r="BA35">
        <v>99.835700000000003</v>
      </c>
      <c r="BB35">
        <v>0.100123</v>
      </c>
      <c r="BC35">
        <v>21.680399999999999</v>
      </c>
      <c r="BD35">
        <v>20.992100000000001</v>
      </c>
      <c r="BE35">
        <v>999.9</v>
      </c>
      <c r="BF35">
        <v>0</v>
      </c>
      <c r="BG35">
        <v>0</v>
      </c>
      <c r="BH35">
        <v>9992.5</v>
      </c>
      <c r="BI35">
        <v>0</v>
      </c>
      <c r="BJ35">
        <v>37.613</v>
      </c>
      <c r="BK35">
        <v>-0.81845100000000004</v>
      </c>
      <c r="BL35">
        <v>406.91</v>
      </c>
      <c r="BM35">
        <v>407.06200000000001</v>
      </c>
      <c r="BN35">
        <v>1.64439</v>
      </c>
      <c r="BO35">
        <v>400.88799999999998</v>
      </c>
      <c r="BP35">
        <v>15.165800000000001</v>
      </c>
      <c r="BQ35">
        <v>1.67825</v>
      </c>
      <c r="BR35">
        <v>1.5140800000000001</v>
      </c>
      <c r="BS35">
        <v>14.6967</v>
      </c>
      <c r="BT35">
        <v>13.1111</v>
      </c>
      <c r="BU35">
        <v>29.8398</v>
      </c>
      <c r="BV35">
        <v>0.89944500000000005</v>
      </c>
      <c r="BW35">
        <v>0.10055500000000001</v>
      </c>
      <c r="BX35">
        <v>0</v>
      </c>
      <c r="BY35">
        <v>2.2618</v>
      </c>
      <c r="BZ35">
        <v>0</v>
      </c>
      <c r="CA35">
        <v>613.80499999999995</v>
      </c>
      <c r="CB35">
        <v>230.31100000000001</v>
      </c>
      <c r="CC35">
        <v>32.811999999999998</v>
      </c>
      <c r="CD35">
        <v>38.125</v>
      </c>
      <c r="CE35">
        <v>35.811999999999998</v>
      </c>
      <c r="CF35">
        <v>37.061999999999998</v>
      </c>
      <c r="CG35">
        <v>33.686999999999998</v>
      </c>
      <c r="CH35">
        <v>26.84</v>
      </c>
      <c r="CI35">
        <v>3</v>
      </c>
      <c r="CJ35">
        <v>0</v>
      </c>
      <c r="CK35">
        <v>1690073384.7</v>
      </c>
      <c r="CL35">
        <v>0</v>
      </c>
      <c r="CM35">
        <v>1690072309</v>
      </c>
      <c r="CN35" t="s">
        <v>350</v>
      </c>
      <c r="CO35">
        <v>1690072304</v>
      </c>
      <c r="CP35">
        <v>1690072309</v>
      </c>
      <c r="CQ35">
        <v>66</v>
      </c>
      <c r="CR35">
        <v>-5.0000000000000001E-3</v>
      </c>
      <c r="CS35">
        <v>1.4999999999999999E-2</v>
      </c>
      <c r="CT35">
        <v>-6.4210000000000003</v>
      </c>
      <c r="CU35">
        <v>-0.16400000000000001</v>
      </c>
      <c r="CV35">
        <v>421</v>
      </c>
      <c r="CW35">
        <v>15</v>
      </c>
      <c r="CX35">
        <v>0.1</v>
      </c>
      <c r="CY35">
        <v>0.04</v>
      </c>
      <c r="CZ35">
        <v>0.121840881132456</v>
      </c>
      <c r="DA35">
        <v>0.26194396706705197</v>
      </c>
      <c r="DB35">
        <v>3.7004129716739199E-2</v>
      </c>
      <c r="DC35">
        <v>1</v>
      </c>
      <c r="DD35">
        <v>400.92123809523798</v>
      </c>
      <c r="DE35">
        <v>-0.21444155844083801</v>
      </c>
      <c r="DF35">
        <v>3.4335743921708302E-2</v>
      </c>
      <c r="DG35">
        <v>-1</v>
      </c>
      <c r="DH35">
        <v>29.992809523809498</v>
      </c>
      <c r="DI35">
        <v>-0.453482398139889</v>
      </c>
      <c r="DJ35">
        <v>0.16701643176863101</v>
      </c>
      <c r="DK35">
        <v>1</v>
      </c>
      <c r="DL35">
        <v>2</v>
      </c>
      <c r="DM35">
        <v>2</v>
      </c>
      <c r="DN35" t="s">
        <v>351</v>
      </c>
      <c r="DO35">
        <v>3.2405400000000002</v>
      </c>
      <c r="DP35">
        <v>2.8402400000000001</v>
      </c>
      <c r="DQ35">
        <v>9.8110900000000001E-2</v>
      </c>
      <c r="DR35">
        <v>9.6601800000000002E-2</v>
      </c>
      <c r="DS35">
        <v>9.4789200000000004E-2</v>
      </c>
      <c r="DT35">
        <v>8.5779300000000003E-2</v>
      </c>
      <c r="DU35">
        <v>26410.3</v>
      </c>
      <c r="DV35">
        <v>27595.8</v>
      </c>
      <c r="DW35">
        <v>27395.9</v>
      </c>
      <c r="DX35">
        <v>28659.599999999999</v>
      </c>
      <c r="DY35">
        <v>32681.7</v>
      </c>
      <c r="DZ35">
        <v>34868.800000000003</v>
      </c>
      <c r="EA35">
        <v>36627.5</v>
      </c>
      <c r="EB35">
        <v>38820.400000000001</v>
      </c>
      <c r="EC35">
        <v>2.3423500000000002</v>
      </c>
      <c r="ED35">
        <v>1.73875</v>
      </c>
      <c r="EE35">
        <v>7.03931E-2</v>
      </c>
      <c r="EF35">
        <v>0</v>
      </c>
      <c r="EG35">
        <v>19.828399999999998</v>
      </c>
      <c r="EH35">
        <v>999.9</v>
      </c>
      <c r="EI35">
        <v>57.453000000000003</v>
      </c>
      <c r="EJ35">
        <v>22.94</v>
      </c>
      <c r="EK35">
        <v>16.167899999999999</v>
      </c>
      <c r="EL35">
        <v>62.298699999999997</v>
      </c>
      <c r="EM35">
        <v>38.016800000000003</v>
      </c>
      <c r="EN35">
        <v>1</v>
      </c>
      <c r="EO35">
        <v>-0.465785</v>
      </c>
      <c r="EP35">
        <v>-0.42366599999999999</v>
      </c>
      <c r="EQ35">
        <v>19.9922</v>
      </c>
      <c r="ER35">
        <v>5.2187900000000003</v>
      </c>
      <c r="ES35">
        <v>11.9201</v>
      </c>
      <c r="ET35">
        <v>4.9557500000000001</v>
      </c>
      <c r="EU35">
        <v>3.2971300000000001</v>
      </c>
      <c r="EV35">
        <v>9999</v>
      </c>
      <c r="EW35">
        <v>6369.4</v>
      </c>
      <c r="EX35">
        <v>91.6</v>
      </c>
      <c r="EY35">
        <v>174</v>
      </c>
      <c r="EZ35">
        <v>1.8512</v>
      </c>
      <c r="FA35">
        <v>1.8503099999999999</v>
      </c>
      <c r="FB35">
        <v>1.85616</v>
      </c>
      <c r="FC35">
        <v>1.86019</v>
      </c>
      <c r="FD35">
        <v>1.85484</v>
      </c>
      <c r="FE35">
        <v>1.8549199999999999</v>
      </c>
      <c r="FF35">
        <v>1.8549100000000001</v>
      </c>
      <c r="FG35">
        <v>1.8547899999999999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-6.42</v>
      </c>
      <c r="FV35">
        <v>-0.16370000000000001</v>
      </c>
      <c r="FW35">
        <v>-6.4208181818181602</v>
      </c>
      <c r="FX35">
        <v>0</v>
      </c>
      <c r="FY35">
        <v>0</v>
      </c>
      <c r="FZ35">
        <v>0</v>
      </c>
      <c r="GA35">
        <v>-0.16376000000000199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17.8</v>
      </c>
      <c r="GJ35">
        <v>17.7</v>
      </c>
      <c r="GK35">
        <v>1.0363800000000001</v>
      </c>
      <c r="GL35">
        <v>2.5500500000000001</v>
      </c>
      <c r="GM35">
        <v>1.4477500000000001</v>
      </c>
      <c r="GN35">
        <v>2.3120099999999999</v>
      </c>
      <c r="GO35">
        <v>1.5466299999999999</v>
      </c>
      <c r="GP35">
        <v>2.3986800000000001</v>
      </c>
      <c r="GQ35">
        <v>25.675599999999999</v>
      </c>
      <c r="GR35">
        <v>14.6136</v>
      </c>
      <c r="GS35">
        <v>18</v>
      </c>
      <c r="GT35">
        <v>642.61599999999999</v>
      </c>
      <c r="GU35">
        <v>375.84699999999998</v>
      </c>
      <c r="GV35">
        <v>21.438600000000001</v>
      </c>
      <c r="GW35">
        <v>21.269500000000001</v>
      </c>
      <c r="GX35">
        <v>30</v>
      </c>
      <c r="GY35">
        <v>21.238600000000002</v>
      </c>
      <c r="GZ35">
        <v>21.226600000000001</v>
      </c>
      <c r="HA35">
        <v>20.755199999999999</v>
      </c>
      <c r="HB35">
        <v>10</v>
      </c>
      <c r="HC35">
        <v>-30</v>
      </c>
      <c r="HD35">
        <v>21.431999999999999</v>
      </c>
      <c r="HE35">
        <v>400.904</v>
      </c>
      <c r="HF35">
        <v>0</v>
      </c>
      <c r="HG35">
        <v>100.907</v>
      </c>
      <c r="HH35">
        <v>94.406800000000004</v>
      </c>
    </row>
    <row r="36" spans="1:216" x14ac:dyDescent="0.2">
      <c r="A36">
        <v>18</v>
      </c>
      <c r="B36">
        <v>1690073434.0999999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1690073434.0999999</v>
      </c>
      <c r="M36">
        <f t="shared" si="0"/>
        <v>1.7157894859787407E-3</v>
      </c>
      <c r="N36">
        <f t="shared" si="1"/>
        <v>1.7157894859787406</v>
      </c>
      <c r="O36">
        <f t="shared" si="2"/>
        <v>-0.51267257832007174</v>
      </c>
      <c r="P36">
        <f t="shared" si="3"/>
        <v>400.07900000000001</v>
      </c>
      <c r="Q36">
        <f t="shared" si="4"/>
        <v>398.74906466740282</v>
      </c>
      <c r="R36">
        <f t="shared" si="5"/>
        <v>39.848973063696405</v>
      </c>
      <c r="S36">
        <f t="shared" si="6"/>
        <v>39.981880102084901</v>
      </c>
      <c r="T36">
        <f t="shared" si="7"/>
        <v>0.21481788232179441</v>
      </c>
      <c r="U36">
        <f t="shared" si="8"/>
        <v>2.9715637803711163</v>
      </c>
      <c r="V36">
        <f t="shared" si="9"/>
        <v>0.20654835703424654</v>
      </c>
      <c r="W36">
        <f t="shared" si="10"/>
        <v>0.12980918295728067</v>
      </c>
      <c r="X36">
        <f t="shared" si="11"/>
        <v>3.354158841715976</v>
      </c>
      <c r="Y36">
        <f t="shared" si="12"/>
        <v>21.249586983689777</v>
      </c>
      <c r="Z36">
        <f t="shared" si="13"/>
        <v>20.956600000000002</v>
      </c>
      <c r="AA36">
        <f t="shared" si="14"/>
        <v>2.4892827921638987</v>
      </c>
      <c r="AB36">
        <f t="shared" si="15"/>
        <v>64.456391367451943</v>
      </c>
      <c r="AC36">
        <f t="shared" si="16"/>
        <v>1.6764289929951202</v>
      </c>
      <c r="AD36">
        <f t="shared" si="17"/>
        <v>2.6008731755368699</v>
      </c>
      <c r="AE36">
        <f t="shared" si="18"/>
        <v>0.81285379916877853</v>
      </c>
      <c r="AF36">
        <f t="shared" si="19"/>
        <v>-75.666316331662458</v>
      </c>
      <c r="AG36">
        <f t="shared" si="20"/>
        <v>114.59316765102595</v>
      </c>
      <c r="AH36">
        <f t="shared" si="21"/>
        <v>7.8581332328940308</v>
      </c>
      <c r="AI36">
        <f t="shared" si="22"/>
        <v>50.139143393973498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53789.853385107177</v>
      </c>
      <c r="AO36">
        <f t="shared" si="26"/>
        <v>20.279599999999999</v>
      </c>
      <c r="AP36">
        <f t="shared" si="27"/>
        <v>17.095762798816562</v>
      </c>
      <c r="AQ36">
        <f t="shared" si="28"/>
        <v>0.8430029585798815</v>
      </c>
      <c r="AR36">
        <f t="shared" si="29"/>
        <v>0.16539571005917159</v>
      </c>
      <c r="AS36">
        <v>1690073434.0999999</v>
      </c>
      <c r="AT36">
        <v>400.07900000000001</v>
      </c>
      <c r="AU36">
        <v>400.24599999999998</v>
      </c>
      <c r="AV36">
        <v>16.775200000000002</v>
      </c>
      <c r="AW36">
        <v>15.154</v>
      </c>
      <c r="AX36">
        <v>406.5</v>
      </c>
      <c r="AY36">
        <v>16.9389</v>
      </c>
      <c r="AZ36">
        <v>600.005</v>
      </c>
      <c r="BA36">
        <v>99.835099999999997</v>
      </c>
      <c r="BB36">
        <v>9.9863099999999996E-2</v>
      </c>
      <c r="BC36">
        <v>21.671900000000001</v>
      </c>
      <c r="BD36">
        <v>20.956600000000002</v>
      </c>
      <c r="BE36">
        <v>999.9</v>
      </c>
      <c r="BF36">
        <v>0</v>
      </c>
      <c r="BG36">
        <v>0</v>
      </c>
      <c r="BH36">
        <v>10008.799999999999</v>
      </c>
      <c r="BI36">
        <v>0</v>
      </c>
      <c r="BJ36">
        <v>30.7729</v>
      </c>
      <c r="BK36">
        <v>-0.166931</v>
      </c>
      <c r="BL36">
        <v>406.90499999999997</v>
      </c>
      <c r="BM36">
        <v>406.404</v>
      </c>
      <c r="BN36">
        <v>1.62121</v>
      </c>
      <c r="BO36">
        <v>400.24599999999998</v>
      </c>
      <c r="BP36">
        <v>15.154</v>
      </c>
      <c r="BQ36">
        <v>1.67475</v>
      </c>
      <c r="BR36">
        <v>1.5128999999999999</v>
      </c>
      <c r="BS36">
        <v>14.664300000000001</v>
      </c>
      <c r="BT36">
        <v>13.0991</v>
      </c>
      <c r="BU36">
        <v>20.279599999999999</v>
      </c>
      <c r="BV36">
        <v>0.90010900000000005</v>
      </c>
      <c r="BW36">
        <v>9.9891300000000002E-2</v>
      </c>
      <c r="BX36">
        <v>0</v>
      </c>
      <c r="BY36">
        <v>2.3984999999999999</v>
      </c>
      <c r="BZ36">
        <v>0</v>
      </c>
      <c r="CA36">
        <v>511.04500000000002</v>
      </c>
      <c r="CB36">
        <v>156.55099999999999</v>
      </c>
      <c r="CC36">
        <v>32.686999999999998</v>
      </c>
      <c r="CD36">
        <v>38</v>
      </c>
      <c r="CE36">
        <v>35.686999999999998</v>
      </c>
      <c r="CF36">
        <v>37.061999999999998</v>
      </c>
      <c r="CG36">
        <v>33.561999999999998</v>
      </c>
      <c r="CH36">
        <v>18.25</v>
      </c>
      <c r="CI36">
        <v>2.0299999999999998</v>
      </c>
      <c r="CJ36">
        <v>0</v>
      </c>
      <c r="CK36">
        <v>1690073445.9000001</v>
      </c>
      <c r="CL36">
        <v>0</v>
      </c>
      <c r="CM36">
        <v>1690072309</v>
      </c>
      <c r="CN36" t="s">
        <v>350</v>
      </c>
      <c r="CO36">
        <v>1690072304</v>
      </c>
      <c r="CP36">
        <v>1690072309</v>
      </c>
      <c r="CQ36">
        <v>66</v>
      </c>
      <c r="CR36">
        <v>-5.0000000000000001E-3</v>
      </c>
      <c r="CS36">
        <v>1.4999999999999999E-2</v>
      </c>
      <c r="CT36">
        <v>-6.4210000000000003</v>
      </c>
      <c r="CU36">
        <v>-0.16400000000000001</v>
      </c>
      <c r="CV36">
        <v>421</v>
      </c>
      <c r="CW36">
        <v>15</v>
      </c>
      <c r="CX36">
        <v>0.1</v>
      </c>
      <c r="CY36">
        <v>0.04</v>
      </c>
      <c r="CZ36">
        <v>-0.478260735864661</v>
      </c>
      <c r="DA36">
        <v>0.31042124206091998</v>
      </c>
      <c r="DB36">
        <v>6.3694742728469006E-2</v>
      </c>
      <c r="DC36">
        <v>1</v>
      </c>
      <c r="DD36">
        <v>400.24495000000002</v>
      </c>
      <c r="DE36">
        <v>0.108315789474034</v>
      </c>
      <c r="DF36">
        <v>5.4470611342264601E-2</v>
      </c>
      <c r="DG36">
        <v>-1</v>
      </c>
      <c r="DH36">
        <v>19.982828571428598</v>
      </c>
      <c r="DI36">
        <v>-0.10163069166631</v>
      </c>
      <c r="DJ36">
        <v>0.144004180305914</v>
      </c>
      <c r="DK36">
        <v>1</v>
      </c>
      <c r="DL36">
        <v>2</v>
      </c>
      <c r="DM36">
        <v>2</v>
      </c>
      <c r="DN36" t="s">
        <v>351</v>
      </c>
      <c r="DO36">
        <v>3.2403900000000001</v>
      </c>
      <c r="DP36">
        <v>2.8401299999999998</v>
      </c>
      <c r="DQ36">
        <v>9.8113900000000004E-2</v>
      </c>
      <c r="DR36">
        <v>9.6485199999999993E-2</v>
      </c>
      <c r="DS36">
        <v>9.4650100000000001E-2</v>
      </c>
      <c r="DT36">
        <v>8.5732600000000006E-2</v>
      </c>
      <c r="DU36">
        <v>26410.6</v>
      </c>
      <c r="DV36">
        <v>27600.5</v>
      </c>
      <c r="DW36">
        <v>27396.2</v>
      </c>
      <c r="DX36">
        <v>28660.799999999999</v>
      </c>
      <c r="DY36">
        <v>32687.4</v>
      </c>
      <c r="DZ36">
        <v>34871.800000000003</v>
      </c>
      <c r="EA36">
        <v>36628.1</v>
      </c>
      <c r="EB36">
        <v>38821.800000000003</v>
      </c>
      <c r="EC36">
        <v>2.3423500000000002</v>
      </c>
      <c r="ED36">
        <v>1.7388300000000001</v>
      </c>
      <c r="EE36">
        <v>7.4118400000000001E-2</v>
      </c>
      <c r="EF36">
        <v>0</v>
      </c>
      <c r="EG36">
        <v>19.731100000000001</v>
      </c>
      <c r="EH36">
        <v>999.9</v>
      </c>
      <c r="EI36">
        <v>57.411000000000001</v>
      </c>
      <c r="EJ36">
        <v>22.96</v>
      </c>
      <c r="EK36">
        <v>16.1755</v>
      </c>
      <c r="EL36">
        <v>62.018700000000003</v>
      </c>
      <c r="EM36">
        <v>37.9407</v>
      </c>
      <c r="EN36">
        <v>1</v>
      </c>
      <c r="EO36">
        <v>-0.46629599999999999</v>
      </c>
      <c r="EP36">
        <v>-1.23499</v>
      </c>
      <c r="EQ36">
        <v>19.968299999999999</v>
      </c>
      <c r="ER36">
        <v>5.2172900000000002</v>
      </c>
      <c r="ES36">
        <v>11.9201</v>
      </c>
      <c r="ET36">
        <v>4.9554499999999999</v>
      </c>
      <c r="EU36">
        <v>3.29718</v>
      </c>
      <c r="EV36">
        <v>9999</v>
      </c>
      <c r="EW36">
        <v>6370.5</v>
      </c>
      <c r="EX36">
        <v>91.6</v>
      </c>
      <c r="EY36">
        <v>174</v>
      </c>
      <c r="EZ36">
        <v>1.8513500000000001</v>
      </c>
      <c r="FA36">
        <v>1.8504499999999999</v>
      </c>
      <c r="FB36">
        <v>1.85629</v>
      </c>
      <c r="FC36">
        <v>1.8603400000000001</v>
      </c>
      <c r="FD36">
        <v>1.85501</v>
      </c>
      <c r="FE36">
        <v>1.85504</v>
      </c>
      <c r="FF36">
        <v>1.85504</v>
      </c>
      <c r="FG36">
        <v>1.8548899999999999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-6.4210000000000003</v>
      </c>
      <c r="FV36">
        <v>-0.16370000000000001</v>
      </c>
      <c r="FW36">
        <v>-6.4208181818181602</v>
      </c>
      <c r="FX36">
        <v>0</v>
      </c>
      <c r="FY36">
        <v>0</v>
      </c>
      <c r="FZ36">
        <v>0</v>
      </c>
      <c r="GA36">
        <v>-0.16376000000000199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18.8</v>
      </c>
      <c r="GJ36">
        <v>18.8</v>
      </c>
      <c r="GK36">
        <v>1.0351600000000001</v>
      </c>
      <c r="GL36">
        <v>2.5476100000000002</v>
      </c>
      <c r="GM36">
        <v>1.4489700000000001</v>
      </c>
      <c r="GN36">
        <v>2.3120099999999999</v>
      </c>
      <c r="GO36">
        <v>1.5466299999999999</v>
      </c>
      <c r="GP36">
        <v>2.3938000000000001</v>
      </c>
      <c r="GQ36">
        <v>25.634599999999999</v>
      </c>
      <c r="GR36">
        <v>14.5961</v>
      </c>
      <c r="GS36">
        <v>18</v>
      </c>
      <c r="GT36">
        <v>642.50699999999995</v>
      </c>
      <c r="GU36">
        <v>375.822</v>
      </c>
      <c r="GV36">
        <v>21.907299999999999</v>
      </c>
      <c r="GW36">
        <v>21.256699999999999</v>
      </c>
      <c r="GX36">
        <v>30</v>
      </c>
      <c r="GY36">
        <v>21.229700000000001</v>
      </c>
      <c r="GZ36">
        <v>21.217700000000001</v>
      </c>
      <c r="HA36">
        <v>20.729299999999999</v>
      </c>
      <c r="HB36">
        <v>10</v>
      </c>
      <c r="HC36">
        <v>-30</v>
      </c>
      <c r="HD36">
        <v>21.913599999999999</v>
      </c>
      <c r="HE36">
        <v>400.22800000000001</v>
      </c>
      <c r="HF36">
        <v>0</v>
      </c>
      <c r="HG36">
        <v>100.908</v>
      </c>
      <c r="HH36">
        <v>94.410300000000007</v>
      </c>
    </row>
    <row r="37" spans="1:216" x14ac:dyDescent="0.2">
      <c r="A37">
        <v>19</v>
      </c>
      <c r="B37">
        <v>1690073495.0999999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1690073495.0999999</v>
      </c>
      <c r="M37">
        <f t="shared" si="0"/>
        <v>1.718060294537721E-3</v>
      </c>
      <c r="N37">
        <f t="shared" si="1"/>
        <v>1.718060294537721</v>
      </c>
      <c r="O37">
        <f t="shared" si="2"/>
        <v>-1.6716978136543208</v>
      </c>
      <c r="P37">
        <f t="shared" si="3"/>
        <v>400.09</v>
      </c>
      <c r="Q37">
        <f t="shared" si="4"/>
        <v>407.74008806956766</v>
      </c>
      <c r="R37">
        <f t="shared" si="5"/>
        <v>40.748165302372712</v>
      </c>
      <c r="S37">
        <f t="shared" si="6"/>
        <v>39.983641375592995</v>
      </c>
      <c r="T37">
        <f t="shared" si="7"/>
        <v>0.21139685656061016</v>
      </c>
      <c r="U37">
        <f t="shared" si="8"/>
        <v>2.9711274873490163</v>
      </c>
      <c r="V37">
        <f t="shared" si="9"/>
        <v>0.20338220947620669</v>
      </c>
      <c r="W37">
        <f t="shared" si="10"/>
        <v>0.12780864811494211</v>
      </c>
      <c r="X37">
        <f t="shared" si="11"/>
        <v>0</v>
      </c>
      <c r="Y37">
        <f t="shared" si="12"/>
        <v>21.301573546131809</v>
      </c>
      <c r="Z37">
        <f t="shared" si="13"/>
        <v>21.037600000000001</v>
      </c>
      <c r="AA37">
        <f t="shared" si="14"/>
        <v>2.5017049714839015</v>
      </c>
      <c r="AB37">
        <f t="shared" si="15"/>
        <v>64.123133569463491</v>
      </c>
      <c r="AC37">
        <f t="shared" si="16"/>
        <v>1.6751375858874</v>
      </c>
      <c r="AD37">
        <f t="shared" si="17"/>
        <v>2.6123763650333034</v>
      </c>
      <c r="AE37">
        <f t="shared" si="18"/>
        <v>0.82656738559650145</v>
      </c>
      <c r="AF37">
        <f t="shared" si="19"/>
        <v>-75.766458989113502</v>
      </c>
      <c r="AG37">
        <f t="shared" si="20"/>
        <v>113.16676383170861</v>
      </c>
      <c r="AH37">
        <f t="shared" si="21"/>
        <v>7.7675197326357157</v>
      </c>
      <c r="AI37">
        <f t="shared" si="22"/>
        <v>45.167824575230824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53764.196386560026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1690073495.0999999</v>
      </c>
      <c r="AT37">
        <v>400.09</v>
      </c>
      <c r="AU37">
        <v>399.14400000000001</v>
      </c>
      <c r="AV37">
        <v>16.762</v>
      </c>
      <c r="AW37">
        <v>15.138500000000001</v>
      </c>
      <c r="AX37">
        <v>406.51100000000002</v>
      </c>
      <c r="AY37">
        <v>16.925699999999999</v>
      </c>
      <c r="AZ37">
        <v>599.95600000000002</v>
      </c>
      <c r="BA37">
        <v>99.836799999999997</v>
      </c>
      <c r="BB37">
        <v>9.9817699999999995E-2</v>
      </c>
      <c r="BC37">
        <v>21.7441</v>
      </c>
      <c r="BD37">
        <v>21.037600000000001</v>
      </c>
      <c r="BE37">
        <v>999.9</v>
      </c>
      <c r="BF37">
        <v>0</v>
      </c>
      <c r="BG37">
        <v>0</v>
      </c>
      <c r="BH37">
        <v>10006.200000000001</v>
      </c>
      <c r="BI37">
        <v>0</v>
      </c>
      <c r="BJ37">
        <v>28.438700000000001</v>
      </c>
      <c r="BK37">
        <v>0.946075</v>
      </c>
      <c r="BL37">
        <v>406.911</v>
      </c>
      <c r="BM37">
        <v>405.279</v>
      </c>
      <c r="BN37">
        <v>1.6234599999999999</v>
      </c>
      <c r="BO37">
        <v>399.14400000000001</v>
      </c>
      <c r="BP37">
        <v>15.138500000000001</v>
      </c>
      <c r="BQ37">
        <v>1.6734599999999999</v>
      </c>
      <c r="BR37">
        <v>1.5113799999999999</v>
      </c>
      <c r="BS37">
        <v>14.6524</v>
      </c>
      <c r="BT37">
        <v>13.0838</v>
      </c>
      <c r="BU37">
        <v>0</v>
      </c>
      <c r="BV37">
        <v>0</v>
      </c>
      <c r="BW37">
        <v>0</v>
      </c>
      <c r="BX37">
        <v>0</v>
      </c>
      <c r="BY37">
        <v>3.44</v>
      </c>
      <c r="BZ37">
        <v>0</v>
      </c>
      <c r="CA37">
        <v>334.48</v>
      </c>
      <c r="CB37">
        <v>3.62</v>
      </c>
      <c r="CC37">
        <v>32.5</v>
      </c>
      <c r="CD37">
        <v>37.936999999999998</v>
      </c>
      <c r="CE37">
        <v>35.625</v>
      </c>
      <c r="CF37">
        <v>36.936999999999998</v>
      </c>
      <c r="CG37">
        <v>33.436999999999998</v>
      </c>
      <c r="CH37">
        <v>0</v>
      </c>
      <c r="CI37">
        <v>0</v>
      </c>
      <c r="CJ37">
        <v>0</v>
      </c>
      <c r="CK37">
        <v>1690073507.0999999</v>
      </c>
      <c r="CL37">
        <v>0</v>
      </c>
      <c r="CM37">
        <v>1690072309</v>
      </c>
      <c r="CN37" t="s">
        <v>350</v>
      </c>
      <c r="CO37">
        <v>1690072304</v>
      </c>
      <c r="CP37">
        <v>1690072309</v>
      </c>
      <c r="CQ37">
        <v>66</v>
      </c>
      <c r="CR37">
        <v>-5.0000000000000001E-3</v>
      </c>
      <c r="CS37">
        <v>1.4999999999999999E-2</v>
      </c>
      <c r="CT37">
        <v>-6.4210000000000003</v>
      </c>
      <c r="CU37">
        <v>-0.16400000000000001</v>
      </c>
      <c r="CV37">
        <v>421</v>
      </c>
      <c r="CW37">
        <v>15</v>
      </c>
      <c r="CX37">
        <v>0.1</v>
      </c>
      <c r="CY37">
        <v>0.04</v>
      </c>
      <c r="CZ37">
        <v>-1.6294983201498301</v>
      </c>
      <c r="DA37">
        <v>-0.60816269026728997</v>
      </c>
      <c r="DB37">
        <v>7.1579394323137396E-2</v>
      </c>
      <c r="DC37">
        <v>1</v>
      </c>
      <c r="DD37">
        <v>399.18520000000001</v>
      </c>
      <c r="DE37">
        <v>-0.84333834586508905</v>
      </c>
      <c r="DF37">
        <v>8.7833137254676397E-2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3.2403</v>
      </c>
      <c r="DP37">
        <v>2.8400599999999998</v>
      </c>
      <c r="DQ37">
        <v>9.8120600000000002E-2</v>
      </c>
      <c r="DR37">
        <v>9.6286700000000003E-2</v>
      </c>
      <c r="DS37">
        <v>9.4601500000000005E-2</v>
      </c>
      <c r="DT37">
        <v>8.5673600000000003E-2</v>
      </c>
      <c r="DU37">
        <v>26411.4</v>
      </c>
      <c r="DV37">
        <v>27606.9</v>
      </c>
      <c r="DW37">
        <v>27397.200000000001</v>
      </c>
      <c r="DX37">
        <v>28661</v>
      </c>
      <c r="DY37">
        <v>32690.1</v>
      </c>
      <c r="DZ37">
        <v>34874.199999999997</v>
      </c>
      <c r="EA37">
        <v>36629.1</v>
      </c>
      <c r="EB37">
        <v>38822</v>
      </c>
      <c r="EC37">
        <v>2.3422499999999999</v>
      </c>
      <c r="ED37">
        <v>1.7391000000000001</v>
      </c>
      <c r="EE37">
        <v>7.3466400000000001E-2</v>
      </c>
      <c r="EF37">
        <v>0</v>
      </c>
      <c r="EG37">
        <v>19.8231</v>
      </c>
      <c r="EH37">
        <v>999.9</v>
      </c>
      <c r="EI37">
        <v>57.343000000000004</v>
      </c>
      <c r="EJ37">
        <v>22.96</v>
      </c>
      <c r="EK37">
        <v>16.1557</v>
      </c>
      <c r="EL37">
        <v>61.918700000000001</v>
      </c>
      <c r="EM37">
        <v>38.068899999999999</v>
      </c>
      <c r="EN37">
        <v>1</v>
      </c>
      <c r="EO37">
        <v>-0.46766799999999997</v>
      </c>
      <c r="EP37">
        <v>-0.54986400000000002</v>
      </c>
      <c r="EQ37">
        <v>19.9909</v>
      </c>
      <c r="ER37">
        <v>5.2195400000000003</v>
      </c>
      <c r="ES37">
        <v>11.9201</v>
      </c>
      <c r="ET37">
        <v>4.9555999999999996</v>
      </c>
      <c r="EU37">
        <v>3.2970999999999999</v>
      </c>
      <c r="EV37">
        <v>9999</v>
      </c>
      <c r="EW37">
        <v>6372</v>
      </c>
      <c r="EX37">
        <v>91.6</v>
      </c>
      <c r="EY37">
        <v>174</v>
      </c>
      <c r="EZ37">
        <v>1.8510599999999999</v>
      </c>
      <c r="FA37">
        <v>1.8502400000000001</v>
      </c>
      <c r="FB37">
        <v>1.85606</v>
      </c>
      <c r="FC37">
        <v>1.86006</v>
      </c>
      <c r="FD37">
        <v>1.85477</v>
      </c>
      <c r="FE37">
        <v>1.8548199999999999</v>
      </c>
      <c r="FF37">
        <v>1.8548</v>
      </c>
      <c r="FG37">
        <v>1.8546899999999999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-6.4210000000000003</v>
      </c>
      <c r="FV37">
        <v>-0.16370000000000001</v>
      </c>
      <c r="FW37">
        <v>-6.4208181818181602</v>
      </c>
      <c r="FX37">
        <v>0</v>
      </c>
      <c r="FY37">
        <v>0</v>
      </c>
      <c r="FZ37">
        <v>0</v>
      </c>
      <c r="GA37">
        <v>-0.16376000000000199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19.899999999999999</v>
      </c>
      <c r="GJ37">
        <v>19.8</v>
      </c>
      <c r="GK37">
        <v>1.0339400000000001</v>
      </c>
      <c r="GL37">
        <v>2.5476100000000002</v>
      </c>
      <c r="GM37">
        <v>1.4489700000000001</v>
      </c>
      <c r="GN37">
        <v>2.3120099999999999</v>
      </c>
      <c r="GO37">
        <v>1.5466299999999999</v>
      </c>
      <c r="GP37">
        <v>2.4230999999999998</v>
      </c>
      <c r="GQ37">
        <v>25.614100000000001</v>
      </c>
      <c r="GR37">
        <v>14.5961</v>
      </c>
      <c r="GS37">
        <v>18</v>
      </c>
      <c r="GT37">
        <v>642.28800000000001</v>
      </c>
      <c r="GU37">
        <v>375.89299999999997</v>
      </c>
      <c r="GV37">
        <v>21.530899999999999</v>
      </c>
      <c r="GW37">
        <v>21.237500000000001</v>
      </c>
      <c r="GX37">
        <v>29.9999</v>
      </c>
      <c r="GY37">
        <v>21.217500000000001</v>
      </c>
      <c r="GZ37">
        <v>21.206199999999999</v>
      </c>
      <c r="HA37">
        <v>20.685400000000001</v>
      </c>
      <c r="HB37">
        <v>10</v>
      </c>
      <c r="HC37">
        <v>-30</v>
      </c>
      <c r="HD37">
        <v>21.479800000000001</v>
      </c>
      <c r="HE37">
        <v>399.12900000000002</v>
      </c>
      <c r="HF37">
        <v>0</v>
      </c>
      <c r="HG37">
        <v>100.911</v>
      </c>
      <c r="HH37">
        <v>94.410899999999998</v>
      </c>
    </row>
    <row r="38" spans="1:216" x14ac:dyDescent="0.2">
      <c r="A38">
        <v>20</v>
      </c>
      <c r="B38">
        <v>1690073610.0999999</v>
      </c>
      <c r="C38">
        <v>1213.0999999046301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1690073610.0999999</v>
      </c>
      <c r="M38">
        <f t="shared" si="0"/>
        <v>2.3028918621130078E-3</v>
      </c>
      <c r="N38">
        <f t="shared" si="1"/>
        <v>2.3028918621130079</v>
      </c>
      <c r="O38">
        <f t="shared" si="2"/>
        <v>14.997350843668675</v>
      </c>
      <c r="P38">
        <f t="shared" si="3"/>
        <v>399.46600000000001</v>
      </c>
      <c r="Q38">
        <f t="shared" si="4"/>
        <v>312.81104391125791</v>
      </c>
      <c r="R38">
        <f t="shared" si="5"/>
        <v>31.260908371697752</v>
      </c>
      <c r="S38">
        <f t="shared" si="6"/>
        <v>39.920809276642004</v>
      </c>
      <c r="T38">
        <f t="shared" si="7"/>
        <v>0.30633065359414829</v>
      </c>
      <c r="U38">
        <f t="shared" si="8"/>
        <v>2.9698772093093169</v>
      </c>
      <c r="V38">
        <f t="shared" si="9"/>
        <v>0.28979711978303663</v>
      </c>
      <c r="W38">
        <f t="shared" si="10"/>
        <v>0.18253427226328273</v>
      </c>
      <c r="X38">
        <f t="shared" si="11"/>
        <v>297.69764999999995</v>
      </c>
      <c r="Y38">
        <f t="shared" si="12"/>
        <v>21.933058194963898</v>
      </c>
      <c r="Z38">
        <f t="shared" si="13"/>
        <v>21.060700000000001</v>
      </c>
      <c r="AA38">
        <f t="shared" si="14"/>
        <v>2.5052575267353174</v>
      </c>
      <c r="AB38">
        <f t="shared" si="15"/>
        <v>70.145921927942396</v>
      </c>
      <c r="AC38">
        <f t="shared" si="16"/>
        <v>1.7279336734485002</v>
      </c>
      <c r="AD38">
        <f t="shared" si="17"/>
        <v>2.4633415969976493</v>
      </c>
      <c r="AE38">
        <f t="shared" si="18"/>
        <v>0.77732385328681719</v>
      </c>
      <c r="AF38">
        <f t="shared" si="19"/>
        <v>-101.55753111918364</v>
      </c>
      <c r="AG38">
        <f t="shared" si="20"/>
        <v>-43.934738317713098</v>
      </c>
      <c r="AH38">
        <f t="shared" si="21"/>
        <v>-3.0025053116150393</v>
      </c>
      <c r="AI38">
        <f t="shared" si="22"/>
        <v>149.20287525148819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53903.462831583784</v>
      </c>
      <c r="AO38">
        <f t="shared" si="26"/>
        <v>1799.98</v>
      </c>
      <c r="AP38">
        <f t="shared" si="27"/>
        <v>1517.3826000000001</v>
      </c>
      <c r="AQ38">
        <f t="shared" si="28"/>
        <v>0.84299969999666668</v>
      </c>
      <c r="AR38">
        <f t="shared" si="29"/>
        <v>0.16538942099356657</v>
      </c>
      <c r="AS38">
        <v>1690073610.0999999</v>
      </c>
      <c r="AT38">
        <v>399.46600000000001</v>
      </c>
      <c r="AU38">
        <v>414.76100000000002</v>
      </c>
      <c r="AV38">
        <v>17.290500000000002</v>
      </c>
      <c r="AW38">
        <v>15.1159</v>
      </c>
      <c r="AX38">
        <v>405.887</v>
      </c>
      <c r="AY38">
        <v>17.4543</v>
      </c>
      <c r="AZ38">
        <v>600.05899999999997</v>
      </c>
      <c r="BA38">
        <v>99.835400000000007</v>
      </c>
      <c r="BB38">
        <v>0.100037</v>
      </c>
      <c r="BC38">
        <v>20.786300000000001</v>
      </c>
      <c r="BD38">
        <v>21.060700000000001</v>
      </c>
      <c r="BE38">
        <v>999.9</v>
      </c>
      <c r="BF38">
        <v>0</v>
      </c>
      <c r="BG38">
        <v>0</v>
      </c>
      <c r="BH38">
        <v>9999.3799999999992</v>
      </c>
      <c r="BI38">
        <v>0</v>
      </c>
      <c r="BJ38">
        <v>192.09800000000001</v>
      </c>
      <c r="BK38">
        <v>-15.2948</v>
      </c>
      <c r="BL38">
        <v>406.495</v>
      </c>
      <c r="BM38">
        <v>421.12700000000001</v>
      </c>
      <c r="BN38">
        <v>2.1745800000000002</v>
      </c>
      <c r="BO38">
        <v>414.76100000000002</v>
      </c>
      <c r="BP38">
        <v>15.1159</v>
      </c>
      <c r="BQ38">
        <v>1.7262</v>
      </c>
      <c r="BR38">
        <v>1.5091000000000001</v>
      </c>
      <c r="BS38">
        <v>15.1341</v>
      </c>
      <c r="BT38">
        <v>13.060700000000001</v>
      </c>
      <c r="BU38">
        <v>1799.98</v>
      </c>
      <c r="BV38">
        <v>0.90001200000000003</v>
      </c>
      <c r="BW38">
        <v>9.9988099999999996E-2</v>
      </c>
      <c r="BX38">
        <v>0</v>
      </c>
      <c r="BY38">
        <v>2.1924999999999999</v>
      </c>
      <c r="BZ38">
        <v>0</v>
      </c>
      <c r="CA38">
        <v>12588.1</v>
      </c>
      <c r="CB38">
        <v>13894.8</v>
      </c>
      <c r="CC38">
        <v>34.686999999999998</v>
      </c>
      <c r="CD38">
        <v>37.875</v>
      </c>
      <c r="CE38">
        <v>36.125</v>
      </c>
      <c r="CF38">
        <v>37</v>
      </c>
      <c r="CG38">
        <v>34.561999999999998</v>
      </c>
      <c r="CH38">
        <v>1620</v>
      </c>
      <c r="CI38">
        <v>179.98</v>
      </c>
      <c r="CJ38">
        <v>0</v>
      </c>
      <c r="CK38">
        <v>1690073621.7</v>
      </c>
      <c r="CL38">
        <v>0</v>
      </c>
      <c r="CM38">
        <v>1690072309</v>
      </c>
      <c r="CN38" t="s">
        <v>350</v>
      </c>
      <c r="CO38">
        <v>1690072304</v>
      </c>
      <c r="CP38">
        <v>1690072309</v>
      </c>
      <c r="CQ38">
        <v>66</v>
      </c>
      <c r="CR38">
        <v>-5.0000000000000001E-3</v>
      </c>
      <c r="CS38">
        <v>1.4999999999999999E-2</v>
      </c>
      <c r="CT38">
        <v>-6.4210000000000003</v>
      </c>
      <c r="CU38">
        <v>-0.16400000000000001</v>
      </c>
      <c r="CV38">
        <v>421</v>
      </c>
      <c r="CW38">
        <v>15</v>
      </c>
      <c r="CX38">
        <v>0.1</v>
      </c>
      <c r="CY38">
        <v>0.04</v>
      </c>
      <c r="CZ38">
        <v>14.104769286204</v>
      </c>
      <c r="DA38">
        <v>1.7673756322913601</v>
      </c>
      <c r="DB38">
        <v>0.18381201867432501</v>
      </c>
      <c r="DC38">
        <v>1</v>
      </c>
      <c r="DD38">
        <v>414.20833333333297</v>
      </c>
      <c r="DE38">
        <v>3.7486753246751499</v>
      </c>
      <c r="DF38">
        <v>0.38738959512704202</v>
      </c>
      <c r="DG38">
        <v>-1</v>
      </c>
      <c r="DH38">
        <v>1799.9909523809499</v>
      </c>
      <c r="DI38">
        <v>-4.9497554388957098E-3</v>
      </c>
      <c r="DJ38">
        <v>0.103597424214377</v>
      </c>
      <c r="DK38">
        <v>1</v>
      </c>
      <c r="DL38">
        <v>2</v>
      </c>
      <c r="DM38">
        <v>2</v>
      </c>
      <c r="DN38" t="s">
        <v>351</v>
      </c>
      <c r="DO38">
        <v>3.24044</v>
      </c>
      <c r="DP38">
        <v>2.84022</v>
      </c>
      <c r="DQ38">
        <v>9.8009299999999994E-2</v>
      </c>
      <c r="DR38">
        <v>9.9137000000000003E-2</v>
      </c>
      <c r="DS38">
        <v>9.6711800000000001E-2</v>
      </c>
      <c r="DT38">
        <v>8.5581400000000002E-2</v>
      </c>
      <c r="DU38">
        <v>26413.4</v>
      </c>
      <c r="DV38">
        <v>27519.8</v>
      </c>
      <c r="DW38">
        <v>27396.2</v>
      </c>
      <c r="DX38">
        <v>28661.3</v>
      </c>
      <c r="DY38">
        <v>32611.4</v>
      </c>
      <c r="DZ38">
        <v>34877.800000000003</v>
      </c>
      <c r="EA38">
        <v>36628</v>
      </c>
      <c r="EB38">
        <v>38821.9</v>
      </c>
      <c r="EC38">
        <v>2.3436300000000001</v>
      </c>
      <c r="ED38">
        <v>1.7375</v>
      </c>
      <c r="EE38">
        <v>0.119172</v>
      </c>
      <c r="EF38">
        <v>0</v>
      </c>
      <c r="EG38">
        <v>19.089400000000001</v>
      </c>
      <c r="EH38">
        <v>999.9</v>
      </c>
      <c r="EI38">
        <v>57.264000000000003</v>
      </c>
      <c r="EJ38">
        <v>22.97</v>
      </c>
      <c r="EK38">
        <v>16.1449</v>
      </c>
      <c r="EL38">
        <v>62.178699999999999</v>
      </c>
      <c r="EM38">
        <v>38.0809</v>
      </c>
      <c r="EN38">
        <v>1</v>
      </c>
      <c r="EO38">
        <v>-0.46577000000000002</v>
      </c>
      <c r="EP38">
        <v>1.6619299999999999</v>
      </c>
      <c r="EQ38">
        <v>19.933199999999999</v>
      </c>
      <c r="ER38">
        <v>5.2172900000000002</v>
      </c>
      <c r="ES38">
        <v>11.9261</v>
      </c>
      <c r="ET38">
        <v>4.9554499999999999</v>
      </c>
      <c r="EU38">
        <v>3.2970799999999998</v>
      </c>
      <c r="EV38">
        <v>9999</v>
      </c>
      <c r="EW38">
        <v>6374.3</v>
      </c>
      <c r="EX38">
        <v>91.7</v>
      </c>
      <c r="EY38">
        <v>174</v>
      </c>
      <c r="EZ38">
        <v>1.851</v>
      </c>
      <c r="FA38">
        <v>1.8501700000000001</v>
      </c>
      <c r="FB38">
        <v>1.8560000000000001</v>
      </c>
      <c r="FC38">
        <v>1.86002</v>
      </c>
      <c r="FD38">
        <v>1.85467</v>
      </c>
      <c r="FE38">
        <v>1.85477</v>
      </c>
      <c r="FF38">
        <v>1.85476</v>
      </c>
      <c r="FG38">
        <v>1.85459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-6.4210000000000003</v>
      </c>
      <c r="FV38">
        <v>-0.1638</v>
      </c>
      <c r="FW38">
        <v>-6.4208181818181602</v>
      </c>
      <c r="FX38">
        <v>0</v>
      </c>
      <c r="FY38">
        <v>0</v>
      </c>
      <c r="FZ38">
        <v>0</v>
      </c>
      <c r="GA38">
        <v>-0.16376000000000199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21.8</v>
      </c>
      <c r="GJ38">
        <v>21.7</v>
      </c>
      <c r="GK38">
        <v>1.0656699999999999</v>
      </c>
      <c r="GL38">
        <v>2.5463900000000002</v>
      </c>
      <c r="GM38">
        <v>1.4489700000000001</v>
      </c>
      <c r="GN38">
        <v>2.3120099999999999</v>
      </c>
      <c r="GO38">
        <v>1.5466299999999999</v>
      </c>
      <c r="GP38">
        <v>2.4060100000000002</v>
      </c>
      <c r="GQ38">
        <v>25.716699999999999</v>
      </c>
      <c r="GR38">
        <v>14.491</v>
      </c>
      <c r="GS38">
        <v>18</v>
      </c>
      <c r="GT38">
        <v>643.28800000000001</v>
      </c>
      <c r="GU38">
        <v>374.94299999999998</v>
      </c>
      <c r="GV38">
        <v>18.710999999999999</v>
      </c>
      <c r="GW38">
        <v>21.321300000000001</v>
      </c>
      <c r="GX38">
        <v>30.001100000000001</v>
      </c>
      <c r="GY38">
        <v>21.220600000000001</v>
      </c>
      <c r="GZ38">
        <v>21.2027</v>
      </c>
      <c r="HA38">
        <v>21.331700000000001</v>
      </c>
      <c r="HB38">
        <v>10</v>
      </c>
      <c r="HC38">
        <v>-30</v>
      </c>
      <c r="HD38">
        <v>18.573699999999999</v>
      </c>
      <c r="HE38">
        <v>414.83800000000002</v>
      </c>
      <c r="HF38">
        <v>0</v>
      </c>
      <c r="HG38">
        <v>100.908</v>
      </c>
      <c r="HH38">
        <v>94.411299999999997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2023-07-22T16:53:12Z</dcterms:created>
  <dcterms:modified xsi:type="dcterms:W3CDTF">2023-07-31T15:36:53Z</dcterms:modified>
</cp:coreProperties>
</file>