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E79ACDC7-FBB0-6048-8DFD-FE35609B25E5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AR37" i="1"/>
  <c r="X37" i="1" s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D36" i="1"/>
  <c r="AC36" i="1"/>
  <c r="AB36" i="1"/>
  <c r="X36" i="1"/>
  <c r="U36" i="1"/>
  <c r="S36" i="1"/>
  <c r="P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P32" i="1"/>
  <c r="AO32" i="1"/>
  <c r="AN32" i="1"/>
  <c r="AL32" i="1"/>
  <c r="N32" i="1" s="1"/>
  <c r="M32" i="1" s="1"/>
  <c r="AD32" i="1"/>
  <c r="AC32" i="1"/>
  <c r="AB32" i="1"/>
  <c r="X32" i="1"/>
  <c r="U32" i="1"/>
  <c r="S32" i="1"/>
  <c r="P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P28" i="1"/>
  <c r="AO28" i="1"/>
  <c r="AN28" i="1"/>
  <c r="AL28" i="1"/>
  <c r="N28" i="1" s="1"/>
  <c r="M28" i="1" s="1"/>
  <c r="AD28" i="1"/>
  <c r="AC28" i="1"/>
  <c r="AB28" i="1"/>
  <c r="X28" i="1"/>
  <c r="U28" i="1"/>
  <c r="S28" i="1"/>
  <c r="P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P24" i="1"/>
  <c r="AO24" i="1"/>
  <c r="AN24" i="1"/>
  <c r="AL24" i="1"/>
  <c r="N24" i="1" s="1"/>
  <c r="M24" i="1" s="1"/>
  <c r="AD24" i="1"/>
  <c r="AC24" i="1"/>
  <c r="AB24" i="1"/>
  <c r="X24" i="1"/>
  <c r="U24" i="1"/>
  <c r="S24" i="1"/>
  <c r="P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P20" i="1"/>
  <c r="AO20" i="1"/>
  <c r="AN20" i="1"/>
  <c r="AL20" i="1"/>
  <c r="N20" i="1" s="1"/>
  <c r="M20" i="1" s="1"/>
  <c r="AD20" i="1"/>
  <c r="AC20" i="1"/>
  <c r="AB20" i="1"/>
  <c r="X20" i="1"/>
  <c r="U20" i="1"/>
  <c r="S20" i="1"/>
  <c r="P20" i="1"/>
  <c r="AR19" i="1"/>
  <c r="AQ19" i="1"/>
  <c r="AO19" i="1"/>
  <c r="AP19" i="1" s="1"/>
  <c r="AN19" i="1"/>
  <c r="AL19" i="1" s="1"/>
  <c r="AD19" i="1"/>
  <c r="AC19" i="1"/>
  <c r="AB19" i="1" s="1"/>
  <c r="U19" i="1"/>
  <c r="S19" i="1" l="1"/>
  <c r="P19" i="1"/>
  <c r="O19" i="1"/>
  <c r="N19" i="1"/>
  <c r="M19" i="1" s="1"/>
  <c r="AM19" i="1"/>
  <c r="AF32" i="1"/>
  <c r="AF28" i="1"/>
  <c r="V24" i="1"/>
  <c r="T24" i="1" s="1"/>
  <c r="W24" i="1" s="1"/>
  <c r="AF24" i="1"/>
  <c r="AF20" i="1"/>
  <c r="S35" i="1"/>
  <c r="P35" i="1"/>
  <c r="O35" i="1"/>
  <c r="N35" i="1"/>
  <c r="M35" i="1" s="1"/>
  <c r="AM35" i="1"/>
  <c r="S31" i="1"/>
  <c r="P31" i="1"/>
  <c r="O31" i="1"/>
  <c r="N31" i="1"/>
  <c r="M31" i="1" s="1"/>
  <c r="AM31" i="1"/>
  <c r="S27" i="1"/>
  <c r="P27" i="1"/>
  <c r="O27" i="1"/>
  <c r="N27" i="1"/>
  <c r="M27" i="1" s="1"/>
  <c r="AM27" i="1"/>
  <c r="N23" i="1"/>
  <c r="M23" i="1" s="1"/>
  <c r="S23" i="1"/>
  <c r="P23" i="1"/>
  <c r="O23" i="1"/>
  <c r="AM23" i="1"/>
  <c r="AF36" i="1"/>
  <c r="O20" i="1"/>
  <c r="S22" i="1"/>
  <c r="O24" i="1"/>
  <c r="S26" i="1"/>
  <c r="O28" i="1"/>
  <c r="S30" i="1"/>
  <c r="O32" i="1"/>
  <c r="S34" i="1"/>
  <c r="O36" i="1"/>
  <c r="S38" i="1"/>
  <c r="Y20" i="1"/>
  <c r="Z20" i="1" s="1"/>
  <c r="AM22" i="1"/>
  <c r="Y24" i="1"/>
  <c r="Z24" i="1" s="1"/>
  <c r="AM26" i="1"/>
  <c r="Y28" i="1"/>
  <c r="Z28" i="1" s="1"/>
  <c r="V28" i="1" s="1"/>
  <c r="T28" i="1" s="1"/>
  <c r="W28" i="1" s="1"/>
  <c r="Q28" i="1" s="1"/>
  <c r="R28" i="1" s="1"/>
  <c r="AM30" i="1"/>
  <c r="Y32" i="1"/>
  <c r="Z32" i="1" s="1"/>
  <c r="V32" i="1" s="1"/>
  <c r="T32" i="1" s="1"/>
  <c r="W32" i="1" s="1"/>
  <c r="Q32" i="1" s="1"/>
  <c r="R32" i="1" s="1"/>
  <c r="AM34" i="1"/>
  <c r="Y36" i="1"/>
  <c r="Z36" i="1" s="1"/>
  <c r="AM38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AM21" i="1"/>
  <c r="O22" i="1"/>
  <c r="AM25" i="1"/>
  <c r="O26" i="1"/>
  <c r="AM29" i="1"/>
  <c r="O30" i="1"/>
  <c r="AM33" i="1"/>
  <c r="O34" i="1"/>
  <c r="AM37" i="1"/>
  <c r="O38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AM20" i="1"/>
  <c r="O21" i="1"/>
  <c r="AM24" i="1"/>
  <c r="O25" i="1"/>
  <c r="AM28" i="1"/>
  <c r="O29" i="1"/>
  <c r="AM32" i="1"/>
  <c r="O33" i="1"/>
  <c r="AM36" i="1"/>
  <c r="O37" i="1"/>
  <c r="X21" i="1"/>
  <c r="X25" i="1"/>
  <c r="X29" i="1"/>
  <c r="X33" i="1"/>
  <c r="Y26" i="1" l="1"/>
  <c r="Z26" i="1" s="1"/>
  <c r="AF34" i="1"/>
  <c r="V34" i="1"/>
  <c r="T34" i="1" s="1"/>
  <c r="W34" i="1" s="1"/>
  <c r="Q34" i="1" s="1"/>
  <c r="R34" i="1" s="1"/>
  <c r="AF31" i="1"/>
  <c r="AA36" i="1"/>
  <c r="AE36" i="1" s="1"/>
  <c r="AH36" i="1"/>
  <c r="AI36" i="1" s="1"/>
  <c r="AG36" i="1"/>
  <c r="AA20" i="1"/>
  <c r="AE20" i="1" s="1"/>
  <c r="AH20" i="1"/>
  <c r="AG20" i="1"/>
  <c r="Q24" i="1"/>
  <c r="R24" i="1" s="1"/>
  <c r="Y38" i="1"/>
  <c r="Z38" i="1" s="1"/>
  <c r="Y22" i="1"/>
  <c r="Z22" i="1" s="1"/>
  <c r="AF30" i="1"/>
  <c r="AF27" i="1"/>
  <c r="Y31" i="1"/>
  <c r="Z31" i="1" s="1"/>
  <c r="AF37" i="1"/>
  <c r="AF21" i="1"/>
  <c r="Y27" i="1"/>
  <c r="Z27" i="1" s="1"/>
  <c r="AA32" i="1"/>
  <c r="AE32" i="1" s="1"/>
  <c r="AH32" i="1"/>
  <c r="AI32" i="1" s="1"/>
  <c r="AG32" i="1"/>
  <c r="Y33" i="1"/>
  <c r="Z33" i="1" s="1"/>
  <c r="Y34" i="1"/>
  <c r="Z34" i="1" s="1"/>
  <c r="AF26" i="1"/>
  <c r="V26" i="1"/>
  <c r="T26" i="1" s="1"/>
  <c r="W26" i="1" s="1"/>
  <c r="Q26" i="1" s="1"/>
  <c r="R26" i="1" s="1"/>
  <c r="AF23" i="1"/>
  <c r="AF19" i="1"/>
  <c r="AF25" i="1"/>
  <c r="V25" i="1"/>
  <c r="T25" i="1" s="1"/>
  <c r="W25" i="1" s="1"/>
  <c r="Q25" i="1" s="1"/>
  <c r="R25" i="1" s="1"/>
  <c r="AF33" i="1"/>
  <c r="V33" i="1"/>
  <c r="T33" i="1" s="1"/>
  <c r="W33" i="1" s="1"/>
  <c r="Q33" i="1" s="1"/>
  <c r="R33" i="1" s="1"/>
  <c r="Y23" i="1"/>
  <c r="Z23" i="1" s="1"/>
  <c r="Y25" i="1"/>
  <c r="Z25" i="1" s="1"/>
  <c r="Y30" i="1"/>
  <c r="Z30" i="1" s="1"/>
  <c r="V30" i="1" s="1"/>
  <c r="T30" i="1" s="1"/>
  <c r="W30" i="1" s="1"/>
  <c r="Q30" i="1" s="1"/>
  <c r="R30" i="1" s="1"/>
  <c r="AF38" i="1"/>
  <c r="V38" i="1"/>
  <c r="T38" i="1" s="1"/>
  <c r="W38" i="1" s="1"/>
  <c r="Q38" i="1" s="1"/>
  <c r="R38" i="1" s="1"/>
  <c r="AF22" i="1"/>
  <c r="V22" i="1"/>
  <c r="T22" i="1" s="1"/>
  <c r="W22" i="1" s="1"/>
  <c r="Q22" i="1" s="1"/>
  <c r="R22" i="1" s="1"/>
  <c r="V36" i="1"/>
  <c r="T36" i="1" s="1"/>
  <c r="W36" i="1" s="1"/>
  <c r="Q36" i="1" s="1"/>
  <c r="R36" i="1" s="1"/>
  <c r="Y37" i="1"/>
  <c r="Z37" i="1" s="1"/>
  <c r="AF35" i="1"/>
  <c r="V35" i="1"/>
  <c r="T35" i="1" s="1"/>
  <c r="W35" i="1" s="1"/>
  <c r="Q35" i="1" s="1"/>
  <c r="R35" i="1" s="1"/>
  <c r="V20" i="1"/>
  <c r="T20" i="1" s="1"/>
  <c r="W20" i="1" s="1"/>
  <c r="Q20" i="1" s="1"/>
  <c r="R20" i="1" s="1"/>
  <c r="Y29" i="1"/>
  <c r="Z29" i="1" s="1"/>
  <c r="V29" i="1" s="1"/>
  <c r="T29" i="1" s="1"/>
  <c r="W29" i="1" s="1"/>
  <c r="Q29" i="1" s="1"/>
  <c r="R29" i="1" s="1"/>
  <c r="AA28" i="1"/>
  <c r="AE28" i="1" s="1"/>
  <c r="AH28" i="1"/>
  <c r="AG28" i="1"/>
  <c r="Y21" i="1"/>
  <c r="Z21" i="1" s="1"/>
  <c r="V21" i="1" s="1"/>
  <c r="T21" i="1" s="1"/>
  <c r="W21" i="1" s="1"/>
  <c r="Q21" i="1" s="1"/>
  <c r="R21" i="1" s="1"/>
  <c r="AF29" i="1"/>
  <c r="Y35" i="1"/>
  <c r="Z35" i="1" s="1"/>
  <c r="Y19" i="1"/>
  <c r="Z19" i="1" s="1"/>
  <c r="AA24" i="1"/>
  <c r="AE24" i="1" s="1"/>
  <c r="AH24" i="1"/>
  <c r="AG24" i="1"/>
  <c r="AH38" i="1" l="1"/>
  <c r="AA38" i="1"/>
  <c r="AE38" i="1" s="1"/>
  <c r="AG38" i="1"/>
  <c r="AA27" i="1"/>
  <c r="AE27" i="1" s="1"/>
  <c r="AH27" i="1"/>
  <c r="AI27" i="1" s="1"/>
  <c r="AG27" i="1"/>
  <c r="AA35" i="1"/>
  <c r="AE35" i="1" s="1"/>
  <c r="AH35" i="1"/>
  <c r="AI35" i="1" s="1"/>
  <c r="AG35" i="1"/>
  <c r="AA23" i="1"/>
  <c r="AE23" i="1" s="1"/>
  <c r="AH23" i="1"/>
  <c r="AG23" i="1"/>
  <c r="V23" i="1"/>
  <c r="T23" i="1" s="1"/>
  <c r="W23" i="1" s="1"/>
  <c r="Q23" i="1" s="1"/>
  <c r="R23" i="1" s="1"/>
  <c r="AH22" i="1"/>
  <c r="AA22" i="1"/>
  <c r="AE22" i="1" s="1"/>
  <c r="AG22" i="1"/>
  <c r="AA31" i="1"/>
  <c r="AE31" i="1" s="1"/>
  <c r="AH31" i="1"/>
  <c r="AI31" i="1" s="1"/>
  <c r="AG31" i="1"/>
  <c r="AA29" i="1"/>
  <c r="AE29" i="1" s="1"/>
  <c r="AH29" i="1"/>
  <c r="AI29" i="1" s="1"/>
  <c r="AG29" i="1"/>
  <c r="V31" i="1"/>
  <c r="T31" i="1" s="1"/>
  <c r="W31" i="1" s="1"/>
  <c r="Q31" i="1" s="1"/>
  <c r="R31" i="1" s="1"/>
  <c r="AI24" i="1"/>
  <c r="AH34" i="1"/>
  <c r="AA34" i="1"/>
  <c r="AE34" i="1" s="1"/>
  <c r="AG34" i="1"/>
  <c r="AI20" i="1"/>
  <c r="V27" i="1"/>
  <c r="T27" i="1" s="1"/>
  <c r="W27" i="1" s="1"/>
  <c r="Q27" i="1" s="1"/>
  <c r="R27" i="1" s="1"/>
  <c r="AH21" i="1"/>
  <c r="AA21" i="1"/>
  <c r="AE21" i="1" s="1"/>
  <c r="AG21" i="1"/>
  <c r="AH30" i="1"/>
  <c r="AA30" i="1"/>
  <c r="AE30" i="1" s="1"/>
  <c r="AG30" i="1"/>
  <c r="AA19" i="1"/>
  <c r="AE19" i="1" s="1"/>
  <c r="AH19" i="1"/>
  <c r="AI19" i="1" s="1"/>
  <c r="AG19" i="1"/>
  <c r="AA37" i="1"/>
  <c r="AE37" i="1" s="1"/>
  <c r="AH37" i="1"/>
  <c r="AI37" i="1" s="1"/>
  <c r="AG37" i="1"/>
  <c r="AA25" i="1"/>
  <c r="AE25" i="1" s="1"/>
  <c r="AH25" i="1"/>
  <c r="AG25" i="1"/>
  <c r="V19" i="1"/>
  <c r="T19" i="1" s="1"/>
  <c r="W19" i="1" s="1"/>
  <c r="Q19" i="1" s="1"/>
  <c r="R19" i="1" s="1"/>
  <c r="AA33" i="1"/>
  <c r="AE33" i="1" s="1"/>
  <c r="AH33" i="1"/>
  <c r="AI33" i="1" s="1"/>
  <c r="AG33" i="1"/>
  <c r="AI28" i="1"/>
  <c r="V37" i="1"/>
  <c r="T37" i="1" s="1"/>
  <c r="W37" i="1" s="1"/>
  <c r="Q37" i="1" s="1"/>
  <c r="R37" i="1" s="1"/>
  <c r="AH26" i="1"/>
  <c r="AA26" i="1"/>
  <c r="AE26" i="1" s="1"/>
  <c r="AG26" i="1"/>
  <c r="AI21" i="1" l="1"/>
  <c r="AI22" i="1"/>
  <c r="AI26" i="1"/>
  <c r="AI25" i="1"/>
  <c r="AI23" i="1"/>
  <c r="AI30" i="1"/>
  <c r="AI34" i="1"/>
  <c r="AI38" i="1"/>
</calcChain>
</file>

<file path=xl/sharedStrings.xml><?xml version="1.0" encoding="utf-8"?>
<sst xmlns="http://schemas.openxmlformats.org/spreadsheetml/2006/main" count="1012" uniqueCount="393">
  <si>
    <t>File opened</t>
  </si>
  <si>
    <t>2023-07-22 14:12:11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</si>
  <si>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</si>
  <si>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</si>
  <si>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</si>
  <si>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</si>
  <si>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</si>
  <si>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</si>
  <si>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</si>
  <si>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</si>
  <si>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</si>
  <si>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</si>
  <si>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</si>
  <si>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</si>
  <si>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</si>
  <si>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</si>
  <si>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</si>
  <si>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</si>
  <si>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</si>
  <si>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</si>
  <si>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</si>
  <si>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</si>
  <si>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</si>
  <si>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</si>
  <si>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</si>
  <si>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</si>
  <si>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</si>
  <si>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14:12:11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</si>
  <si>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</si>
  <si>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</si>
  <si>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</si>
  <si>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</si>
  <si>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</si>
  <si>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</si>
  <si>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</si>
  <si>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</si>
  <si>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</si>
  <si>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</si>
  <si>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</si>
  <si>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</si>
  <si>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</si>
  <si>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</si>
  <si>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</si>
  <si>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</si>
  <si>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</si>
  <si>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</si>
  <si>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</si>
  <si>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</si>
  <si>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</si>
  <si>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</si>
  <si>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</si>
  <si>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</si>
  <si>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</si>
  <si>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</si>
  <si>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</si>
  <si>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</si>
  <si>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</si>
  <si>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</si>
  <si>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</si>
  <si>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</si>
  <si>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</si>
  <si>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</si>
  <si>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</si>
  <si>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</si>
  <si>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</si>
  <si>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</si>
  <si>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</si>
  <si>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</si>
  <si>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</si>
  <si>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</si>
  <si>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</si>
  <si>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</si>
  <si>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</si>
  <si>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</si>
  <si>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</si>
  <si>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</si>
  <si>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</si>
  <si>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</si>
  <si>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</si>
  <si>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</si>
  <si>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</si>
  <si>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</si>
  <si>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</si>
  <si>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</si>
  <si>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</si>
  <si>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</si>
  <si>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</si>
  <si>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1.84656 78.2784 373.594 621.486 876.563 1082.05 1283.22 1384.09</t>
  </si>
  <si>
    <t>Fs_true</t>
  </si>
  <si>
    <t>0.203093 99.9458 401.965 601.08 805.004 1000.84 1201.18 1401.09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</si>
  <si>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</si>
  <si>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</si>
  <si>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</si>
  <si>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</si>
  <si>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</si>
  <si>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</si>
  <si>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</si>
  <si>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</si>
  <si>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</si>
  <si>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</si>
  <si>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</si>
  <si>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</si>
  <si>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</si>
  <si>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</si>
  <si>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</si>
  <si>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</si>
  <si>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</si>
  <si>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</si>
  <si>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</si>
  <si>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</si>
  <si>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</si>
  <si>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</si>
  <si>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</si>
  <si>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</si>
  <si>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</si>
  <si>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</si>
  <si>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</si>
  <si>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</si>
  <si>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</si>
  <si>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</si>
  <si>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</si>
  <si>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</si>
  <si>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</si>
  <si>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</si>
  <si>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</si>
  <si>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</si>
  <si>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</si>
  <si>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</si>
  <si>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</si>
  <si>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</si>
  <si>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</si>
  <si>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</si>
  <si>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</si>
  <si>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</si>
  <si>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</si>
  <si>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</si>
  <si>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</si>
  <si>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</si>
  <si>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</si>
  <si>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</si>
  <si>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</si>
  <si>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</si>
  <si>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</si>
  <si>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</si>
  <si>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</si>
  <si>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</si>
  <si>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</si>
  <si>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</si>
  <si>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</si>
  <si>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</si>
  <si>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</si>
  <si>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</si>
  <si>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</si>
  <si>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</si>
  <si>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</si>
  <si>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</si>
  <si>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</si>
  <si>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</si>
  <si>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</si>
  <si>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</si>
  <si>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</si>
  <si>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</si>
  <si>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</si>
  <si>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</si>
  <si>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</si>
  <si>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</si>
  <si>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</si>
  <si>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</si>
  <si>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</si>
  <si>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</si>
  <si>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</si>
  <si>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</si>
  <si>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</si>
  <si>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</si>
  <si>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</si>
  <si>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</si>
  <si>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</si>
  <si>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</si>
  <si>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</si>
  <si>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</si>
  <si>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</si>
  <si>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</si>
  <si>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</si>
  <si>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</si>
  <si>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</si>
  <si>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</si>
  <si>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</si>
  <si>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</si>
  <si>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</si>
  <si>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</si>
  <si>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</si>
  <si>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</si>
  <si>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</si>
  <si>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</si>
  <si>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</si>
  <si>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</si>
  <si>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</si>
  <si>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</si>
  <si>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</si>
  <si>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</si>
  <si>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</si>
  <si>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</si>
  <si>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</si>
  <si>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</si>
  <si>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</si>
  <si>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</si>
  <si>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</si>
  <si>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</si>
  <si>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</si>
  <si>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</si>
  <si>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</si>
  <si>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</si>
  <si>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</si>
  <si>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</si>
  <si>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</si>
  <si>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</si>
  <si>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</si>
  <si>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</si>
  <si>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</si>
  <si>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</si>
  <si>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</si>
  <si>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</si>
  <si>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</si>
  <si>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</si>
  <si>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</si>
  <si>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</si>
  <si>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</si>
  <si>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</si>
  <si>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</si>
  <si>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</si>
  <si>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</si>
  <si>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</si>
  <si>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</si>
  <si>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</si>
  <si>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</si>
  <si>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</si>
  <si>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</si>
  <si>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</si>
  <si>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</si>
  <si>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</si>
  <si>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</si>
  <si>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</si>
  <si>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</si>
  <si>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</si>
  <si>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</si>
  <si>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</si>
  <si>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</si>
  <si>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</si>
  <si>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</si>
  <si>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</si>
  <si>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</si>
  <si>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</si>
  <si>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</si>
  <si>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</si>
  <si>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</si>
  <si>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</si>
  <si>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</si>
  <si>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</si>
  <si>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</si>
  <si>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</si>
  <si>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</si>
  <si>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</si>
  <si>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</si>
  <si>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</si>
  <si>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</si>
  <si>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</si>
  <si>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</si>
  <si>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</si>
  <si>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</si>
  <si>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</si>
  <si>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</si>
  <si>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</si>
  <si>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</si>
  <si>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</si>
  <si>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</si>
  <si>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</si>
  <si>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</si>
  <si>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</si>
  <si>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</si>
  <si>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</si>
  <si>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</si>
  <si>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</si>
  <si>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</si>
  <si>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</si>
  <si>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</si>
  <si>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</si>
  <si>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</si>
  <si>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</si>
  <si>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</si>
  <si>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</si>
  <si>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</si>
  <si>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</si>
  <si>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</si>
  <si>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</si>
  <si>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</si>
  <si>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</si>
  <si>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</si>
  <si>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</si>
  <si>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</si>
  <si>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</si>
  <si>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</si>
  <si>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</si>
  <si>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</si>
  <si>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</si>
  <si>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</si>
  <si>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</si>
  <si>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</si>
  <si>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</si>
  <si>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</si>
  <si>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</si>
  <si>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</si>
  <si>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</si>
  <si>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</si>
  <si>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</si>
  <si>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</si>
  <si>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</si>
  <si>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</si>
  <si>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</si>
  <si>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</si>
  <si>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</si>
  <si>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</si>
  <si>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</si>
  <si>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</si>
  <si>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</si>
  <si>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</si>
  <si>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</si>
  <si>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</si>
  <si>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</si>
  <si>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</si>
  <si>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</si>
  <si>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</si>
  <si>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</si>
  <si>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</si>
  <si>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</si>
  <si>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</si>
  <si>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</si>
  <si>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</si>
  <si>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</si>
  <si>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</si>
  <si>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</si>
  <si>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</si>
  <si>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</si>
  <si>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14:51:45</t>
  </si>
  <si>
    <t>14:51:45</t>
  </si>
  <si>
    <t>none</t>
  </si>
  <si>
    <t>Picabo</t>
  </si>
  <si>
    <t>20230722</t>
  </si>
  <si>
    <t>kse</t>
  </si>
  <si>
    <t>PEFR5</t>
  </si>
  <si>
    <t>BNL19092</t>
  </si>
  <si>
    <t>14:49:05</t>
  </si>
  <si>
    <t>2/2</t>
  </si>
  <si>
    <t>00000000</t>
  </si>
  <si>
    <t>iiiiiiii</t>
  </si>
  <si>
    <t>off</t>
  </si>
  <si>
    <t>20230722 14:52:45</t>
  </si>
  <si>
    <t>14:52:45</t>
  </si>
  <si>
    <t>20230722 14:53:46</t>
  </si>
  <si>
    <t>14:53:46</t>
  </si>
  <si>
    <t>20230722 14:54:46</t>
  </si>
  <si>
    <t>14:54:46</t>
  </si>
  <si>
    <t>20230722 14:55:47</t>
  </si>
  <si>
    <t>14:55:47</t>
  </si>
  <si>
    <t>20230722 14:56:47</t>
  </si>
  <si>
    <t>14:56:47</t>
  </si>
  <si>
    <t>20230722 14:57:48</t>
  </si>
  <si>
    <t>14:57:48</t>
  </si>
  <si>
    <t>20230722 14:58:48</t>
  </si>
  <si>
    <t>14:58:48</t>
  </si>
  <si>
    <t>20230722 14:59:49</t>
  </si>
  <si>
    <t>14:59:49</t>
  </si>
  <si>
    <t>20230722 15:00:49</t>
  </si>
  <si>
    <t>15:00:49</t>
  </si>
  <si>
    <t>20230722 15:01:50</t>
  </si>
  <si>
    <t>15:01:50</t>
  </si>
  <si>
    <t>20230722 15:02:50</t>
  </si>
  <si>
    <t>15:02:50</t>
  </si>
  <si>
    <t>20230722 15:03:51</t>
  </si>
  <si>
    <t>15:03:51</t>
  </si>
  <si>
    <t>20230722 15:04:51</t>
  </si>
  <si>
    <t>15:04:51</t>
  </si>
  <si>
    <t>20230722 15:05:52</t>
  </si>
  <si>
    <t>15:05:52</t>
  </si>
  <si>
    <t>20230722 15:06:52</t>
  </si>
  <si>
    <t>15:06:52</t>
  </si>
  <si>
    <t>20230722 15:07:53</t>
  </si>
  <si>
    <t>15:07:53</t>
  </si>
  <si>
    <t>20230722 15:08:53</t>
  </si>
  <si>
    <t>15:08:53</t>
  </si>
  <si>
    <t>20230722 15:09:54</t>
  </si>
  <si>
    <t>15:09:54</t>
  </si>
  <si>
    <t>20230722 15:10:54</t>
  </si>
  <si>
    <t>15:10:54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</si>
</sst>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1690066305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1690066305</v>
      </c>
      <c r="M19">
        <f t="shared" ref="M19:M38" si="0">(N19)/1000</f>
        <v>8.9695859223165998E-4</v>
      </c>
      <c r="N19">
        <f t="shared" ref="N19:N38" si="1">1000*AZ19*AL19*(AV19-AW19)/(100*$B$7*(1000-AL19*AV19))</f>
        <v>0.89695859223165997</v>
      </c>
      <c r="O19">
        <f t="shared" ref="O19:O38" si="2">AZ19*AL19*(AU19-AT19*(1000-AL19*AW19)/(1000-AL19*AV19))/(100*$B$7)</f>
        <v>10.924625916148832</v>
      </c>
      <c r="P19">
        <f t="shared" ref="P19:P38" si="3">AT19 - IF(AL19&gt;1, O19*$B$7*100/(AN19*BH19), 0)</f>
        <v>400.00099999999998</v>
      </c>
      <c r="Q19">
        <f t="shared" ref="Q19:Q38" si="4">((W19-M19/2)*P19-O19)/(W19+M19/2)</f>
        <v>227.86257756497605</v>
      </c>
      <c r="R19">
        <f t="shared" ref="R19:R38" si="5">Q19*(BA19+BB19)/1000</f>
        <v>22.721149055530695</v>
      </c>
      <c r="S19">
        <f t="shared" ref="S19:S38" si="6">(AT19 - IF(AL19&gt;1, O19*$B$7*100/(AN19*BH19), 0))*(BA19+BB19)/1000</f>
        <v>39.885805034263299</v>
      </c>
      <c r="T19">
        <f t="shared" ref="T19:T38" si="7">2/((1/V19-1/U19)+SIGN(V19)*SQRT((1/V19-1/U19)*(1/V19-1/U19) + 4*$C$7/(($C$7+1)*($C$7+1))*(2*1/V19*1/U19-1/U19*1/U19)))</f>
        <v>0.1059514102227138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2.9264864531845705</v>
      </c>
      <c r="V19">
        <f t="shared" ref="V19:V38" si="9">M19*(1000-(1000*0.61365*EXP(17.502*Z19/(240.97+Z19))/(BA19+BB19)+AV19)/2)/(1000*0.61365*EXP(17.502*Z19/(240.97+Z19))/(BA19+BB19)-AV19)</f>
        <v>0.10386561710200526</v>
      </c>
      <c r="W19">
        <f t="shared" ref="W19:W38" si="10">1/(($C$7+1)/(T19/1.6)+1/(U19/1.37)) + $C$7/(($C$7+1)/(T19/1.6) + $C$7/(U19/1.37))</f>
        <v>6.5099990884962822E-2</v>
      </c>
      <c r="X19">
        <f t="shared" ref="X19:X38" si="11">(AO19*AR19)</f>
        <v>330.77042399999999</v>
      </c>
      <c r="Y19">
        <f t="shared" ref="Y19:Y38" si="12">(BC19+(X19+2*0.95*0.0000000567*(((BC19+$B$9)+273)^4-(BC19+273)^4)-44100*M19)/(1.84*29.3*U19+8*0.95*0.0000000567*(BC19+273)^3))</f>
        <v>22.331139738150711</v>
      </c>
      <c r="Z19">
        <f t="shared" ref="Z19:Z38" si="13">($C$9*BD19+$D$9*BE19+$E$9*Y19)</f>
        <v>20.986699999999999</v>
      </c>
      <c r="AA19">
        <f t="shared" ref="AA19:AA38" si="14">0.61365*EXP(17.502*Z19/(240.97+Z19))</f>
        <v>2.4938926134753805</v>
      </c>
      <c r="AB19">
        <f t="shared" ref="AB19:AB38" si="15">(AC19/AD19*100)</f>
        <v>67.76356150438491</v>
      </c>
      <c r="AC19">
        <f t="shared" ref="AC19:AC38" si="16">AV19*(BA19+BB19)/1000</f>
        <v>1.6506798860945298</v>
      </c>
      <c r="AD19">
        <f t="shared" ref="AD19:AD38" si="17">0.61365*EXP(17.502*BC19/(240.97+BC19))</f>
        <v>2.4359402744610992</v>
      </c>
      <c r="AE19">
        <f t="shared" ref="AE19:AE38" si="18">(AA19-AV19*(BA19+BB19)/1000)</f>
        <v>0.84321272738085074</v>
      </c>
      <c r="AF19">
        <f t="shared" ref="AF19:AF38" si="19">(-M19*44100)</f>
        <v>-39.555873917416207</v>
      </c>
      <c r="AG19">
        <f t="shared" ref="AG19:AG38" si="20">2*29.3*U19*0.92*(BC19-Z19)</f>
        <v>-60.26918578768074</v>
      </c>
      <c r="AH19">
        <f t="shared" ref="AH19:AH38" si="21">2*0.95*0.0000000567*(((BC19+$B$9)+273)^4-(Z19+273)^4)</f>
        <v>-4.1744234661497321</v>
      </c>
      <c r="AI19">
        <f t="shared" ref="AI19:AI38" si="22">X19+AH19+AF19+AG19</f>
        <v>226.77094082875334</v>
      </c>
      <c r="AJ19">
        <v>65</v>
      </c>
      <c r="AK19">
        <v>11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53929.954920235228</v>
      </c>
      <c r="AO19">
        <f t="shared" ref="AO19:AO38" si="26">$B$13*BI19+$C$13*BJ19+$F$13*BU19*(1-BX19)</f>
        <v>1999.94</v>
      </c>
      <c r="AP19">
        <f t="shared" ref="AP19:AP38" si="27">AO19*AQ19</f>
        <v>1685.9495999999999</v>
      </c>
      <c r="AQ19">
        <f t="shared" ref="AQ19:AQ38" si="28">($B$13*$D$11+$C$13*$D$11+$F$13*((CH19+BZ19)/MAX(CH19+BZ19+CI19, 0.1)*$I$11+CI19/MAX(CH19+BZ19+CI19, 0.1)*$J$11))/($B$13+$C$13+$F$13)</f>
        <v>0.84300009000270004</v>
      </c>
      <c r="AR19">
        <f t="shared" ref="AR19:AR38" si="29">($B$13*$K$11+$C$13*$K$11+$F$13*((CH19+BZ19)/MAX(CH19+BZ19+CI19, 0.1)*$P$11+CI19/MAX(CH19+BZ19+CI19, 0.1)*$Q$11))/($B$13+$C$13+$F$13)</f>
        <v>0.16539017370521114</v>
      </c>
      <c r="AS19">
        <v>1690066305</v>
      </c>
      <c r="AT19">
        <v>400.00099999999998</v>
      </c>
      <c r="AU19">
        <v>411.28300000000002</v>
      </c>
      <c r="AV19">
        <v>16.554099999999998</v>
      </c>
      <c r="AW19">
        <v>15.6721</v>
      </c>
      <c r="AX19">
        <v>404.32600000000002</v>
      </c>
      <c r="AY19">
        <v>17.316700000000001</v>
      </c>
      <c r="AZ19">
        <v>600.07500000000005</v>
      </c>
      <c r="BA19">
        <v>99.6143</v>
      </c>
      <c r="BB19">
        <v>9.9963300000000005E-2</v>
      </c>
      <c r="BC19">
        <v>20.604700000000001</v>
      </c>
      <c r="BD19">
        <v>20.986699999999999</v>
      </c>
      <c r="BE19">
        <v>999.9</v>
      </c>
      <c r="BF19">
        <v>0</v>
      </c>
      <c r="BG19">
        <v>0</v>
      </c>
      <c r="BH19">
        <v>10021.200000000001</v>
      </c>
      <c r="BI19">
        <v>0</v>
      </c>
      <c r="BJ19">
        <v>13.381600000000001</v>
      </c>
      <c r="BK19">
        <v>-11.282400000000001</v>
      </c>
      <c r="BL19">
        <v>406.73399999999998</v>
      </c>
      <c r="BM19">
        <v>417.83100000000002</v>
      </c>
      <c r="BN19">
        <v>0.88199399999999994</v>
      </c>
      <c r="BO19">
        <v>411.28300000000002</v>
      </c>
      <c r="BP19">
        <v>15.6721</v>
      </c>
      <c r="BQ19">
        <v>1.64903</v>
      </c>
      <c r="BR19">
        <v>1.5611699999999999</v>
      </c>
      <c r="BS19">
        <v>14.4247</v>
      </c>
      <c r="BT19">
        <v>13.5807</v>
      </c>
      <c r="BU19">
        <v>1999.94</v>
      </c>
      <c r="BV19">
        <v>0.89999499999999999</v>
      </c>
      <c r="BW19">
        <v>0.100005</v>
      </c>
      <c r="BX19">
        <v>0</v>
      </c>
      <c r="BY19">
        <v>2.8054000000000001</v>
      </c>
      <c r="BZ19">
        <v>0</v>
      </c>
      <c r="CA19">
        <v>12700.6</v>
      </c>
      <c r="CB19">
        <v>16222.1</v>
      </c>
      <c r="CC19">
        <v>42</v>
      </c>
      <c r="CD19">
        <v>41.75</v>
      </c>
      <c r="CE19">
        <v>41.75</v>
      </c>
      <c r="CF19">
        <v>41.375</v>
      </c>
      <c r="CG19">
        <v>40.75</v>
      </c>
      <c r="CH19">
        <v>1799.94</v>
      </c>
      <c r="CI19">
        <v>200</v>
      </c>
      <c r="CJ19">
        <v>0</v>
      </c>
      <c r="CK19">
        <v>1690066321.0999999</v>
      </c>
      <c r="CL19">
        <v>0</v>
      </c>
      <c r="CM19">
        <v>1690066145</v>
      </c>
      <c r="CN19" t="s">
        <v>350</v>
      </c>
      <c r="CO19">
        <v>1690066131.5</v>
      </c>
      <c r="CP19">
        <v>1690066145</v>
      </c>
      <c r="CQ19">
        <v>45</v>
      </c>
      <c r="CR19">
        <v>0.20499999999999999</v>
      </c>
      <c r="CS19">
        <v>-2.1000000000000001E-2</v>
      </c>
      <c r="CT19">
        <v>-4.3620000000000001</v>
      </c>
      <c r="CU19">
        <v>-0.76300000000000001</v>
      </c>
      <c r="CV19">
        <v>412</v>
      </c>
      <c r="CW19">
        <v>16</v>
      </c>
      <c r="CX19">
        <v>0.27</v>
      </c>
      <c r="CY19">
        <v>0.09</v>
      </c>
      <c r="CZ19">
        <v>10.92341160933875</v>
      </c>
      <c r="DA19">
        <v>0.1860221194975574</v>
      </c>
      <c r="DB19">
        <v>3.9047624418496303E-2</v>
      </c>
      <c r="DC19">
        <v>1</v>
      </c>
      <c r="DD19">
        <v>411.33080487804881</v>
      </c>
      <c r="DE19">
        <v>-9.7923344948451549E-2</v>
      </c>
      <c r="DF19">
        <v>2.721389486577817E-2</v>
      </c>
      <c r="DG19">
        <v>-1</v>
      </c>
      <c r="DH19">
        <v>1999.9549999999999</v>
      </c>
      <c r="DI19">
        <v>6.5285561136144116E-2</v>
      </c>
      <c r="DJ19">
        <v>9.8158035840174615E-2</v>
      </c>
      <c r="DK19">
        <v>1</v>
      </c>
      <c r="DL19">
        <v>2</v>
      </c>
      <c r="DM19">
        <v>2</v>
      </c>
      <c r="DN19" t="s">
        <v>351</v>
      </c>
      <c r="DO19">
        <v>3.2153999999999998</v>
      </c>
      <c r="DP19">
        <v>2.72384</v>
      </c>
      <c r="DQ19">
        <v>9.4993800000000003E-2</v>
      </c>
      <c r="DR19">
        <v>9.5788100000000001E-2</v>
      </c>
      <c r="DS19">
        <v>9.1528799999999993E-2</v>
      </c>
      <c r="DT19">
        <v>8.4227399999999994E-2</v>
      </c>
      <c r="DU19">
        <v>27487.8</v>
      </c>
      <c r="DV19">
        <v>30957.1</v>
      </c>
      <c r="DW19">
        <v>28569.7</v>
      </c>
      <c r="DX19">
        <v>32813.4</v>
      </c>
      <c r="DY19">
        <v>36074.199999999997</v>
      </c>
      <c r="DZ19">
        <v>40460.6</v>
      </c>
      <c r="EA19">
        <v>41935.199999999997</v>
      </c>
      <c r="EB19">
        <v>47030.9</v>
      </c>
      <c r="EC19">
        <v>2.1348699999999998</v>
      </c>
      <c r="ED19">
        <v>1.88903</v>
      </c>
      <c r="EE19">
        <v>0.16655800000000001</v>
      </c>
      <c r="EF19">
        <v>0</v>
      </c>
      <c r="EG19">
        <v>18.229399999999998</v>
      </c>
      <c r="EH19">
        <v>999.9</v>
      </c>
      <c r="EI19">
        <v>63.5</v>
      </c>
      <c r="EJ19">
        <v>23.2</v>
      </c>
      <c r="EK19">
        <v>18.192699999999999</v>
      </c>
      <c r="EL19">
        <v>62.758499999999998</v>
      </c>
      <c r="EM19">
        <v>21.009599999999999</v>
      </c>
      <c r="EN19">
        <v>1</v>
      </c>
      <c r="EO19">
        <v>-0.564527</v>
      </c>
      <c r="EP19">
        <v>2.2082099999999998</v>
      </c>
      <c r="EQ19">
        <v>20.2181</v>
      </c>
      <c r="ER19">
        <v>5.2286700000000002</v>
      </c>
      <c r="ES19">
        <v>12.0091</v>
      </c>
      <c r="ET19">
        <v>4.9913999999999996</v>
      </c>
      <c r="EU19">
        <v>3.3050000000000002</v>
      </c>
      <c r="EV19">
        <v>8293</v>
      </c>
      <c r="EW19">
        <v>9999</v>
      </c>
      <c r="EX19">
        <v>543.9</v>
      </c>
      <c r="EY19">
        <v>87.7</v>
      </c>
      <c r="EZ19">
        <v>1.85242</v>
      </c>
      <c r="FA19">
        <v>1.8614200000000001</v>
      </c>
      <c r="FB19">
        <v>1.8603799999999999</v>
      </c>
      <c r="FC19">
        <v>1.85643</v>
      </c>
      <c r="FD19">
        <v>1.8608100000000001</v>
      </c>
      <c r="FE19">
        <v>1.8571299999999999</v>
      </c>
      <c r="FF19">
        <v>1.8591899999999999</v>
      </c>
      <c r="FG19">
        <v>1.8620300000000001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-4.3250000000000002</v>
      </c>
      <c r="FV19">
        <v>-0.76259999999999994</v>
      </c>
      <c r="FW19">
        <v>-2.875385245950548</v>
      </c>
      <c r="FX19">
        <v>-4.0117494158234393E-3</v>
      </c>
      <c r="FY19">
        <v>1.087516141204025E-6</v>
      </c>
      <c r="FZ19">
        <v>-8.657206703991749E-11</v>
      </c>
      <c r="GA19">
        <v>-0.76260000000000261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2.9</v>
      </c>
      <c r="GJ19">
        <v>2.7</v>
      </c>
      <c r="GK19">
        <v>1.01929</v>
      </c>
      <c r="GL19">
        <v>2.36084</v>
      </c>
      <c r="GM19">
        <v>1.5942400000000001</v>
      </c>
      <c r="GN19">
        <v>2.33521</v>
      </c>
      <c r="GO19">
        <v>1.40015</v>
      </c>
      <c r="GP19">
        <v>2.3095699999999999</v>
      </c>
      <c r="GQ19">
        <v>26.4786</v>
      </c>
      <c r="GR19">
        <v>13.5366</v>
      </c>
      <c r="GS19">
        <v>18</v>
      </c>
      <c r="GT19">
        <v>539.34500000000003</v>
      </c>
      <c r="GU19">
        <v>414.399</v>
      </c>
      <c r="GV19">
        <v>16.889600000000002</v>
      </c>
      <c r="GW19">
        <v>19.732500000000002</v>
      </c>
      <c r="GX19">
        <v>30</v>
      </c>
      <c r="GY19">
        <v>19.561199999999999</v>
      </c>
      <c r="GZ19">
        <v>19.511399999999998</v>
      </c>
      <c r="HA19">
        <v>20.452400000000001</v>
      </c>
      <c r="HB19">
        <v>0</v>
      </c>
      <c r="HC19">
        <v>-30</v>
      </c>
      <c r="HD19">
        <v>16.9072</v>
      </c>
      <c r="HE19">
        <v>411.34800000000001</v>
      </c>
      <c r="HF19">
        <v>0</v>
      </c>
      <c r="HG19">
        <v>104.898</v>
      </c>
      <c r="HH19">
        <v>103.861</v>
      </c>
    </row>
    <row r="20" spans="1:216" x14ac:dyDescent="0.2">
      <c r="A20">
        <v>2</v>
      </c>
      <c r="B20">
        <v>1690066365.5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1690066365.5</v>
      </c>
      <c r="M20">
        <f t="shared" si="0"/>
        <v>1.2825571517471408E-3</v>
      </c>
      <c r="N20">
        <f t="shared" si="1"/>
        <v>1.2825571517471408</v>
      </c>
      <c r="O20">
        <f t="shared" si="2"/>
        <v>10.882702670305848</v>
      </c>
      <c r="P20">
        <f t="shared" si="3"/>
        <v>399.99700000000001</v>
      </c>
      <c r="Q20">
        <f t="shared" si="4"/>
        <v>285.56184034970357</v>
      </c>
      <c r="R20">
        <f t="shared" si="5"/>
        <v>28.474463089746436</v>
      </c>
      <c r="S20">
        <f t="shared" si="6"/>
        <v>39.885230458528</v>
      </c>
      <c r="T20">
        <f t="shared" si="7"/>
        <v>0.1624845514123574</v>
      </c>
      <c r="U20">
        <f t="shared" si="8"/>
        <v>2.9219966944400846</v>
      </c>
      <c r="V20">
        <f t="shared" si="9"/>
        <v>0.15762673584600986</v>
      </c>
      <c r="W20">
        <f t="shared" si="10"/>
        <v>9.8941067603024152E-2</v>
      </c>
      <c r="X20">
        <f t="shared" si="11"/>
        <v>297.712155</v>
      </c>
      <c r="Y20">
        <f t="shared" si="12"/>
        <v>22.090048273693444</v>
      </c>
      <c r="Z20">
        <f t="shared" si="13"/>
        <v>20.944500000000001</v>
      </c>
      <c r="AA20">
        <f t="shared" si="14"/>
        <v>2.4874317786164104</v>
      </c>
      <c r="AB20">
        <f t="shared" si="15"/>
        <v>69.275385796084308</v>
      </c>
      <c r="AC20">
        <f t="shared" si="16"/>
        <v>1.6931008459903998</v>
      </c>
      <c r="AD20">
        <f t="shared" si="17"/>
        <v>2.4440150372805283</v>
      </c>
      <c r="AE20">
        <f t="shared" si="18"/>
        <v>0.79433093262601062</v>
      </c>
      <c r="AF20">
        <f t="shared" si="19"/>
        <v>-56.560770392048909</v>
      </c>
      <c r="AG20">
        <f t="shared" si="20"/>
        <v>-45.069529204706242</v>
      </c>
      <c r="AH20">
        <f t="shared" si="21"/>
        <v>-3.1266294659389073</v>
      </c>
      <c r="AI20">
        <f t="shared" si="22"/>
        <v>192.95522593730595</v>
      </c>
      <c r="AJ20">
        <v>65</v>
      </c>
      <c r="AK20">
        <v>11</v>
      </c>
      <c r="AL20">
        <f t="shared" si="23"/>
        <v>1</v>
      </c>
      <c r="AM20">
        <f t="shared" si="24"/>
        <v>0</v>
      </c>
      <c r="AN20">
        <f t="shared" si="25"/>
        <v>53787.77965398768</v>
      </c>
      <c r="AO20">
        <f t="shared" si="26"/>
        <v>1800.06</v>
      </c>
      <c r="AP20">
        <f t="shared" si="27"/>
        <v>1517.4506999999999</v>
      </c>
      <c r="AQ20">
        <f t="shared" si="28"/>
        <v>0.84300006666444449</v>
      </c>
      <c r="AR20">
        <f t="shared" si="29"/>
        <v>0.16539012866237793</v>
      </c>
      <c r="AS20">
        <v>1690066365.5</v>
      </c>
      <c r="AT20">
        <v>399.99700000000001</v>
      </c>
      <c r="AU20">
        <v>411.392</v>
      </c>
      <c r="AV20">
        <v>16.979600000000001</v>
      </c>
      <c r="AW20">
        <v>15.7189</v>
      </c>
      <c r="AX20">
        <v>404.322</v>
      </c>
      <c r="AY20">
        <v>17.7422</v>
      </c>
      <c r="AZ20">
        <v>600.03800000000001</v>
      </c>
      <c r="BA20">
        <v>99.613699999999994</v>
      </c>
      <c r="BB20">
        <v>0.100124</v>
      </c>
      <c r="BC20">
        <v>20.6584</v>
      </c>
      <c r="BD20">
        <v>20.944500000000001</v>
      </c>
      <c r="BE20">
        <v>999.9</v>
      </c>
      <c r="BF20">
        <v>0</v>
      </c>
      <c r="BG20">
        <v>0</v>
      </c>
      <c r="BH20">
        <v>9995.6200000000008</v>
      </c>
      <c r="BI20">
        <v>0</v>
      </c>
      <c r="BJ20">
        <v>14.209</v>
      </c>
      <c r="BK20">
        <v>-11.395200000000001</v>
      </c>
      <c r="BL20">
        <v>406.90600000000001</v>
      </c>
      <c r="BM20">
        <v>417.96199999999999</v>
      </c>
      <c r="BN20">
        <v>1.26071</v>
      </c>
      <c r="BO20">
        <v>411.392</v>
      </c>
      <c r="BP20">
        <v>15.7189</v>
      </c>
      <c r="BQ20">
        <v>1.6914</v>
      </c>
      <c r="BR20">
        <v>1.56582</v>
      </c>
      <c r="BS20">
        <v>14.8177</v>
      </c>
      <c r="BT20">
        <v>13.6265</v>
      </c>
      <c r="BU20">
        <v>1800.06</v>
      </c>
      <c r="BV20">
        <v>0.89999600000000002</v>
      </c>
      <c r="BW20">
        <v>0.100004</v>
      </c>
      <c r="BX20">
        <v>0</v>
      </c>
      <c r="BY20">
        <v>2.1943999999999999</v>
      </c>
      <c r="BZ20">
        <v>0</v>
      </c>
      <c r="CA20">
        <v>11417.6</v>
      </c>
      <c r="CB20">
        <v>14600.8</v>
      </c>
      <c r="CC20">
        <v>40.561999999999998</v>
      </c>
      <c r="CD20">
        <v>40.311999999999998</v>
      </c>
      <c r="CE20">
        <v>40.5</v>
      </c>
      <c r="CF20">
        <v>39</v>
      </c>
      <c r="CG20">
        <v>39.25</v>
      </c>
      <c r="CH20">
        <v>1620.05</v>
      </c>
      <c r="CI20">
        <v>180.01</v>
      </c>
      <c r="CJ20">
        <v>0</v>
      </c>
      <c r="CK20">
        <v>1690066381.7</v>
      </c>
      <c r="CL20">
        <v>0</v>
      </c>
      <c r="CM20">
        <v>1690066145</v>
      </c>
      <c r="CN20" t="s">
        <v>350</v>
      </c>
      <c r="CO20">
        <v>1690066131.5</v>
      </c>
      <c r="CP20">
        <v>1690066145</v>
      </c>
      <c r="CQ20">
        <v>45</v>
      </c>
      <c r="CR20">
        <v>0.20499999999999999</v>
      </c>
      <c r="CS20">
        <v>-2.1000000000000001E-2</v>
      </c>
      <c r="CT20">
        <v>-4.3620000000000001</v>
      </c>
      <c r="CU20">
        <v>-0.76300000000000001</v>
      </c>
      <c r="CV20">
        <v>412</v>
      </c>
      <c r="CW20">
        <v>16</v>
      </c>
      <c r="CX20">
        <v>0.27</v>
      </c>
      <c r="CY20">
        <v>0.09</v>
      </c>
      <c r="CZ20">
        <v>10.90597597102885</v>
      </c>
      <c r="DA20">
        <v>-1.7199366349344328E-2</v>
      </c>
      <c r="DB20">
        <v>2.9143035734769149E-2</v>
      </c>
      <c r="DC20">
        <v>1</v>
      </c>
      <c r="DD20">
        <v>411.40126829268303</v>
      </c>
      <c r="DE20">
        <v>-3.6167247384007381E-3</v>
      </c>
      <c r="DF20">
        <v>1.8495911730530761E-2</v>
      </c>
      <c r="DG20">
        <v>-1</v>
      </c>
      <c r="DH20">
        <v>1800.032195121951</v>
      </c>
      <c r="DI20">
        <v>-0.10037729739618489</v>
      </c>
      <c r="DJ20">
        <v>0.10919912880743</v>
      </c>
      <c r="DK20">
        <v>1</v>
      </c>
      <c r="DL20">
        <v>2</v>
      </c>
      <c r="DM20">
        <v>2</v>
      </c>
      <c r="DN20" t="s">
        <v>351</v>
      </c>
      <c r="DO20">
        <v>3.2152500000000002</v>
      </c>
      <c r="DP20">
        <v>2.7237900000000002</v>
      </c>
      <c r="DQ20">
        <v>9.4986799999999996E-2</v>
      </c>
      <c r="DR20">
        <v>9.5797999999999994E-2</v>
      </c>
      <c r="DS20">
        <v>9.3144500000000005E-2</v>
      </c>
      <c r="DT20">
        <v>8.4401299999999999E-2</v>
      </c>
      <c r="DU20">
        <v>27485.1</v>
      </c>
      <c r="DV20">
        <v>30953.8</v>
      </c>
      <c r="DW20">
        <v>28566.9</v>
      </c>
      <c r="DX20">
        <v>32810.400000000001</v>
      </c>
      <c r="DY20">
        <v>36004.6</v>
      </c>
      <c r="DZ20">
        <v>40448.800000000003</v>
      </c>
      <c r="EA20">
        <v>41931.1</v>
      </c>
      <c r="EB20">
        <v>47026.2</v>
      </c>
      <c r="EC20">
        <v>2.1345000000000001</v>
      </c>
      <c r="ED20">
        <v>1.8884000000000001</v>
      </c>
      <c r="EE20">
        <v>0.16924700000000001</v>
      </c>
      <c r="EF20">
        <v>0</v>
      </c>
      <c r="EG20">
        <v>18.142399999999999</v>
      </c>
      <c r="EH20">
        <v>999.9</v>
      </c>
      <c r="EI20">
        <v>63.5</v>
      </c>
      <c r="EJ20">
        <v>23.2</v>
      </c>
      <c r="EK20">
        <v>18.192699999999999</v>
      </c>
      <c r="EL20">
        <v>62.578499999999998</v>
      </c>
      <c r="EM20">
        <v>21.161899999999999</v>
      </c>
      <c r="EN20">
        <v>1</v>
      </c>
      <c r="EO20">
        <v>-0.56372</v>
      </c>
      <c r="EP20">
        <v>0.43767400000000001</v>
      </c>
      <c r="EQ20">
        <v>20.2319</v>
      </c>
      <c r="ER20">
        <v>5.2280699999999998</v>
      </c>
      <c r="ES20">
        <v>12.0068</v>
      </c>
      <c r="ET20">
        <v>4.9909499999999998</v>
      </c>
      <c r="EU20">
        <v>3.3050000000000002</v>
      </c>
      <c r="EV20">
        <v>8294.1</v>
      </c>
      <c r="EW20">
        <v>9999</v>
      </c>
      <c r="EX20">
        <v>543.9</v>
      </c>
      <c r="EY20">
        <v>87.7</v>
      </c>
      <c r="EZ20">
        <v>1.85242</v>
      </c>
      <c r="FA20">
        <v>1.8613599999999999</v>
      </c>
      <c r="FB20">
        <v>1.8603499999999999</v>
      </c>
      <c r="FC20">
        <v>1.8563799999999999</v>
      </c>
      <c r="FD20">
        <v>1.8607800000000001</v>
      </c>
      <c r="FE20">
        <v>1.85707</v>
      </c>
      <c r="FF20">
        <v>1.8591299999999999</v>
      </c>
      <c r="FG20">
        <v>1.8620099999999999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-4.3250000000000002</v>
      </c>
      <c r="FV20">
        <v>-0.76259999999999994</v>
      </c>
      <c r="FW20">
        <v>-2.875385245950548</v>
      </c>
      <c r="FX20">
        <v>-4.0117494158234393E-3</v>
      </c>
      <c r="FY20">
        <v>1.087516141204025E-6</v>
      </c>
      <c r="FZ20">
        <v>-8.657206703991749E-11</v>
      </c>
      <c r="GA20">
        <v>-0.76260000000000261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3.9</v>
      </c>
      <c r="GJ20">
        <v>3.7</v>
      </c>
      <c r="GK20">
        <v>1.01929</v>
      </c>
      <c r="GL20">
        <v>2.3596200000000001</v>
      </c>
      <c r="GM20">
        <v>1.5942400000000001</v>
      </c>
      <c r="GN20">
        <v>2.3339799999999999</v>
      </c>
      <c r="GO20">
        <v>1.40015</v>
      </c>
      <c r="GP20">
        <v>2.34497</v>
      </c>
      <c r="GQ20">
        <v>26.499199999999998</v>
      </c>
      <c r="GR20">
        <v>13.545400000000001</v>
      </c>
      <c r="GS20">
        <v>18</v>
      </c>
      <c r="GT20">
        <v>539.55100000000004</v>
      </c>
      <c r="GU20">
        <v>414.36799999999999</v>
      </c>
      <c r="GV20">
        <v>18.4773</v>
      </c>
      <c r="GW20">
        <v>19.776599999999998</v>
      </c>
      <c r="GX20">
        <v>30.000499999999999</v>
      </c>
      <c r="GY20">
        <v>19.601700000000001</v>
      </c>
      <c r="GZ20">
        <v>19.5488</v>
      </c>
      <c r="HA20">
        <v>20.453800000000001</v>
      </c>
      <c r="HB20">
        <v>0</v>
      </c>
      <c r="HC20">
        <v>-30</v>
      </c>
      <c r="HD20">
        <v>18.499199999999998</v>
      </c>
      <c r="HE20">
        <v>411.28899999999999</v>
      </c>
      <c r="HF20">
        <v>0</v>
      </c>
      <c r="HG20">
        <v>104.887</v>
      </c>
      <c r="HH20">
        <v>103.851</v>
      </c>
    </row>
    <row r="21" spans="1:216" x14ac:dyDescent="0.2">
      <c r="A21">
        <v>3</v>
      </c>
      <c r="B21">
        <v>1690066426.0999999</v>
      </c>
      <c r="C21">
        <v>121.0999999046326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1690066426.0999999</v>
      </c>
      <c r="M21">
        <f t="shared" si="0"/>
        <v>1.2682709982830315E-3</v>
      </c>
      <c r="N21">
        <f t="shared" si="1"/>
        <v>1.2682709982830316</v>
      </c>
      <c r="O21">
        <f t="shared" si="2"/>
        <v>10.85034648272751</v>
      </c>
      <c r="P21">
        <f t="shared" si="3"/>
        <v>400.00599999999997</v>
      </c>
      <c r="Q21">
        <f t="shared" si="4"/>
        <v>281.47417953715802</v>
      </c>
      <c r="R21">
        <f t="shared" si="5"/>
        <v>28.067368836259199</v>
      </c>
      <c r="S21">
        <f t="shared" si="6"/>
        <v>39.886841333645599</v>
      </c>
      <c r="T21">
        <f t="shared" si="7"/>
        <v>0.15615885657040682</v>
      </c>
      <c r="U21">
        <f t="shared" si="8"/>
        <v>2.9233442251905863</v>
      </c>
      <c r="V21">
        <f t="shared" si="9"/>
        <v>0.15166829521525038</v>
      </c>
      <c r="W21">
        <f t="shared" si="10"/>
        <v>9.5185387455263601E-2</v>
      </c>
      <c r="X21">
        <f t="shared" si="11"/>
        <v>248.080791</v>
      </c>
      <c r="Y21">
        <f t="shared" si="12"/>
        <v>22.070343970636401</v>
      </c>
      <c r="Z21">
        <f t="shared" si="13"/>
        <v>21.0184</v>
      </c>
      <c r="AA21">
        <f t="shared" si="14"/>
        <v>2.4987555564359294</v>
      </c>
      <c r="AB21">
        <f t="shared" si="15"/>
        <v>67.695171494221057</v>
      </c>
      <c r="AC21">
        <f t="shared" si="16"/>
        <v>1.6824017314272</v>
      </c>
      <c r="AD21">
        <f t="shared" si="17"/>
        <v>2.4852610522905936</v>
      </c>
      <c r="AE21">
        <f t="shared" si="18"/>
        <v>0.81635382500872944</v>
      </c>
      <c r="AF21">
        <f t="shared" si="19"/>
        <v>-55.93075102428169</v>
      </c>
      <c r="AG21">
        <f t="shared" si="20"/>
        <v>-13.884853713812754</v>
      </c>
      <c r="AH21">
        <f t="shared" si="21"/>
        <v>-0.9644970100863095</v>
      </c>
      <c r="AI21">
        <f t="shared" si="22"/>
        <v>177.30068925181925</v>
      </c>
      <c r="AJ21">
        <v>65</v>
      </c>
      <c r="AK21">
        <v>11</v>
      </c>
      <c r="AL21">
        <f t="shared" si="23"/>
        <v>1</v>
      </c>
      <c r="AM21">
        <f t="shared" si="24"/>
        <v>0</v>
      </c>
      <c r="AN21">
        <f t="shared" si="25"/>
        <v>53777.727041868886</v>
      </c>
      <c r="AO21">
        <f t="shared" si="26"/>
        <v>1499.97</v>
      </c>
      <c r="AP21">
        <f t="shared" si="27"/>
        <v>1264.4751000000001</v>
      </c>
      <c r="AQ21">
        <f t="shared" si="28"/>
        <v>0.84300026000520012</v>
      </c>
      <c r="AR21">
        <f t="shared" si="29"/>
        <v>0.1653905018100362</v>
      </c>
      <c r="AS21">
        <v>1690066426.0999999</v>
      </c>
      <c r="AT21">
        <v>400.00599999999997</v>
      </c>
      <c r="AU21">
        <v>411.363</v>
      </c>
      <c r="AV21">
        <v>16.872</v>
      </c>
      <c r="AW21">
        <v>15.6252</v>
      </c>
      <c r="AX21">
        <v>404.33100000000002</v>
      </c>
      <c r="AY21">
        <v>17.634599999999999</v>
      </c>
      <c r="AZ21">
        <v>600.03499999999997</v>
      </c>
      <c r="BA21">
        <v>99.615799999999993</v>
      </c>
      <c r="BB21">
        <v>9.9807599999999996E-2</v>
      </c>
      <c r="BC21">
        <v>20.930299999999999</v>
      </c>
      <c r="BD21">
        <v>21.0184</v>
      </c>
      <c r="BE21">
        <v>999.9</v>
      </c>
      <c r="BF21">
        <v>0</v>
      </c>
      <c r="BG21">
        <v>0</v>
      </c>
      <c r="BH21">
        <v>10003.1</v>
      </c>
      <c r="BI21">
        <v>0</v>
      </c>
      <c r="BJ21">
        <v>12.458299999999999</v>
      </c>
      <c r="BK21">
        <v>-11.3566</v>
      </c>
      <c r="BL21">
        <v>406.87099999999998</v>
      </c>
      <c r="BM21">
        <v>417.892</v>
      </c>
      <c r="BN21">
        <v>1.2467699999999999</v>
      </c>
      <c r="BO21">
        <v>411.363</v>
      </c>
      <c r="BP21">
        <v>15.6252</v>
      </c>
      <c r="BQ21">
        <v>1.6807099999999999</v>
      </c>
      <c r="BR21">
        <v>1.5565199999999999</v>
      </c>
      <c r="BS21">
        <v>14.7194</v>
      </c>
      <c r="BT21">
        <v>13.5349</v>
      </c>
      <c r="BU21">
        <v>1499.97</v>
      </c>
      <c r="BV21">
        <v>0.89999200000000001</v>
      </c>
      <c r="BW21">
        <v>0.100008</v>
      </c>
      <c r="BX21">
        <v>0</v>
      </c>
      <c r="BY21">
        <v>2.7345999999999999</v>
      </c>
      <c r="BZ21">
        <v>0</v>
      </c>
      <c r="CA21">
        <v>9403.42</v>
      </c>
      <c r="CB21">
        <v>12166.7</v>
      </c>
      <c r="CC21">
        <v>39.125</v>
      </c>
      <c r="CD21">
        <v>39.375</v>
      </c>
      <c r="CE21">
        <v>39.311999999999998</v>
      </c>
      <c r="CF21">
        <v>37.75</v>
      </c>
      <c r="CG21">
        <v>38.125</v>
      </c>
      <c r="CH21">
        <v>1349.96</v>
      </c>
      <c r="CI21">
        <v>150.01</v>
      </c>
      <c r="CJ21">
        <v>0</v>
      </c>
      <c r="CK21">
        <v>1690066442.3</v>
      </c>
      <c r="CL21">
        <v>0</v>
      </c>
      <c r="CM21">
        <v>1690066145</v>
      </c>
      <c r="CN21" t="s">
        <v>350</v>
      </c>
      <c r="CO21">
        <v>1690066131.5</v>
      </c>
      <c r="CP21">
        <v>1690066145</v>
      </c>
      <c r="CQ21">
        <v>45</v>
      </c>
      <c r="CR21">
        <v>0.20499999999999999</v>
      </c>
      <c r="CS21">
        <v>-2.1000000000000001E-2</v>
      </c>
      <c r="CT21">
        <v>-4.3620000000000001</v>
      </c>
      <c r="CU21">
        <v>-0.76300000000000001</v>
      </c>
      <c r="CV21">
        <v>412</v>
      </c>
      <c r="CW21">
        <v>16</v>
      </c>
      <c r="CX21">
        <v>0.27</v>
      </c>
      <c r="CY21">
        <v>0.09</v>
      </c>
      <c r="CZ21">
        <v>10.81117642445134</v>
      </c>
      <c r="DA21">
        <v>0.66378306692811995</v>
      </c>
      <c r="DB21">
        <v>7.8476703338585238E-2</v>
      </c>
      <c r="DC21">
        <v>1</v>
      </c>
      <c r="DD21">
        <v>411.30704878048778</v>
      </c>
      <c r="DE21">
        <v>0.31797909407661212</v>
      </c>
      <c r="DF21">
        <v>4.5441976521931833E-2</v>
      </c>
      <c r="DG21">
        <v>-1</v>
      </c>
      <c r="DH21">
        <v>1500.0270731707319</v>
      </c>
      <c r="DI21">
        <v>2.3198089088156779E-2</v>
      </c>
      <c r="DJ21">
        <v>0.11699997711984431</v>
      </c>
      <c r="DK21">
        <v>1</v>
      </c>
      <c r="DL21">
        <v>2</v>
      </c>
      <c r="DM21">
        <v>2</v>
      </c>
      <c r="DN21" t="s">
        <v>351</v>
      </c>
      <c r="DO21">
        <v>3.2151900000000002</v>
      </c>
      <c r="DP21">
        <v>2.7235299999999998</v>
      </c>
      <c r="DQ21">
        <v>9.4981599999999999E-2</v>
      </c>
      <c r="DR21">
        <v>9.5786499999999997E-2</v>
      </c>
      <c r="DS21">
        <v>9.2729500000000006E-2</v>
      </c>
      <c r="DT21">
        <v>8.4031900000000007E-2</v>
      </c>
      <c r="DU21">
        <v>27484</v>
      </c>
      <c r="DV21">
        <v>30953.7</v>
      </c>
      <c r="DW21">
        <v>28565.7</v>
      </c>
      <c r="DX21">
        <v>32810.1</v>
      </c>
      <c r="DY21">
        <v>36019.9</v>
      </c>
      <c r="DZ21">
        <v>40464.5</v>
      </c>
      <c r="EA21">
        <v>41929.1</v>
      </c>
      <c r="EB21">
        <v>47025.5</v>
      </c>
      <c r="EC21">
        <v>2.1328299999999998</v>
      </c>
      <c r="ED21">
        <v>1.8877299999999999</v>
      </c>
      <c r="EE21">
        <v>0.170574</v>
      </c>
      <c r="EF21">
        <v>0</v>
      </c>
      <c r="EG21">
        <v>18.194600000000001</v>
      </c>
      <c r="EH21">
        <v>999.9</v>
      </c>
      <c r="EI21">
        <v>63.5</v>
      </c>
      <c r="EJ21">
        <v>23.2</v>
      </c>
      <c r="EK21">
        <v>18.1919</v>
      </c>
      <c r="EL21">
        <v>62.459400000000002</v>
      </c>
      <c r="EM21">
        <v>21.234000000000002</v>
      </c>
      <c r="EN21">
        <v>1</v>
      </c>
      <c r="EO21">
        <v>-0.56232000000000004</v>
      </c>
      <c r="EP21">
        <v>-7.4417200000000003E-2</v>
      </c>
      <c r="EQ21">
        <v>20.235399999999998</v>
      </c>
      <c r="ER21">
        <v>5.2288199999999998</v>
      </c>
      <c r="ES21">
        <v>12.0068</v>
      </c>
      <c r="ET21">
        <v>4.9897999999999998</v>
      </c>
      <c r="EU21">
        <v>3.3050000000000002</v>
      </c>
      <c r="EV21">
        <v>8295.5</v>
      </c>
      <c r="EW21">
        <v>9999</v>
      </c>
      <c r="EX21">
        <v>543.9</v>
      </c>
      <c r="EY21">
        <v>87.8</v>
      </c>
      <c r="EZ21">
        <v>1.85242</v>
      </c>
      <c r="FA21">
        <v>1.8613900000000001</v>
      </c>
      <c r="FB21">
        <v>1.8603499999999999</v>
      </c>
      <c r="FC21">
        <v>1.8563799999999999</v>
      </c>
      <c r="FD21">
        <v>1.86073</v>
      </c>
      <c r="FE21">
        <v>1.8571</v>
      </c>
      <c r="FF21">
        <v>1.85914</v>
      </c>
      <c r="FG21">
        <v>1.86202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-4.3250000000000002</v>
      </c>
      <c r="FV21">
        <v>-0.76259999999999994</v>
      </c>
      <c r="FW21">
        <v>-2.875385245950548</v>
      </c>
      <c r="FX21">
        <v>-4.0117494158234393E-3</v>
      </c>
      <c r="FY21">
        <v>1.087516141204025E-6</v>
      </c>
      <c r="FZ21">
        <v>-8.657206703991749E-11</v>
      </c>
      <c r="GA21">
        <v>-0.76260000000000261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4.9000000000000004</v>
      </c>
      <c r="GJ21">
        <v>4.7</v>
      </c>
      <c r="GK21">
        <v>1.01807</v>
      </c>
      <c r="GL21">
        <v>2.3596200000000001</v>
      </c>
      <c r="GM21">
        <v>1.5942400000000001</v>
      </c>
      <c r="GN21">
        <v>2.3339799999999999</v>
      </c>
      <c r="GO21">
        <v>1.40015</v>
      </c>
      <c r="GP21">
        <v>2.2485400000000002</v>
      </c>
      <c r="GQ21">
        <v>26.5199</v>
      </c>
      <c r="GR21">
        <v>13.5191</v>
      </c>
      <c r="GS21">
        <v>18</v>
      </c>
      <c r="GT21">
        <v>538.79700000000003</v>
      </c>
      <c r="GU21">
        <v>414.24099999999999</v>
      </c>
      <c r="GV21">
        <v>19.536300000000001</v>
      </c>
      <c r="GW21">
        <v>19.811</v>
      </c>
      <c r="GX21">
        <v>30</v>
      </c>
      <c r="GY21">
        <v>19.632999999999999</v>
      </c>
      <c r="GZ21">
        <v>19.578800000000001</v>
      </c>
      <c r="HA21">
        <v>20.449400000000001</v>
      </c>
      <c r="HB21">
        <v>0</v>
      </c>
      <c r="HC21">
        <v>-30</v>
      </c>
      <c r="HD21">
        <v>19.520600000000002</v>
      </c>
      <c r="HE21">
        <v>411.33699999999999</v>
      </c>
      <c r="HF21">
        <v>0</v>
      </c>
      <c r="HG21">
        <v>104.883</v>
      </c>
      <c r="HH21">
        <v>103.849</v>
      </c>
    </row>
    <row r="22" spans="1:216" x14ac:dyDescent="0.2">
      <c r="A22">
        <v>4</v>
      </c>
      <c r="B22">
        <v>1690066486.5999999</v>
      </c>
      <c r="C22">
        <v>181.5999999046326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1690066486.5999999</v>
      </c>
      <c r="M22">
        <f t="shared" si="0"/>
        <v>1.1966644494322033E-3</v>
      </c>
      <c r="N22">
        <f t="shared" si="1"/>
        <v>1.1966644494322034</v>
      </c>
      <c r="O22">
        <f t="shared" si="2"/>
        <v>10.774048500200458</v>
      </c>
      <c r="P22">
        <f t="shared" si="3"/>
        <v>399.988</v>
      </c>
      <c r="Q22">
        <f t="shared" si="4"/>
        <v>276.48174086927571</v>
      </c>
      <c r="R22">
        <f t="shared" si="5"/>
        <v>27.568603581943314</v>
      </c>
      <c r="S22">
        <f t="shared" si="6"/>
        <v>39.883684813559199</v>
      </c>
      <c r="T22">
        <f t="shared" si="7"/>
        <v>0.14830762580040394</v>
      </c>
      <c r="U22">
        <f t="shared" si="8"/>
        <v>2.9232826595492947</v>
      </c>
      <c r="V22">
        <f t="shared" si="9"/>
        <v>0.14425086067545015</v>
      </c>
      <c r="W22">
        <f t="shared" si="10"/>
        <v>9.0512029300278435E-2</v>
      </c>
      <c r="X22">
        <f t="shared" si="11"/>
        <v>206.71138499999998</v>
      </c>
      <c r="Y22">
        <f t="shared" si="12"/>
        <v>21.877328852888898</v>
      </c>
      <c r="Z22">
        <f t="shared" si="13"/>
        <v>20.924800000000001</v>
      </c>
      <c r="AA22">
        <f t="shared" si="14"/>
        <v>2.4844207238623941</v>
      </c>
      <c r="AB22">
        <f t="shared" si="15"/>
        <v>67.237255539858893</v>
      </c>
      <c r="AC22">
        <f t="shared" si="16"/>
        <v>1.67448697413688</v>
      </c>
      <c r="AD22">
        <f t="shared" si="17"/>
        <v>2.4904154113551349</v>
      </c>
      <c r="AE22">
        <f t="shared" si="18"/>
        <v>0.80993374972551413</v>
      </c>
      <c r="AF22">
        <f t="shared" si="19"/>
        <v>-52.772902219960166</v>
      </c>
      <c r="AG22">
        <f t="shared" si="20"/>
        <v>6.1779205778711654</v>
      </c>
      <c r="AH22">
        <f t="shared" si="21"/>
        <v>0.42902074471819368</v>
      </c>
      <c r="AI22">
        <f t="shared" si="22"/>
        <v>160.54542410262917</v>
      </c>
      <c r="AJ22">
        <v>65</v>
      </c>
      <c r="AK22">
        <v>11</v>
      </c>
      <c r="AL22">
        <f t="shared" si="23"/>
        <v>1</v>
      </c>
      <c r="AM22">
        <f t="shared" si="24"/>
        <v>0</v>
      </c>
      <c r="AN22">
        <f t="shared" si="25"/>
        <v>53769.672706052297</v>
      </c>
      <c r="AO22">
        <f t="shared" si="26"/>
        <v>1249.8399999999999</v>
      </c>
      <c r="AP22">
        <f t="shared" si="27"/>
        <v>1053.6152999999999</v>
      </c>
      <c r="AQ22">
        <f t="shared" si="28"/>
        <v>0.84300014401843437</v>
      </c>
      <c r="AR22">
        <f t="shared" si="29"/>
        <v>0.16539027795557831</v>
      </c>
      <c r="AS22">
        <v>1690066486.5999999</v>
      </c>
      <c r="AT22">
        <v>399.988</v>
      </c>
      <c r="AU22">
        <v>411.24099999999999</v>
      </c>
      <c r="AV22">
        <v>16.793199999999999</v>
      </c>
      <c r="AW22">
        <v>15.6166</v>
      </c>
      <c r="AX22">
        <v>404.31299999999999</v>
      </c>
      <c r="AY22">
        <v>17.555800000000001</v>
      </c>
      <c r="AZ22">
        <v>599.98400000000004</v>
      </c>
      <c r="BA22">
        <v>99.612300000000005</v>
      </c>
      <c r="BB22">
        <v>9.9903400000000003E-2</v>
      </c>
      <c r="BC22">
        <v>20.963999999999999</v>
      </c>
      <c r="BD22">
        <v>20.924800000000001</v>
      </c>
      <c r="BE22">
        <v>999.9</v>
      </c>
      <c r="BF22">
        <v>0</v>
      </c>
      <c r="BG22">
        <v>0</v>
      </c>
      <c r="BH22">
        <v>10003.1</v>
      </c>
      <c r="BI22">
        <v>0</v>
      </c>
      <c r="BJ22">
        <v>14.1145</v>
      </c>
      <c r="BK22">
        <v>-11.252700000000001</v>
      </c>
      <c r="BL22">
        <v>406.82</v>
      </c>
      <c r="BM22">
        <v>417.76499999999999</v>
      </c>
      <c r="BN22">
        <v>1.1766099999999999</v>
      </c>
      <c r="BO22">
        <v>411.24099999999999</v>
      </c>
      <c r="BP22">
        <v>15.6166</v>
      </c>
      <c r="BQ22">
        <v>1.6728099999999999</v>
      </c>
      <c r="BR22">
        <v>1.5556099999999999</v>
      </c>
      <c r="BS22">
        <v>14.6464</v>
      </c>
      <c r="BT22">
        <v>13.526</v>
      </c>
      <c r="BU22">
        <v>1249.8399999999999</v>
      </c>
      <c r="BV22">
        <v>0.89999200000000001</v>
      </c>
      <c r="BW22">
        <v>0.100008</v>
      </c>
      <c r="BX22">
        <v>0</v>
      </c>
      <c r="BY22">
        <v>2.5876999999999999</v>
      </c>
      <c r="BZ22">
        <v>0</v>
      </c>
      <c r="CA22">
        <v>7952.77</v>
      </c>
      <c r="CB22">
        <v>10137.799999999999</v>
      </c>
      <c r="CC22">
        <v>37.811999999999998</v>
      </c>
      <c r="CD22">
        <v>38.75</v>
      </c>
      <c r="CE22">
        <v>38.311999999999998</v>
      </c>
      <c r="CF22">
        <v>37</v>
      </c>
      <c r="CG22">
        <v>37.061999999999998</v>
      </c>
      <c r="CH22">
        <v>1124.8499999999999</v>
      </c>
      <c r="CI22">
        <v>124.99</v>
      </c>
      <c r="CJ22">
        <v>0</v>
      </c>
      <c r="CK22">
        <v>1690066502.9000001</v>
      </c>
      <c r="CL22">
        <v>0</v>
      </c>
      <c r="CM22">
        <v>1690066145</v>
      </c>
      <c r="CN22" t="s">
        <v>350</v>
      </c>
      <c r="CO22">
        <v>1690066131.5</v>
      </c>
      <c r="CP22">
        <v>1690066145</v>
      </c>
      <c r="CQ22">
        <v>45</v>
      </c>
      <c r="CR22">
        <v>0.20499999999999999</v>
      </c>
      <c r="CS22">
        <v>-2.1000000000000001E-2</v>
      </c>
      <c r="CT22">
        <v>-4.3620000000000001</v>
      </c>
      <c r="CU22">
        <v>-0.76300000000000001</v>
      </c>
      <c r="CV22">
        <v>412</v>
      </c>
      <c r="CW22">
        <v>16</v>
      </c>
      <c r="CX22">
        <v>0.27</v>
      </c>
      <c r="CY22">
        <v>0.09</v>
      </c>
      <c r="CZ22">
        <v>10.73661403463259</v>
      </c>
      <c r="DA22">
        <v>0.26212833017809151</v>
      </c>
      <c r="DB22">
        <v>5.5788398398013958E-2</v>
      </c>
      <c r="DC22">
        <v>1</v>
      </c>
      <c r="DD22">
        <v>411.20367499999992</v>
      </c>
      <c r="DE22">
        <v>0.13259662288908369</v>
      </c>
      <c r="DF22">
        <v>3.5455879272692233E-2</v>
      </c>
      <c r="DG22">
        <v>-1</v>
      </c>
      <c r="DH22">
        <v>1250.0068292682929</v>
      </c>
      <c r="DI22">
        <v>-3.8369235293187851E-2</v>
      </c>
      <c r="DJ22">
        <v>9.3897687557953122E-2</v>
      </c>
      <c r="DK22">
        <v>1</v>
      </c>
      <c r="DL22">
        <v>2</v>
      </c>
      <c r="DM22">
        <v>2</v>
      </c>
      <c r="DN22" t="s">
        <v>351</v>
      </c>
      <c r="DO22">
        <v>3.2150599999999998</v>
      </c>
      <c r="DP22">
        <v>2.72363</v>
      </c>
      <c r="DQ22">
        <v>9.4969600000000001E-2</v>
      </c>
      <c r="DR22">
        <v>9.5757300000000004E-2</v>
      </c>
      <c r="DS22">
        <v>9.2421500000000004E-2</v>
      </c>
      <c r="DT22">
        <v>8.3991899999999994E-2</v>
      </c>
      <c r="DU22">
        <v>27484</v>
      </c>
      <c r="DV22">
        <v>30954.5</v>
      </c>
      <c r="DW22">
        <v>28565.4</v>
      </c>
      <c r="DX22">
        <v>32809.9</v>
      </c>
      <c r="DY22">
        <v>36032.6</v>
      </c>
      <c r="DZ22">
        <v>40465.699999999997</v>
      </c>
      <c r="EA22">
        <v>41929.199999999997</v>
      </c>
      <c r="EB22">
        <v>47024.800000000003</v>
      </c>
      <c r="EC22">
        <v>2.1325500000000002</v>
      </c>
      <c r="ED22">
        <v>1.8876500000000001</v>
      </c>
      <c r="EE22">
        <v>0.155553</v>
      </c>
      <c r="EF22">
        <v>0</v>
      </c>
      <c r="EG22">
        <v>18.349799999999998</v>
      </c>
      <c r="EH22">
        <v>999.9</v>
      </c>
      <c r="EI22">
        <v>63.5</v>
      </c>
      <c r="EJ22">
        <v>23.2</v>
      </c>
      <c r="EK22">
        <v>18.195</v>
      </c>
      <c r="EL22">
        <v>62.879399999999997</v>
      </c>
      <c r="EM22">
        <v>20.793299999999999</v>
      </c>
      <c r="EN22">
        <v>1</v>
      </c>
      <c r="EO22">
        <v>-0.56154999999999999</v>
      </c>
      <c r="EP22">
        <v>-0.18737699999999999</v>
      </c>
      <c r="EQ22">
        <v>20.236899999999999</v>
      </c>
      <c r="ER22">
        <v>5.22478</v>
      </c>
      <c r="ES22">
        <v>12.0053</v>
      </c>
      <c r="ET22">
        <v>4.9901499999999999</v>
      </c>
      <c r="EU22">
        <v>3.3043300000000002</v>
      </c>
      <c r="EV22">
        <v>8296.9</v>
      </c>
      <c r="EW22">
        <v>9999</v>
      </c>
      <c r="EX22">
        <v>543.9</v>
      </c>
      <c r="EY22">
        <v>87.8</v>
      </c>
      <c r="EZ22">
        <v>1.85242</v>
      </c>
      <c r="FA22">
        <v>1.86141</v>
      </c>
      <c r="FB22">
        <v>1.8603700000000001</v>
      </c>
      <c r="FC22">
        <v>1.8564000000000001</v>
      </c>
      <c r="FD22">
        <v>1.8608</v>
      </c>
      <c r="FE22">
        <v>1.85711</v>
      </c>
      <c r="FF22">
        <v>1.8591500000000001</v>
      </c>
      <c r="FG22">
        <v>1.8620300000000001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-4.3250000000000002</v>
      </c>
      <c r="FV22">
        <v>-0.76259999999999994</v>
      </c>
      <c r="FW22">
        <v>-2.875385245950548</v>
      </c>
      <c r="FX22">
        <v>-4.0117494158234393E-3</v>
      </c>
      <c r="FY22">
        <v>1.087516141204025E-6</v>
      </c>
      <c r="FZ22">
        <v>-8.657206703991749E-11</v>
      </c>
      <c r="GA22">
        <v>-0.76260000000000261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5.9</v>
      </c>
      <c r="GJ22">
        <v>5.7</v>
      </c>
      <c r="GK22">
        <v>1.01807</v>
      </c>
      <c r="GL22">
        <v>2.3559600000000001</v>
      </c>
      <c r="GM22">
        <v>1.5942400000000001</v>
      </c>
      <c r="GN22">
        <v>2.33521</v>
      </c>
      <c r="GO22">
        <v>1.40015</v>
      </c>
      <c r="GP22">
        <v>2.35107</v>
      </c>
      <c r="GQ22">
        <v>26.5199</v>
      </c>
      <c r="GR22">
        <v>13.5191</v>
      </c>
      <c r="GS22">
        <v>18</v>
      </c>
      <c r="GT22">
        <v>538.83900000000006</v>
      </c>
      <c r="GU22">
        <v>414.36099999999999</v>
      </c>
      <c r="GV22">
        <v>19.410299999999999</v>
      </c>
      <c r="GW22">
        <v>19.8279</v>
      </c>
      <c r="GX22">
        <v>30.0001</v>
      </c>
      <c r="GY22">
        <v>19.652999999999999</v>
      </c>
      <c r="GZ22">
        <v>19.597000000000001</v>
      </c>
      <c r="HA22">
        <v>20.445900000000002</v>
      </c>
      <c r="HB22">
        <v>0</v>
      </c>
      <c r="HC22">
        <v>-30</v>
      </c>
      <c r="HD22">
        <v>19.427</v>
      </c>
      <c r="HE22">
        <v>411.11</v>
      </c>
      <c r="HF22">
        <v>0</v>
      </c>
      <c r="HG22">
        <v>104.88200000000001</v>
      </c>
      <c r="HH22">
        <v>103.848</v>
      </c>
    </row>
    <row r="23" spans="1:216" x14ac:dyDescent="0.2">
      <c r="A23">
        <v>5</v>
      </c>
      <c r="B23">
        <v>1690066547.0999999</v>
      </c>
      <c r="C23">
        <v>242.0999999046326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1690066547.0999999</v>
      </c>
      <c r="M23">
        <f t="shared" si="0"/>
        <v>1.0496029074793902E-3</v>
      </c>
      <c r="N23">
        <f t="shared" si="1"/>
        <v>1.0496029074793902</v>
      </c>
      <c r="O23">
        <f t="shared" si="2"/>
        <v>10.569701777187298</v>
      </c>
      <c r="P23">
        <f t="shared" si="3"/>
        <v>400.07600000000002</v>
      </c>
      <c r="Q23">
        <f t="shared" si="4"/>
        <v>258.08029642219464</v>
      </c>
      <c r="R23">
        <f t="shared" si="5"/>
        <v>25.733757307296802</v>
      </c>
      <c r="S23">
        <f t="shared" si="6"/>
        <v>39.8924630481348</v>
      </c>
      <c r="T23">
        <f t="shared" si="7"/>
        <v>0.12549473513051915</v>
      </c>
      <c r="U23">
        <f t="shared" si="8"/>
        <v>2.9275567421923023</v>
      </c>
      <c r="V23">
        <f t="shared" si="9"/>
        <v>0.12258094713806598</v>
      </c>
      <c r="W23">
        <f t="shared" si="10"/>
        <v>7.6869249444274604E-2</v>
      </c>
      <c r="X23">
        <f t="shared" si="11"/>
        <v>165.39841799999999</v>
      </c>
      <c r="Y23">
        <f t="shared" si="12"/>
        <v>21.905719123742998</v>
      </c>
      <c r="Z23">
        <f t="shared" si="13"/>
        <v>21.043800000000001</v>
      </c>
      <c r="AA23">
        <f t="shared" si="14"/>
        <v>2.5026580377463303</v>
      </c>
      <c r="AB23">
        <f t="shared" si="15"/>
        <v>65.961938464140076</v>
      </c>
      <c r="AC23">
        <f t="shared" si="16"/>
        <v>1.6667195422581897</v>
      </c>
      <c r="AD23">
        <f t="shared" si="17"/>
        <v>2.5267898140444962</v>
      </c>
      <c r="AE23">
        <f t="shared" si="18"/>
        <v>0.83593849548814059</v>
      </c>
      <c r="AF23">
        <f t="shared" si="19"/>
        <v>-46.287488219841109</v>
      </c>
      <c r="AG23">
        <f t="shared" si="20"/>
        <v>24.668897628996366</v>
      </c>
      <c r="AH23">
        <f t="shared" si="21"/>
        <v>1.7137125206791568</v>
      </c>
      <c r="AI23">
        <f t="shared" si="22"/>
        <v>145.49353992983441</v>
      </c>
      <c r="AJ23">
        <v>66</v>
      </c>
      <c r="AK23">
        <v>11</v>
      </c>
      <c r="AL23">
        <f t="shared" si="23"/>
        <v>1</v>
      </c>
      <c r="AM23">
        <f t="shared" si="24"/>
        <v>0</v>
      </c>
      <c r="AN23">
        <f t="shared" si="25"/>
        <v>53852.270968292309</v>
      </c>
      <c r="AO23">
        <f t="shared" si="26"/>
        <v>1000.06</v>
      </c>
      <c r="AP23">
        <f t="shared" si="27"/>
        <v>843.04979999999978</v>
      </c>
      <c r="AQ23">
        <f t="shared" si="28"/>
        <v>0.84299922004679706</v>
      </c>
      <c r="AR23">
        <f t="shared" si="29"/>
        <v>0.16538849469031858</v>
      </c>
      <c r="AS23">
        <v>1690066547.0999999</v>
      </c>
      <c r="AT23">
        <v>400.07600000000002</v>
      </c>
      <c r="AU23">
        <v>411.065</v>
      </c>
      <c r="AV23">
        <v>16.715299999999999</v>
      </c>
      <c r="AW23">
        <v>15.683299999999999</v>
      </c>
      <c r="AX23">
        <v>404.40100000000001</v>
      </c>
      <c r="AY23">
        <v>17.477900000000002</v>
      </c>
      <c r="AZ23">
        <v>600.03399999999999</v>
      </c>
      <c r="BA23">
        <v>99.612499999999997</v>
      </c>
      <c r="BB23">
        <v>9.9712300000000004E-2</v>
      </c>
      <c r="BC23">
        <v>21.200099999999999</v>
      </c>
      <c r="BD23">
        <v>21.043800000000001</v>
      </c>
      <c r="BE23">
        <v>999.9</v>
      </c>
      <c r="BF23">
        <v>0</v>
      </c>
      <c r="BG23">
        <v>0</v>
      </c>
      <c r="BH23">
        <v>10027.5</v>
      </c>
      <c r="BI23">
        <v>0</v>
      </c>
      <c r="BJ23">
        <v>13.888199999999999</v>
      </c>
      <c r="BK23">
        <v>-10.9895</v>
      </c>
      <c r="BL23">
        <v>406.87700000000001</v>
      </c>
      <c r="BM23">
        <v>417.61500000000001</v>
      </c>
      <c r="BN23">
        <v>1.0319799999999999</v>
      </c>
      <c r="BO23">
        <v>411.065</v>
      </c>
      <c r="BP23">
        <v>15.683299999999999</v>
      </c>
      <c r="BQ23">
        <v>1.6650499999999999</v>
      </c>
      <c r="BR23">
        <v>1.5622499999999999</v>
      </c>
      <c r="BS23">
        <v>14.574400000000001</v>
      </c>
      <c r="BT23">
        <v>13.5914</v>
      </c>
      <c r="BU23">
        <v>1000.06</v>
      </c>
      <c r="BV23">
        <v>0.90002300000000002</v>
      </c>
      <c r="BW23">
        <v>9.9976899999999994E-2</v>
      </c>
      <c r="BX23">
        <v>0</v>
      </c>
      <c r="BY23">
        <v>2.5264000000000002</v>
      </c>
      <c r="BZ23">
        <v>0</v>
      </c>
      <c r="CA23">
        <v>6542.3</v>
      </c>
      <c r="CB23">
        <v>8111.86</v>
      </c>
      <c r="CC23">
        <v>36.686999999999998</v>
      </c>
      <c r="CD23">
        <v>38.125</v>
      </c>
      <c r="CE23">
        <v>37.375</v>
      </c>
      <c r="CF23">
        <v>36.5</v>
      </c>
      <c r="CG23">
        <v>36.186999999999998</v>
      </c>
      <c r="CH23">
        <v>900.08</v>
      </c>
      <c r="CI23">
        <v>99.98</v>
      </c>
      <c r="CJ23">
        <v>0</v>
      </c>
      <c r="CK23">
        <v>1690066563.5</v>
      </c>
      <c r="CL23">
        <v>0</v>
      </c>
      <c r="CM23">
        <v>1690066145</v>
      </c>
      <c r="CN23" t="s">
        <v>350</v>
      </c>
      <c r="CO23">
        <v>1690066131.5</v>
      </c>
      <c r="CP23">
        <v>1690066145</v>
      </c>
      <c r="CQ23">
        <v>45</v>
      </c>
      <c r="CR23">
        <v>0.20499999999999999</v>
      </c>
      <c r="CS23">
        <v>-2.1000000000000001E-2</v>
      </c>
      <c r="CT23">
        <v>-4.3620000000000001</v>
      </c>
      <c r="CU23">
        <v>-0.76300000000000001</v>
      </c>
      <c r="CV23">
        <v>412</v>
      </c>
      <c r="CW23">
        <v>16</v>
      </c>
      <c r="CX23">
        <v>0.27</v>
      </c>
      <c r="CY23">
        <v>0.09</v>
      </c>
      <c r="CZ23">
        <v>10.60952934448059</v>
      </c>
      <c r="DA23">
        <v>5.6273805757009202E-2</v>
      </c>
      <c r="DB23">
        <v>3.942377919369669E-2</v>
      </c>
      <c r="DC23">
        <v>1</v>
      </c>
      <c r="DD23">
        <v>411.08277500000003</v>
      </c>
      <c r="DE23">
        <v>0.23532833020544899</v>
      </c>
      <c r="DF23">
        <v>3.5120853847817227E-2</v>
      </c>
      <c r="DG23">
        <v>-1</v>
      </c>
      <c r="DH23">
        <v>1000.0160487804879</v>
      </c>
      <c r="DI23">
        <v>0.1991693727511322</v>
      </c>
      <c r="DJ23">
        <v>6.3854618114987632E-2</v>
      </c>
      <c r="DK23">
        <v>1</v>
      </c>
      <c r="DL23">
        <v>2</v>
      </c>
      <c r="DM23">
        <v>2</v>
      </c>
      <c r="DN23" t="s">
        <v>351</v>
      </c>
      <c r="DO23">
        <v>3.21515</v>
      </c>
      <c r="DP23">
        <v>2.7236500000000001</v>
      </c>
      <c r="DQ23">
        <v>9.4981399999999994E-2</v>
      </c>
      <c r="DR23">
        <v>9.5723000000000003E-2</v>
      </c>
      <c r="DS23">
        <v>9.2120800000000003E-2</v>
      </c>
      <c r="DT23">
        <v>8.4248199999999995E-2</v>
      </c>
      <c r="DU23">
        <v>27483.7</v>
      </c>
      <c r="DV23">
        <v>30953.8</v>
      </c>
      <c r="DW23">
        <v>28565.5</v>
      </c>
      <c r="DX23">
        <v>32808</v>
      </c>
      <c r="DY23">
        <v>36044.400000000001</v>
      </c>
      <c r="DZ23">
        <v>40452.199999999997</v>
      </c>
      <c r="EA23">
        <v>41928.699999999997</v>
      </c>
      <c r="EB23">
        <v>47022.400000000001</v>
      </c>
      <c r="EC23">
        <v>2.1309800000000001</v>
      </c>
      <c r="ED23">
        <v>1.8875</v>
      </c>
      <c r="EE23">
        <v>0.15140300000000001</v>
      </c>
      <c r="EF23">
        <v>0</v>
      </c>
      <c r="EG23">
        <v>18.5381</v>
      </c>
      <c r="EH23">
        <v>999.9</v>
      </c>
      <c r="EI23">
        <v>63.6</v>
      </c>
      <c r="EJ23">
        <v>23.3</v>
      </c>
      <c r="EK23">
        <v>18.3309</v>
      </c>
      <c r="EL23">
        <v>63.019399999999997</v>
      </c>
      <c r="EM23">
        <v>20.8093</v>
      </c>
      <c r="EN23">
        <v>1</v>
      </c>
      <c r="EO23">
        <v>-0.556423</v>
      </c>
      <c r="EP23">
        <v>1.62934</v>
      </c>
      <c r="EQ23">
        <v>20.229099999999999</v>
      </c>
      <c r="ER23">
        <v>5.2289700000000003</v>
      </c>
      <c r="ES23">
        <v>12.008900000000001</v>
      </c>
      <c r="ET23">
        <v>4.9911000000000003</v>
      </c>
      <c r="EU23">
        <v>3.3050000000000002</v>
      </c>
      <c r="EV23">
        <v>8298.2999999999993</v>
      </c>
      <c r="EW23">
        <v>9999</v>
      </c>
      <c r="EX23">
        <v>543.9</v>
      </c>
      <c r="EY23">
        <v>87.8</v>
      </c>
      <c r="EZ23">
        <v>1.85242</v>
      </c>
      <c r="FA23">
        <v>1.8614200000000001</v>
      </c>
      <c r="FB23">
        <v>1.86036</v>
      </c>
      <c r="FC23">
        <v>1.8563799999999999</v>
      </c>
      <c r="FD23">
        <v>1.86077</v>
      </c>
      <c r="FE23">
        <v>1.8571299999999999</v>
      </c>
      <c r="FF23">
        <v>1.8591599999999999</v>
      </c>
      <c r="FG23">
        <v>1.8620300000000001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-4.3250000000000002</v>
      </c>
      <c r="FV23">
        <v>-0.76259999999999994</v>
      </c>
      <c r="FW23">
        <v>-2.875385245950548</v>
      </c>
      <c r="FX23">
        <v>-4.0117494158234393E-3</v>
      </c>
      <c r="FY23">
        <v>1.087516141204025E-6</v>
      </c>
      <c r="FZ23">
        <v>-8.657206703991749E-11</v>
      </c>
      <c r="GA23">
        <v>-0.76260000000000261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6.9</v>
      </c>
      <c r="GJ23">
        <v>6.7</v>
      </c>
      <c r="GK23">
        <v>1.01807</v>
      </c>
      <c r="GL23">
        <v>2.3571800000000001</v>
      </c>
      <c r="GM23">
        <v>1.5942400000000001</v>
      </c>
      <c r="GN23">
        <v>2.3339799999999999</v>
      </c>
      <c r="GO23">
        <v>1.40015</v>
      </c>
      <c r="GP23">
        <v>2.3046899999999999</v>
      </c>
      <c r="GQ23">
        <v>26.540500000000002</v>
      </c>
      <c r="GR23">
        <v>13.510400000000001</v>
      </c>
      <c r="GS23">
        <v>18</v>
      </c>
      <c r="GT23">
        <v>537.952</v>
      </c>
      <c r="GU23">
        <v>414.43</v>
      </c>
      <c r="GV23">
        <v>19.322500000000002</v>
      </c>
      <c r="GW23">
        <v>19.836400000000001</v>
      </c>
      <c r="GX23">
        <v>29.9999</v>
      </c>
      <c r="GY23">
        <v>19.666499999999999</v>
      </c>
      <c r="GZ23">
        <v>19.6144</v>
      </c>
      <c r="HA23">
        <v>20.438500000000001</v>
      </c>
      <c r="HB23">
        <v>0</v>
      </c>
      <c r="HC23">
        <v>-30</v>
      </c>
      <c r="HD23">
        <v>19.337499999999999</v>
      </c>
      <c r="HE23">
        <v>411.01100000000002</v>
      </c>
      <c r="HF23">
        <v>0</v>
      </c>
      <c r="HG23">
        <v>104.88200000000001</v>
      </c>
      <c r="HH23">
        <v>103.843</v>
      </c>
    </row>
    <row r="24" spans="1:216" x14ac:dyDescent="0.2">
      <c r="A24">
        <v>6</v>
      </c>
      <c r="B24">
        <v>1690066607.5999999</v>
      </c>
      <c r="C24">
        <v>302.59999990463263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1690066607.5999999</v>
      </c>
      <c r="M24">
        <f t="shared" si="0"/>
        <v>1.0527922131422696E-3</v>
      </c>
      <c r="N24">
        <f t="shared" si="1"/>
        <v>1.0527922131422696</v>
      </c>
      <c r="O24">
        <f t="shared" si="2"/>
        <v>10.416107060089521</v>
      </c>
      <c r="P24">
        <f t="shared" si="3"/>
        <v>399.976</v>
      </c>
      <c r="Q24">
        <f t="shared" si="4"/>
        <v>265.8001328856875</v>
      </c>
      <c r="R24">
        <f t="shared" si="5"/>
        <v>26.504168283850355</v>
      </c>
      <c r="S24">
        <f t="shared" si="6"/>
        <v>39.883468448304001</v>
      </c>
      <c r="T24">
        <f t="shared" si="7"/>
        <v>0.13112723919664793</v>
      </c>
      <c r="U24">
        <f t="shared" si="8"/>
        <v>2.9181750452889736</v>
      </c>
      <c r="V24">
        <f t="shared" si="9"/>
        <v>0.12793964494546606</v>
      </c>
      <c r="W24">
        <f t="shared" si="10"/>
        <v>8.0242216844522818E-2</v>
      </c>
      <c r="X24">
        <f t="shared" si="11"/>
        <v>124.05535082953686</v>
      </c>
      <c r="Y24">
        <f t="shared" si="12"/>
        <v>21.686541826083523</v>
      </c>
      <c r="Z24">
        <f t="shared" si="13"/>
        <v>20.940100000000001</v>
      </c>
      <c r="AA24">
        <f t="shared" si="14"/>
        <v>2.486758981714293</v>
      </c>
      <c r="AB24">
        <f t="shared" si="15"/>
        <v>66.518476490482556</v>
      </c>
      <c r="AC24">
        <f t="shared" si="16"/>
        <v>1.6833827888280002</v>
      </c>
      <c r="AD24">
        <f t="shared" si="17"/>
        <v>2.5306995554368386</v>
      </c>
      <c r="AE24">
        <f t="shared" si="18"/>
        <v>0.80337619288629281</v>
      </c>
      <c r="AF24">
        <f t="shared" si="19"/>
        <v>-46.428136599574088</v>
      </c>
      <c r="AG24">
        <f t="shared" si="20"/>
        <v>44.868991047469727</v>
      </c>
      <c r="AH24">
        <f t="shared" si="21"/>
        <v>3.1257533516537022</v>
      </c>
      <c r="AI24">
        <f t="shared" si="22"/>
        <v>125.62195862908621</v>
      </c>
      <c r="AJ24">
        <v>65</v>
      </c>
      <c r="AK24">
        <v>11</v>
      </c>
      <c r="AL24">
        <f t="shared" si="23"/>
        <v>1</v>
      </c>
      <c r="AM24">
        <f t="shared" si="24"/>
        <v>0</v>
      </c>
      <c r="AN24">
        <f t="shared" si="25"/>
        <v>53571.867842856031</v>
      </c>
      <c r="AO24">
        <f t="shared" si="26"/>
        <v>750.077</v>
      </c>
      <c r="AP24">
        <f t="shared" si="27"/>
        <v>632.31497099976002</v>
      </c>
      <c r="AQ24">
        <f t="shared" si="28"/>
        <v>0.84300007999146764</v>
      </c>
      <c r="AR24">
        <f t="shared" si="29"/>
        <v>0.16539015438353244</v>
      </c>
      <c r="AS24">
        <v>1690066607.5999999</v>
      </c>
      <c r="AT24">
        <v>399.976</v>
      </c>
      <c r="AU24">
        <v>410.81299999999999</v>
      </c>
      <c r="AV24">
        <v>16.882000000000001</v>
      </c>
      <c r="AW24">
        <v>15.847</v>
      </c>
      <c r="AX24">
        <v>404.30099999999999</v>
      </c>
      <c r="AY24">
        <v>17.644600000000001</v>
      </c>
      <c r="AZ24">
        <v>600.01099999999997</v>
      </c>
      <c r="BA24">
        <v>99.614500000000007</v>
      </c>
      <c r="BB24">
        <v>0.10015400000000001</v>
      </c>
      <c r="BC24">
        <v>21.225300000000001</v>
      </c>
      <c r="BD24">
        <v>20.940100000000001</v>
      </c>
      <c r="BE24">
        <v>999.9</v>
      </c>
      <c r="BF24">
        <v>0</v>
      </c>
      <c r="BG24">
        <v>0</v>
      </c>
      <c r="BH24">
        <v>9973.75</v>
      </c>
      <c r="BI24">
        <v>0</v>
      </c>
      <c r="BJ24">
        <v>15.622400000000001</v>
      </c>
      <c r="BK24">
        <v>-10.836499999999999</v>
      </c>
      <c r="BL24">
        <v>406.84399999999999</v>
      </c>
      <c r="BM24">
        <v>417.428</v>
      </c>
      <c r="BN24">
        <v>1.0349900000000001</v>
      </c>
      <c r="BO24">
        <v>410.81299999999999</v>
      </c>
      <c r="BP24">
        <v>15.847</v>
      </c>
      <c r="BQ24">
        <v>1.6816899999999999</v>
      </c>
      <c r="BR24">
        <v>1.5785899999999999</v>
      </c>
      <c r="BS24">
        <v>14.728400000000001</v>
      </c>
      <c r="BT24">
        <v>13.7514</v>
      </c>
      <c r="BU24">
        <v>750.077</v>
      </c>
      <c r="BV24">
        <v>0.9</v>
      </c>
      <c r="BW24">
        <v>9.9999900000000003E-2</v>
      </c>
      <c r="BX24">
        <v>0</v>
      </c>
      <c r="BY24">
        <v>2.6999</v>
      </c>
      <c r="BZ24">
        <v>0</v>
      </c>
      <c r="CA24">
        <v>5426.31</v>
      </c>
      <c r="CB24">
        <v>6084.1</v>
      </c>
      <c r="CC24">
        <v>36.561999999999998</v>
      </c>
      <c r="CD24">
        <v>38.811999999999998</v>
      </c>
      <c r="CE24">
        <v>37.875</v>
      </c>
      <c r="CF24">
        <v>37.311999999999998</v>
      </c>
      <c r="CG24">
        <v>36.5</v>
      </c>
      <c r="CH24">
        <v>675.07</v>
      </c>
      <c r="CI24">
        <v>75.010000000000005</v>
      </c>
      <c r="CJ24">
        <v>0</v>
      </c>
      <c r="CK24">
        <v>1690066624.0999999</v>
      </c>
      <c r="CL24">
        <v>0</v>
      </c>
      <c r="CM24">
        <v>1690066145</v>
      </c>
      <c r="CN24" t="s">
        <v>350</v>
      </c>
      <c r="CO24">
        <v>1690066131.5</v>
      </c>
      <c r="CP24">
        <v>1690066145</v>
      </c>
      <c r="CQ24">
        <v>45</v>
      </c>
      <c r="CR24">
        <v>0.20499999999999999</v>
      </c>
      <c r="CS24">
        <v>-2.1000000000000001E-2</v>
      </c>
      <c r="CT24">
        <v>-4.3620000000000001</v>
      </c>
      <c r="CU24">
        <v>-0.76300000000000001</v>
      </c>
      <c r="CV24">
        <v>412</v>
      </c>
      <c r="CW24">
        <v>16</v>
      </c>
      <c r="CX24">
        <v>0.27</v>
      </c>
      <c r="CY24">
        <v>0.09</v>
      </c>
      <c r="CZ24">
        <v>10.407414224239361</v>
      </c>
      <c r="DA24">
        <v>0.21733981556975179</v>
      </c>
      <c r="DB24">
        <v>4.7817895826367293E-2</v>
      </c>
      <c r="DC24">
        <v>1</v>
      </c>
      <c r="DD24">
        <v>410.82512500000001</v>
      </c>
      <c r="DE24">
        <v>0.12685553470778091</v>
      </c>
      <c r="DF24">
        <v>4.5202979713729573E-2</v>
      </c>
      <c r="DG24">
        <v>-1</v>
      </c>
      <c r="DH24">
        <v>750.01457499999992</v>
      </c>
      <c r="DI24">
        <v>0.1035107923520778</v>
      </c>
      <c r="DJ24">
        <v>0.15036254312494529</v>
      </c>
      <c r="DK24">
        <v>1</v>
      </c>
      <c r="DL24">
        <v>2</v>
      </c>
      <c r="DM24">
        <v>2</v>
      </c>
      <c r="DN24" t="s">
        <v>351</v>
      </c>
      <c r="DO24">
        <v>3.2150799999999999</v>
      </c>
      <c r="DP24">
        <v>2.7236199999999999</v>
      </c>
      <c r="DQ24">
        <v>9.4961900000000002E-2</v>
      </c>
      <c r="DR24">
        <v>9.5676899999999995E-2</v>
      </c>
      <c r="DS24">
        <v>9.2754000000000003E-2</v>
      </c>
      <c r="DT24">
        <v>8.4881399999999996E-2</v>
      </c>
      <c r="DU24">
        <v>27483.3</v>
      </c>
      <c r="DV24">
        <v>30955.4</v>
      </c>
      <c r="DW24">
        <v>28564.5</v>
      </c>
      <c r="DX24">
        <v>32808</v>
      </c>
      <c r="DY24">
        <v>36017.5</v>
      </c>
      <c r="DZ24">
        <v>40423.4</v>
      </c>
      <c r="EA24">
        <v>41927.4</v>
      </c>
      <c r="EB24">
        <v>47021.5</v>
      </c>
      <c r="EC24">
        <v>2.13185</v>
      </c>
      <c r="ED24">
        <v>1.8873200000000001</v>
      </c>
      <c r="EE24">
        <v>0.13206499999999999</v>
      </c>
      <c r="EF24">
        <v>0</v>
      </c>
      <c r="EG24">
        <v>18.7547</v>
      </c>
      <c r="EH24">
        <v>999.9</v>
      </c>
      <c r="EI24">
        <v>63.6</v>
      </c>
      <c r="EJ24">
        <v>23.3</v>
      </c>
      <c r="EK24">
        <v>18.332100000000001</v>
      </c>
      <c r="EL24">
        <v>63.229399999999998</v>
      </c>
      <c r="EM24">
        <v>21.125800000000002</v>
      </c>
      <c r="EN24">
        <v>1</v>
      </c>
      <c r="EO24">
        <v>-0.559276</v>
      </c>
      <c r="EP24">
        <v>-0.48066999999999999</v>
      </c>
      <c r="EQ24">
        <v>20.242699999999999</v>
      </c>
      <c r="ER24">
        <v>5.2285199999999996</v>
      </c>
      <c r="ES24">
        <v>12.007300000000001</v>
      </c>
      <c r="ET24">
        <v>4.9909999999999997</v>
      </c>
      <c r="EU24">
        <v>3.3050000000000002</v>
      </c>
      <c r="EV24">
        <v>8299.5</v>
      </c>
      <c r="EW24">
        <v>9999</v>
      </c>
      <c r="EX24">
        <v>543.9</v>
      </c>
      <c r="EY24">
        <v>87.8</v>
      </c>
      <c r="EZ24">
        <v>1.85242</v>
      </c>
      <c r="FA24">
        <v>1.8614200000000001</v>
      </c>
      <c r="FB24">
        <v>1.8603499999999999</v>
      </c>
      <c r="FC24">
        <v>1.85639</v>
      </c>
      <c r="FD24">
        <v>1.8607499999999999</v>
      </c>
      <c r="FE24">
        <v>1.85711</v>
      </c>
      <c r="FF24">
        <v>1.8591299999999999</v>
      </c>
      <c r="FG24">
        <v>1.8620300000000001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-4.3250000000000002</v>
      </c>
      <c r="FV24">
        <v>-0.76259999999999994</v>
      </c>
      <c r="FW24">
        <v>-2.875385245950548</v>
      </c>
      <c r="FX24">
        <v>-4.0117494158234393E-3</v>
      </c>
      <c r="FY24">
        <v>1.087516141204025E-6</v>
      </c>
      <c r="FZ24">
        <v>-8.657206703991749E-11</v>
      </c>
      <c r="GA24">
        <v>-0.76260000000000261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7.9</v>
      </c>
      <c r="GJ24">
        <v>7.7</v>
      </c>
      <c r="GK24">
        <v>1.01807</v>
      </c>
      <c r="GL24">
        <v>2.36206</v>
      </c>
      <c r="GM24">
        <v>1.5942400000000001</v>
      </c>
      <c r="GN24">
        <v>2.33643</v>
      </c>
      <c r="GO24">
        <v>1.40015</v>
      </c>
      <c r="GP24">
        <v>2.2802699999999998</v>
      </c>
      <c r="GQ24">
        <v>26.561199999999999</v>
      </c>
      <c r="GR24">
        <v>13.510400000000001</v>
      </c>
      <c r="GS24">
        <v>18</v>
      </c>
      <c r="GT24">
        <v>538.75800000000004</v>
      </c>
      <c r="GU24">
        <v>414.51400000000001</v>
      </c>
      <c r="GV24">
        <v>20.171199999999999</v>
      </c>
      <c r="GW24">
        <v>19.851700000000001</v>
      </c>
      <c r="GX24">
        <v>30.000299999999999</v>
      </c>
      <c r="GY24">
        <v>19.687100000000001</v>
      </c>
      <c r="GZ24">
        <v>19.635100000000001</v>
      </c>
      <c r="HA24">
        <v>20.435300000000002</v>
      </c>
      <c r="HB24">
        <v>0</v>
      </c>
      <c r="HC24">
        <v>-30</v>
      </c>
      <c r="HD24">
        <v>20.168500000000002</v>
      </c>
      <c r="HE24">
        <v>410.90699999999998</v>
      </c>
      <c r="HF24">
        <v>0</v>
      </c>
      <c r="HG24">
        <v>104.878</v>
      </c>
      <c r="HH24">
        <v>103.84099999999999</v>
      </c>
    </row>
    <row r="25" spans="1:216" x14ac:dyDescent="0.2">
      <c r="A25">
        <v>7</v>
      </c>
      <c r="B25">
        <v>1690066668.0999999</v>
      </c>
      <c r="C25">
        <v>363.09999990463263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1690066668.0999999</v>
      </c>
      <c r="M25">
        <f t="shared" si="0"/>
        <v>9.4882182870158552E-4</v>
      </c>
      <c r="N25">
        <f t="shared" si="1"/>
        <v>0.94882182870158549</v>
      </c>
      <c r="O25">
        <f t="shared" si="2"/>
        <v>10.231876732082808</v>
      </c>
      <c r="P25">
        <f t="shared" si="3"/>
        <v>400.02</v>
      </c>
      <c r="Q25">
        <f t="shared" si="4"/>
        <v>251.32220422783573</v>
      </c>
      <c r="R25">
        <f t="shared" si="5"/>
        <v>25.060328977429805</v>
      </c>
      <c r="S25">
        <f t="shared" si="6"/>
        <v>39.887573118941994</v>
      </c>
      <c r="T25">
        <f t="shared" si="7"/>
        <v>0.11554619803346225</v>
      </c>
      <c r="U25">
        <f t="shared" si="8"/>
        <v>2.9286916960324518</v>
      </c>
      <c r="V25">
        <f t="shared" si="9"/>
        <v>0.11307210554120552</v>
      </c>
      <c r="W25">
        <f t="shared" si="10"/>
        <v>7.0887941061995322E-2</v>
      </c>
      <c r="X25">
        <f t="shared" si="11"/>
        <v>99.273213777299077</v>
      </c>
      <c r="Y25">
        <f t="shared" si="12"/>
        <v>21.731152872308733</v>
      </c>
      <c r="Z25">
        <f t="shared" si="13"/>
        <v>21.020299999999999</v>
      </c>
      <c r="AA25">
        <f t="shared" si="14"/>
        <v>2.4990472898048388</v>
      </c>
      <c r="AB25">
        <f t="shared" si="15"/>
        <v>65.707587591303906</v>
      </c>
      <c r="AC25">
        <f t="shared" si="16"/>
        <v>1.6798509526095697</v>
      </c>
      <c r="AD25">
        <f t="shared" si="17"/>
        <v>2.5565555123680879</v>
      </c>
      <c r="AE25">
        <f t="shared" si="18"/>
        <v>0.81919633719526908</v>
      </c>
      <c r="AF25">
        <f t="shared" si="19"/>
        <v>-41.843042645739921</v>
      </c>
      <c r="AG25">
        <f t="shared" si="20"/>
        <v>58.546215186479209</v>
      </c>
      <c r="AH25">
        <f t="shared" si="21"/>
        <v>4.0690197410033004</v>
      </c>
      <c r="AI25">
        <f t="shared" si="22"/>
        <v>120.04540605904167</v>
      </c>
      <c r="AJ25">
        <v>66</v>
      </c>
      <c r="AK25">
        <v>11</v>
      </c>
      <c r="AL25">
        <f t="shared" si="23"/>
        <v>1</v>
      </c>
      <c r="AM25">
        <f t="shared" si="24"/>
        <v>0</v>
      </c>
      <c r="AN25">
        <f t="shared" si="25"/>
        <v>53850.763534014317</v>
      </c>
      <c r="AO25">
        <f t="shared" si="26"/>
        <v>600.24199999999996</v>
      </c>
      <c r="AP25">
        <f t="shared" si="27"/>
        <v>506.0035859986005</v>
      </c>
      <c r="AQ25">
        <f t="shared" si="28"/>
        <v>0.84299930027988801</v>
      </c>
      <c r="AR25">
        <f t="shared" si="29"/>
        <v>0.16538864954018392</v>
      </c>
      <c r="AS25">
        <v>1690066668.0999999</v>
      </c>
      <c r="AT25">
        <v>400.02</v>
      </c>
      <c r="AU25">
        <v>410.63099999999997</v>
      </c>
      <c r="AV25">
        <v>16.846699999999998</v>
      </c>
      <c r="AW25">
        <v>15.9139</v>
      </c>
      <c r="AX25">
        <v>404.34500000000003</v>
      </c>
      <c r="AY25">
        <v>17.609300000000001</v>
      </c>
      <c r="AZ25">
        <v>600.024</v>
      </c>
      <c r="BA25">
        <v>99.614400000000003</v>
      </c>
      <c r="BB25">
        <v>9.9547099999999999E-2</v>
      </c>
      <c r="BC25">
        <v>21.391100000000002</v>
      </c>
      <c r="BD25">
        <v>21.020299999999999</v>
      </c>
      <c r="BE25">
        <v>999.9</v>
      </c>
      <c r="BF25">
        <v>0</v>
      </c>
      <c r="BG25">
        <v>0</v>
      </c>
      <c r="BH25">
        <v>10033.799999999999</v>
      </c>
      <c r="BI25">
        <v>0</v>
      </c>
      <c r="BJ25">
        <v>15.716799999999999</v>
      </c>
      <c r="BK25">
        <v>-10.6111</v>
      </c>
      <c r="BL25">
        <v>406.87400000000002</v>
      </c>
      <c r="BM25">
        <v>417.27100000000002</v>
      </c>
      <c r="BN25">
        <v>0.93282100000000001</v>
      </c>
      <c r="BO25">
        <v>410.63099999999997</v>
      </c>
      <c r="BP25">
        <v>15.9139</v>
      </c>
      <c r="BQ25">
        <v>1.67818</v>
      </c>
      <c r="BR25">
        <v>1.58525</v>
      </c>
      <c r="BS25">
        <v>14.696</v>
      </c>
      <c r="BT25">
        <v>13.8162</v>
      </c>
      <c r="BU25">
        <v>600.24199999999996</v>
      </c>
      <c r="BV25">
        <v>0.90002700000000002</v>
      </c>
      <c r="BW25">
        <v>9.9972900000000003E-2</v>
      </c>
      <c r="BX25">
        <v>0</v>
      </c>
      <c r="BY25">
        <v>2.7004999999999999</v>
      </c>
      <c r="BZ25">
        <v>0</v>
      </c>
      <c r="CA25">
        <v>4757.62</v>
      </c>
      <c r="CB25">
        <v>4868.79</v>
      </c>
      <c r="CC25">
        <v>36.936999999999998</v>
      </c>
      <c r="CD25">
        <v>39.811999999999998</v>
      </c>
      <c r="CE25">
        <v>38.5</v>
      </c>
      <c r="CF25">
        <v>38.561999999999998</v>
      </c>
      <c r="CG25">
        <v>36.936999999999998</v>
      </c>
      <c r="CH25">
        <v>540.23</v>
      </c>
      <c r="CI25">
        <v>60.01</v>
      </c>
      <c r="CJ25">
        <v>0</v>
      </c>
      <c r="CK25">
        <v>1690066684.7</v>
      </c>
      <c r="CL25">
        <v>0</v>
      </c>
      <c r="CM25">
        <v>1690066145</v>
      </c>
      <c r="CN25" t="s">
        <v>350</v>
      </c>
      <c r="CO25">
        <v>1690066131.5</v>
      </c>
      <c r="CP25">
        <v>1690066145</v>
      </c>
      <c r="CQ25">
        <v>45</v>
      </c>
      <c r="CR25">
        <v>0.20499999999999999</v>
      </c>
      <c r="CS25">
        <v>-2.1000000000000001E-2</v>
      </c>
      <c r="CT25">
        <v>-4.3620000000000001</v>
      </c>
      <c r="CU25">
        <v>-0.76300000000000001</v>
      </c>
      <c r="CV25">
        <v>412</v>
      </c>
      <c r="CW25">
        <v>16</v>
      </c>
      <c r="CX25">
        <v>0.27</v>
      </c>
      <c r="CY25">
        <v>0.09</v>
      </c>
      <c r="CZ25">
        <v>10.18770464323168</v>
      </c>
      <c r="DA25">
        <v>7.5027073942703443E-2</v>
      </c>
      <c r="DB25">
        <v>4.1366810839473037E-2</v>
      </c>
      <c r="DC25">
        <v>1</v>
      </c>
      <c r="DD25">
        <v>410.58980487804882</v>
      </c>
      <c r="DE25">
        <v>-8.8954703833430682E-2</v>
      </c>
      <c r="DF25">
        <v>2.7980149332917051E-2</v>
      </c>
      <c r="DG25">
        <v>-1</v>
      </c>
      <c r="DH25">
        <v>599.98400000000004</v>
      </c>
      <c r="DI25">
        <v>-7.2530694207822252E-2</v>
      </c>
      <c r="DJ25">
        <v>4.4286208831670809E-2</v>
      </c>
      <c r="DK25">
        <v>1</v>
      </c>
      <c r="DL25">
        <v>2</v>
      </c>
      <c r="DM25">
        <v>2</v>
      </c>
      <c r="DN25" t="s">
        <v>351</v>
      </c>
      <c r="DO25">
        <v>3.2150699999999999</v>
      </c>
      <c r="DP25">
        <v>2.7235399999999998</v>
      </c>
      <c r="DQ25">
        <v>9.4963900000000004E-2</v>
      </c>
      <c r="DR25">
        <v>9.5639699999999994E-2</v>
      </c>
      <c r="DS25">
        <v>9.2614600000000005E-2</v>
      </c>
      <c r="DT25">
        <v>8.5135600000000006E-2</v>
      </c>
      <c r="DU25">
        <v>27482.2</v>
      </c>
      <c r="DV25">
        <v>30954.3</v>
      </c>
      <c r="DW25">
        <v>28563.5</v>
      </c>
      <c r="DX25">
        <v>32805.599999999999</v>
      </c>
      <c r="DY25">
        <v>36022.300000000003</v>
      </c>
      <c r="DZ25">
        <v>40409.1</v>
      </c>
      <c r="EA25">
        <v>41926.400000000001</v>
      </c>
      <c r="EB25">
        <v>47018.1</v>
      </c>
      <c r="EC25">
        <v>2.1295199999999999</v>
      </c>
      <c r="ED25">
        <v>1.8872199999999999</v>
      </c>
      <c r="EE25">
        <v>0.125192</v>
      </c>
      <c r="EF25">
        <v>0</v>
      </c>
      <c r="EG25">
        <v>18.949100000000001</v>
      </c>
      <c r="EH25">
        <v>999.9</v>
      </c>
      <c r="EI25">
        <v>63.7</v>
      </c>
      <c r="EJ25">
        <v>23.3</v>
      </c>
      <c r="EK25">
        <v>18.361000000000001</v>
      </c>
      <c r="EL25">
        <v>62.349499999999999</v>
      </c>
      <c r="EM25">
        <v>20.769200000000001</v>
      </c>
      <c r="EN25">
        <v>1</v>
      </c>
      <c r="EO25">
        <v>-0.55632099999999995</v>
      </c>
      <c r="EP25">
        <v>0.40633999999999998</v>
      </c>
      <c r="EQ25">
        <v>20.2438</v>
      </c>
      <c r="ER25">
        <v>5.2286700000000002</v>
      </c>
      <c r="ES25">
        <v>12.009399999999999</v>
      </c>
      <c r="ET25">
        <v>4.9896500000000001</v>
      </c>
      <c r="EU25">
        <v>3.3050000000000002</v>
      </c>
      <c r="EV25">
        <v>8300.9</v>
      </c>
      <c r="EW25">
        <v>9999</v>
      </c>
      <c r="EX25">
        <v>543.9</v>
      </c>
      <c r="EY25">
        <v>87.8</v>
      </c>
      <c r="EZ25">
        <v>1.85242</v>
      </c>
      <c r="FA25">
        <v>1.8614200000000001</v>
      </c>
      <c r="FB25">
        <v>1.86036</v>
      </c>
      <c r="FC25">
        <v>1.8564000000000001</v>
      </c>
      <c r="FD25">
        <v>1.8608</v>
      </c>
      <c r="FE25">
        <v>1.85711</v>
      </c>
      <c r="FF25">
        <v>1.8591299999999999</v>
      </c>
      <c r="FG25">
        <v>1.8620300000000001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-4.3250000000000002</v>
      </c>
      <c r="FV25">
        <v>-0.76259999999999994</v>
      </c>
      <c r="FW25">
        <v>-2.875385245950548</v>
      </c>
      <c r="FX25">
        <v>-4.0117494158234393E-3</v>
      </c>
      <c r="FY25">
        <v>1.087516141204025E-6</v>
      </c>
      <c r="FZ25">
        <v>-8.657206703991749E-11</v>
      </c>
      <c r="GA25">
        <v>-0.76260000000000261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8.9</v>
      </c>
      <c r="GJ25">
        <v>8.6999999999999993</v>
      </c>
      <c r="GK25">
        <v>1.01807</v>
      </c>
      <c r="GL25">
        <v>2.3571800000000001</v>
      </c>
      <c r="GM25">
        <v>1.5942400000000001</v>
      </c>
      <c r="GN25">
        <v>2.33521</v>
      </c>
      <c r="GO25">
        <v>1.40015</v>
      </c>
      <c r="GP25">
        <v>2.33765</v>
      </c>
      <c r="GQ25">
        <v>26.581900000000001</v>
      </c>
      <c r="GR25">
        <v>13.510400000000001</v>
      </c>
      <c r="GS25">
        <v>18</v>
      </c>
      <c r="GT25">
        <v>537.46799999999996</v>
      </c>
      <c r="GU25">
        <v>414.66500000000002</v>
      </c>
      <c r="GV25">
        <v>19.7925</v>
      </c>
      <c r="GW25">
        <v>19.8735</v>
      </c>
      <c r="GX25">
        <v>29.999700000000001</v>
      </c>
      <c r="GY25">
        <v>19.7088</v>
      </c>
      <c r="GZ25">
        <v>19.6584</v>
      </c>
      <c r="HA25">
        <v>20.425899999999999</v>
      </c>
      <c r="HB25">
        <v>0</v>
      </c>
      <c r="HC25">
        <v>-30</v>
      </c>
      <c r="HD25">
        <v>19.838200000000001</v>
      </c>
      <c r="HE25">
        <v>410.53300000000002</v>
      </c>
      <c r="HF25">
        <v>0</v>
      </c>
      <c r="HG25">
        <v>104.875</v>
      </c>
      <c r="HH25">
        <v>103.834</v>
      </c>
    </row>
    <row r="26" spans="1:216" x14ac:dyDescent="0.2">
      <c r="A26">
        <v>8</v>
      </c>
      <c r="B26">
        <v>1690066728.5999999</v>
      </c>
      <c r="C26">
        <v>423.59999990463263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1690066728.5999999</v>
      </c>
      <c r="M26">
        <f t="shared" si="0"/>
        <v>1.0366678669522125E-3</v>
      </c>
      <c r="N26">
        <f t="shared" si="1"/>
        <v>1.0366678669522125</v>
      </c>
      <c r="O26">
        <f t="shared" si="2"/>
        <v>9.969823659892926</v>
      </c>
      <c r="P26">
        <f t="shared" si="3"/>
        <v>399.99400000000003</v>
      </c>
      <c r="Q26">
        <f t="shared" si="4"/>
        <v>268.32549115397552</v>
      </c>
      <c r="R26">
        <f t="shared" si="5"/>
        <v>26.755089556592399</v>
      </c>
      <c r="S26">
        <f t="shared" si="6"/>
        <v>39.883930692065604</v>
      </c>
      <c r="T26">
        <f t="shared" si="7"/>
        <v>0.12796150834156206</v>
      </c>
      <c r="U26">
        <f t="shared" si="8"/>
        <v>2.9285200294091993</v>
      </c>
      <c r="V26">
        <f t="shared" si="9"/>
        <v>0.12493450482364399</v>
      </c>
      <c r="W26">
        <f t="shared" si="10"/>
        <v>7.8350065790032647E-2</v>
      </c>
      <c r="X26">
        <f t="shared" si="11"/>
        <v>82.720784221389152</v>
      </c>
      <c r="Y26">
        <f t="shared" si="12"/>
        <v>21.645311686300339</v>
      </c>
      <c r="Z26">
        <f t="shared" si="13"/>
        <v>20.9953</v>
      </c>
      <c r="AA26">
        <f t="shared" si="14"/>
        <v>2.4952110777110161</v>
      </c>
      <c r="AB26">
        <f t="shared" si="15"/>
        <v>65.774492314706634</v>
      </c>
      <c r="AC26">
        <f t="shared" si="16"/>
        <v>1.68518117535344</v>
      </c>
      <c r="AD26">
        <f t="shared" si="17"/>
        <v>2.5620588104131174</v>
      </c>
      <c r="AE26">
        <f t="shared" si="18"/>
        <v>0.8100299023575761</v>
      </c>
      <c r="AF26">
        <f t="shared" si="19"/>
        <v>-45.717052932592573</v>
      </c>
      <c r="AG26">
        <f t="shared" si="20"/>
        <v>68.031514019611905</v>
      </c>
      <c r="AH26">
        <f t="shared" si="21"/>
        <v>4.7287786932936102</v>
      </c>
      <c r="AI26">
        <f t="shared" si="22"/>
        <v>109.7640240017021</v>
      </c>
      <c r="AJ26">
        <v>66</v>
      </c>
      <c r="AK26">
        <v>11</v>
      </c>
      <c r="AL26">
        <f t="shared" si="23"/>
        <v>1</v>
      </c>
      <c r="AM26">
        <f t="shared" si="24"/>
        <v>0</v>
      </c>
      <c r="AN26">
        <f t="shared" si="25"/>
        <v>53839.230483623411</v>
      </c>
      <c r="AO26">
        <f t="shared" si="26"/>
        <v>500.15800000000002</v>
      </c>
      <c r="AP26">
        <f t="shared" si="27"/>
        <v>421.63301400071981</v>
      </c>
      <c r="AQ26">
        <f t="shared" si="28"/>
        <v>0.84299964011516315</v>
      </c>
      <c r="AR26">
        <f t="shared" si="29"/>
        <v>0.16538930542226488</v>
      </c>
      <c r="AS26">
        <v>1690066728.5999999</v>
      </c>
      <c r="AT26">
        <v>399.99400000000003</v>
      </c>
      <c r="AU26">
        <v>410.37799999999999</v>
      </c>
      <c r="AV26">
        <v>16.900600000000001</v>
      </c>
      <c r="AW26">
        <v>15.881500000000001</v>
      </c>
      <c r="AX26">
        <v>404.31900000000002</v>
      </c>
      <c r="AY26">
        <v>17.6632</v>
      </c>
      <c r="AZ26">
        <v>600.02800000000002</v>
      </c>
      <c r="BA26">
        <v>99.611599999999996</v>
      </c>
      <c r="BB26">
        <v>9.9722400000000003E-2</v>
      </c>
      <c r="BC26">
        <v>21.426200000000001</v>
      </c>
      <c r="BD26">
        <v>20.9953</v>
      </c>
      <c r="BE26">
        <v>999.9</v>
      </c>
      <c r="BF26">
        <v>0</v>
      </c>
      <c r="BG26">
        <v>0</v>
      </c>
      <c r="BH26">
        <v>10033.1</v>
      </c>
      <c r="BI26">
        <v>0</v>
      </c>
      <c r="BJ26">
        <v>15.352600000000001</v>
      </c>
      <c r="BK26">
        <v>-10.384499999999999</v>
      </c>
      <c r="BL26">
        <v>406.87</v>
      </c>
      <c r="BM26">
        <v>417.00099999999998</v>
      </c>
      <c r="BN26">
        <v>1.0190399999999999</v>
      </c>
      <c r="BO26">
        <v>410.37799999999999</v>
      </c>
      <c r="BP26">
        <v>15.881500000000001</v>
      </c>
      <c r="BQ26">
        <v>1.6834899999999999</v>
      </c>
      <c r="BR26">
        <v>1.5819799999999999</v>
      </c>
      <c r="BS26">
        <v>14.744999999999999</v>
      </c>
      <c r="BT26">
        <v>13.7844</v>
      </c>
      <c r="BU26">
        <v>500.15800000000002</v>
      </c>
      <c r="BV26">
        <v>0.90001500000000001</v>
      </c>
      <c r="BW26">
        <v>9.9984500000000004E-2</v>
      </c>
      <c r="BX26">
        <v>0</v>
      </c>
      <c r="BY26">
        <v>2.7067999999999999</v>
      </c>
      <c r="BZ26">
        <v>0</v>
      </c>
      <c r="CA26">
        <v>4285.3900000000003</v>
      </c>
      <c r="CB26">
        <v>4056.95</v>
      </c>
      <c r="CC26">
        <v>37.125</v>
      </c>
      <c r="CD26">
        <v>40.436999999999998</v>
      </c>
      <c r="CE26">
        <v>38.936999999999998</v>
      </c>
      <c r="CF26">
        <v>39.5</v>
      </c>
      <c r="CG26">
        <v>37.25</v>
      </c>
      <c r="CH26">
        <v>450.15</v>
      </c>
      <c r="CI26">
        <v>50.01</v>
      </c>
      <c r="CJ26">
        <v>0</v>
      </c>
      <c r="CK26">
        <v>1690066744.7</v>
      </c>
      <c r="CL26">
        <v>0</v>
      </c>
      <c r="CM26">
        <v>1690066145</v>
      </c>
      <c r="CN26" t="s">
        <v>350</v>
      </c>
      <c r="CO26">
        <v>1690066131.5</v>
      </c>
      <c r="CP26">
        <v>1690066145</v>
      </c>
      <c r="CQ26">
        <v>45</v>
      </c>
      <c r="CR26">
        <v>0.20499999999999999</v>
      </c>
      <c r="CS26">
        <v>-2.1000000000000001E-2</v>
      </c>
      <c r="CT26">
        <v>-4.3620000000000001</v>
      </c>
      <c r="CU26">
        <v>-0.76300000000000001</v>
      </c>
      <c r="CV26">
        <v>412</v>
      </c>
      <c r="CW26">
        <v>16</v>
      </c>
      <c r="CX26">
        <v>0.27</v>
      </c>
      <c r="CY26">
        <v>0.09</v>
      </c>
      <c r="CZ26">
        <v>9.9450776234877853</v>
      </c>
      <c r="DA26">
        <v>0.11947632027233231</v>
      </c>
      <c r="DB26">
        <v>2.819593660215728E-2</v>
      </c>
      <c r="DC26">
        <v>1</v>
      </c>
      <c r="DD26">
        <v>410.34270731707318</v>
      </c>
      <c r="DE26">
        <v>7.7937282230588087E-2</v>
      </c>
      <c r="DF26">
        <v>2.4987063875026388E-2</v>
      </c>
      <c r="DG26">
        <v>-1</v>
      </c>
      <c r="DH26">
        <v>499.99599999999992</v>
      </c>
      <c r="DI26">
        <v>-3.7876897471608731E-2</v>
      </c>
      <c r="DJ26">
        <v>0.1591350094087127</v>
      </c>
      <c r="DK26">
        <v>1</v>
      </c>
      <c r="DL26">
        <v>2</v>
      </c>
      <c r="DM26">
        <v>2</v>
      </c>
      <c r="DN26" t="s">
        <v>351</v>
      </c>
      <c r="DO26">
        <v>3.2150599999999998</v>
      </c>
      <c r="DP26">
        <v>2.7237</v>
      </c>
      <c r="DQ26">
        <v>9.4953300000000004E-2</v>
      </c>
      <c r="DR26">
        <v>9.5589199999999999E-2</v>
      </c>
      <c r="DS26">
        <v>9.2813499999999993E-2</v>
      </c>
      <c r="DT26">
        <v>8.50051E-2</v>
      </c>
      <c r="DU26">
        <v>27482</v>
      </c>
      <c r="DV26">
        <v>30955.5</v>
      </c>
      <c r="DW26">
        <v>28563.1</v>
      </c>
      <c r="DX26">
        <v>32805.1</v>
      </c>
      <c r="DY26">
        <v>36013.800000000003</v>
      </c>
      <c r="DZ26">
        <v>40414</v>
      </c>
      <c r="EA26">
        <v>41925.9</v>
      </c>
      <c r="EB26">
        <v>47017.1</v>
      </c>
      <c r="EC26">
        <v>2.1307299999999998</v>
      </c>
      <c r="ED26">
        <v>1.88662</v>
      </c>
      <c r="EE26">
        <v>0.115171</v>
      </c>
      <c r="EF26">
        <v>0</v>
      </c>
      <c r="EG26">
        <v>19.090199999999999</v>
      </c>
      <c r="EH26">
        <v>999.9</v>
      </c>
      <c r="EI26">
        <v>63.7</v>
      </c>
      <c r="EJ26">
        <v>23.3</v>
      </c>
      <c r="EK26">
        <v>18.363399999999999</v>
      </c>
      <c r="EL26">
        <v>62.3795</v>
      </c>
      <c r="EM26">
        <v>21.169899999999998</v>
      </c>
      <c r="EN26">
        <v>1</v>
      </c>
      <c r="EO26">
        <v>-0.55655500000000002</v>
      </c>
      <c r="EP26">
        <v>-0.19961300000000001</v>
      </c>
      <c r="EQ26">
        <v>20.245699999999999</v>
      </c>
      <c r="ER26">
        <v>5.2288199999999998</v>
      </c>
      <c r="ES26">
        <v>12.0083</v>
      </c>
      <c r="ET26">
        <v>4.9909999999999997</v>
      </c>
      <c r="EU26">
        <v>3.3050000000000002</v>
      </c>
      <c r="EV26">
        <v>8302.2999999999993</v>
      </c>
      <c r="EW26">
        <v>9999</v>
      </c>
      <c r="EX26">
        <v>543.9</v>
      </c>
      <c r="EY26">
        <v>87.8</v>
      </c>
      <c r="EZ26">
        <v>1.85242</v>
      </c>
      <c r="FA26">
        <v>1.86141</v>
      </c>
      <c r="FB26">
        <v>1.86036</v>
      </c>
      <c r="FC26">
        <v>1.8564099999999999</v>
      </c>
      <c r="FD26">
        <v>1.8608100000000001</v>
      </c>
      <c r="FE26">
        <v>1.8571500000000001</v>
      </c>
      <c r="FF26">
        <v>1.8591599999999999</v>
      </c>
      <c r="FG26">
        <v>1.8620300000000001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-4.3250000000000002</v>
      </c>
      <c r="FV26">
        <v>-0.76259999999999994</v>
      </c>
      <c r="FW26">
        <v>-2.875385245950548</v>
      </c>
      <c r="FX26">
        <v>-4.0117494158234393E-3</v>
      </c>
      <c r="FY26">
        <v>1.087516141204025E-6</v>
      </c>
      <c r="FZ26">
        <v>-8.657206703991749E-11</v>
      </c>
      <c r="GA26">
        <v>-0.76260000000000261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10</v>
      </c>
      <c r="GJ26">
        <v>9.6999999999999993</v>
      </c>
      <c r="GK26">
        <v>1.01685</v>
      </c>
      <c r="GL26">
        <v>2.36206</v>
      </c>
      <c r="GM26">
        <v>1.5942400000000001</v>
      </c>
      <c r="GN26">
        <v>2.33643</v>
      </c>
      <c r="GO26">
        <v>1.40015</v>
      </c>
      <c r="GP26">
        <v>2.2961399999999998</v>
      </c>
      <c r="GQ26">
        <v>26.602599999999999</v>
      </c>
      <c r="GR26">
        <v>13.492900000000001</v>
      </c>
      <c r="GS26">
        <v>18</v>
      </c>
      <c r="GT26">
        <v>538.44000000000005</v>
      </c>
      <c r="GU26">
        <v>414.43200000000002</v>
      </c>
      <c r="GV26">
        <v>20.223800000000001</v>
      </c>
      <c r="GW26">
        <v>19.890799999999999</v>
      </c>
      <c r="GX26">
        <v>30.0001</v>
      </c>
      <c r="GY26">
        <v>19.725100000000001</v>
      </c>
      <c r="GZ26">
        <v>19.671800000000001</v>
      </c>
      <c r="HA26">
        <v>20.415800000000001</v>
      </c>
      <c r="HB26">
        <v>0</v>
      </c>
      <c r="HC26">
        <v>-30</v>
      </c>
      <c r="HD26">
        <v>20.219899999999999</v>
      </c>
      <c r="HE26">
        <v>410.26499999999999</v>
      </c>
      <c r="HF26">
        <v>0</v>
      </c>
      <c r="HG26">
        <v>104.874</v>
      </c>
      <c r="HH26">
        <v>103.83199999999999</v>
      </c>
    </row>
    <row r="27" spans="1:216" x14ac:dyDescent="0.2">
      <c r="A27">
        <v>9</v>
      </c>
      <c r="B27">
        <v>1690066789.0999999</v>
      </c>
      <c r="C27">
        <v>484.09999990463263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1690066789.0999999</v>
      </c>
      <c r="M27">
        <f t="shared" si="0"/>
        <v>9.8839803765201663E-4</v>
      </c>
      <c r="N27">
        <f t="shared" si="1"/>
        <v>0.98839803765201661</v>
      </c>
      <c r="O27">
        <f t="shared" si="2"/>
        <v>9.2677373319762992</v>
      </c>
      <c r="P27">
        <f t="shared" si="3"/>
        <v>399.91699999999997</v>
      </c>
      <c r="Q27">
        <f t="shared" si="4"/>
        <v>270.24929695091788</v>
      </c>
      <c r="R27">
        <f t="shared" si="5"/>
        <v>26.946795272407194</v>
      </c>
      <c r="S27">
        <f t="shared" si="6"/>
        <v>39.876076076943392</v>
      </c>
      <c r="T27">
        <f t="shared" si="7"/>
        <v>0.12076452282986064</v>
      </c>
      <c r="U27">
        <f t="shared" si="8"/>
        <v>2.9269916785816381</v>
      </c>
      <c r="V27">
        <f t="shared" si="9"/>
        <v>0.1180631957748043</v>
      </c>
      <c r="W27">
        <f t="shared" si="10"/>
        <v>7.40271681587997E-2</v>
      </c>
      <c r="X27">
        <f t="shared" si="11"/>
        <v>62.019819390154389</v>
      </c>
      <c r="Y27">
        <f t="shared" si="12"/>
        <v>21.646084229725449</v>
      </c>
      <c r="Z27">
        <f t="shared" si="13"/>
        <v>21.0366</v>
      </c>
      <c r="AA27">
        <f t="shared" si="14"/>
        <v>2.5015512808903968</v>
      </c>
      <c r="AB27">
        <f t="shared" si="15"/>
        <v>65.296648518459179</v>
      </c>
      <c r="AC27">
        <f t="shared" si="16"/>
        <v>1.6843161883383997</v>
      </c>
      <c r="AD27">
        <f t="shared" si="17"/>
        <v>2.5794833679132068</v>
      </c>
      <c r="AE27">
        <f t="shared" si="18"/>
        <v>0.81723509255199711</v>
      </c>
      <c r="AF27">
        <f t="shared" si="19"/>
        <v>-43.588353460453931</v>
      </c>
      <c r="AG27">
        <f t="shared" si="20"/>
        <v>78.947327680459239</v>
      </c>
      <c r="AH27">
        <f t="shared" si="21"/>
        <v>5.4946444393444436</v>
      </c>
      <c r="AI27">
        <f t="shared" si="22"/>
        <v>102.87343804950414</v>
      </c>
      <c r="AJ27">
        <v>66</v>
      </c>
      <c r="AK27">
        <v>11</v>
      </c>
      <c r="AL27">
        <f t="shared" si="23"/>
        <v>1</v>
      </c>
      <c r="AM27">
        <f t="shared" si="24"/>
        <v>0</v>
      </c>
      <c r="AN27">
        <f t="shared" si="25"/>
        <v>53774.050219999401</v>
      </c>
      <c r="AO27">
        <f t="shared" si="26"/>
        <v>374.99099999999999</v>
      </c>
      <c r="AP27">
        <f t="shared" si="27"/>
        <v>316.11744300007996</v>
      </c>
      <c r="AQ27">
        <f t="shared" si="28"/>
        <v>0.84300008000213333</v>
      </c>
      <c r="AR27">
        <f t="shared" si="29"/>
        <v>0.16539015440411742</v>
      </c>
      <c r="AS27">
        <v>1690066789.0999999</v>
      </c>
      <c r="AT27">
        <v>399.91699999999997</v>
      </c>
      <c r="AU27">
        <v>409.57900000000001</v>
      </c>
      <c r="AV27">
        <v>16.891999999999999</v>
      </c>
      <c r="AW27">
        <v>15.920400000000001</v>
      </c>
      <c r="AX27">
        <v>404.24200000000002</v>
      </c>
      <c r="AY27">
        <v>17.654599999999999</v>
      </c>
      <c r="AZ27">
        <v>600.06299999999999</v>
      </c>
      <c r="BA27">
        <v>99.611199999999997</v>
      </c>
      <c r="BB27">
        <v>9.9680199999999997E-2</v>
      </c>
      <c r="BC27">
        <v>21.536899999999999</v>
      </c>
      <c r="BD27">
        <v>21.0366</v>
      </c>
      <c r="BE27">
        <v>999.9</v>
      </c>
      <c r="BF27">
        <v>0</v>
      </c>
      <c r="BG27">
        <v>0</v>
      </c>
      <c r="BH27">
        <v>10024.4</v>
      </c>
      <c r="BI27">
        <v>0</v>
      </c>
      <c r="BJ27">
        <v>14.775499999999999</v>
      </c>
      <c r="BK27">
        <v>-9.6618300000000001</v>
      </c>
      <c r="BL27">
        <v>406.78800000000001</v>
      </c>
      <c r="BM27">
        <v>416.20499999999998</v>
      </c>
      <c r="BN27">
        <v>0.97162000000000004</v>
      </c>
      <c r="BO27">
        <v>409.57900000000001</v>
      </c>
      <c r="BP27">
        <v>15.920400000000001</v>
      </c>
      <c r="BQ27">
        <v>1.6826399999999999</v>
      </c>
      <c r="BR27">
        <v>1.58585</v>
      </c>
      <c r="BS27">
        <v>14.7372</v>
      </c>
      <c r="BT27">
        <v>13.821999999999999</v>
      </c>
      <c r="BU27">
        <v>374.99099999999999</v>
      </c>
      <c r="BV27">
        <v>0.89999300000000004</v>
      </c>
      <c r="BW27">
        <v>0.100007</v>
      </c>
      <c r="BX27">
        <v>0</v>
      </c>
      <c r="BY27">
        <v>2.6276999999999999</v>
      </c>
      <c r="BZ27">
        <v>0</v>
      </c>
      <c r="CA27">
        <v>3575.89</v>
      </c>
      <c r="CB27">
        <v>3041.66</v>
      </c>
      <c r="CC27">
        <v>37.311999999999998</v>
      </c>
      <c r="CD27">
        <v>40.936999999999998</v>
      </c>
      <c r="CE27">
        <v>39.25</v>
      </c>
      <c r="CF27">
        <v>40.186999999999998</v>
      </c>
      <c r="CG27">
        <v>37.5</v>
      </c>
      <c r="CH27">
        <v>337.49</v>
      </c>
      <c r="CI27">
        <v>37.5</v>
      </c>
      <c r="CJ27">
        <v>0</v>
      </c>
      <c r="CK27">
        <v>1690066805.3</v>
      </c>
      <c r="CL27">
        <v>0</v>
      </c>
      <c r="CM27">
        <v>1690066145</v>
      </c>
      <c r="CN27" t="s">
        <v>350</v>
      </c>
      <c r="CO27">
        <v>1690066131.5</v>
      </c>
      <c r="CP27">
        <v>1690066145</v>
      </c>
      <c r="CQ27">
        <v>45</v>
      </c>
      <c r="CR27">
        <v>0.20499999999999999</v>
      </c>
      <c r="CS27">
        <v>-2.1000000000000001E-2</v>
      </c>
      <c r="CT27">
        <v>-4.3620000000000001</v>
      </c>
      <c r="CU27">
        <v>-0.76300000000000001</v>
      </c>
      <c r="CV27">
        <v>412</v>
      </c>
      <c r="CW27">
        <v>16</v>
      </c>
      <c r="CX27">
        <v>0.27</v>
      </c>
      <c r="CY27">
        <v>0.09</v>
      </c>
      <c r="CZ27">
        <v>9.129865970812082</v>
      </c>
      <c r="DA27">
        <v>0.64648983948072281</v>
      </c>
      <c r="DB27">
        <v>6.99462919941536E-2</v>
      </c>
      <c r="DC27">
        <v>1</v>
      </c>
      <c r="DD27">
        <v>409.53202439024398</v>
      </c>
      <c r="DE27">
        <v>0.2671358885009214</v>
      </c>
      <c r="DF27">
        <v>3.2796109082781681E-2</v>
      </c>
      <c r="DG27">
        <v>-1</v>
      </c>
      <c r="DH27">
        <v>374.9976341463414</v>
      </c>
      <c r="DI27">
        <v>-1.5659713692343889E-2</v>
      </c>
      <c r="DJ27">
        <v>1.2727454667764451E-2</v>
      </c>
      <c r="DK27">
        <v>1</v>
      </c>
      <c r="DL27">
        <v>2</v>
      </c>
      <c r="DM27">
        <v>2</v>
      </c>
      <c r="DN27" t="s">
        <v>351</v>
      </c>
      <c r="DO27">
        <v>3.2151299999999998</v>
      </c>
      <c r="DP27">
        <v>2.7235800000000001</v>
      </c>
      <c r="DQ27">
        <v>9.4936800000000002E-2</v>
      </c>
      <c r="DR27">
        <v>9.5446199999999995E-2</v>
      </c>
      <c r="DS27">
        <v>9.2778600000000003E-2</v>
      </c>
      <c r="DT27">
        <v>8.5153499999999993E-2</v>
      </c>
      <c r="DU27">
        <v>27483.1</v>
      </c>
      <c r="DV27">
        <v>30960.6</v>
      </c>
      <c r="DW27">
        <v>28563.599999999999</v>
      </c>
      <c r="DX27">
        <v>32805.4</v>
      </c>
      <c r="DY27">
        <v>36015.5</v>
      </c>
      <c r="DZ27">
        <v>40407.599999999999</v>
      </c>
      <c r="EA27">
        <v>41926.199999999997</v>
      </c>
      <c r="EB27">
        <v>47017.3</v>
      </c>
      <c r="EC27">
        <v>2.1307</v>
      </c>
      <c r="ED27">
        <v>1.8866000000000001</v>
      </c>
      <c r="EE27">
        <v>0.110835</v>
      </c>
      <c r="EF27">
        <v>0</v>
      </c>
      <c r="EG27">
        <v>19.203299999999999</v>
      </c>
      <c r="EH27">
        <v>999.9</v>
      </c>
      <c r="EI27">
        <v>63.8</v>
      </c>
      <c r="EJ27">
        <v>23.3</v>
      </c>
      <c r="EK27">
        <v>18.390899999999998</v>
      </c>
      <c r="EL27">
        <v>62.609499999999997</v>
      </c>
      <c r="EM27">
        <v>21.073699999999999</v>
      </c>
      <c r="EN27">
        <v>1</v>
      </c>
      <c r="EO27">
        <v>-0.55595000000000006</v>
      </c>
      <c r="EP27">
        <v>9.4689499999999996E-2</v>
      </c>
      <c r="EQ27">
        <v>20.244599999999998</v>
      </c>
      <c r="ER27">
        <v>5.2286700000000002</v>
      </c>
      <c r="ES27">
        <v>12.008900000000001</v>
      </c>
      <c r="ET27">
        <v>4.9909499999999998</v>
      </c>
      <c r="EU27">
        <v>3.3050000000000002</v>
      </c>
      <c r="EV27">
        <v>8303.7000000000007</v>
      </c>
      <c r="EW27">
        <v>9999</v>
      </c>
      <c r="EX27">
        <v>543.9</v>
      </c>
      <c r="EY27">
        <v>87.9</v>
      </c>
      <c r="EZ27">
        <v>1.85242</v>
      </c>
      <c r="FA27">
        <v>1.86141</v>
      </c>
      <c r="FB27">
        <v>1.8603700000000001</v>
      </c>
      <c r="FC27">
        <v>1.8564499999999999</v>
      </c>
      <c r="FD27">
        <v>1.8608100000000001</v>
      </c>
      <c r="FE27">
        <v>1.8571500000000001</v>
      </c>
      <c r="FF27">
        <v>1.8591800000000001</v>
      </c>
      <c r="FG27">
        <v>1.8620300000000001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-4.3250000000000002</v>
      </c>
      <c r="FV27">
        <v>-0.76259999999999994</v>
      </c>
      <c r="FW27">
        <v>-2.875385245950548</v>
      </c>
      <c r="FX27">
        <v>-4.0117494158234393E-3</v>
      </c>
      <c r="FY27">
        <v>1.087516141204025E-6</v>
      </c>
      <c r="FZ27">
        <v>-8.657206703991749E-11</v>
      </c>
      <c r="GA27">
        <v>-0.76260000000000261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11</v>
      </c>
      <c r="GJ27">
        <v>10.7</v>
      </c>
      <c r="GK27">
        <v>1.01562</v>
      </c>
      <c r="GL27">
        <v>2.3645</v>
      </c>
      <c r="GM27">
        <v>1.5942400000000001</v>
      </c>
      <c r="GN27">
        <v>2.33521</v>
      </c>
      <c r="GO27">
        <v>1.40015</v>
      </c>
      <c r="GP27">
        <v>2.2314500000000002</v>
      </c>
      <c r="GQ27">
        <v>26.623200000000001</v>
      </c>
      <c r="GR27">
        <v>13.475300000000001</v>
      </c>
      <c r="GS27">
        <v>18</v>
      </c>
      <c r="GT27">
        <v>538.52300000000002</v>
      </c>
      <c r="GU27">
        <v>414.49700000000001</v>
      </c>
      <c r="GV27">
        <v>20.5305</v>
      </c>
      <c r="GW27">
        <v>19.8993</v>
      </c>
      <c r="GX27">
        <v>30.0001</v>
      </c>
      <c r="GY27">
        <v>19.734000000000002</v>
      </c>
      <c r="GZ27">
        <v>19.680700000000002</v>
      </c>
      <c r="HA27">
        <v>20.386500000000002</v>
      </c>
      <c r="HB27">
        <v>0</v>
      </c>
      <c r="HC27">
        <v>-30</v>
      </c>
      <c r="HD27">
        <v>20.196999999999999</v>
      </c>
      <c r="HE27">
        <v>409.608</v>
      </c>
      <c r="HF27">
        <v>0</v>
      </c>
      <c r="HG27">
        <v>104.875</v>
      </c>
      <c r="HH27">
        <v>103.83199999999999</v>
      </c>
    </row>
    <row r="28" spans="1:216" x14ac:dyDescent="0.2">
      <c r="A28">
        <v>10</v>
      </c>
      <c r="B28">
        <v>1690066849.5999999</v>
      </c>
      <c r="C28">
        <v>544.59999990463257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1690066849.5999999</v>
      </c>
      <c r="M28">
        <f t="shared" si="0"/>
        <v>9.4118122137528369E-4</v>
      </c>
      <c r="N28">
        <f t="shared" si="1"/>
        <v>0.94118122137528371</v>
      </c>
      <c r="O28">
        <f t="shared" si="2"/>
        <v>7.5545430716433275</v>
      </c>
      <c r="P28">
        <f t="shared" si="3"/>
        <v>399.91800000000001</v>
      </c>
      <c r="Q28">
        <f t="shared" si="4"/>
        <v>290.26324935562462</v>
      </c>
      <c r="R28">
        <f t="shared" si="5"/>
        <v>28.942767840865503</v>
      </c>
      <c r="S28">
        <f t="shared" si="6"/>
        <v>39.876676965061193</v>
      </c>
      <c r="T28">
        <f t="shared" si="7"/>
        <v>0.11715917703859312</v>
      </c>
      <c r="U28">
        <f t="shared" si="8"/>
        <v>2.9216425654331277</v>
      </c>
      <c r="V28">
        <f t="shared" si="9"/>
        <v>0.11461035536126736</v>
      </c>
      <c r="W28">
        <f t="shared" si="10"/>
        <v>7.1855855227070498E-2</v>
      </c>
      <c r="X28">
        <f t="shared" si="11"/>
        <v>41.340892455750691</v>
      </c>
      <c r="Y28">
        <f t="shared" si="12"/>
        <v>21.573519742447012</v>
      </c>
      <c r="Z28">
        <f t="shared" si="13"/>
        <v>20.985800000000001</v>
      </c>
      <c r="AA28">
        <f t="shared" si="14"/>
        <v>2.4937546699328768</v>
      </c>
      <c r="AB28">
        <f t="shared" si="15"/>
        <v>65.447836992571069</v>
      </c>
      <c r="AC28">
        <f t="shared" si="16"/>
        <v>1.69210493258466</v>
      </c>
      <c r="AD28">
        <f t="shared" si="17"/>
        <v>2.5854252949210976</v>
      </c>
      <c r="AE28">
        <f t="shared" si="18"/>
        <v>0.80164973734821676</v>
      </c>
      <c r="AF28">
        <f t="shared" si="19"/>
        <v>-41.50609186265001</v>
      </c>
      <c r="AG28">
        <f t="shared" si="20"/>
        <v>92.727075380518144</v>
      </c>
      <c r="AH28">
        <f t="shared" si="21"/>
        <v>6.4650818521365414</v>
      </c>
      <c r="AI28">
        <f t="shared" si="22"/>
        <v>99.026957825755375</v>
      </c>
      <c r="AJ28">
        <v>66</v>
      </c>
      <c r="AK28">
        <v>11</v>
      </c>
      <c r="AL28">
        <f t="shared" si="23"/>
        <v>1</v>
      </c>
      <c r="AM28">
        <f t="shared" si="24"/>
        <v>0</v>
      </c>
      <c r="AN28">
        <f t="shared" si="25"/>
        <v>53610.074514635678</v>
      </c>
      <c r="AO28">
        <f t="shared" si="26"/>
        <v>249.96600000000001</v>
      </c>
      <c r="AP28">
        <f t="shared" si="27"/>
        <v>210.72082800816099</v>
      </c>
      <c r="AQ28">
        <f t="shared" si="28"/>
        <v>0.84299795975517067</v>
      </c>
      <c r="AR28">
        <f t="shared" si="29"/>
        <v>0.16538606232747929</v>
      </c>
      <c r="AS28">
        <v>1690066849.5999999</v>
      </c>
      <c r="AT28">
        <v>399.91800000000001</v>
      </c>
      <c r="AU28">
        <v>407.84800000000001</v>
      </c>
      <c r="AV28">
        <v>16.969899999999999</v>
      </c>
      <c r="AW28">
        <v>16.044799999999999</v>
      </c>
      <c r="AX28">
        <v>404.24400000000003</v>
      </c>
      <c r="AY28">
        <v>17.732500000000002</v>
      </c>
      <c r="AZ28">
        <v>600.07100000000003</v>
      </c>
      <c r="BA28">
        <v>99.612200000000001</v>
      </c>
      <c r="BB28">
        <v>9.9933400000000006E-2</v>
      </c>
      <c r="BC28">
        <v>21.5745</v>
      </c>
      <c r="BD28">
        <v>20.985800000000001</v>
      </c>
      <c r="BE28">
        <v>999.9</v>
      </c>
      <c r="BF28">
        <v>0</v>
      </c>
      <c r="BG28">
        <v>0</v>
      </c>
      <c r="BH28">
        <v>9993.75</v>
      </c>
      <c r="BI28">
        <v>0</v>
      </c>
      <c r="BJ28">
        <v>14.3933</v>
      </c>
      <c r="BK28">
        <v>-7.9298700000000002</v>
      </c>
      <c r="BL28">
        <v>406.822</v>
      </c>
      <c r="BM28">
        <v>414.49900000000002</v>
      </c>
      <c r="BN28">
        <v>0.92516299999999996</v>
      </c>
      <c r="BO28">
        <v>407.84800000000001</v>
      </c>
      <c r="BP28">
        <v>16.044799999999999</v>
      </c>
      <c r="BQ28">
        <v>1.69041</v>
      </c>
      <c r="BR28">
        <v>1.5982499999999999</v>
      </c>
      <c r="BS28">
        <v>14.8087</v>
      </c>
      <c r="BT28">
        <v>13.942</v>
      </c>
      <c r="BU28">
        <v>249.96600000000001</v>
      </c>
      <c r="BV28">
        <v>0.900065</v>
      </c>
      <c r="BW28">
        <v>9.9934599999999998E-2</v>
      </c>
      <c r="BX28">
        <v>0</v>
      </c>
      <c r="BY28">
        <v>2.8755000000000002</v>
      </c>
      <c r="BZ28">
        <v>0</v>
      </c>
      <c r="CA28">
        <v>2662.34</v>
      </c>
      <c r="CB28">
        <v>2027.59</v>
      </c>
      <c r="CC28">
        <v>37.375</v>
      </c>
      <c r="CD28">
        <v>41.186999999999998</v>
      </c>
      <c r="CE28">
        <v>39.5</v>
      </c>
      <c r="CF28">
        <v>40.686999999999998</v>
      </c>
      <c r="CG28">
        <v>37.625</v>
      </c>
      <c r="CH28">
        <v>224.99</v>
      </c>
      <c r="CI28">
        <v>24.98</v>
      </c>
      <c r="CJ28">
        <v>0</v>
      </c>
      <c r="CK28">
        <v>1690066865.9000001</v>
      </c>
      <c r="CL28">
        <v>0</v>
      </c>
      <c r="CM28">
        <v>1690066145</v>
      </c>
      <c r="CN28" t="s">
        <v>350</v>
      </c>
      <c r="CO28">
        <v>1690066131.5</v>
      </c>
      <c r="CP28">
        <v>1690066145</v>
      </c>
      <c r="CQ28">
        <v>45</v>
      </c>
      <c r="CR28">
        <v>0.20499999999999999</v>
      </c>
      <c r="CS28">
        <v>-2.1000000000000001E-2</v>
      </c>
      <c r="CT28">
        <v>-4.3620000000000001</v>
      </c>
      <c r="CU28">
        <v>-0.76300000000000001</v>
      </c>
      <c r="CV28">
        <v>412</v>
      </c>
      <c r="CW28">
        <v>16</v>
      </c>
      <c r="CX28">
        <v>0.27</v>
      </c>
      <c r="CY28">
        <v>0.09</v>
      </c>
      <c r="CZ28">
        <v>7.2775418476767024</v>
      </c>
      <c r="DA28">
        <v>1.942389095577326</v>
      </c>
      <c r="DB28">
        <v>0.194491875963135</v>
      </c>
      <c r="DC28">
        <v>1</v>
      </c>
      <c r="DD28">
        <v>407.67509999999999</v>
      </c>
      <c r="DE28">
        <v>0.97776360225033898</v>
      </c>
      <c r="DF28">
        <v>9.9210584112781969E-2</v>
      </c>
      <c r="DG28">
        <v>-1</v>
      </c>
      <c r="DH28">
        <v>250.00104999999999</v>
      </c>
      <c r="DI28">
        <v>-1.1696504428046669E-2</v>
      </c>
      <c r="DJ28">
        <v>1.3733080499290369E-2</v>
      </c>
      <c r="DK28">
        <v>1</v>
      </c>
      <c r="DL28">
        <v>2</v>
      </c>
      <c r="DM28">
        <v>2</v>
      </c>
      <c r="DN28" t="s">
        <v>351</v>
      </c>
      <c r="DO28">
        <v>3.2151200000000002</v>
      </c>
      <c r="DP28">
        <v>2.72357</v>
      </c>
      <c r="DQ28">
        <v>9.49348E-2</v>
      </c>
      <c r="DR28">
        <v>9.5139100000000004E-2</v>
      </c>
      <c r="DS28">
        <v>9.3072100000000005E-2</v>
      </c>
      <c r="DT28">
        <v>8.5630899999999996E-2</v>
      </c>
      <c r="DU28">
        <v>27481.8</v>
      </c>
      <c r="DV28">
        <v>30969.9</v>
      </c>
      <c r="DW28">
        <v>28562.400000000001</v>
      </c>
      <c r="DX28">
        <v>32804.1</v>
      </c>
      <c r="DY28">
        <v>36002.1</v>
      </c>
      <c r="DZ28">
        <v>40384.699999999997</v>
      </c>
      <c r="EA28">
        <v>41924.5</v>
      </c>
      <c r="EB28">
        <v>47015.3</v>
      </c>
      <c r="EC28">
        <v>2.13028</v>
      </c>
      <c r="ED28">
        <v>1.88628</v>
      </c>
      <c r="EE28">
        <v>0.104412</v>
      </c>
      <c r="EF28">
        <v>0</v>
      </c>
      <c r="EG28">
        <v>19.258900000000001</v>
      </c>
      <c r="EH28">
        <v>999.9</v>
      </c>
      <c r="EI28">
        <v>63.9</v>
      </c>
      <c r="EJ28">
        <v>23.4</v>
      </c>
      <c r="EK28">
        <v>18.530999999999999</v>
      </c>
      <c r="EL28">
        <v>62.549500000000002</v>
      </c>
      <c r="EM28">
        <v>20.785299999999999</v>
      </c>
      <c r="EN28">
        <v>1</v>
      </c>
      <c r="EO28">
        <v>-0.55471499999999996</v>
      </c>
      <c r="EP28">
        <v>-0.33627499999999999</v>
      </c>
      <c r="EQ28">
        <v>20.247399999999999</v>
      </c>
      <c r="ER28">
        <v>5.2292699999999996</v>
      </c>
      <c r="ES28">
        <v>12.009499999999999</v>
      </c>
      <c r="ET28">
        <v>4.9911500000000002</v>
      </c>
      <c r="EU28">
        <v>3.3050000000000002</v>
      </c>
      <c r="EV28">
        <v>8304.9</v>
      </c>
      <c r="EW28">
        <v>9999</v>
      </c>
      <c r="EX28">
        <v>543.9</v>
      </c>
      <c r="EY28">
        <v>87.9</v>
      </c>
      <c r="EZ28">
        <v>1.85242</v>
      </c>
      <c r="FA28">
        <v>1.8614200000000001</v>
      </c>
      <c r="FB28">
        <v>1.8604000000000001</v>
      </c>
      <c r="FC28">
        <v>1.8564799999999999</v>
      </c>
      <c r="FD28">
        <v>1.8608100000000001</v>
      </c>
      <c r="FE28">
        <v>1.8571500000000001</v>
      </c>
      <c r="FF28">
        <v>1.85921</v>
      </c>
      <c r="FG28">
        <v>1.86205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-4.3259999999999996</v>
      </c>
      <c r="FV28">
        <v>-0.76259999999999994</v>
      </c>
      <c r="FW28">
        <v>-2.875385245950548</v>
      </c>
      <c r="FX28">
        <v>-4.0117494158234393E-3</v>
      </c>
      <c r="FY28">
        <v>1.087516141204025E-6</v>
      </c>
      <c r="FZ28">
        <v>-8.657206703991749E-11</v>
      </c>
      <c r="GA28">
        <v>-0.76260000000000261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12</v>
      </c>
      <c r="GJ28">
        <v>11.7</v>
      </c>
      <c r="GK28">
        <v>1.01196</v>
      </c>
      <c r="GL28">
        <v>2.3535200000000001</v>
      </c>
      <c r="GM28">
        <v>1.5942400000000001</v>
      </c>
      <c r="GN28">
        <v>2.33521</v>
      </c>
      <c r="GO28">
        <v>1.40015</v>
      </c>
      <c r="GP28">
        <v>2.34619</v>
      </c>
      <c r="GQ28">
        <v>26.643899999999999</v>
      </c>
      <c r="GR28">
        <v>13.4841</v>
      </c>
      <c r="GS28">
        <v>18</v>
      </c>
      <c r="GT28">
        <v>538.42600000000004</v>
      </c>
      <c r="GU28">
        <v>414.46699999999998</v>
      </c>
      <c r="GV28">
        <v>20.514900000000001</v>
      </c>
      <c r="GW28">
        <v>19.9146</v>
      </c>
      <c r="GX28">
        <v>30.0001</v>
      </c>
      <c r="GY28">
        <v>19.750399999999999</v>
      </c>
      <c r="GZ28">
        <v>19.698599999999999</v>
      </c>
      <c r="HA28">
        <v>20.319400000000002</v>
      </c>
      <c r="HB28">
        <v>0</v>
      </c>
      <c r="HC28">
        <v>-30</v>
      </c>
      <c r="HD28">
        <v>20.523700000000002</v>
      </c>
      <c r="HE28">
        <v>407.91899999999998</v>
      </c>
      <c r="HF28">
        <v>0</v>
      </c>
      <c r="HG28">
        <v>104.871</v>
      </c>
      <c r="HH28">
        <v>103.828</v>
      </c>
    </row>
    <row r="29" spans="1:216" x14ac:dyDescent="0.2">
      <c r="A29">
        <v>11</v>
      </c>
      <c r="B29">
        <v>1690066910.0999999</v>
      </c>
      <c r="C29">
        <v>605.09999990463257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1690066910.0999999</v>
      </c>
      <c r="M29">
        <f t="shared" si="0"/>
        <v>8.6204932107049879E-4</v>
      </c>
      <c r="N29">
        <f t="shared" si="1"/>
        <v>0.86204932107049881</v>
      </c>
      <c r="O29">
        <f t="shared" si="2"/>
        <v>6.0496726781364991</v>
      </c>
      <c r="P29">
        <f t="shared" si="3"/>
        <v>399.94799999999998</v>
      </c>
      <c r="Q29">
        <f t="shared" si="4"/>
        <v>304.23250142009169</v>
      </c>
      <c r="R29">
        <f t="shared" si="5"/>
        <v>30.336086921887311</v>
      </c>
      <c r="S29">
        <f t="shared" si="6"/>
        <v>39.880214098103998</v>
      </c>
      <c r="T29">
        <f t="shared" si="7"/>
        <v>0.10806843253658632</v>
      </c>
      <c r="U29">
        <f t="shared" si="8"/>
        <v>2.9199102836953612</v>
      </c>
      <c r="V29">
        <f t="shared" si="9"/>
        <v>0.10589459422386262</v>
      </c>
      <c r="W29">
        <f t="shared" si="10"/>
        <v>6.6375790065102788E-2</v>
      </c>
      <c r="X29">
        <f t="shared" si="11"/>
        <v>29.786680850252619</v>
      </c>
      <c r="Y29">
        <f t="shared" si="12"/>
        <v>21.585241637722419</v>
      </c>
      <c r="Z29">
        <f t="shared" si="13"/>
        <v>20.986499999999999</v>
      </c>
      <c r="AA29">
        <f t="shared" si="14"/>
        <v>2.4938619587773339</v>
      </c>
      <c r="AB29">
        <f t="shared" si="15"/>
        <v>65.483003079316234</v>
      </c>
      <c r="AC29">
        <f t="shared" si="16"/>
        <v>1.6991977767184001</v>
      </c>
      <c r="AD29">
        <f t="shared" si="17"/>
        <v>2.5948684342717883</v>
      </c>
      <c r="AE29">
        <f t="shared" si="18"/>
        <v>0.79466418205893374</v>
      </c>
      <c r="AF29">
        <f t="shared" si="19"/>
        <v>-38.016375059208997</v>
      </c>
      <c r="AG29">
        <f t="shared" si="20"/>
        <v>101.9440284017649</v>
      </c>
      <c r="AH29">
        <f t="shared" si="21"/>
        <v>7.1141071347776732</v>
      </c>
      <c r="AI29">
        <f t="shared" si="22"/>
        <v>100.82844132758619</v>
      </c>
      <c r="AJ29">
        <v>65</v>
      </c>
      <c r="AK29">
        <v>11</v>
      </c>
      <c r="AL29">
        <f t="shared" si="23"/>
        <v>1</v>
      </c>
      <c r="AM29">
        <f t="shared" si="24"/>
        <v>0</v>
      </c>
      <c r="AN29">
        <f t="shared" si="25"/>
        <v>53548.418867030501</v>
      </c>
      <c r="AO29">
        <f t="shared" si="26"/>
        <v>180.107</v>
      </c>
      <c r="AP29">
        <f t="shared" si="27"/>
        <v>151.82957101049357</v>
      </c>
      <c r="AQ29">
        <f t="shared" si="28"/>
        <v>0.84299650213758248</v>
      </c>
      <c r="AR29">
        <f t="shared" si="29"/>
        <v>0.16538324912553437</v>
      </c>
      <c r="AS29">
        <v>1690066910.0999999</v>
      </c>
      <c r="AT29">
        <v>399.94799999999998</v>
      </c>
      <c r="AU29">
        <v>406.34199999999998</v>
      </c>
      <c r="AV29">
        <v>17.040800000000001</v>
      </c>
      <c r="AW29">
        <v>16.1935</v>
      </c>
      <c r="AX29">
        <v>404.27300000000002</v>
      </c>
      <c r="AY29">
        <v>17.8034</v>
      </c>
      <c r="AZ29">
        <v>600.04200000000003</v>
      </c>
      <c r="BA29">
        <v>99.613399999999999</v>
      </c>
      <c r="BB29">
        <v>0.10009800000000001</v>
      </c>
      <c r="BC29">
        <v>21.6341</v>
      </c>
      <c r="BD29">
        <v>20.986499999999999</v>
      </c>
      <c r="BE29">
        <v>999.9</v>
      </c>
      <c r="BF29">
        <v>0</v>
      </c>
      <c r="BG29">
        <v>0</v>
      </c>
      <c r="BH29">
        <v>9983.75</v>
      </c>
      <c r="BI29">
        <v>0</v>
      </c>
      <c r="BJ29">
        <v>15.228199999999999</v>
      </c>
      <c r="BK29">
        <v>-6.39337</v>
      </c>
      <c r="BL29">
        <v>406.88200000000001</v>
      </c>
      <c r="BM29">
        <v>413.03</v>
      </c>
      <c r="BN29">
        <v>0.84728800000000004</v>
      </c>
      <c r="BO29">
        <v>406.34199999999998</v>
      </c>
      <c r="BP29">
        <v>16.1935</v>
      </c>
      <c r="BQ29">
        <v>1.6974899999999999</v>
      </c>
      <c r="BR29">
        <v>1.6130899999999999</v>
      </c>
      <c r="BS29">
        <v>14.8735</v>
      </c>
      <c r="BT29">
        <v>14.0844</v>
      </c>
      <c r="BU29">
        <v>180.107</v>
      </c>
      <c r="BV29">
        <v>0.90010500000000004</v>
      </c>
      <c r="BW29">
        <v>9.9894899999999995E-2</v>
      </c>
      <c r="BX29">
        <v>0</v>
      </c>
      <c r="BY29">
        <v>2.5082</v>
      </c>
      <c r="BZ29">
        <v>0</v>
      </c>
      <c r="CA29">
        <v>2161.0500000000002</v>
      </c>
      <c r="CB29">
        <v>1460.95</v>
      </c>
      <c r="CC29">
        <v>37.375</v>
      </c>
      <c r="CD29">
        <v>41.436999999999998</v>
      </c>
      <c r="CE29">
        <v>39.686999999999998</v>
      </c>
      <c r="CF29">
        <v>41.125</v>
      </c>
      <c r="CG29">
        <v>37.75</v>
      </c>
      <c r="CH29">
        <v>162.12</v>
      </c>
      <c r="CI29">
        <v>17.989999999999998</v>
      </c>
      <c r="CJ29">
        <v>0</v>
      </c>
      <c r="CK29">
        <v>1690066926.5</v>
      </c>
      <c r="CL29">
        <v>0</v>
      </c>
      <c r="CM29">
        <v>1690066145</v>
      </c>
      <c r="CN29" t="s">
        <v>350</v>
      </c>
      <c r="CO29">
        <v>1690066131.5</v>
      </c>
      <c r="CP29">
        <v>1690066145</v>
      </c>
      <c r="CQ29">
        <v>45</v>
      </c>
      <c r="CR29">
        <v>0.20499999999999999</v>
      </c>
      <c r="CS29">
        <v>-2.1000000000000001E-2</v>
      </c>
      <c r="CT29">
        <v>-4.3620000000000001</v>
      </c>
      <c r="CU29">
        <v>-0.76300000000000001</v>
      </c>
      <c r="CV29">
        <v>412</v>
      </c>
      <c r="CW29">
        <v>16</v>
      </c>
      <c r="CX29">
        <v>0.27</v>
      </c>
      <c r="CY29">
        <v>0.09</v>
      </c>
      <c r="CZ29">
        <v>5.8011219244716434</v>
      </c>
      <c r="DA29">
        <v>1.4355388354595719</v>
      </c>
      <c r="DB29">
        <v>0.1439926492996674</v>
      </c>
      <c r="DC29">
        <v>1</v>
      </c>
      <c r="DD29">
        <v>406.15853658536588</v>
      </c>
      <c r="DE29">
        <v>0.72499651568020007</v>
      </c>
      <c r="DF29">
        <v>7.8196156589776258E-2</v>
      </c>
      <c r="DG29">
        <v>-1</v>
      </c>
      <c r="DH29">
        <v>179.9893170731707</v>
      </c>
      <c r="DI29">
        <v>0.32649319621655221</v>
      </c>
      <c r="DJ29">
        <v>0.14779690069432749</v>
      </c>
      <c r="DK29">
        <v>1</v>
      </c>
      <c r="DL29">
        <v>2</v>
      </c>
      <c r="DM29">
        <v>2</v>
      </c>
      <c r="DN29" t="s">
        <v>351</v>
      </c>
      <c r="DO29">
        <v>3.2150099999999999</v>
      </c>
      <c r="DP29">
        <v>2.7236500000000001</v>
      </c>
      <c r="DQ29">
        <v>9.49353E-2</v>
      </c>
      <c r="DR29">
        <v>9.4868900000000006E-2</v>
      </c>
      <c r="DS29">
        <v>9.3336299999999997E-2</v>
      </c>
      <c r="DT29">
        <v>8.6198899999999995E-2</v>
      </c>
      <c r="DU29">
        <v>27480.2</v>
      </c>
      <c r="DV29">
        <v>30977.3</v>
      </c>
      <c r="DW29">
        <v>28560.799999999999</v>
      </c>
      <c r="DX29">
        <v>32802.300000000003</v>
      </c>
      <c r="DY29">
        <v>35989.4</v>
      </c>
      <c r="DZ29">
        <v>40356.9</v>
      </c>
      <c r="EA29">
        <v>41922.300000000003</v>
      </c>
      <c r="EB29">
        <v>47012.2</v>
      </c>
      <c r="EC29">
        <v>2.13028</v>
      </c>
      <c r="ED29">
        <v>1.8858200000000001</v>
      </c>
      <c r="EE29">
        <v>0.10392800000000001</v>
      </c>
      <c r="EF29">
        <v>0</v>
      </c>
      <c r="EG29">
        <v>19.267600000000002</v>
      </c>
      <c r="EH29">
        <v>999.9</v>
      </c>
      <c r="EI29">
        <v>64</v>
      </c>
      <c r="EJ29">
        <v>23.4</v>
      </c>
      <c r="EK29">
        <v>18.5595</v>
      </c>
      <c r="EL29">
        <v>62.779499999999999</v>
      </c>
      <c r="EM29">
        <v>20.945499999999999</v>
      </c>
      <c r="EN29">
        <v>1</v>
      </c>
      <c r="EO29">
        <v>-0.55281999999999998</v>
      </c>
      <c r="EP29">
        <v>-7.5950400000000001E-2</v>
      </c>
      <c r="EQ29">
        <v>20.2483</v>
      </c>
      <c r="ER29">
        <v>5.2292699999999996</v>
      </c>
      <c r="ES29">
        <v>12.0098</v>
      </c>
      <c r="ET29">
        <v>4.9912999999999998</v>
      </c>
      <c r="EU29">
        <v>3.3050000000000002</v>
      </c>
      <c r="EV29">
        <v>8306.2999999999993</v>
      </c>
      <c r="EW29">
        <v>9999</v>
      </c>
      <c r="EX29">
        <v>543.9</v>
      </c>
      <c r="EY29">
        <v>87.9</v>
      </c>
      <c r="EZ29">
        <v>1.85242</v>
      </c>
      <c r="FA29">
        <v>1.8613900000000001</v>
      </c>
      <c r="FB29">
        <v>1.86036</v>
      </c>
      <c r="FC29">
        <v>1.8564099999999999</v>
      </c>
      <c r="FD29">
        <v>1.8608100000000001</v>
      </c>
      <c r="FE29">
        <v>1.8571200000000001</v>
      </c>
      <c r="FF29">
        <v>1.8591599999999999</v>
      </c>
      <c r="FG29">
        <v>1.8620300000000001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-4.3250000000000002</v>
      </c>
      <c r="FV29">
        <v>-0.76259999999999994</v>
      </c>
      <c r="FW29">
        <v>-2.875385245950548</v>
      </c>
      <c r="FX29">
        <v>-4.0117494158234393E-3</v>
      </c>
      <c r="FY29">
        <v>1.087516141204025E-6</v>
      </c>
      <c r="FZ29">
        <v>-8.657206703991749E-11</v>
      </c>
      <c r="GA29">
        <v>-0.76260000000000261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13</v>
      </c>
      <c r="GJ29">
        <v>12.8</v>
      </c>
      <c r="GK29">
        <v>1.00952</v>
      </c>
      <c r="GL29">
        <v>2.36084</v>
      </c>
      <c r="GM29">
        <v>1.5942400000000001</v>
      </c>
      <c r="GN29">
        <v>2.3339799999999999</v>
      </c>
      <c r="GO29">
        <v>1.40015</v>
      </c>
      <c r="GP29">
        <v>2.32422</v>
      </c>
      <c r="GQ29">
        <v>26.6646</v>
      </c>
      <c r="GR29">
        <v>13.4666</v>
      </c>
      <c r="GS29">
        <v>18</v>
      </c>
      <c r="GT29">
        <v>538.721</v>
      </c>
      <c r="GU29">
        <v>414.44600000000003</v>
      </c>
      <c r="GV29">
        <v>20.363</v>
      </c>
      <c r="GW29">
        <v>19.941800000000001</v>
      </c>
      <c r="GX29">
        <v>30.0001</v>
      </c>
      <c r="GY29">
        <v>19.776900000000001</v>
      </c>
      <c r="GZ29">
        <v>19.7257</v>
      </c>
      <c r="HA29">
        <v>20.260400000000001</v>
      </c>
      <c r="HB29">
        <v>0</v>
      </c>
      <c r="HC29">
        <v>-30</v>
      </c>
      <c r="HD29">
        <v>20.386299999999999</v>
      </c>
      <c r="HE29">
        <v>406.38799999999998</v>
      </c>
      <c r="HF29">
        <v>0</v>
      </c>
      <c r="HG29">
        <v>104.86499999999999</v>
      </c>
      <c r="HH29">
        <v>103.822</v>
      </c>
    </row>
    <row r="30" spans="1:216" x14ac:dyDescent="0.2">
      <c r="A30">
        <v>12</v>
      </c>
      <c r="B30">
        <v>1690066970.5999999</v>
      </c>
      <c r="C30">
        <v>665.59999990463257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1690066970.5999999</v>
      </c>
      <c r="M30">
        <f t="shared" si="0"/>
        <v>8.8259096964572747E-4</v>
      </c>
      <c r="N30">
        <f t="shared" si="1"/>
        <v>0.88259096964572747</v>
      </c>
      <c r="O30">
        <f t="shared" si="2"/>
        <v>4.2950454917631582</v>
      </c>
      <c r="P30">
        <f t="shared" si="3"/>
        <v>399.995</v>
      </c>
      <c r="Q30">
        <f t="shared" si="4"/>
        <v>331.43754387702415</v>
      </c>
      <c r="R30">
        <f t="shared" si="5"/>
        <v>33.04932938920831</v>
      </c>
      <c r="S30">
        <f t="shared" si="6"/>
        <v>39.885543304476499</v>
      </c>
      <c r="T30">
        <f t="shared" si="7"/>
        <v>0.10968709466399722</v>
      </c>
      <c r="U30">
        <f t="shared" si="8"/>
        <v>2.9308795026877581</v>
      </c>
      <c r="V30">
        <f t="shared" si="9"/>
        <v>0.10745657062438257</v>
      </c>
      <c r="W30">
        <f t="shared" si="10"/>
        <v>6.7356982478248784E-2</v>
      </c>
      <c r="X30">
        <f t="shared" si="11"/>
        <v>20.642764404743211</v>
      </c>
      <c r="Y30">
        <f t="shared" si="12"/>
        <v>21.540858329666136</v>
      </c>
      <c r="Z30">
        <f t="shared" si="13"/>
        <v>20.986499999999999</v>
      </c>
      <c r="AA30">
        <f t="shared" si="14"/>
        <v>2.4938619587773339</v>
      </c>
      <c r="AB30">
        <f t="shared" si="15"/>
        <v>65.14798870866035</v>
      </c>
      <c r="AC30">
        <f t="shared" si="16"/>
        <v>1.69204566863336</v>
      </c>
      <c r="AD30">
        <f t="shared" si="17"/>
        <v>2.5972339318104387</v>
      </c>
      <c r="AE30">
        <f t="shared" si="18"/>
        <v>0.80181629014397382</v>
      </c>
      <c r="AF30">
        <f t="shared" si="19"/>
        <v>-38.922261761376582</v>
      </c>
      <c r="AG30">
        <f t="shared" si="20"/>
        <v>104.68134393364809</v>
      </c>
      <c r="AH30">
        <f t="shared" si="21"/>
        <v>7.2783418233914121</v>
      </c>
      <c r="AI30">
        <f t="shared" si="22"/>
        <v>93.680188400406138</v>
      </c>
      <c r="AJ30">
        <v>65</v>
      </c>
      <c r="AK30">
        <v>11</v>
      </c>
      <c r="AL30">
        <f t="shared" si="23"/>
        <v>1</v>
      </c>
      <c r="AM30">
        <f t="shared" si="24"/>
        <v>0</v>
      </c>
      <c r="AN30">
        <f t="shared" si="25"/>
        <v>53867.986548994093</v>
      </c>
      <c r="AO30">
        <f t="shared" si="26"/>
        <v>124.806</v>
      </c>
      <c r="AP30">
        <f t="shared" si="27"/>
        <v>105.21202798173222</v>
      </c>
      <c r="AQ30">
        <f t="shared" si="28"/>
        <v>0.84300456694175141</v>
      </c>
      <c r="AR30">
        <f t="shared" si="29"/>
        <v>0.16539881419758035</v>
      </c>
      <c r="AS30">
        <v>1690066970.5999999</v>
      </c>
      <c r="AT30">
        <v>399.995</v>
      </c>
      <c r="AU30">
        <v>404.64299999999997</v>
      </c>
      <c r="AV30">
        <v>16.968800000000002</v>
      </c>
      <c r="AW30">
        <v>16.101199999999999</v>
      </c>
      <c r="AX30">
        <v>404.32100000000003</v>
      </c>
      <c r="AY30">
        <v>17.731400000000001</v>
      </c>
      <c r="AZ30">
        <v>600.01</v>
      </c>
      <c r="BA30">
        <v>99.615600000000001</v>
      </c>
      <c r="BB30">
        <v>9.9504700000000001E-2</v>
      </c>
      <c r="BC30">
        <v>21.649000000000001</v>
      </c>
      <c r="BD30">
        <v>20.986499999999999</v>
      </c>
      <c r="BE30">
        <v>999.9</v>
      </c>
      <c r="BF30">
        <v>0</v>
      </c>
      <c r="BG30">
        <v>0</v>
      </c>
      <c r="BH30">
        <v>10046.200000000001</v>
      </c>
      <c r="BI30">
        <v>0</v>
      </c>
      <c r="BJ30">
        <v>14.816000000000001</v>
      </c>
      <c r="BK30">
        <v>-4.6474299999999999</v>
      </c>
      <c r="BL30">
        <v>406.9</v>
      </c>
      <c r="BM30">
        <v>411.26499999999999</v>
      </c>
      <c r="BN30">
        <v>0.86756299999999997</v>
      </c>
      <c r="BO30">
        <v>404.64299999999997</v>
      </c>
      <c r="BP30">
        <v>16.101199999999999</v>
      </c>
      <c r="BQ30">
        <v>1.6903600000000001</v>
      </c>
      <c r="BR30">
        <v>1.6039399999999999</v>
      </c>
      <c r="BS30">
        <v>14.808199999999999</v>
      </c>
      <c r="BT30">
        <v>13.996700000000001</v>
      </c>
      <c r="BU30">
        <v>124.806</v>
      </c>
      <c r="BV30">
        <v>0.89984299999999995</v>
      </c>
      <c r="BW30">
        <v>0.100157</v>
      </c>
      <c r="BX30">
        <v>0</v>
      </c>
      <c r="BY30">
        <v>2.3771</v>
      </c>
      <c r="BZ30">
        <v>0</v>
      </c>
      <c r="CA30">
        <v>1710.94</v>
      </c>
      <c r="CB30">
        <v>1012.3</v>
      </c>
      <c r="CC30">
        <v>37.375</v>
      </c>
      <c r="CD30">
        <v>41.625</v>
      </c>
      <c r="CE30">
        <v>39.811999999999998</v>
      </c>
      <c r="CF30">
        <v>41.375</v>
      </c>
      <c r="CG30">
        <v>37.811999999999998</v>
      </c>
      <c r="CH30">
        <v>112.31</v>
      </c>
      <c r="CI30">
        <v>12.5</v>
      </c>
      <c r="CJ30">
        <v>0</v>
      </c>
      <c r="CK30">
        <v>1690066987.0999999</v>
      </c>
      <c r="CL30">
        <v>0</v>
      </c>
      <c r="CM30">
        <v>1690066145</v>
      </c>
      <c r="CN30" t="s">
        <v>350</v>
      </c>
      <c r="CO30">
        <v>1690066131.5</v>
      </c>
      <c r="CP30">
        <v>1690066145</v>
      </c>
      <c r="CQ30">
        <v>45</v>
      </c>
      <c r="CR30">
        <v>0.20499999999999999</v>
      </c>
      <c r="CS30">
        <v>-2.1000000000000001E-2</v>
      </c>
      <c r="CT30">
        <v>-4.3620000000000001</v>
      </c>
      <c r="CU30">
        <v>-0.76300000000000001</v>
      </c>
      <c r="CV30">
        <v>412</v>
      </c>
      <c r="CW30">
        <v>16</v>
      </c>
      <c r="CX30">
        <v>0.27</v>
      </c>
      <c r="CY30">
        <v>0.09</v>
      </c>
      <c r="CZ30">
        <v>4.1199919934622899</v>
      </c>
      <c r="DA30">
        <v>0.91380758827456887</v>
      </c>
      <c r="DB30">
        <v>9.585244900955911E-2</v>
      </c>
      <c r="DC30">
        <v>1</v>
      </c>
      <c r="DD30">
        <v>404.56227500000011</v>
      </c>
      <c r="DE30">
        <v>0.20876172607799459</v>
      </c>
      <c r="DF30">
        <v>3.044255861454296E-2</v>
      </c>
      <c r="DG30">
        <v>-1</v>
      </c>
      <c r="DH30">
        <v>124.98009999999999</v>
      </c>
      <c r="DI30">
        <v>0.2233841292441934</v>
      </c>
      <c r="DJ30">
        <v>0.1507575537079304</v>
      </c>
      <c r="DK30">
        <v>1</v>
      </c>
      <c r="DL30">
        <v>2</v>
      </c>
      <c r="DM30">
        <v>2</v>
      </c>
      <c r="DN30" t="s">
        <v>351</v>
      </c>
      <c r="DO30">
        <v>3.21488</v>
      </c>
      <c r="DP30">
        <v>2.7236099999999999</v>
      </c>
      <c r="DQ30">
        <v>9.4938099999999997E-2</v>
      </c>
      <c r="DR30">
        <v>9.4562800000000002E-2</v>
      </c>
      <c r="DS30">
        <v>9.3058299999999997E-2</v>
      </c>
      <c r="DT30">
        <v>8.584E-2</v>
      </c>
      <c r="DU30">
        <v>27478.5</v>
      </c>
      <c r="DV30">
        <v>30986.3</v>
      </c>
      <c r="DW30">
        <v>28559.200000000001</v>
      </c>
      <c r="DX30">
        <v>32800.9</v>
      </c>
      <c r="DY30">
        <v>35998.6</v>
      </c>
      <c r="DZ30">
        <v>40370.800000000003</v>
      </c>
      <c r="EA30">
        <v>41919.800000000003</v>
      </c>
      <c r="EB30">
        <v>47009.9</v>
      </c>
      <c r="EC30">
        <v>2.1303000000000001</v>
      </c>
      <c r="ED30">
        <v>1.8851199999999999</v>
      </c>
      <c r="EE30">
        <v>0.10107099999999999</v>
      </c>
      <c r="EF30">
        <v>0</v>
      </c>
      <c r="EG30">
        <v>19.314900000000002</v>
      </c>
      <c r="EH30">
        <v>999.9</v>
      </c>
      <c r="EI30">
        <v>64.099999999999994</v>
      </c>
      <c r="EJ30">
        <v>23.4</v>
      </c>
      <c r="EK30">
        <v>18.586200000000002</v>
      </c>
      <c r="EL30">
        <v>62.269500000000001</v>
      </c>
      <c r="EM30">
        <v>21.117799999999999</v>
      </c>
      <c r="EN30">
        <v>1</v>
      </c>
      <c r="EO30">
        <v>-0.54984</v>
      </c>
      <c r="EP30">
        <v>-0.22688700000000001</v>
      </c>
      <c r="EQ30">
        <v>20.249300000000002</v>
      </c>
      <c r="ER30">
        <v>5.2294200000000002</v>
      </c>
      <c r="ES30">
        <v>12.0098</v>
      </c>
      <c r="ET30">
        <v>4.9916</v>
      </c>
      <c r="EU30">
        <v>3.3050000000000002</v>
      </c>
      <c r="EV30">
        <v>8307.7000000000007</v>
      </c>
      <c r="EW30">
        <v>9999</v>
      </c>
      <c r="EX30">
        <v>543.9</v>
      </c>
      <c r="EY30">
        <v>87.9</v>
      </c>
      <c r="EZ30">
        <v>1.85242</v>
      </c>
      <c r="FA30">
        <v>1.8614200000000001</v>
      </c>
      <c r="FB30">
        <v>1.86042</v>
      </c>
      <c r="FC30">
        <v>1.8564700000000001</v>
      </c>
      <c r="FD30">
        <v>1.8608100000000001</v>
      </c>
      <c r="FE30">
        <v>1.85714</v>
      </c>
      <c r="FF30">
        <v>1.85921</v>
      </c>
      <c r="FG30">
        <v>1.86208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-4.3259999999999996</v>
      </c>
      <c r="FV30">
        <v>-0.76259999999999994</v>
      </c>
      <c r="FW30">
        <v>-2.875385245950548</v>
      </c>
      <c r="FX30">
        <v>-4.0117494158234393E-3</v>
      </c>
      <c r="FY30">
        <v>1.087516141204025E-6</v>
      </c>
      <c r="FZ30">
        <v>-8.657206703991749E-11</v>
      </c>
      <c r="GA30">
        <v>-0.76260000000000261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14</v>
      </c>
      <c r="GJ30">
        <v>13.8</v>
      </c>
      <c r="GK30">
        <v>1.00586</v>
      </c>
      <c r="GL30">
        <v>2.3596200000000001</v>
      </c>
      <c r="GM30">
        <v>1.5942400000000001</v>
      </c>
      <c r="GN30">
        <v>2.33521</v>
      </c>
      <c r="GO30">
        <v>1.40015</v>
      </c>
      <c r="GP30">
        <v>2.2375500000000001</v>
      </c>
      <c r="GQ30">
        <v>26.685300000000002</v>
      </c>
      <c r="GR30">
        <v>13.457800000000001</v>
      </c>
      <c r="GS30">
        <v>18</v>
      </c>
      <c r="GT30">
        <v>539.05600000000004</v>
      </c>
      <c r="GU30">
        <v>414.28199999999998</v>
      </c>
      <c r="GV30">
        <v>20.561399999999999</v>
      </c>
      <c r="GW30">
        <v>19.978400000000001</v>
      </c>
      <c r="GX30">
        <v>30.0002</v>
      </c>
      <c r="GY30">
        <v>19.805399999999999</v>
      </c>
      <c r="GZ30">
        <v>19.753299999999999</v>
      </c>
      <c r="HA30">
        <v>20.194199999999999</v>
      </c>
      <c r="HB30">
        <v>0</v>
      </c>
      <c r="HC30">
        <v>-30</v>
      </c>
      <c r="HD30">
        <v>20.5641</v>
      </c>
      <c r="HE30">
        <v>404.73599999999999</v>
      </c>
      <c r="HF30">
        <v>0</v>
      </c>
      <c r="HG30">
        <v>104.85899999999999</v>
      </c>
      <c r="HH30">
        <v>103.81699999999999</v>
      </c>
    </row>
    <row r="31" spans="1:216" x14ac:dyDescent="0.2">
      <c r="A31">
        <v>13</v>
      </c>
      <c r="B31">
        <v>1690067031.0999999</v>
      </c>
      <c r="C31">
        <v>726.09999990463257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1690067031.0999999</v>
      </c>
      <c r="M31">
        <f t="shared" si="0"/>
        <v>8.4286490493539477E-4</v>
      </c>
      <c r="N31">
        <f t="shared" si="1"/>
        <v>0.84286490493539479</v>
      </c>
      <c r="O31">
        <f t="shared" si="2"/>
        <v>3.4430555950522876</v>
      </c>
      <c r="P31">
        <f t="shared" si="3"/>
        <v>400.01499999999999</v>
      </c>
      <c r="Q31">
        <f t="shared" si="4"/>
        <v>340.70804291613319</v>
      </c>
      <c r="R31">
        <f t="shared" si="5"/>
        <v>33.972778942090287</v>
      </c>
      <c r="S31">
        <f t="shared" si="6"/>
        <v>39.886411404339498</v>
      </c>
      <c r="T31">
        <f t="shared" si="7"/>
        <v>0.10300083612431248</v>
      </c>
      <c r="U31">
        <f t="shared" si="8"/>
        <v>2.9308301822886351</v>
      </c>
      <c r="V31">
        <f t="shared" si="9"/>
        <v>0.10103129487775778</v>
      </c>
      <c r="W31">
        <f t="shared" si="10"/>
        <v>6.331837794877021E-2</v>
      </c>
      <c r="X31">
        <f t="shared" si="11"/>
        <v>16.533162005564225</v>
      </c>
      <c r="Y31">
        <f t="shared" si="12"/>
        <v>21.55561066249048</v>
      </c>
      <c r="Z31">
        <f t="shared" si="13"/>
        <v>21.003299999999999</v>
      </c>
      <c r="AA31">
        <f t="shared" si="14"/>
        <v>2.496438104079381</v>
      </c>
      <c r="AB31">
        <f t="shared" si="15"/>
        <v>64.647919094530664</v>
      </c>
      <c r="AC31">
        <f t="shared" si="16"/>
        <v>1.6820067232859799</v>
      </c>
      <c r="AD31">
        <f t="shared" si="17"/>
        <v>2.6017956136012441</v>
      </c>
      <c r="AE31">
        <f t="shared" si="18"/>
        <v>0.81443138079340116</v>
      </c>
      <c r="AF31">
        <f t="shared" si="19"/>
        <v>-37.170342307650913</v>
      </c>
      <c r="AG31">
        <f t="shared" si="20"/>
        <v>106.55986468152064</v>
      </c>
      <c r="AH31">
        <f t="shared" si="21"/>
        <v>7.4107959008517295</v>
      </c>
      <c r="AI31">
        <f t="shared" si="22"/>
        <v>93.33348028028567</v>
      </c>
      <c r="AJ31">
        <v>66</v>
      </c>
      <c r="AK31">
        <v>11</v>
      </c>
      <c r="AL31">
        <f t="shared" si="23"/>
        <v>1</v>
      </c>
      <c r="AM31">
        <f t="shared" si="24"/>
        <v>0</v>
      </c>
      <c r="AN31">
        <f t="shared" si="25"/>
        <v>53861.226124599591</v>
      </c>
      <c r="AO31">
        <f t="shared" si="26"/>
        <v>99.956299999999999</v>
      </c>
      <c r="AP31">
        <f t="shared" si="27"/>
        <v>84.263880873349336</v>
      </c>
      <c r="AQ31">
        <f t="shared" si="28"/>
        <v>0.8430072028811525</v>
      </c>
      <c r="AR31">
        <f t="shared" si="29"/>
        <v>0.16540390156062426</v>
      </c>
      <c r="AS31">
        <v>1690067031.0999999</v>
      </c>
      <c r="AT31">
        <v>400.01499999999999</v>
      </c>
      <c r="AU31">
        <v>403.79500000000002</v>
      </c>
      <c r="AV31">
        <v>16.868600000000001</v>
      </c>
      <c r="AW31">
        <v>16.04</v>
      </c>
      <c r="AX31">
        <v>404.34</v>
      </c>
      <c r="AY31">
        <v>17.6312</v>
      </c>
      <c r="AZ31">
        <v>600.03399999999999</v>
      </c>
      <c r="BA31">
        <v>99.612799999999993</v>
      </c>
      <c r="BB31">
        <v>9.9489300000000003E-2</v>
      </c>
      <c r="BC31">
        <v>21.677700000000002</v>
      </c>
      <c r="BD31">
        <v>21.003299999999999</v>
      </c>
      <c r="BE31">
        <v>999.9</v>
      </c>
      <c r="BF31">
        <v>0</v>
      </c>
      <c r="BG31">
        <v>0</v>
      </c>
      <c r="BH31">
        <v>10046.200000000001</v>
      </c>
      <c r="BI31">
        <v>0</v>
      </c>
      <c r="BJ31">
        <v>14.9884</v>
      </c>
      <c r="BK31">
        <v>-3.7799700000000001</v>
      </c>
      <c r="BL31">
        <v>406.87799999999999</v>
      </c>
      <c r="BM31">
        <v>410.37700000000001</v>
      </c>
      <c r="BN31">
        <v>0.82852700000000001</v>
      </c>
      <c r="BO31">
        <v>403.79500000000002</v>
      </c>
      <c r="BP31">
        <v>16.04</v>
      </c>
      <c r="BQ31">
        <v>1.6803300000000001</v>
      </c>
      <c r="BR31">
        <v>1.59779</v>
      </c>
      <c r="BS31">
        <v>14.7159</v>
      </c>
      <c r="BT31">
        <v>13.9375</v>
      </c>
      <c r="BU31">
        <v>99.956299999999999</v>
      </c>
      <c r="BV31">
        <v>0.89979500000000001</v>
      </c>
      <c r="BW31">
        <v>0.100205</v>
      </c>
      <c r="BX31">
        <v>0</v>
      </c>
      <c r="BY31">
        <v>2.3172000000000001</v>
      </c>
      <c r="BZ31">
        <v>0</v>
      </c>
      <c r="CA31">
        <v>1538.59</v>
      </c>
      <c r="CB31">
        <v>810.72699999999998</v>
      </c>
      <c r="CC31">
        <v>37.375</v>
      </c>
      <c r="CD31">
        <v>41.75</v>
      </c>
      <c r="CE31">
        <v>39.811999999999998</v>
      </c>
      <c r="CF31">
        <v>41.625</v>
      </c>
      <c r="CG31">
        <v>37.875</v>
      </c>
      <c r="CH31">
        <v>89.94</v>
      </c>
      <c r="CI31">
        <v>10.02</v>
      </c>
      <c r="CJ31">
        <v>0</v>
      </c>
      <c r="CK31">
        <v>1690067047.7</v>
      </c>
      <c r="CL31">
        <v>0</v>
      </c>
      <c r="CM31">
        <v>1690066145</v>
      </c>
      <c r="CN31" t="s">
        <v>350</v>
      </c>
      <c r="CO31">
        <v>1690066131.5</v>
      </c>
      <c r="CP31">
        <v>1690066145</v>
      </c>
      <c r="CQ31">
        <v>45</v>
      </c>
      <c r="CR31">
        <v>0.20499999999999999</v>
      </c>
      <c r="CS31">
        <v>-2.1000000000000001E-2</v>
      </c>
      <c r="CT31">
        <v>-4.3620000000000001</v>
      </c>
      <c r="CU31">
        <v>-0.76300000000000001</v>
      </c>
      <c r="CV31">
        <v>412</v>
      </c>
      <c r="CW31">
        <v>16</v>
      </c>
      <c r="CX31">
        <v>0.27</v>
      </c>
      <c r="CY31">
        <v>0.09</v>
      </c>
      <c r="CZ31">
        <v>3.3627051217299448</v>
      </c>
      <c r="DA31">
        <v>0.32227736956255471</v>
      </c>
      <c r="DB31">
        <v>4.5533625729403893E-2</v>
      </c>
      <c r="DC31">
        <v>1</v>
      </c>
      <c r="DD31">
        <v>403.73275609756098</v>
      </c>
      <c r="DE31">
        <v>-3.7693379790564377E-2</v>
      </c>
      <c r="DF31">
        <v>3.2021928833754702E-2</v>
      </c>
      <c r="DG31">
        <v>-1</v>
      </c>
      <c r="DH31">
        <v>100.0073</v>
      </c>
      <c r="DI31">
        <v>1.326878698373622E-2</v>
      </c>
      <c r="DJ31">
        <v>0.1137998778343888</v>
      </c>
      <c r="DK31">
        <v>1</v>
      </c>
      <c r="DL31">
        <v>2</v>
      </c>
      <c r="DM31">
        <v>2</v>
      </c>
      <c r="DN31" t="s">
        <v>351</v>
      </c>
      <c r="DO31">
        <v>3.21489</v>
      </c>
      <c r="DP31">
        <v>2.7235900000000002</v>
      </c>
      <c r="DQ31">
        <v>9.4931600000000005E-2</v>
      </c>
      <c r="DR31">
        <v>9.4403600000000004E-2</v>
      </c>
      <c r="DS31">
        <v>9.2668299999999995E-2</v>
      </c>
      <c r="DT31">
        <v>8.5596599999999995E-2</v>
      </c>
      <c r="DU31">
        <v>27478.2</v>
      </c>
      <c r="DV31">
        <v>30990.400000000001</v>
      </c>
      <c r="DW31">
        <v>28558.799999999999</v>
      </c>
      <c r="DX31">
        <v>32799.599999999999</v>
      </c>
      <c r="DY31">
        <v>36014</v>
      </c>
      <c r="DZ31">
        <v>40380</v>
      </c>
      <c r="EA31">
        <v>41919.1</v>
      </c>
      <c r="EB31">
        <v>47008.1</v>
      </c>
      <c r="EC31">
        <v>2.1287799999999999</v>
      </c>
      <c r="ED31">
        <v>1.88422</v>
      </c>
      <c r="EE31">
        <v>0.104785</v>
      </c>
      <c r="EF31">
        <v>0</v>
      </c>
      <c r="EG31">
        <v>19.270199999999999</v>
      </c>
      <c r="EH31">
        <v>999.9</v>
      </c>
      <c r="EI31">
        <v>64.099999999999994</v>
      </c>
      <c r="EJ31">
        <v>23.4</v>
      </c>
      <c r="EK31">
        <v>18.588000000000001</v>
      </c>
      <c r="EL31">
        <v>62.589500000000001</v>
      </c>
      <c r="EM31">
        <v>21.097799999999999</v>
      </c>
      <c r="EN31">
        <v>1</v>
      </c>
      <c r="EO31">
        <v>-0.54805400000000004</v>
      </c>
      <c r="EP31">
        <v>-0.29989900000000003</v>
      </c>
      <c r="EQ31">
        <v>20.249099999999999</v>
      </c>
      <c r="ER31">
        <v>5.2292699999999996</v>
      </c>
      <c r="ES31">
        <v>12.0098</v>
      </c>
      <c r="ET31">
        <v>4.9917499999999997</v>
      </c>
      <c r="EU31">
        <v>3.3050000000000002</v>
      </c>
      <c r="EV31">
        <v>8309.1</v>
      </c>
      <c r="EW31">
        <v>9999</v>
      </c>
      <c r="EX31">
        <v>543.9</v>
      </c>
      <c r="EY31">
        <v>87.9</v>
      </c>
      <c r="EZ31">
        <v>1.85242</v>
      </c>
      <c r="FA31">
        <v>1.86141</v>
      </c>
      <c r="FB31">
        <v>1.8603799999999999</v>
      </c>
      <c r="FC31">
        <v>1.85642</v>
      </c>
      <c r="FD31">
        <v>1.8608100000000001</v>
      </c>
      <c r="FE31">
        <v>1.8571299999999999</v>
      </c>
      <c r="FF31">
        <v>1.8591599999999999</v>
      </c>
      <c r="FG31">
        <v>1.8620399999999999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-4.3250000000000002</v>
      </c>
      <c r="FV31">
        <v>-0.76259999999999994</v>
      </c>
      <c r="FW31">
        <v>-2.875385245950548</v>
      </c>
      <c r="FX31">
        <v>-4.0117494158234393E-3</v>
      </c>
      <c r="FY31">
        <v>1.087516141204025E-6</v>
      </c>
      <c r="FZ31">
        <v>-8.657206703991749E-11</v>
      </c>
      <c r="GA31">
        <v>-0.76260000000000261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15</v>
      </c>
      <c r="GJ31">
        <v>14.8</v>
      </c>
      <c r="GK31">
        <v>1.00464</v>
      </c>
      <c r="GL31">
        <v>2.3571800000000001</v>
      </c>
      <c r="GM31">
        <v>1.5942400000000001</v>
      </c>
      <c r="GN31">
        <v>2.33521</v>
      </c>
      <c r="GO31">
        <v>1.40015</v>
      </c>
      <c r="GP31">
        <v>2.34863</v>
      </c>
      <c r="GQ31">
        <v>26.706</v>
      </c>
      <c r="GR31">
        <v>13.457800000000001</v>
      </c>
      <c r="GS31">
        <v>18</v>
      </c>
      <c r="GT31">
        <v>538.34400000000005</v>
      </c>
      <c r="GU31">
        <v>413.96899999999999</v>
      </c>
      <c r="GV31">
        <v>20.697199999999999</v>
      </c>
      <c r="GW31">
        <v>20.008400000000002</v>
      </c>
      <c r="GX31">
        <v>30</v>
      </c>
      <c r="GY31">
        <v>19.831900000000001</v>
      </c>
      <c r="GZ31">
        <v>19.7776</v>
      </c>
      <c r="HA31">
        <v>20.155999999999999</v>
      </c>
      <c r="HB31">
        <v>0</v>
      </c>
      <c r="HC31">
        <v>-30</v>
      </c>
      <c r="HD31">
        <v>20.698899999999998</v>
      </c>
      <c r="HE31">
        <v>403.762</v>
      </c>
      <c r="HF31">
        <v>0</v>
      </c>
      <c r="HG31">
        <v>104.858</v>
      </c>
      <c r="HH31">
        <v>103.813</v>
      </c>
    </row>
    <row r="32" spans="1:216" x14ac:dyDescent="0.2">
      <c r="A32">
        <v>14</v>
      </c>
      <c r="B32">
        <v>1690067091.5999999</v>
      </c>
      <c r="C32">
        <v>786.59999990463257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1690067091.5999999</v>
      </c>
      <c r="M32">
        <f t="shared" si="0"/>
        <v>7.5738756472088723E-4</v>
      </c>
      <c r="N32">
        <f t="shared" si="1"/>
        <v>0.7573875647208872</v>
      </c>
      <c r="O32">
        <f t="shared" si="2"/>
        <v>2.3461790310826403</v>
      </c>
      <c r="P32">
        <f t="shared" si="3"/>
        <v>400.06200000000001</v>
      </c>
      <c r="Q32">
        <f t="shared" si="4"/>
        <v>353.5420147909843</v>
      </c>
      <c r="R32">
        <f t="shared" si="5"/>
        <v>35.253219096642674</v>
      </c>
      <c r="S32">
        <f t="shared" si="6"/>
        <v>39.891930090908993</v>
      </c>
      <c r="T32">
        <f t="shared" si="7"/>
        <v>9.1859289596006019E-2</v>
      </c>
      <c r="U32">
        <f t="shared" si="8"/>
        <v>2.9267191639797185</v>
      </c>
      <c r="V32">
        <f t="shared" si="9"/>
        <v>9.0287126988996907E-2</v>
      </c>
      <c r="W32">
        <f t="shared" si="10"/>
        <v>5.6568465660987603E-2</v>
      </c>
      <c r="X32">
        <f t="shared" si="11"/>
        <v>12.406556975771229</v>
      </c>
      <c r="Y32">
        <f t="shared" si="12"/>
        <v>21.568136492417985</v>
      </c>
      <c r="Z32">
        <f t="shared" si="13"/>
        <v>20.999300000000002</v>
      </c>
      <c r="AA32">
        <f t="shared" si="14"/>
        <v>2.4958245248572837</v>
      </c>
      <c r="AB32">
        <f t="shared" si="15"/>
        <v>64.391690306670228</v>
      </c>
      <c r="AC32">
        <f t="shared" si="16"/>
        <v>1.6768566661336999</v>
      </c>
      <c r="AD32">
        <f t="shared" si="17"/>
        <v>2.6041507190563644</v>
      </c>
      <c r="AE32">
        <f t="shared" si="18"/>
        <v>0.8189678587235838</v>
      </c>
      <c r="AF32">
        <f t="shared" si="19"/>
        <v>-33.400791604191127</v>
      </c>
      <c r="AG32">
        <f t="shared" si="20"/>
        <v>109.37675856966618</v>
      </c>
      <c r="AH32">
        <f t="shared" si="21"/>
        <v>7.6178037445106064</v>
      </c>
      <c r="AI32">
        <f t="shared" si="22"/>
        <v>96.000327685756886</v>
      </c>
      <c r="AJ32">
        <v>66</v>
      </c>
      <c r="AK32">
        <v>11</v>
      </c>
      <c r="AL32">
        <f t="shared" si="23"/>
        <v>1</v>
      </c>
      <c r="AM32">
        <f t="shared" si="24"/>
        <v>0</v>
      </c>
      <c r="AN32">
        <f t="shared" si="25"/>
        <v>53737.726491538378</v>
      </c>
      <c r="AO32">
        <f t="shared" si="26"/>
        <v>75.017799999999994</v>
      </c>
      <c r="AP32">
        <f t="shared" si="27"/>
        <v>63.239675365684576</v>
      </c>
      <c r="AQ32">
        <f t="shared" si="28"/>
        <v>0.84299560058658851</v>
      </c>
      <c r="AR32">
        <f t="shared" si="29"/>
        <v>0.16538150913211572</v>
      </c>
      <c r="AS32">
        <v>1690067091.5999999</v>
      </c>
      <c r="AT32">
        <v>400.06200000000001</v>
      </c>
      <c r="AU32">
        <v>402.71100000000001</v>
      </c>
      <c r="AV32">
        <v>16.816600000000001</v>
      </c>
      <c r="AW32">
        <v>16.071999999999999</v>
      </c>
      <c r="AX32">
        <v>404.38799999999998</v>
      </c>
      <c r="AY32">
        <v>17.5792</v>
      </c>
      <c r="AZ32">
        <v>600.04100000000005</v>
      </c>
      <c r="BA32">
        <v>99.614599999999996</v>
      </c>
      <c r="BB32">
        <v>9.9769499999999997E-2</v>
      </c>
      <c r="BC32">
        <v>21.692499999999999</v>
      </c>
      <c r="BD32">
        <v>20.999300000000002</v>
      </c>
      <c r="BE32">
        <v>999.9</v>
      </c>
      <c r="BF32">
        <v>0</v>
      </c>
      <c r="BG32">
        <v>0</v>
      </c>
      <c r="BH32">
        <v>10022.5</v>
      </c>
      <c r="BI32">
        <v>0</v>
      </c>
      <c r="BJ32">
        <v>15.5085</v>
      </c>
      <c r="BK32">
        <v>-2.6482800000000002</v>
      </c>
      <c r="BL32">
        <v>406.90499999999997</v>
      </c>
      <c r="BM32">
        <v>409.28899999999999</v>
      </c>
      <c r="BN32">
        <v>0.744591</v>
      </c>
      <c r="BO32">
        <v>402.71100000000001</v>
      </c>
      <c r="BP32">
        <v>16.071999999999999</v>
      </c>
      <c r="BQ32">
        <v>1.67517</v>
      </c>
      <c r="BR32">
        <v>1.601</v>
      </c>
      <c r="BS32">
        <v>14.6683</v>
      </c>
      <c r="BT32">
        <v>13.968500000000001</v>
      </c>
      <c r="BU32">
        <v>75.017799999999994</v>
      </c>
      <c r="BV32">
        <v>0.90009799999999995</v>
      </c>
      <c r="BW32">
        <v>9.9901799999999999E-2</v>
      </c>
      <c r="BX32">
        <v>0</v>
      </c>
      <c r="BY32">
        <v>2.8412000000000002</v>
      </c>
      <c r="BZ32">
        <v>0</v>
      </c>
      <c r="CA32">
        <v>1358.72</v>
      </c>
      <c r="CB32">
        <v>608.51</v>
      </c>
      <c r="CC32">
        <v>37.311999999999998</v>
      </c>
      <c r="CD32">
        <v>41.811999999999998</v>
      </c>
      <c r="CE32">
        <v>39.875</v>
      </c>
      <c r="CF32">
        <v>41.75</v>
      </c>
      <c r="CG32">
        <v>37.875</v>
      </c>
      <c r="CH32">
        <v>67.52</v>
      </c>
      <c r="CI32">
        <v>7.49</v>
      </c>
      <c r="CJ32">
        <v>0</v>
      </c>
      <c r="CK32">
        <v>1690067107.7</v>
      </c>
      <c r="CL32">
        <v>0</v>
      </c>
      <c r="CM32">
        <v>1690066145</v>
      </c>
      <c r="CN32" t="s">
        <v>350</v>
      </c>
      <c r="CO32">
        <v>1690066131.5</v>
      </c>
      <c r="CP32">
        <v>1690066145</v>
      </c>
      <c r="CQ32">
        <v>45</v>
      </c>
      <c r="CR32">
        <v>0.20499999999999999</v>
      </c>
      <c r="CS32">
        <v>-2.1000000000000001E-2</v>
      </c>
      <c r="CT32">
        <v>-4.3620000000000001</v>
      </c>
      <c r="CU32">
        <v>-0.76300000000000001</v>
      </c>
      <c r="CV32">
        <v>412</v>
      </c>
      <c r="CW32">
        <v>16</v>
      </c>
      <c r="CX32">
        <v>0.27</v>
      </c>
      <c r="CY32">
        <v>0.09</v>
      </c>
      <c r="CZ32">
        <v>2.3967216580036128</v>
      </c>
      <c r="DA32">
        <v>-4.8699778422397842E-3</v>
      </c>
      <c r="DB32">
        <v>4.2281286179368251E-2</v>
      </c>
      <c r="DC32">
        <v>1</v>
      </c>
      <c r="DD32">
        <v>402.76889999999997</v>
      </c>
      <c r="DE32">
        <v>1.2202626641873869E-2</v>
      </c>
      <c r="DF32">
        <v>3.0562067992855321E-2</v>
      </c>
      <c r="DG32">
        <v>-1</v>
      </c>
      <c r="DH32">
        <v>75.007355000000004</v>
      </c>
      <c r="DI32">
        <v>-4.4851435110641089E-2</v>
      </c>
      <c r="DJ32">
        <v>4.7478605444977999E-2</v>
      </c>
      <c r="DK32">
        <v>1</v>
      </c>
      <c r="DL32">
        <v>2</v>
      </c>
      <c r="DM32">
        <v>2</v>
      </c>
      <c r="DN32" t="s">
        <v>351</v>
      </c>
      <c r="DO32">
        <v>3.2148699999999999</v>
      </c>
      <c r="DP32">
        <v>2.7236500000000001</v>
      </c>
      <c r="DQ32">
        <v>9.4935599999999995E-2</v>
      </c>
      <c r="DR32">
        <v>9.4207899999999997E-2</v>
      </c>
      <c r="DS32">
        <v>9.2466300000000001E-2</v>
      </c>
      <c r="DT32">
        <v>8.5716399999999998E-2</v>
      </c>
      <c r="DU32">
        <v>27477.1</v>
      </c>
      <c r="DV32">
        <v>30996.1</v>
      </c>
      <c r="DW32">
        <v>28557.9</v>
      </c>
      <c r="DX32">
        <v>32798.6</v>
      </c>
      <c r="DY32">
        <v>36021.4</v>
      </c>
      <c r="DZ32">
        <v>40373</v>
      </c>
      <c r="EA32">
        <v>41918</v>
      </c>
      <c r="EB32">
        <v>47006.2</v>
      </c>
      <c r="EC32">
        <v>2.1287799999999999</v>
      </c>
      <c r="ED32">
        <v>1.8839300000000001</v>
      </c>
      <c r="EE32">
        <v>0.104461</v>
      </c>
      <c r="EF32">
        <v>0</v>
      </c>
      <c r="EG32">
        <v>19.2715</v>
      </c>
      <c r="EH32">
        <v>999.9</v>
      </c>
      <c r="EI32">
        <v>64.099999999999994</v>
      </c>
      <c r="EJ32">
        <v>23.4</v>
      </c>
      <c r="EK32">
        <v>18.589099999999998</v>
      </c>
      <c r="EL32">
        <v>63.219499999999996</v>
      </c>
      <c r="EM32">
        <v>21.1538</v>
      </c>
      <c r="EN32">
        <v>1</v>
      </c>
      <c r="EO32">
        <v>-0.54666199999999998</v>
      </c>
      <c r="EP32">
        <v>-0.129831</v>
      </c>
      <c r="EQ32">
        <v>20.249600000000001</v>
      </c>
      <c r="ER32">
        <v>5.2292699999999996</v>
      </c>
      <c r="ES32">
        <v>12.0099</v>
      </c>
      <c r="ET32">
        <v>4.9897999999999998</v>
      </c>
      <c r="EU32">
        <v>3.3050000000000002</v>
      </c>
      <c r="EV32">
        <v>8310.5</v>
      </c>
      <c r="EW32">
        <v>9999</v>
      </c>
      <c r="EX32">
        <v>543.9</v>
      </c>
      <c r="EY32">
        <v>87.9</v>
      </c>
      <c r="EZ32">
        <v>1.8524499999999999</v>
      </c>
      <c r="FA32">
        <v>1.8614200000000001</v>
      </c>
      <c r="FB32">
        <v>1.8603799999999999</v>
      </c>
      <c r="FC32">
        <v>1.85643</v>
      </c>
      <c r="FD32">
        <v>1.8608100000000001</v>
      </c>
      <c r="FE32">
        <v>1.8571299999999999</v>
      </c>
      <c r="FF32">
        <v>1.85921</v>
      </c>
      <c r="FG32">
        <v>1.86205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-4.3259999999999996</v>
      </c>
      <c r="FV32">
        <v>-0.76259999999999994</v>
      </c>
      <c r="FW32">
        <v>-2.875385245950548</v>
      </c>
      <c r="FX32">
        <v>-4.0117494158234393E-3</v>
      </c>
      <c r="FY32">
        <v>1.087516141204025E-6</v>
      </c>
      <c r="FZ32">
        <v>-8.657206703991749E-11</v>
      </c>
      <c r="GA32">
        <v>-0.76260000000000261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16</v>
      </c>
      <c r="GJ32">
        <v>15.8</v>
      </c>
      <c r="GK32">
        <v>1.0022</v>
      </c>
      <c r="GL32">
        <v>2.36328</v>
      </c>
      <c r="GM32">
        <v>1.5942400000000001</v>
      </c>
      <c r="GN32">
        <v>2.3339799999999999</v>
      </c>
      <c r="GO32">
        <v>1.40015</v>
      </c>
      <c r="GP32">
        <v>2.2460900000000001</v>
      </c>
      <c r="GQ32">
        <v>26.726700000000001</v>
      </c>
      <c r="GR32">
        <v>13.440300000000001</v>
      </c>
      <c r="GS32">
        <v>18</v>
      </c>
      <c r="GT32">
        <v>538.601</v>
      </c>
      <c r="GU32">
        <v>413.995</v>
      </c>
      <c r="GV32">
        <v>20.563700000000001</v>
      </c>
      <c r="GW32">
        <v>20.032299999999999</v>
      </c>
      <c r="GX32">
        <v>30.0002</v>
      </c>
      <c r="GY32">
        <v>19.855</v>
      </c>
      <c r="GZ32">
        <v>19.8002</v>
      </c>
      <c r="HA32">
        <v>20.116199999999999</v>
      </c>
      <c r="HB32">
        <v>0</v>
      </c>
      <c r="HC32">
        <v>-30</v>
      </c>
      <c r="HD32">
        <v>20.563400000000001</v>
      </c>
      <c r="HE32">
        <v>402.63499999999999</v>
      </c>
      <c r="HF32">
        <v>0</v>
      </c>
      <c r="HG32">
        <v>104.855</v>
      </c>
      <c r="HH32">
        <v>103.809</v>
      </c>
    </row>
    <row r="33" spans="1:216" x14ac:dyDescent="0.2">
      <c r="A33">
        <v>15</v>
      </c>
      <c r="B33">
        <v>1690067152.0999999</v>
      </c>
      <c r="C33">
        <v>847.09999990463257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1690067152.0999999</v>
      </c>
      <c r="M33">
        <f t="shared" si="0"/>
        <v>6.8254708532219292E-4</v>
      </c>
      <c r="N33">
        <f t="shared" si="1"/>
        <v>0.68254708532219288</v>
      </c>
      <c r="O33">
        <f t="shared" si="2"/>
        <v>1.7130196530459942</v>
      </c>
      <c r="P33">
        <f t="shared" si="3"/>
        <v>400.06</v>
      </c>
      <c r="Q33">
        <f t="shared" si="4"/>
        <v>360.84815350331888</v>
      </c>
      <c r="R33">
        <f t="shared" si="5"/>
        <v>35.981772670246755</v>
      </c>
      <c r="S33">
        <f t="shared" si="6"/>
        <v>39.891760106585998</v>
      </c>
      <c r="T33">
        <f t="shared" si="7"/>
        <v>8.156075823372673E-2</v>
      </c>
      <c r="U33">
        <f t="shared" si="8"/>
        <v>2.9243213875709992</v>
      </c>
      <c r="V33">
        <f t="shared" si="9"/>
        <v>8.0317780717826734E-2</v>
      </c>
      <c r="W33">
        <f t="shared" si="10"/>
        <v>5.0308711536926815E-2</v>
      </c>
      <c r="X33">
        <f t="shared" si="11"/>
        <v>9.9452398413038434</v>
      </c>
      <c r="Y33">
        <f t="shared" si="12"/>
        <v>21.58671694637831</v>
      </c>
      <c r="Z33">
        <f t="shared" si="13"/>
        <v>21.013999999999999</v>
      </c>
      <c r="AA33">
        <f t="shared" si="14"/>
        <v>2.4980800778771992</v>
      </c>
      <c r="AB33">
        <f t="shared" si="15"/>
        <v>64.013404030607163</v>
      </c>
      <c r="AC33">
        <f t="shared" si="16"/>
        <v>1.66840211906058</v>
      </c>
      <c r="AD33">
        <f t="shared" si="17"/>
        <v>2.6063324460340458</v>
      </c>
      <c r="AE33">
        <f t="shared" si="18"/>
        <v>0.82967795881661921</v>
      </c>
      <c r="AF33">
        <f t="shared" si="19"/>
        <v>-30.100326462708708</v>
      </c>
      <c r="AG33">
        <f t="shared" si="20"/>
        <v>109.12949333846487</v>
      </c>
      <c r="AH33">
        <f t="shared" si="21"/>
        <v>7.6079153525450538</v>
      </c>
      <c r="AI33">
        <f t="shared" si="22"/>
        <v>96.582322069605056</v>
      </c>
      <c r="AJ33">
        <v>66</v>
      </c>
      <c r="AK33">
        <v>11</v>
      </c>
      <c r="AL33">
        <f t="shared" si="23"/>
        <v>1</v>
      </c>
      <c r="AM33">
        <f t="shared" si="24"/>
        <v>0</v>
      </c>
      <c r="AN33">
        <f t="shared" si="25"/>
        <v>53664.804235049392</v>
      </c>
      <c r="AO33">
        <f t="shared" si="26"/>
        <v>60.129600000000003</v>
      </c>
      <c r="AP33">
        <f t="shared" si="27"/>
        <v>50.689462798603032</v>
      </c>
      <c r="AQ33">
        <f t="shared" si="28"/>
        <v>0.84300349243306172</v>
      </c>
      <c r="AR33">
        <f t="shared" si="29"/>
        <v>0.16539674039580909</v>
      </c>
      <c r="AS33">
        <v>1690067152.0999999</v>
      </c>
      <c r="AT33">
        <v>400.06</v>
      </c>
      <c r="AU33">
        <v>402.04599999999999</v>
      </c>
      <c r="AV33">
        <v>16.7318</v>
      </c>
      <c r="AW33">
        <v>16.060700000000001</v>
      </c>
      <c r="AX33">
        <v>404.38499999999999</v>
      </c>
      <c r="AY33">
        <v>17.494399999999999</v>
      </c>
      <c r="AZ33">
        <v>600.024</v>
      </c>
      <c r="BA33">
        <v>99.614599999999996</v>
      </c>
      <c r="BB33">
        <v>9.9843100000000004E-2</v>
      </c>
      <c r="BC33">
        <v>21.706199999999999</v>
      </c>
      <c r="BD33">
        <v>21.013999999999999</v>
      </c>
      <c r="BE33">
        <v>999.9</v>
      </c>
      <c r="BF33">
        <v>0</v>
      </c>
      <c r="BG33">
        <v>0</v>
      </c>
      <c r="BH33">
        <v>10008.799999999999</v>
      </c>
      <c r="BI33">
        <v>0</v>
      </c>
      <c r="BJ33">
        <v>16.214400000000001</v>
      </c>
      <c r="BK33">
        <v>-1.9860199999999999</v>
      </c>
      <c r="BL33">
        <v>406.86700000000002</v>
      </c>
      <c r="BM33">
        <v>408.608</v>
      </c>
      <c r="BN33">
        <v>0.67116200000000004</v>
      </c>
      <c r="BO33">
        <v>402.04599999999999</v>
      </c>
      <c r="BP33">
        <v>16.060700000000001</v>
      </c>
      <c r="BQ33">
        <v>1.6667400000000001</v>
      </c>
      <c r="BR33">
        <v>1.59988</v>
      </c>
      <c r="BS33">
        <v>14.59</v>
      </c>
      <c r="BT33">
        <v>13.957599999999999</v>
      </c>
      <c r="BU33">
        <v>60.129600000000003</v>
      </c>
      <c r="BV33">
        <v>0.89983199999999997</v>
      </c>
      <c r="BW33">
        <v>0.10016799999999999</v>
      </c>
      <c r="BX33">
        <v>0</v>
      </c>
      <c r="BY33">
        <v>2.6343999999999999</v>
      </c>
      <c r="BZ33">
        <v>0</v>
      </c>
      <c r="CA33">
        <v>1280.33</v>
      </c>
      <c r="CB33">
        <v>487.70499999999998</v>
      </c>
      <c r="CC33">
        <v>37.25</v>
      </c>
      <c r="CD33">
        <v>41.875</v>
      </c>
      <c r="CE33">
        <v>39.875</v>
      </c>
      <c r="CF33">
        <v>41.875</v>
      </c>
      <c r="CG33">
        <v>37.875</v>
      </c>
      <c r="CH33">
        <v>54.11</v>
      </c>
      <c r="CI33">
        <v>6.02</v>
      </c>
      <c r="CJ33">
        <v>0</v>
      </c>
      <c r="CK33">
        <v>1690067168.3</v>
      </c>
      <c r="CL33">
        <v>0</v>
      </c>
      <c r="CM33">
        <v>1690066145</v>
      </c>
      <c r="CN33" t="s">
        <v>350</v>
      </c>
      <c r="CO33">
        <v>1690066131.5</v>
      </c>
      <c r="CP33">
        <v>1690066145</v>
      </c>
      <c r="CQ33">
        <v>45</v>
      </c>
      <c r="CR33">
        <v>0.20499999999999999</v>
      </c>
      <c r="CS33">
        <v>-2.1000000000000001E-2</v>
      </c>
      <c r="CT33">
        <v>-4.3620000000000001</v>
      </c>
      <c r="CU33">
        <v>-0.76300000000000001</v>
      </c>
      <c r="CV33">
        <v>412</v>
      </c>
      <c r="CW33">
        <v>16</v>
      </c>
      <c r="CX33">
        <v>0.27</v>
      </c>
      <c r="CY33">
        <v>0.09</v>
      </c>
      <c r="CZ33">
        <v>1.76790518618541</v>
      </c>
      <c r="DA33">
        <v>0.6015271330055747</v>
      </c>
      <c r="DB33">
        <v>8.3365137231514147E-2</v>
      </c>
      <c r="DC33">
        <v>1</v>
      </c>
      <c r="DD33">
        <v>402.10185365853658</v>
      </c>
      <c r="DE33">
        <v>8.8160278746952328E-2</v>
      </c>
      <c r="DF33">
        <v>4.7696991251234069E-2</v>
      </c>
      <c r="DG33">
        <v>-1</v>
      </c>
      <c r="DH33">
        <v>60.022380487804881</v>
      </c>
      <c r="DI33">
        <v>-0.1225373223318664</v>
      </c>
      <c r="DJ33">
        <v>0.1413093013345704</v>
      </c>
      <c r="DK33">
        <v>1</v>
      </c>
      <c r="DL33">
        <v>2</v>
      </c>
      <c r="DM33">
        <v>2</v>
      </c>
      <c r="DN33" t="s">
        <v>351</v>
      </c>
      <c r="DO33">
        <v>3.2148099999999999</v>
      </c>
      <c r="DP33">
        <v>2.7236099999999999</v>
      </c>
      <c r="DQ33">
        <v>9.49295E-2</v>
      </c>
      <c r="DR33">
        <v>9.4085199999999994E-2</v>
      </c>
      <c r="DS33">
        <v>9.2138600000000001E-2</v>
      </c>
      <c r="DT33">
        <v>8.5668900000000006E-2</v>
      </c>
      <c r="DU33">
        <v>27476.5</v>
      </c>
      <c r="DV33">
        <v>30999.599999999999</v>
      </c>
      <c r="DW33">
        <v>28557.1</v>
      </c>
      <c r="DX33">
        <v>32798</v>
      </c>
      <c r="DY33">
        <v>36033.599999999999</v>
      </c>
      <c r="DZ33">
        <v>40374</v>
      </c>
      <c r="EA33">
        <v>41916.6</v>
      </c>
      <c r="EB33">
        <v>47005</v>
      </c>
      <c r="EC33">
        <v>2.1280299999999999</v>
      </c>
      <c r="ED33">
        <v>1.8834</v>
      </c>
      <c r="EE33">
        <v>0.106059</v>
      </c>
      <c r="EF33">
        <v>0</v>
      </c>
      <c r="EG33">
        <v>19.259899999999998</v>
      </c>
      <c r="EH33">
        <v>999.9</v>
      </c>
      <c r="EI33">
        <v>64.2</v>
      </c>
      <c r="EJ33">
        <v>23.4</v>
      </c>
      <c r="EK33">
        <v>18.618099999999998</v>
      </c>
      <c r="EL33">
        <v>62.669499999999999</v>
      </c>
      <c r="EM33">
        <v>21.133800000000001</v>
      </c>
      <c r="EN33">
        <v>1</v>
      </c>
      <c r="EO33">
        <v>-0.54571899999999995</v>
      </c>
      <c r="EP33">
        <v>-6.2818600000000002E-2</v>
      </c>
      <c r="EQ33">
        <v>20.2498</v>
      </c>
      <c r="ER33">
        <v>5.2292699999999996</v>
      </c>
      <c r="ES33">
        <v>12.0099</v>
      </c>
      <c r="ET33">
        <v>4.9910500000000004</v>
      </c>
      <c r="EU33">
        <v>3.3050000000000002</v>
      </c>
      <c r="EV33">
        <v>8311.7000000000007</v>
      </c>
      <c r="EW33">
        <v>9999</v>
      </c>
      <c r="EX33">
        <v>543.9</v>
      </c>
      <c r="EY33">
        <v>88</v>
      </c>
      <c r="EZ33">
        <v>1.85242</v>
      </c>
      <c r="FA33">
        <v>1.8614200000000001</v>
      </c>
      <c r="FB33">
        <v>1.86036</v>
      </c>
      <c r="FC33">
        <v>1.8564400000000001</v>
      </c>
      <c r="FD33">
        <v>1.8608100000000001</v>
      </c>
      <c r="FE33">
        <v>1.8571500000000001</v>
      </c>
      <c r="FF33">
        <v>1.8592</v>
      </c>
      <c r="FG33">
        <v>1.8620300000000001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-4.3250000000000002</v>
      </c>
      <c r="FV33">
        <v>-0.76259999999999994</v>
      </c>
      <c r="FW33">
        <v>-2.875385245950548</v>
      </c>
      <c r="FX33">
        <v>-4.0117494158234393E-3</v>
      </c>
      <c r="FY33">
        <v>1.087516141204025E-6</v>
      </c>
      <c r="FZ33">
        <v>-8.657206703991749E-11</v>
      </c>
      <c r="GA33">
        <v>-0.76260000000000261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17</v>
      </c>
      <c r="GJ33">
        <v>16.8</v>
      </c>
      <c r="GK33">
        <v>1.00098</v>
      </c>
      <c r="GL33">
        <v>2.36572</v>
      </c>
      <c r="GM33">
        <v>1.5942400000000001</v>
      </c>
      <c r="GN33">
        <v>2.3339799999999999</v>
      </c>
      <c r="GO33">
        <v>1.40015</v>
      </c>
      <c r="GP33">
        <v>2.2570800000000002</v>
      </c>
      <c r="GQ33">
        <v>26.747399999999999</v>
      </c>
      <c r="GR33">
        <v>13.422800000000001</v>
      </c>
      <c r="GS33">
        <v>18</v>
      </c>
      <c r="GT33">
        <v>538.32100000000003</v>
      </c>
      <c r="GU33">
        <v>413.85399999999998</v>
      </c>
      <c r="GV33">
        <v>20.604600000000001</v>
      </c>
      <c r="GW33">
        <v>20.0518</v>
      </c>
      <c r="GX33">
        <v>30.0002</v>
      </c>
      <c r="GY33">
        <v>19.874400000000001</v>
      </c>
      <c r="GZ33">
        <v>19.818999999999999</v>
      </c>
      <c r="HA33">
        <v>20.092400000000001</v>
      </c>
      <c r="HB33">
        <v>0</v>
      </c>
      <c r="HC33">
        <v>-30</v>
      </c>
      <c r="HD33">
        <v>20.5989</v>
      </c>
      <c r="HE33">
        <v>402.05599999999998</v>
      </c>
      <c r="HF33">
        <v>0</v>
      </c>
      <c r="HG33">
        <v>104.851</v>
      </c>
      <c r="HH33">
        <v>103.807</v>
      </c>
    </row>
    <row r="34" spans="1:216" x14ac:dyDescent="0.2">
      <c r="A34">
        <v>16</v>
      </c>
      <c r="B34">
        <v>1690067212.5999999</v>
      </c>
      <c r="C34">
        <v>907.59999990463257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1690067212.5999999</v>
      </c>
      <c r="M34">
        <f t="shared" si="0"/>
        <v>5.9366030227609226E-4</v>
      </c>
      <c r="N34">
        <f t="shared" si="1"/>
        <v>0.59366030227609223</v>
      </c>
      <c r="O34">
        <f t="shared" si="2"/>
        <v>1.2955207746623649</v>
      </c>
      <c r="P34">
        <f t="shared" si="3"/>
        <v>400.09</v>
      </c>
      <c r="Q34">
        <f t="shared" si="4"/>
        <v>365.44696833111652</v>
      </c>
      <c r="R34">
        <f t="shared" si="5"/>
        <v>36.439893476452596</v>
      </c>
      <c r="S34">
        <f t="shared" si="6"/>
        <v>39.89426166968299</v>
      </c>
      <c r="T34">
        <f t="shared" si="7"/>
        <v>7.1142292741835061E-2</v>
      </c>
      <c r="U34">
        <f t="shared" si="8"/>
        <v>2.92363304808572</v>
      </c>
      <c r="V34">
        <f t="shared" si="9"/>
        <v>7.0194376634937689E-2</v>
      </c>
      <c r="W34">
        <f t="shared" si="10"/>
        <v>4.3955599591521725E-2</v>
      </c>
      <c r="X34">
        <f t="shared" si="11"/>
        <v>8.3099626167402967</v>
      </c>
      <c r="Y34">
        <f t="shared" si="12"/>
        <v>21.582336078103996</v>
      </c>
      <c r="Z34">
        <f t="shared" si="13"/>
        <v>21.001799999999999</v>
      </c>
      <c r="AA34">
        <f t="shared" si="14"/>
        <v>2.4962079963919281</v>
      </c>
      <c r="AB34">
        <f t="shared" si="15"/>
        <v>64.164660036970417</v>
      </c>
      <c r="AC34">
        <f t="shared" si="16"/>
        <v>1.67051549552484</v>
      </c>
      <c r="AD34">
        <f t="shared" si="17"/>
        <v>2.6034821887349233</v>
      </c>
      <c r="AE34">
        <f t="shared" si="18"/>
        <v>0.82569250086708812</v>
      </c>
      <c r="AF34">
        <f t="shared" si="19"/>
        <v>-26.18041933037567</v>
      </c>
      <c r="AG34">
        <f t="shared" si="20"/>
        <v>108.20537820588514</v>
      </c>
      <c r="AH34">
        <f t="shared" si="21"/>
        <v>7.5441096734297499</v>
      </c>
      <c r="AI34">
        <f t="shared" si="22"/>
        <v>97.879031165679521</v>
      </c>
      <c r="AJ34">
        <v>66</v>
      </c>
      <c r="AK34">
        <v>11</v>
      </c>
      <c r="AL34">
        <f t="shared" si="23"/>
        <v>1</v>
      </c>
      <c r="AM34">
        <f t="shared" si="24"/>
        <v>0</v>
      </c>
      <c r="AN34">
        <f t="shared" si="25"/>
        <v>53647.823939119298</v>
      </c>
      <c r="AO34">
        <f t="shared" si="26"/>
        <v>50.246400000000001</v>
      </c>
      <c r="AP34">
        <f t="shared" si="27"/>
        <v>42.357565210746266</v>
      </c>
      <c r="AQ34">
        <f t="shared" si="28"/>
        <v>0.84299701492537304</v>
      </c>
      <c r="AR34">
        <f t="shared" si="29"/>
        <v>0.16538423880597011</v>
      </c>
      <c r="AS34">
        <v>1690067212.5999999</v>
      </c>
      <c r="AT34">
        <v>400.09</v>
      </c>
      <c r="AU34">
        <v>401.62299999999999</v>
      </c>
      <c r="AV34">
        <v>16.7532</v>
      </c>
      <c r="AW34">
        <v>16.169499999999999</v>
      </c>
      <c r="AX34">
        <v>404.416</v>
      </c>
      <c r="AY34">
        <v>17.515799999999999</v>
      </c>
      <c r="AZ34">
        <v>600.01499999999999</v>
      </c>
      <c r="BA34">
        <v>99.613299999999995</v>
      </c>
      <c r="BB34">
        <v>9.9918699999999999E-2</v>
      </c>
      <c r="BC34">
        <v>21.688300000000002</v>
      </c>
      <c r="BD34">
        <v>21.001799999999999</v>
      </c>
      <c r="BE34">
        <v>999.9</v>
      </c>
      <c r="BF34">
        <v>0</v>
      </c>
      <c r="BG34">
        <v>0</v>
      </c>
      <c r="BH34">
        <v>10005</v>
      </c>
      <c r="BI34">
        <v>0</v>
      </c>
      <c r="BJ34">
        <v>15.838200000000001</v>
      </c>
      <c r="BK34">
        <v>-1.5326500000000001</v>
      </c>
      <c r="BL34">
        <v>406.90699999999998</v>
      </c>
      <c r="BM34">
        <v>408.22399999999999</v>
      </c>
      <c r="BN34">
        <v>0.58371499999999998</v>
      </c>
      <c r="BO34">
        <v>401.62299999999999</v>
      </c>
      <c r="BP34">
        <v>16.169499999999999</v>
      </c>
      <c r="BQ34">
        <v>1.6688400000000001</v>
      </c>
      <c r="BR34">
        <v>1.6107</v>
      </c>
      <c r="BS34">
        <v>14.6096</v>
      </c>
      <c r="BT34">
        <v>14.061500000000001</v>
      </c>
      <c r="BU34">
        <v>50.246400000000001</v>
      </c>
      <c r="BV34">
        <v>0.90013200000000004</v>
      </c>
      <c r="BW34">
        <v>9.9868499999999999E-2</v>
      </c>
      <c r="BX34">
        <v>0</v>
      </c>
      <c r="BY34">
        <v>2.0640999999999998</v>
      </c>
      <c r="BZ34">
        <v>0</v>
      </c>
      <c r="CA34">
        <v>1182.51</v>
      </c>
      <c r="CB34">
        <v>407.57900000000001</v>
      </c>
      <c r="CC34">
        <v>37.25</v>
      </c>
      <c r="CD34">
        <v>41.875</v>
      </c>
      <c r="CE34">
        <v>39.875</v>
      </c>
      <c r="CF34">
        <v>41.936999999999998</v>
      </c>
      <c r="CG34">
        <v>37.875</v>
      </c>
      <c r="CH34">
        <v>45.23</v>
      </c>
      <c r="CI34">
        <v>5.0199999999999996</v>
      </c>
      <c r="CJ34">
        <v>0</v>
      </c>
      <c r="CK34">
        <v>1690067228.9000001</v>
      </c>
      <c r="CL34">
        <v>0</v>
      </c>
      <c r="CM34">
        <v>1690066145</v>
      </c>
      <c r="CN34" t="s">
        <v>350</v>
      </c>
      <c r="CO34">
        <v>1690066131.5</v>
      </c>
      <c r="CP34">
        <v>1690066145</v>
      </c>
      <c r="CQ34">
        <v>45</v>
      </c>
      <c r="CR34">
        <v>0.20499999999999999</v>
      </c>
      <c r="CS34">
        <v>-2.1000000000000001E-2</v>
      </c>
      <c r="CT34">
        <v>-4.3620000000000001</v>
      </c>
      <c r="CU34">
        <v>-0.76300000000000001</v>
      </c>
      <c r="CV34">
        <v>412</v>
      </c>
      <c r="CW34">
        <v>16</v>
      </c>
      <c r="CX34">
        <v>0.27</v>
      </c>
      <c r="CY34">
        <v>0.09</v>
      </c>
      <c r="CZ34">
        <v>1.3511291874867351</v>
      </c>
      <c r="DA34">
        <v>0.22263075490593051</v>
      </c>
      <c r="DB34">
        <v>4.8906399002204733E-2</v>
      </c>
      <c r="DC34">
        <v>1</v>
      </c>
      <c r="DD34">
        <v>401.63047499999999</v>
      </c>
      <c r="DE34">
        <v>-7.8923076924057325E-2</v>
      </c>
      <c r="DF34">
        <v>4.3308190622556079E-2</v>
      </c>
      <c r="DG34">
        <v>-1</v>
      </c>
      <c r="DH34">
        <v>49.9974475</v>
      </c>
      <c r="DI34">
        <v>0.1189471352218494</v>
      </c>
      <c r="DJ34">
        <v>0.12948213001704079</v>
      </c>
      <c r="DK34">
        <v>1</v>
      </c>
      <c r="DL34">
        <v>2</v>
      </c>
      <c r="DM34">
        <v>2</v>
      </c>
      <c r="DN34" t="s">
        <v>351</v>
      </c>
      <c r="DO34">
        <v>3.21475</v>
      </c>
      <c r="DP34">
        <v>2.7236600000000002</v>
      </c>
      <c r="DQ34">
        <v>9.4928600000000002E-2</v>
      </c>
      <c r="DR34">
        <v>9.4004299999999999E-2</v>
      </c>
      <c r="DS34">
        <v>9.2214000000000004E-2</v>
      </c>
      <c r="DT34">
        <v>8.6081900000000003E-2</v>
      </c>
      <c r="DU34">
        <v>27475.8</v>
      </c>
      <c r="DV34">
        <v>31001</v>
      </c>
      <c r="DW34">
        <v>28556.5</v>
      </c>
      <c r="DX34">
        <v>32796.6</v>
      </c>
      <c r="DY34">
        <v>36029.699999999997</v>
      </c>
      <c r="DZ34">
        <v>40353.699999999997</v>
      </c>
      <c r="EA34">
        <v>41915.699999999997</v>
      </c>
      <c r="EB34">
        <v>47002.6</v>
      </c>
      <c r="EC34">
        <v>2.1269800000000001</v>
      </c>
      <c r="ED34">
        <v>1.8834</v>
      </c>
      <c r="EE34">
        <v>0.10380499999999999</v>
      </c>
      <c r="EF34">
        <v>0</v>
      </c>
      <c r="EG34">
        <v>19.2849</v>
      </c>
      <c r="EH34">
        <v>999.9</v>
      </c>
      <c r="EI34">
        <v>64.2</v>
      </c>
      <c r="EJ34">
        <v>23.5</v>
      </c>
      <c r="EK34">
        <v>18.732500000000002</v>
      </c>
      <c r="EL34">
        <v>62.909500000000001</v>
      </c>
      <c r="EM34">
        <v>21.025600000000001</v>
      </c>
      <c r="EN34">
        <v>1</v>
      </c>
      <c r="EO34">
        <v>-0.54427300000000001</v>
      </c>
      <c r="EP34">
        <v>-4.0065400000000001E-2</v>
      </c>
      <c r="EQ34">
        <v>20.249700000000001</v>
      </c>
      <c r="ER34">
        <v>5.22912</v>
      </c>
      <c r="ES34">
        <v>12.0099</v>
      </c>
      <c r="ET34">
        <v>4.9914500000000004</v>
      </c>
      <c r="EU34">
        <v>3.3050000000000002</v>
      </c>
      <c r="EV34">
        <v>8313.1</v>
      </c>
      <c r="EW34">
        <v>9999</v>
      </c>
      <c r="EX34">
        <v>543.9</v>
      </c>
      <c r="EY34">
        <v>88</v>
      </c>
      <c r="EZ34">
        <v>1.85242</v>
      </c>
      <c r="FA34">
        <v>1.8614200000000001</v>
      </c>
      <c r="FB34">
        <v>1.8603700000000001</v>
      </c>
      <c r="FC34">
        <v>1.8564400000000001</v>
      </c>
      <c r="FD34">
        <v>1.8608100000000001</v>
      </c>
      <c r="FE34">
        <v>1.8571299999999999</v>
      </c>
      <c r="FF34">
        <v>1.85924</v>
      </c>
      <c r="FG34">
        <v>1.8620399999999999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-4.3259999999999996</v>
      </c>
      <c r="FV34">
        <v>-0.76259999999999994</v>
      </c>
      <c r="FW34">
        <v>-2.875385245950548</v>
      </c>
      <c r="FX34">
        <v>-4.0117494158234393E-3</v>
      </c>
      <c r="FY34">
        <v>1.087516141204025E-6</v>
      </c>
      <c r="FZ34">
        <v>-8.657206703991749E-11</v>
      </c>
      <c r="GA34">
        <v>-0.76260000000000261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18</v>
      </c>
      <c r="GJ34">
        <v>17.8</v>
      </c>
      <c r="GK34">
        <v>0.99975599999999998</v>
      </c>
      <c r="GL34">
        <v>2.3559600000000001</v>
      </c>
      <c r="GM34">
        <v>1.5942400000000001</v>
      </c>
      <c r="GN34">
        <v>2.33521</v>
      </c>
      <c r="GO34">
        <v>1.40015</v>
      </c>
      <c r="GP34">
        <v>2.33765</v>
      </c>
      <c r="GQ34">
        <v>26.7681</v>
      </c>
      <c r="GR34">
        <v>13.422800000000001</v>
      </c>
      <c r="GS34">
        <v>18</v>
      </c>
      <c r="GT34">
        <v>537.87199999999996</v>
      </c>
      <c r="GU34">
        <v>414.06099999999998</v>
      </c>
      <c r="GV34">
        <v>20.496200000000002</v>
      </c>
      <c r="GW34">
        <v>20.072600000000001</v>
      </c>
      <c r="GX34">
        <v>30.0002</v>
      </c>
      <c r="GY34">
        <v>19.8962</v>
      </c>
      <c r="GZ34">
        <v>19.841999999999999</v>
      </c>
      <c r="HA34">
        <v>20.072800000000001</v>
      </c>
      <c r="HB34">
        <v>0</v>
      </c>
      <c r="HC34">
        <v>-30</v>
      </c>
      <c r="HD34">
        <v>20.4954</v>
      </c>
      <c r="HE34">
        <v>401.42099999999999</v>
      </c>
      <c r="HF34">
        <v>0</v>
      </c>
      <c r="HG34">
        <v>104.849</v>
      </c>
      <c r="HH34">
        <v>103.80200000000001</v>
      </c>
    </row>
    <row r="35" spans="1:216" x14ac:dyDescent="0.2">
      <c r="A35">
        <v>17</v>
      </c>
      <c r="B35">
        <v>1690067273.0999999</v>
      </c>
      <c r="C35">
        <v>968.09999990463257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1690067273.0999999</v>
      </c>
      <c r="M35">
        <f t="shared" si="0"/>
        <v>5.9170870904037441E-4</v>
      </c>
      <c r="N35">
        <f t="shared" si="1"/>
        <v>0.59170870904037443</v>
      </c>
      <c r="O35">
        <f t="shared" si="2"/>
        <v>0.33128006517658143</v>
      </c>
      <c r="P35">
        <f t="shared" si="3"/>
        <v>400.108</v>
      </c>
      <c r="Q35">
        <f t="shared" si="4"/>
        <v>387.15035877578663</v>
      </c>
      <c r="R35">
        <f t="shared" si="5"/>
        <v>38.604768641553001</v>
      </c>
      <c r="S35">
        <f t="shared" si="6"/>
        <v>39.896842199699201</v>
      </c>
      <c r="T35">
        <f t="shared" si="7"/>
        <v>7.0464020126597082E-2</v>
      </c>
      <c r="U35">
        <f t="shared" si="8"/>
        <v>2.9244387618192969</v>
      </c>
      <c r="V35">
        <f t="shared" si="9"/>
        <v>6.953421794766268E-2</v>
      </c>
      <c r="W35">
        <f t="shared" si="10"/>
        <v>4.3541403021603357E-2</v>
      </c>
      <c r="X35">
        <f t="shared" si="11"/>
        <v>4.9576067905805807</v>
      </c>
      <c r="Y35">
        <f t="shared" si="12"/>
        <v>21.56270066433374</v>
      </c>
      <c r="Z35">
        <f t="shared" si="13"/>
        <v>20.9999</v>
      </c>
      <c r="AA35">
        <f t="shared" si="14"/>
        <v>2.4959165533201744</v>
      </c>
      <c r="AB35">
        <f t="shared" si="15"/>
        <v>63.957208782453165</v>
      </c>
      <c r="AC35">
        <f t="shared" si="16"/>
        <v>1.6650840017881601</v>
      </c>
      <c r="AD35">
        <f t="shared" si="17"/>
        <v>2.6034344423188469</v>
      </c>
      <c r="AE35">
        <f t="shared" si="18"/>
        <v>0.8308325515320143</v>
      </c>
      <c r="AF35">
        <f t="shared" si="19"/>
        <v>-26.094354068680513</v>
      </c>
      <c r="AG35">
        <f t="shared" si="20"/>
        <v>108.48745789296743</v>
      </c>
      <c r="AH35">
        <f t="shared" si="21"/>
        <v>7.5616077208099473</v>
      </c>
      <c r="AI35">
        <f t="shared" si="22"/>
        <v>94.91231833567744</v>
      </c>
      <c r="AJ35">
        <v>66</v>
      </c>
      <c r="AK35">
        <v>11</v>
      </c>
      <c r="AL35">
        <f t="shared" si="23"/>
        <v>1</v>
      </c>
      <c r="AM35">
        <f t="shared" si="24"/>
        <v>0</v>
      </c>
      <c r="AN35">
        <f t="shared" si="25"/>
        <v>53671.580787510946</v>
      </c>
      <c r="AO35">
        <f t="shared" si="26"/>
        <v>29.970700000000001</v>
      </c>
      <c r="AP35">
        <f t="shared" si="27"/>
        <v>25.265690109109109</v>
      </c>
      <c r="AQ35">
        <f t="shared" si="28"/>
        <v>0.84301301301301301</v>
      </c>
      <c r="AR35">
        <f t="shared" si="29"/>
        <v>0.16541511511511511</v>
      </c>
      <c r="AS35">
        <v>1690067273.0999999</v>
      </c>
      <c r="AT35">
        <v>400.108</v>
      </c>
      <c r="AU35">
        <v>400.67599999999999</v>
      </c>
      <c r="AV35">
        <v>16.698399999999999</v>
      </c>
      <c r="AW35">
        <v>16.116599999999998</v>
      </c>
      <c r="AX35">
        <v>404.43400000000003</v>
      </c>
      <c r="AY35">
        <v>17.460999999999999</v>
      </c>
      <c r="AZ35">
        <v>600.029</v>
      </c>
      <c r="BA35">
        <v>99.615300000000005</v>
      </c>
      <c r="BB35">
        <v>9.9882399999999996E-2</v>
      </c>
      <c r="BC35">
        <v>21.687999999999999</v>
      </c>
      <c r="BD35">
        <v>20.9999</v>
      </c>
      <c r="BE35">
        <v>999.9</v>
      </c>
      <c r="BF35">
        <v>0</v>
      </c>
      <c r="BG35">
        <v>0</v>
      </c>
      <c r="BH35">
        <v>10009.4</v>
      </c>
      <c r="BI35">
        <v>0</v>
      </c>
      <c r="BJ35">
        <v>16.247399999999999</v>
      </c>
      <c r="BK35">
        <v>-0.56750500000000004</v>
      </c>
      <c r="BL35">
        <v>406.90300000000002</v>
      </c>
      <c r="BM35">
        <v>407.23899999999998</v>
      </c>
      <c r="BN35">
        <v>0.58182</v>
      </c>
      <c r="BO35">
        <v>400.67599999999999</v>
      </c>
      <c r="BP35">
        <v>16.116599999999998</v>
      </c>
      <c r="BQ35">
        <v>1.6634199999999999</v>
      </c>
      <c r="BR35">
        <v>1.6054600000000001</v>
      </c>
      <c r="BS35">
        <v>14.559200000000001</v>
      </c>
      <c r="BT35">
        <v>14.0113</v>
      </c>
      <c r="BU35">
        <v>29.970700000000001</v>
      </c>
      <c r="BV35">
        <v>0.89948399999999995</v>
      </c>
      <c r="BW35">
        <v>0.10051599999999999</v>
      </c>
      <c r="BX35">
        <v>0</v>
      </c>
      <c r="BY35">
        <v>2.0939999999999999</v>
      </c>
      <c r="BZ35">
        <v>0</v>
      </c>
      <c r="CA35">
        <v>1028.58</v>
      </c>
      <c r="CB35">
        <v>243.065</v>
      </c>
      <c r="CC35">
        <v>37.186999999999998</v>
      </c>
      <c r="CD35">
        <v>41.875</v>
      </c>
      <c r="CE35">
        <v>39.811999999999998</v>
      </c>
      <c r="CF35">
        <v>41.936999999999998</v>
      </c>
      <c r="CG35">
        <v>37.75</v>
      </c>
      <c r="CH35">
        <v>26.96</v>
      </c>
      <c r="CI35">
        <v>3.01</v>
      </c>
      <c r="CJ35">
        <v>0</v>
      </c>
      <c r="CK35">
        <v>1690067289.5</v>
      </c>
      <c r="CL35">
        <v>0</v>
      </c>
      <c r="CM35">
        <v>1690066145</v>
      </c>
      <c r="CN35" t="s">
        <v>350</v>
      </c>
      <c r="CO35">
        <v>1690066131.5</v>
      </c>
      <c r="CP35">
        <v>1690066145</v>
      </c>
      <c r="CQ35">
        <v>45</v>
      </c>
      <c r="CR35">
        <v>0.20499999999999999</v>
      </c>
      <c r="CS35">
        <v>-2.1000000000000001E-2</v>
      </c>
      <c r="CT35">
        <v>-4.3620000000000001</v>
      </c>
      <c r="CU35">
        <v>-0.76300000000000001</v>
      </c>
      <c r="CV35">
        <v>412</v>
      </c>
      <c r="CW35">
        <v>16</v>
      </c>
      <c r="CX35">
        <v>0.27</v>
      </c>
      <c r="CY35">
        <v>0.09</v>
      </c>
      <c r="CZ35">
        <v>0.38109963089396631</v>
      </c>
      <c r="DA35">
        <v>6.319714489244356E-2</v>
      </c>
      <c r="DB35">
        <v>2.7424140264044258E-2</v>
      </c>
      <c r="DC35">
        <v>1</v>
      </c>
      <c r="DD35">
        <v>400.70882499999999</v>
      </c>
      <c r="DE35">
        <v>-0.1325290806759139</v>
      </c>
      <c r="DF35">
        <v>4.0573320975739881E-2</v>
      </c>
      <c r="DG35">
        <v>-1</v>
      </c>
      <c r="DH35">
        <v>30.0060775</v>
      </c>
      <c r="DI35">
        <v>0.1645080548451055</v>
      </c>
      <c r="DJ35">
        <v>9.3480595546615849E-2</v>
      </c>
      <c r="DK35">
        <v>1</v>
      </c>
      <c r="DL35">
        <v>2</v>
      </c>
      <c r="DM35">
        <v>2</v>
      </c>
      <c r="DN35" t="s">
        <v>351</v>
      </c>
      <c r="DO35">
        <v>3.21475</v>
      </c>
      <c r="DP35">
        <v>2.7236500000000001</v>
      </c>
      <c r="DQ35">
        <v>9.4927499999999998E-2</v>
      </c>
      <c r="DR35">
        <v>9.3831700000000004E-2</v>
      </c>
      <c r="DS35">
        <v>9.2001200000000005E-2</v>
      </c>
      <c r="DT35">
        <v>8.5875099999999996E-2</v>
      </c>
      <c r="DU35">
        <v>27474.799999999999</v>
      </c>
      <c r="DV35">
        <v>31006.799999999999</v>
      </c>
      <c r="DW35">
        <v>28555.5</v>
      </c>
      <c r="DX35">
        <v>32796.6</v>
      </c>
      <c r="DY35">
        <v>36037.300000000003</v>
      </c>
      <c r="DZ35">
        <v>40363</v>
      </c>
      <c r="EA35">
        <v>41914.400000000001</v>
      </c>
      <c r="EB35">
        <v>47002.9</v>
      </c>
      <c r="EC35">
        <v>2.1271</v>
      </c>
      <c r="ED35">
        <v>1.88273</v>
      </c>
      <c r="EE35">
        <v>0.107601</v>
      </c>
      <c r="EF35">
        <v>0</v>
      </c>
      <c r="EG35">
        <v>19.220099999999999</v>
      </c>
      <c r="EH35">
        <v>999.9</v>
      </c>
      <c r="EI35">
        <v>64.2</v>
      </c>
      <c r="EJ35">
        <v>23.5</v>
      </c>
      <c r="EK35">
        <v>18.731400000000001</v>
      </c>
      <c r="EL35">
        <v>62.689500000000002</v>
      </c>
      <c r="EM35">
        <v>20.997599999999998</v>
      </c>
      <c r="EN35">
        <v>1</v>
      </c>
      <c r="EO35">
        <v>-0.54224099999999997</v>
      </c>
      <c r="EP35">
        <v>-0.25719500000000001</v>
      </c>
      <c r="EQ35">
        <v>20.248699999999999</v>
      </c>
      <c r="ER35">
        <v>5.2289700000000003</v>
      </c>
      <c r="ES35">
        <v>12.0097</v>
      </c>
      <c r="ET35">
        <v>4.9901499999999999</v>
      </c>
      <c r="EU35">
        <v>3.3050000000000002</v>
      </c>
      <c r="EV35">
        <v>8314.5</v>
      </c>
      <c r="EW35">
        <v>9999</v>
      </c>
      <c r="EX35">
        <v>543.9</v>
      </c>
      <c r="EY35">
        <v>88</v>
      </c>
      <c r="EZ35">
        <v>1.85242</v>
      </c>
      <c r="FA35">
        <v>1.8614200000000001</v>
      </c>
      <c r="FB35">
        <v>1.86036</v>
      </c>
      <c r="FC35">
        <v>1.8563799999999999</v>
      </c>
      <c r="FD35">
        <v>1.8608</v>
      </c>
      <c r="FE35">
        <v>1.8571</v>
      </c>
      <c r="FF35">
        <v>1.8591500000000001</v>
      </c>
      <c r="FG35">
        <v>1.8620300000000001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-4.3259999999999996</v>
      </c>
      <c r="FV35">
        <v>-0.76259999999999994</v>
      </c>
      <c r="FW35">
        <v>-2.875385245950548</v>
      </c>
      <c r="FX35">
        <v>-4.0117494158234393E-3</v>
      </c>
      <c r="FY35">
        <v>1.087516141204025E-6</v>
      </c>
      <c r="FZ35">
        <v>-8.657206703991749E-11</v>
      </c>
      <c r="GA35">
        <v>-0.76260000000000261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19</v>
      </c>
      <c r="GJ35">
        <v>18.8</v>
      </c>
      <c r="GK35">
        <v>0.99853499999999995</v>
      </c>
      <c r="GL35">
        <v>2.36084</v>
      </c>
      <c r="GM35">
        <v>1.5942400000000001</v>
      </c>
      <c r="GN35">
        <v>2.3339799999999999</v>
      </c>
      <c r="GO35">
        <v>1.40015</v>
      </c>
      <c r="GP35">
        <v>2.2741699999999998</v>
      </c>
      <c r="GQ35">
        <v>26.788799999999998</v>
      </c>
      <c r="GR35">
        <v>13.4053</v>
      </c>
      <c r="GS35">
        <v>18</v>
      </c>
      <c r="GT35">
        <v>538.20699999999999</v>
      </c>
      <c r="GU35">
        <v>413.86599999999999</v>
      </c>
      <c r="GV35">
        <v>20.708100000000002</v>
      </c>
      <c r="GW35">
        <v>20.0976</v>
      </c>
      <c r="GX35">
        <v>30.000299999999999</v>
      </c>
      <c r="GY35">
        <v>19.919</v>
      </c>
      <c r="GZ35">
        <v>19.864699999999999</v>
      </c>
      <c r="HA35">
        <v>20.0352</v>
      </c>
      <c r="HB35">
        <v>0</v>
      </c>
      <c r="HC35">
        <v>-30</v>
      </c>
      <c r="HD35">
        <v>20.712599999999998</v>
      </c>
      <c r="HE35">
        <v>400.642</v>
      </c>
      <c r="HF35">
        <v>0</v>
      </c>
      <c r="HG35">
        <v>104.846</v>
      </c>
      <c r="HH35">
        <v>103.80200000000001</v>
      </c>
    </row>
    <row r="36" spans="1:216" x14ac:dyDescent="0.2">
      <c r="A36">
        <v>18</v>
      </c>
      <c r="B36">
        <v>1690067333.5999999</v>
      </c>
      <c r="C36">
        <v>1028.599999904633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1690067333.5999999</v>
      </c>
      <c r="M36">
        <f t="shared" si="0"/>
        <v>5.4102101109040402E-4</v>
      </c>
      <c r="N36">
        <f t="shared" si="1"/>
        <v>0.54102101109040401</v>
      </c>
      <c r="O36">
        <f t="shared" si="2"/>
        <v>-9.6392371162927148E-2</v>
      </c>
      <c r="P36">
        <f t="shared" si="3"/>
        <v>399.98700000000002</v>
      </c>
      <c r="Q36">
        <f t="shared" si="4"/>
        <v>396.94112744570845</v>
      </c>
      <c r="R36">
        <f t="shared" si="5"/>
        <v>39.580985317131073</v>
      </c>
      <c r="S36">
        <f t="shared" si="6"/>
        <v>39.884704504974003</v>
      </c>
      <c r="T36">
        <f t="shared" si="7"/>
        <v>6.3251684336584388E-2</v>
      </c>
      <c r="U36">
        <f t="shared" si="8"/>
        <v>2.9243284249020598</v>
      </c>
      <c r="V36">
        <f t="shared" si="9"/>
        <v>6.2501359717882385E-2</v>
      </c>
      <c r="W36">
        <f t="shared" si="10"/>
        <v>3.9130021808586817E-2</v>
      </c>
      <c r="X36">
        <f t="shared" si="11"/>
        <v>3.2752843259999995</v>
      </c>
      <c r="Y36">
        <f t="shared" si="12"/>
        <v>21.589776526326602</v>
      </c>
      <c r="Z36">
        <f t="shared" si="13"/>
        <v>21.029499999999999</v>
      </c>
      <c r="AA36">
        <f t="shared" si="14"/>
        <v>2.5004603154238727</v>
      </c>
      <c r="AB36">
        <f t="shared" si="15"/>
        <v>63.488925330021765</v>
      </c>
      <c r="AC36">
        <f t="shared" si="16"/>
        <v>1.6552989477006002</v>
      </c>
      <c r="AD36">
        <f t="shared" si="17"/>
        <v>2.6072247074528216</v>
      </c>
      <c r="AE36">
        <f t="shared" si="18"/>
        <v>0.84516136772327255</v>
      </c>
      <c r="AF36">
        <f t="shared" si="19"/>
        <v>-23.859026589086817</v>
      </c>
      <c r="AG36">
        <f t="shared" si="20"/>
        <v>107.56895765575737</v>
      </c>
      <c r="AH36">
        <f t="shared" si="21"/>
        <v>7.4999112847459202</v>
      </c>
      <c r="AI36">
        <f t="shared" si="22"/>
        <v>94.485126677416474</v>
      </c>
      <c r="AJ36">
        <v>66</v>
      </c>
      <c r="AK36">
        <v>11</v>
      </c>
      <c r="AL36">
        <f t="shared" si="23"/>
        <v>1</v>
      </c>
      <c r="AM36">
        <f t="shared" si="24"/>
        <v>0</v>
      </c>
      <c r="AN36">
        <f t="shared" si="25"/>
        <v>53664.00000274898</v>
      </c>
      <c r="AO36">
        <f t="shared" si="26"/>
        <v>19.8034</v>
      </c>
      <c r="AP36">
        <f t="shared" si="27"/>
        <v>16.694266199999998</v>
      </c>
      <c r="AQ36">
        <f t="shared" si="28"/>
        <v>0.84299999999999997</v>
      </c>
      <c r="AR36">
        <f t="shared" si="29"/>
        <v>0.16538999999999998</v>
      </c>
      <c r="AS36">
        <v>1690067333.5999999</v>
      </c>
      <c r="AT36">
        <v>399.98700000000002</v>
      </c>
      <c r="AU36">
        <v>400.10700000000003</v>
      </c>
      <c r="AV36">
        <v>16.600300000000001</v>
      </c>
      <c r="AW36">
        <v>16.068300000000001</v>
      </c>
      <c r="AX36">
        <v>404.31200000000001</v>
      </c>
      <c r="AY36">
        <v>17.3629</v>
      </c>
      <c r="AZ36">
        <v>600.04499999999996</v>
      </c>
      <c r="BA36">
        <v>99.614999999999995</v>
      </c>
      <c r="BB36">
        <v>0.10000199999999999</v>
      </c>
      <c r="BC36">
        <v>21.7118</v>
      </c>
      <c r="BD36">
        <v>21.029499999999999</v>
      </c>
      <c r="BE36">
        <v>999.9</v>
      </c>
      <c r="BF36">
        <v>0</v>
      </c>
      <c r="BG36">
        <v>0</v>
      </c>
      <c r="BH36">
        <v>10008.799999999999</v>
      </c>
      <c r="BI36">
        <v>0</v>
      </c>
      <c r="BJ36">
        <v>15.6478</v>
      </c>
      <c r="BK36">
        <v>-0.119446</v>
      </c>
      <c r="BL36">
        <v>406.73899999999998</v>
      </c>
      <c r="BM36">
        <v>406.64100000000002</v>
      </c>
      <c r="BN36">
        <v>0.53208</v>
      </c>
      <c r="BO36">
        <v>400.10700000000003</v>
      </c>
      <c r="BP36">
        <v>16.068300000000001</v>
      </c>
      <c r="BQ36">
        <v>1.65364</v>
      </c>
      <c r="BR36">
        <v>1.6006400000000001</v>
      </c>
      <c r="BS36">
        <v>14.468</v>
      </c>
      <c r="BT36">
        <v>13.965</v>
      </c>
      <c r="BU36">
        <v>19.8034</v>
      </c>
      <c r="BV36">
        <v>0.90000800000000003</v>
      </c>
      <c r="BW36">
        <v>9.9991800000000006E-2</v>
      </c>
      <c r="BX36">
        <v>0</v>
      </c>
      <c r="BY36">
        <v>2.5465</v>
      </c>
      <c r="BZ36">
        <v>0</v>
      </c>
      <c r="CA36">
        <v>932.44200000000001</v>
      </c>
      <c r="CB36">
        <v>160.63200000000001</v>
      </c>
      <c r="CC36">
        <v>35.75</v>
      </c>
      <c r="CD36">
        <v>39.375</v>
      </c>
      <c r="CE36">
        <v>37.686999999999998</v>
      </c>
      <c r="CF36">
        <v>38.311999999999998</v>
      </c>
      <c r="CG36">
        <v>35.936999999999998</v>
      </c>
      <c r="CH36">
        <v>17.82</v>
      </c>
      <c r="CI36">
        <v>1.98</v>
      </c>
      <c r="CJ36">
        <v>0</v>
      </c>
      <c r="CK36">
        <v>1690067350.0999999</v>
      </c>
      <c r="CL36">
        <v>0</v>
      </c>
      <c r="CM36">
        <v>1690066145</v>
      </c>
      <c r="CN36" t="s">
        <v>350</v>
      </c>
      <c r="CO36">
        <v>1690066131.5</v>
      </c>
      <c r="CP36">
        <v>1690066145</v>
      </c>
      <c r="CQ36">
        <v>45</v>
      </c>
      <c r="CR36">
        <v>0.20499999999999999</v>
      </c>
      <c r="CS36">
        <v>-2.1000000000000001E-2</v>
      </c>
      <c r="CT36">
        <v>-4.3620000000000001</v>
      </c>
      <c r="CU36">
        <v>-0.76300000000000001</v>
      </c>
      <c r="CV36">
        <v>412</v>
      </c>
      <c r="CW36">
        <v>16</v>
      </c>
      <c r="CX36">
        <v>0.27</v>
      </c>
      <c r="CY36">
        <v>0.09</v>
      </c>
      <c r="CZ36">
        <v>-0.11814427441240739</v>
      </c>
      <c r="DA36">
        <v>-4.2429386729555332E-2</v>
      </c>
      <c r="DB36">
        <v>1.9616175192264398E-2</v>
      </c>
      <c r="DC36">
        <v>1</v>
      </c>
      <c r="DD36">
        <v>400.17505</v>
      </c>
      <c r="DE36">
        <v>-0.1830844277674924</v>
      </c>
      <c r="DF36">
        <v>2.1178940011249869E-2</v>
      </c>
      <c r="DG36">
        <v>-1</v>
      </c>
      <c r="DH36">
        <v>20.00205853658537</v>
      </c>
      <c r="DI36">
        <v>0.27818475321460873</v>
      </c>
      <c r="DJ36">
        <v>0.17370277947649099</v>
      </c>
      <c r="DK36">
        <v>1</v>
      </c>
      <c r="DL36">
        <v>2</v>
      </c>
      <c r="DM36">
        <v>2</v>
      </c>
      <c r="DN36" t="s">
        <v>351</v>
      </c>
      <c r="DO36">
        <v>3.21475</v>
      </c>
      <c r="DP36">
        <v>2.7237800000000001</v>
      </c>
      <c r="DQ36">
        <v>9.4899700000000003E-2</v>
      </c>
      <c r="DR36">
        <v>9.3725000000000003E-2</v>
      </c>
      <c r="DS36">
        <v>9.1621099999999997E-2</v>
      </c>
      <c r="DT36">
        <v>8.56846E-2</v>
      </c>
      <c r="DU36">
        <v>27475</v>
      </c>
      <c r="DV36">
        <v>31009.8</v>
      </c>
      <c r="DW36">
        <v>28554.9</v>
      </c>
      <c r="DX36">
        <v>32796.1</v>
      </c>
      <c r="DY36">
        <v>36051.599999999999</v>
      </c>
      <c r="DZ36">
        <v>40370.300000000003</v>
      </c>
      <c r="EA36">
        <v>41912.9</v>
      </c>
      <c r="EB36">
        <v>47001.5</v>
      </c>
      <c r="EC36">
        <v>2.1260500000000002</v>
      </c>
      <c r="ED36">
        <v>1.8819999999999999</v>
      </c>
      <c r="EE36">
        <v>0.110459</v>
      </c>
      <c r="EF36">
        <v>0</v>
      </c>
      <c r="EG36">
        <v>19.202500000000001</v>
      </c>
      <c r="EH36">
        <v>999.9</v>
      </c>
      <c r="EI36">
        <v>64.2</v>
      </c>
      <c r="EJ36">
        <v>23.5</v>
      </c>
      <c r="EK36">
        <v>18.7302</v>
      </c>
      <c r="EL36">
        <v>62.659500000000001</v>
      </c>
      <c r="EM36">
        <v>20.777200000000001</v>
      </c>
      <c r="EN36">
        <v>1</v>
      </c>
      <c r="EO36">
        <v>-0.54134099999999996</v>
      </c>
      <c r="EP36">
        <v>-3.2211299999999998E-2</v>
      </c>
      <c r="EQ36">
        <v>20.248799999999999</v>
      </c>
      <c r="ER36">
        <v>5.22912</v>
      </c>
      <c r="ES36">
        <v>12.0085</v>
      </c>
      <c r="ET36">
        <v>4.9915000000000003</v>
      </c>
      <c r="EU36">
        <v>3.3050000000000002</v>
      </c>
      <c r="EV36">
        <v>8315.9</v>
      </c>
      <c r="EW36">
        <v>9999</v>
      </c>
      <c r="EX36">
        <v>543.9</v>
      </c>
      <c r="EY36">
        <v>88</v>
      </c>
      <c r="EZ36">
        <v>1.85242</v>
      </c>
      <c r="FA36">
        <v>1.86141</v>
      </c>
      <c r="FB36">
        <v>1.8603799999999999</v>
      </c>
      <c r="FC36">
        <v>1.8563799999999999</v>
      </c>
      <c r="FD36">
        <v>1.8608100000000001</v>
      </c>
      <c r="FE36">
        <v>1.85714</v>
      </c>
      <c r="FF36">
        <v>1.85924</v>
      </c>
      <c r="FG36">
        <v>1.8620399999999999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-4.3250000000000002</v>
      </c>
      <c r="FV36">
        <v>-0.76259999999999994</v>
      </c>
      <c r="FW36">
        <v>-2.875385245950548</v>
      </c>
      <c r="FX36">
        <v>-4.0117494158234393E-3</v>
      </c>
      <c r="FY36">
        <v>1.087516141204025E-6</v>
      </c>
      <c r="FZ36">
        <v>-8.657206703991749E-11</v>
      </c>
      <c r="GA36">
        <v>-0.76260000000000261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20</v>
      </c>
      <c r="GJ36">
        <v>19.8</v>
      </c>
      <c r="GK36">
        <v>0.99731400000000003</v>
      </c>
      <c r="GL36">
        <v>2.3559600000000001</v>
      </c>
      <c r="GM36">
        <v>1.5942400000000001</v>
      </c>
      <c r="GN36">
        <v>2.3339799999999999</v>
      </c>
      <c r="GO36">
        <v>1.40015</v>
      </c>
      <c r="GP36">
        <v>2.36572</v>
      </c>
      <c r="GQ36">
        <v>26.8095</v>
      </c>
      <c r="GR36">
        <v>13.422800000000001</v>
      </c>
      <c r="GS36">
        <v>18</v>
      </c>
      <c r="GT36">
        <v>537.73900000000003</v>
      </c>
      <c r="GU36">
        <v>413.61500000000001</v>
      </c>
      <c r="GV36">
        <v>20.638000000000002</v>
      </c>
      <c r="GW36">
        <v>20.117999999999999</v>
      </c>
      <c r="GX36">
        <v>30</v>
      </c>
      <c r="GY36">
        <v>19.9392</v>
      </c>
      <c r="GZ36">
        <v>19.884399999999999</v>
      </c>
      <c r="HA36">
        <v>20.0169</v>
      </c>
      <c r="HB36">
        <v>0</v>
      </c>
      <c r="HC36">
        <v>-30</v>
      </c>
      <c r="HD36">
        <v>20.621500000000001</v>
      </c>
      <c r="HE36">
        <v>400.12</v>
      </c>
      <c r="HF36">
        <v>0</v>
      </c>
      <c r="HG36">
        <v>104.843</v>
      </c>
      <c r="HH36">
        <v>103.8</v>
      </c>
    </row>
    <row r="37" spans="1:216" x14ac:dyDescent="0.2">
      <c r="A37">
        <v>19</v>
      </c>
      <c r="B37">
        <v>1690067394.0999999</v>
      </c>
      <c r="C37">
        <v>1089.099999904633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1690067394.0999999</v>
      </c>
      <c r="M37">
        <f t="shared" si="0"/>
        <v>5.5855942710696907E-4</v>
      </c>
      <c r="N37">
        <f t="shared" si="1"/>
        <v>0.55855942710696904</v>
      </c>
      <c r="O37">
        <f t="shared" si="2"/>
        <v>-1.1886702856031057</v>
      </c>
      <c r="P37">
        <f t="shared" si="3"/>
        <v>400.13900000000001</v>
      </c>
      <c r="Q37">
        <f t="shared" si="4"/>
        <v>423.66543337833178</v>
      </c>
      <c r="R37">
        <f t="shared" si="5"/>
        <v>42.246245232687137</v>
      </c>
      <c r="S37">
        <f t="shared" si="6"/>
        <v>39.900282131505996</v>
      </c>
      <c r="T37">
        <f t="shared" si="7"/>
        <v>6.5890476231193817E-2</v>
      </c>
      <c r="U37">
        <f t="shared" si="8"/>
        <v>2.9269712170652702</v>
      </c>
      <c r="V37">
        <f t="shared" si="9"/>
        <v>6.5077399643937009E-2</v>
      </c>
      <c r="W37">
        <f t="shared" si="10"/>
        <v>4.0745590460303155E-2</v>
      </c>
      <c r="X37">
        <f t="shared" si="11"/>
        <v>0</v>
      </c>
      <c r="Y37">
        <f t="shared" si="12"/>
        <v>21.473189304537581</v>
      </c>
      <c r="Z37">
        <f t="shared" si="13"/>
        <v>20.972999999999999</v>
      </c>
      <c r="AA37">
        <f t="shared" si="14"/>
        <v>2.4917935294159799</v>
      </c>
      <c r="AB37">
        <f t="shared" si="15"/>
        <v>63.788929320501254</v>
      </c>
      <c r="AC37">
        <f t="shared" si="16"/>
        <v>1.6537209543521998</v>
      </c>
      <c r="AD37">
        <f t="shared" si="17"/>
        <v>2.592488966295766</v>
      </c>
      <c r="AE37">
        <f t="shared" si="18"/>
        <v>0.83807257506378008</v>
      </c>
      <c r="AF37">
        <f t="shared" si="19"/>
        <v>-24.632470735417336</v>
      </c>
      <c r="AG37">
        <f t="shared" si="20"/>
        <v>101.9538513635827</v>
      </c>
      <c r="AH37">
        <f t="shared" si="21"/>
        <v>7.0965981684830668</v>
      </c>
      <c r="AI37">
        <f t="shared" si="22"/>
        <v>84.417978796648427</v>
      </c>
      <c r="AJ37">
        <v>66</v>
      </c>
      <c r="AK37">
        <v>11</v>
      </c>
      <c r="AL37">
        <f t="shared" si="23"/>
        <v>1</v>
      </c>
      <c r="AM37">
        <f t="shared" si="24"/>
        <v>0</v>
      </c>
      <c r="AN37">
        <f t="shared" si="25"/>
        <v>53758.553070251597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1690067394.0999999</v>
      </c>
      <c r="AT37">
        <v>400.13900000000001</v>
      </c>
      <c r="AU37">
        <v>399.17399999999998</v>
      </c>
      <c r="AV37">
        <v>16.584299999999999</v>
      </c>
      <c r="AW37">
        <v>16.0351</v>
      </c>
      <c r="AX37">
        <v>404.46499999999997</v>
      </c>
      <c r="AY37">
        <v>17.346900000000002</v>
      </c>
      <c r="AZ37">
        <v>600.10500000000002</v>
      </c>
      <c r="BA37">
        <v>99.616</v>
      </c>
      <c r="BB37">
        <v>0.100054</v>
      </c>
      <c r="BC37">
        <v>21.6191</v>
      </c>
      <c r="BD37">
        <v>20.972999999999999</v>
      </c>
      <c r="BE37">
        <v>999.9</v>
      </c>
      <c r="BF37">
        <v>0</v>
      </c>
      <c r="BG37">
        <v>0</v>
      </c>
      <c r="BH37">
        <v>10023.799999999999</v>
      </c>
      <c r="BI37">
        <v>0</v>
      </c>
      <c r="BJ37">
        <v>14.688599999999999</v>
      </c>
      <c r="BK37">
        <v>0.96575900000000003</v>
      </c>
      <c r="BL37">
        <v>406.887</v>
      </c>
      <c r="BM37">
        <v>405.67899999999997</v>
      </c>
      <c r="BN37">
        <v>0.54913500000000004</v>
      </c>
      <c r="BO37">
        <v>399.17399999999998</v>
      </c>
      <c r="BP37">
        <v>16.0351</v>
      </c>
      <c r="BQ37">
        <v>1.6520600000000001</v>
      </c>
      <c r="BR37">
        <v>1.5973599999999999</v>
      </c>
      <c r="BS37">
        <v>14.453099999999999</v>
      </c>
      <c r="BT37">
        <v>13.933299999999999</v>
      </c>
      <c r="BU37">
        <v>0</v>
      </c>
      <c r="BV37">
        <v>0</v>
      </c>
      <c r="BW37">
        <v>0</v>
      </c>
      <c r="BX37">
        <v>0</v>
      </c>
      <c r="BY37">
        <v>4.82</v>
      </c>
      <c r="BZ37">
        <v>0</v>
      </c>
      <c r="CA37">
        <v>741.07</v>
      </c>
      <c r="CB37">
        <v>0.32</v>
      </c>
      <c r="CC37">
        <v>34.5</v>
      </c>
      <c r="CD37">
        <v>37.936999999999998</v>
      </c>
      <c r="CE37">
        <v>36.561999999999998</v>
      </c>
      <c r="CF37">
        <v>36.75</v>
      </c>
      <c r="CG37">
        <v>34.936999999999998</v>
      </c>
      <c r="CH37">
        <v>0</v>
      </c>
      <c r="CI37">
        <v>0</v>
      </c>
      <c r="CJ37">
        <v>0</v>
      </c>
      <c r="CK37">
        <v>1690067410.2</v>
      </c>
      <c r="CL37">
        <v>0</v>
      </c>
      <c r="CM37">
        <v>1690066145</v>
      </c>
      <c r="CN37" t="s">
        <v>350</v>
      </c>
      <c r="CO37">
        <v>1690066131.5</v>
      </c>
      <c r="CP37">
        <v>1690066145</v>
      </c>
      <c r="CQ37">
        <v>45</v>
      </c>
      <c r="CR37">
        <v>0.20499999999999999</v>
      </c>
      <c r="CS37">
        <v>-2.1000000000000001E-2</v>
      </c>
      <c r="CT37">
        <v>-4.3620000000000001</v>
      </c>
      <c r="CU37">
        <v>-0.76300000000000001</v>
      </c>
      <c r="CV37">
        <v>412</v>
      </c>
      <c r="CW37">
        <v>16</v>
      </c>
      <c r="CX37">
        <v>0.27</v>
      </c>
      <c r="CY37">
        <v>0.09</v>
      </c>
      <c r="CZ37">
        <v>-1.0827887787483561</v>
      </c>
      <c r="DA37">
        <v>-0.22791716759073841</v>
      </c>
      <c r="DB37">
        <v>3.9226373663388513E-2</v>
      </c>
      <c r="DC37">
        <v>1</v>
      </c>
      <c r="DD37">
        <v>399.26434999999998</v>
      </c>
      <c r="DE37">
        <v>-0.34241651031923948</v>
      </c>
      <c r="DF37">
        <v>3.7102931151054799E-2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3.2148500000000002</v>
      </c>
      <c r="DP37">
        <v>2.7239499999999999</v>
      </c>
      <c r="DQ37">
        <v>9.4922599999999996E-2</v>
      </c>
      <c r="DR37">
        <v>9.3554799999999994E-2</v>
      </c>
      <c r="DS37">
        <v>9.1555700000000004E-2</v>
      </c>
      <c r="DT37">
        <v>8.5553599999999994E-2</v>
      </c>
      <c r="DU37">
        <v>27473.3</v>
      </c>
      <c r="DV37">
        <v>31015.3</v>
      </c>
      <c r="DW37">
        <v>28553.9</v>
      </c>
      <c r="DX37">
        <v>32795.800000000003</v>
      </c>
      <c r="DY37">
        <v>36053.199999999997</v>
      </c>
      <c r="DZ37">
        <v>40375.699999999997</v>
      </c>
      <c r="EA37">
        <v>41911.599999999999</v>
      </c>
      <c r="EB37">
        <v>47001.1</v>
      </c>
      <c r="EC37">
        <v>2.1259800000000002</v>
      </c>
      <c r="ED37">
        <v>1.8818299999999999</v>
      </c>
      <c r="EE37">
        <v>0.10445699999999999</v>
      </c>
      <c r="EF37">
        <v>0</v>
      </c>
      <c r="EG37">
        <v>19.2453</v>
      </c>
      <c r="EH37">
        <v>999.9</v>
      </c>
      <c r="EI37">
        <v>64.2</v>
      </c>
      <c r="EJ37">
        <v>23.5</v>
      </c>
      <c r="EK37">
        <v>18.729700000000001</v>
      </c>
      <c r="EL37">
        <v>62.709499999999998</v>
      </c>
      <c r="EM37">
        <v>20.9696</v>
      </c>
      <c r="EN37">
        <v>1</v>
      </c>
      <c r="EO37">
        <v>-0.53945399999999999</v>
      </c>
      <c r="EP37">
        <v>-0.231991</v>
      </c>
      <c r="EQ37">
        <v>20.250800000000002</v>
      </c>
      <c r="ER37">
        <v>5.2294200000000002</v>
      </c>
      <c r="ES37">
        <v>12.009499999999999</v>
      </c>
      <c r="ET37">
        <v>4.9911500000000002</v>
      </c>
      <c r="EU37">
        <v>3.3050000000000002</v>
      </c>
      <c r="EV37">
        <v>8317.1</v>
      </c>
      <c r="EW37">
        <v>9999</v>
      </c>
      <c r="EX37">
        <v>543.9</v>
      </c>
      <c r="EY37">
        <v>88</v>
      </c>
      <c r="EZ37">
        <v>1.85243</v>
      </c>
      <c r="FA37">
        <v>1.8614200000000001</v>
      </c>
      <c r="FB37">
        <v>1.8604000000000001</v>
      </c>
      <c r="FC37">
        <v>1.85646</v>
      </c>
      <c r="FD37">
        <v>1.8608100000000001</v>
      </c>
      <c r="FE37">
        <v>1.85711</v>
      </c>
      <c r="FF37">
        <v>1.8591899999999999</v>
      </c>
      <c r="FG37">
        <v>1.8620300000000001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-4.3259999999999996</v>
      </c>
      <c r="FV37">
        <v>-0.76259999999999994</v>
      </c>
      <c r="FW37">
        <v>-2.875385245950548</v>
      </c>
      <c r="FX37">
        <v>-4.0117494158234393E-3</v>
      </c>
      <c r="FY37">
        <v>1.087516141204025E-6</v>
      </c>
      <c r="FZ37">
        <v>-8.657206703991749E-11</v>
      </c>
      <c r="GA37">
        <v>-0.76260000000000261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21</v>
      </c>
      <c r="GJ37">
        <v>20.8</v>
      </c>
      <c r="GK37">
        <v>0.99487300000000001</v>
      </c>
      <c r="GL37">
        <v>2.3596200000000001</v>
      </c>
      <c r="GM37">
        <v>1.5942400000000001</v>
      </c>
      <c r="GN37">
        <v>2.3339799999999999</v>
      </c>
      <c r="GO37">
        <v>1.40015</v>
      </c>
      <c r="GP37">
        <v>2.35229</v>
      </c>
      <c r="GQ37">
        <v>26.830200000000001</v>
      </c>
      <c r="GR37">
        <v>13.414099999999999</v>
      </c>
      <c r="GS37">
        <v>18</v>
      </c>
      <c r="GT37">
        <v>537.91700000000003</v>
      </c>
      <c r="GU37">
        <v>413.68900000000002</v>
      </c>
      <c r="GV37">
        <v>20.663</v>
      </c>
      <c r="GW37">
        <v>20.139199999999999</v>
      </c>
      <c r="GX37">
        <v>30.0001</v>
      </c>
      <c r="GY37">
        <v>19.959800000000001</v>
      </c>
      <c r="GZ37">
        <v>19.9041</v>
      </c>
      <c r="HA37">
        <v>19.975000000000001</v>
      </c>
      <c r="HB37">
        <v>0</v>
      </c>
      <c r="HC37">
        <v>-30</v>
      </c>
      <c r="HD37">
        <v>20.678599999999999</v>
      </c>
      <c r="HE37">
        <v>399.12400000000002</v>
      </c>
      <c r="HF37">
        <v>0</v>
      </c>
      <c r="HG37">
        <v>104.839</v>
      </c>
      <c r="HH37">
        <v>103.79900000000001</v>
      </c>
    </row>
    <row r="38" spans="1:216" x14ac:dyDescent="0.2">
      <c r="A38">
        <v>20</v>
      </c>
      <c r="B38">
        <v>1690067454.5999999</v>
      </c>
      <c r="C38">
        <v>1149.599999904633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1690067454.5999999</v>
      </c>
      <c r="M38">
        <f t="shared" si="0"/>
        <v>-1.2588430656178453E-3</v>
      </c>
      <c r="N38">
        <f t="shared" si="1"/>
        <v>-1.2588430656178453</v>
      </c>
      <c r="O38">
        <f t="shared" si="2"/>
        <v>6.5366699078748915</v>
      </c>
      <c r="P38">
        <f t="shared" si="3"/>
        <v>399.72199999999998</v>
      </c>
      <c r="Q38">
        <f t="shared" si="4"/>
        <v>482.2434743576552</v>
      </c>
      <c r="R38">
        <f t="shared" si="5"/>
        <v>48.087443239381436</v>
      </c>
      <c r="S38">
        <f t="shared" si="6"/>
        <v>39.858722841475604</v>
      </c>
      <c r="T38">
        <f t="shared" si="7"/>
        <v>-0.11382409885326505</v>
      </c>
      <c r="U38">
        <f t="shared" si="8"/>
        <v>2.9232461571218602</v>
      </c>
      <c r="V38">
        <f t="shared" si="9"/>
        <v>-0.11634531074511653</v>
      </c>
      <c r="W38">
        <f t="shared" si="10"/>
        <v>-7.2484670125931377E-2</v>
      </c>
      <c r="X38">
        <f t="shared" si="11"/>
        <v>297.72593999999998</v>
      </c>
      <c r="Y38">
        <f t="shared" si="12"/>
        <v>22.984934165124795</v>
      </c>
      <c r="Z38">
        <f t="shared" si="13"/>
        <v>21.3474</v>
      </c>
      <c r="AA38">
        <f t="shared" si="14"/>
        <v>2.5497182948698036</v>
      </c>
      <c r="AB38">
        <f t="shared" si="15"/>
        <v>60.213645236556879</v>
      </c>
      <c r="AC38">
        <f t="shared" si="16"/>
        <v>1.4926703908181602</v>
      </c>
      <c r="AD38">
        <f t="shared" si="17"/>
        <v>2.4789570286834768</v>
      </c>
      <c r="AE38">
        <f t="shared" si="18"/>
        <v>1.0570479040516434</v>
      </c>
      <c r="AF38">
        <f t="shared" si="19"/>
        <v>55.514979193746974</v>
      </c>
      <c r="AG38">
        <f t="shared" si="20"/>
        <v>-72.242944663550489</v>
      </c>
      <c r="AH38">
        <f t="shared" si="21"/>
        <v>-5.0258233780352137</v>
      </c>
      <c r="AI38">
        <f t="shared" si="22"/>
        <v>275.97215115216125</v>
      </c>
      <c r="AJ38">
        <v>66</v>
      </c>
      <c r="AK38">
        <v>11</v>
      </c>
      <c r="AL38">
        <f t="shared" si="23"/>
        <v>1</v>
      </c>
      <c r="AM38">
        <f t="shared" si="24"/>
        <v>0</v>
      </c>
      <c r="AN38">
        <f t="shared" si="25"/>
        <v>53782.406300718954</v>
      </c>
      <c r="AO38">
        <f t="shared" si="26"/>
        <v>1800.15</v>
      </c>
      <c r="AP38">
        <f t="shared" si="27"/>
        <v>1517.5259999999998</v>
      </c>
      <c r="AQ38">
        <f t="shared" si="28"/>
        <v>0.8429997500208315</v>
      </c>
      <c r="AR38">
        <f t="shared" si="29"/>
        <v>0.16538951754020498</v>
      </c>
      <c r="AS38">
        <v>1690067454.5999999</v>
      </c>
      <c r="AT38">
        <v>399.72199999999998</v>
      </c>
      <c r="AU38">
        <v>405.755</v>
      </c>
      <c r="AV38">
        <v>14.969200000000001</v>
      </c>
      <c r="AW38">
        <v>16.209099999999999</v>
      </c>
      <c r="AX38">
        <v>404.04700000000003</v>
      </c>
      <c r="AY38">
        <v>15.7318</v>
      </c>
      <c r="AZ38">
        <v>600.048</v>
      </c>
      <c r="BA38">
        <v>99.616200000000006</v>
      </c>
      <c r="BB38">
        <v>9.9909800000000007E-2</v>
      </c>
      <c r="BC38">
        <v>20.888999999999999</v>
      </c>
      <c r="BD38">
        <v>21.3474</v>
      </c>
      <c r="BE38">
        <v>999.9</v>
      </c>
      <c r="BF38">
        <v>0</v>
      </c>
      <c r="BG38">
        <v>0</v>
      </c>
      <c r="BH38">
        <v>10002.5</v>
      </c>
      <c r="BI38">
        <v>0</v>
      </c>
      <c r="BJ38">
        <v>13.604900000000001</v>
      </c>
      <c r="BK38">
        <v>-6.0329600000000001</v>
      </c>
      <c r="BL38">
        <v>405.79700000000003</v>
      </c>
      <c r="BM38">
        <v>412.44099999999997</v>
      </c>
      <c r="BN38">
        <v>-1.2399</v>
      </c>
      <c r="BO38">
        <v>405.755</v>
      </c>
      <c r="BP38">
        <v>16.209099999999999</v>
      </c>
      <c r="BQ38">
        <v>1.4911799999999999</v>
      </c>
      <c r="BR38">
        <v>1.61469</v>
      </c>
      <c r="BS38">
        <v>12.878</v>
      </c>
      <c r="BT38">
        <v>14.0997</v>
      </c>
      <c r="BU38">
        <v>1800.15</v>
      </c>
      <c r="BV38">
        <v>0.90000999999999998</v>
      </c>
      <c r="BW38">
        <v>9.9989599999999998E-2</v>
      </c>
      <c r="BX38">
        <v>0</v>
      </c>
      <c r="BY38">
        <v>2.5823999999999998</v>
      </c>
      <c r="BZ38">
        <v>0</v>
      </c>
      <c r="CA38">
        <v>12362</v>
      </c>
      <c r="CB38">
        <v>14601.6</v>
      </c>
      <c r="CC38">
        <v>36.125</v>
      </c>
      <c r="CD38">
        <v>38.936999999999998</v>
      </c>
      <c r="CE38">
        <v>37.311999999999998</v>
      </c>
      <c r="CF38">
        <v>37.875</v>
      </c>
      <c r="CG38">
        <v>35.936999999999998</v>
      </c>
      <c r="CH38">
        <v>1620.15</v>
      </c>
      <c r="CI38">
        <v>180</v>
      </c>
      <c r="CJ38">
        <v>0</v>
      </c>
      <c r="CK38">
        <v>1690067470.9000001</v>
      </c>
      <c r="CL38">
        <v>0</v>
      </c>
      <c r="CM38">
        <v>1690066145</v>
      </c>
      <c r="CN38" t="s">
        <v>350</v>
      </c>
      <c r="CO38">
        <v>1690066131.5</v>
      </c>
      <c r="CP38">
        <v>1690066145</v>
      </c>
      <c r="CQ38">
        <v>45</v>
      </c>
      <c r="CR38">
        <v>0.20499999999999999</v>
      </c>
      <c r="CS38">
        <v>-2.1000000000000001E-2</v>
      </c>
      <c r="CT38">
        <v>-4.3620000000000001</v>
      </c>
      <c r="CU38">
        <v>-0.76300000000000001</v>
      </c>
      <c r="CV38">
        <v>412</v>
      </c>
      <c r="CW38">
        <v>16</v>
      </c>
      <c r="CX38">
        <v>0.27</v>
      </c>
      <c r="CY38">
        <v>0.09</v>
      </c>
      <c r="CZ38">
        <v>6.5743722411302024</v>
      </c>
      <c r="DA38">
        <v>8.0217925480372557E-2</v>
      </c>
      <c r="DB38">
        <v>4.1386926313887532E-2</v>
      </c>
      <c r="DC38">
        <v>1</v>
      </c>
      <c r="DD38">
        <v>405.63097499999998</v>
      </c>
      <c r="DE38">
        <v>1.288671669792913</v>
      </c>
      <c r="DF38">
        <v>0.13065498220504451</v>
      </c>
      <c r="DG38">
        <v>-1</v>
      </c>
      <c r="DH38">
        <v>1799.9582499999999</v>
      </c>
      <c r="DI38">
        <v>7.8282091133399914E-2</v>
      </c>
      <c r="DJ38">
        <v>9.8789865370883509E-2</v>
      </c>
      <c r="DK38">
        <v>1</v>
      </c>
      <c r="DL38">
        <v>2</v>
      </c>
      <c r="DM38">
        <v>2</v>
      </c>
      <c r="DN38" t="s">
        <v>351</v>
      </c>
      <c r="DO38">
        <v>3.2146699999999999</v>
      </c>
      <c r="DP38">
        <v>2.7236099999999999</v>
      </c>
      <c r="DQ38">
        <v>9.4830600000000001E-2</v>
      </c>
      <c r="DR38">
        <v>9.4719499999999998E-2</v>
      </c>
      <c r="DS38">
        <v>8.5249199999999997E-2</v>
      </c>
      <c r="DT38">
        <v>8.6219199999999996E-2</v>
      </c>
      <c r="DU38">
        <v>27476.2</v>
      </c>
      <c r="DV38">
        <v>30974.6</v>
      </c>
      <c r="DW38">
        <v>28554.3</v>
      </c>
      <c r="DX38">
        <v>32795</v>
      </c>
      <c r="DY38">
        <v>36310.300000000003</v>
      </c>
      <c r="DZ38">
        <v>40344.800000000003</v>
      </c>
      <c r="EA38">
        <v>41911.4</v>
      </c>
      <c r="EB38">
        <v>46999.5</v>
      </c>
      <c r="EC38">
        <v>2.1252499999999999</v>
      </c>
      <c r="ED38">
        <v>1.8815999999999999</v>
      </c>
      <c r="EE38">
        <v>0.13062000000000001</v>
      </c>
      <c r="EF38">
        <v>0</v>
      </c>
      <c r="EG38">
        <v>19.1875</v>
      </c>
      <c r="EH38">
        <v>999.9</v>
      </c>
      <c r="EI38">
        <v>64.2</v>
      </c>
      <c r="EJ38">
        <v>23.5</v>
      </c>
      <c r="EK38">
        <v>18.728999999999999</v>
      </c>
      <c r="EL38">
        <v>63.909500000000001</v>
      </c>
      <c r="EM38">
        <v>20.929500000000001</v>
      </c>
      <c r="EN38">
        <v>1</v>
      </c>
      <c r="EO38">
        <v>-0.51647399999999999</v>
      </c>
      <c r="EP38">
        <v>9.2810500000000005</v>
      </c>
      <c r="EQ38">
        <v>19.986699999999999</v>
      </c>
      <c r="ER38">
        <v>5.2303199999999999</v>
      </c>
      <c r="ES38">
        <v>12.0153</v>
      </c>
      <c r="ET38">
        <v>4.9916999999999998</v>
      </c>
      <c r="EU38">
        <v>3.3050000000000002</v>
      </c>
      <c r="EV38">
        <v>8318.5</v>
      </c>
      <c r="EW38">
        <v>9999</v>
      </c>
      <c r="EX38">
        <v>543.9</v>
      </c>
      <c r="EY38">
        <v>88</v>
      </c>
      <c r="EZ38">
        <v>1.8523400000000001</v>
      </c>
      <c r="FA38">
        <v>1.86128</v>
      </c>
      <c r="FB38">
        <v>1.8603499999999999</v>
      </c>
      <c r="FC38">
        <v>1.85636</v>
      </c>
      <c r="FD38">
        <v>1.86066</v>
      </c>
      <c r="FE38">
        <v>1.8569899999999999</v>
      </c>
      <c r="FF38">
        <v>1.8591299999999999</v>
      </c>
      <c r="FG38">
        <v>1.86199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-4.3250000000000002</v>
      </c>
      <c r="FV38">
        <v>-0.76259999999999994</v>
      </c>
      <c r="FW38">
        <v>-2.875385245950548</v>
      </c>
      <c r="FX38">
        <v>-4.0117494158234393E-3</v>
      </c>
      <c r="FY38">
        <v>1.087516141204025E-6</v>
      </c>
      <c r="FZ38">
        <v>-8.657206703991749E-11</v>
      </c>
      <c r="GA38">
        <v>-0.76260000000000261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22.1</v>
      </c>
      <c r="GJ38">
        <v>21.8</v>
      </c>
      <c r="GK38">
        <v>1.0083</v>
      </c>
      <c r="GL38">
        <v>2.3584000000000001</v>
      </c>
      <c r="GM38">
        <v>1.5942400000000001</v>
      </c>
      <c r="GN38">
        <v>2.33521</v>
      </c>
      <c r="GO38">
        <v>1.40015</v>
      </c>
      <c r="GP38">
        <v>2.2607400000000002</v>
      </c>
      <c r="GQ38">
        <v>26.892399999999999</v>
      </c>
      <c r="GR38">
        <v>12.967499999999999</v>
      </c>
      <c r="GS38">
        <v>18</v>
      </c>
      <c r="GT38">
        <v>537.55499999999995</v>
      </c>
      <c r="GU38">
        <v>413.73099999999999</v>
      </c>
      <c r="GV38">
        <v>13.8316</v>
      </c>
      <c r="GW38">
        <v>20.178899999999999</v>
      </c>
      <c r="GX38">
        <v>29.999600000000001</v>
      </c>
      <c r="GY38">
        <v>19.970300000000002</v>
      </c>
      <c r="GZ38">
        <v>19.9237</v>
      </c>
      <c r="HA38">
        <v>20.2424</v>
      </c>
      <c r="HB38">
        <v>0</v>
      </c>
      <c r="HC38">
        <v>-30</v>
      </c>
      <c r="HD38">
        <v>14.3209</v>
      </c>
      <c r="HE38">
        <v>405.81700000000001</v>
      </c>
      <c r="HF38">
        <v>0</v>
      </c>
      <c r="HG38">
        <v>104.839</v>
      </c>
      <c r="HH38">
        <v>103.79600000000001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2023-07-22T23:11:33Z</dcterms:created>
  <dcterms:modified xsi:type="dcterms:W3CDTF">2023-07-25T16:53:42Z</dcterms:modified>
</cp:coreProperties>
</file>