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2CE72885-FB7B-E14A-B6FF-D78DC08F60B1}" xr6:coauthVersionLast="47" xr6:coauthVersionMax="47" xr10:uidLastSave="{00000000-0000-0000-0000-000000000000}"/>
  <bookViews>
    <workbookView xWindow="240" yWindow="760" windowWidth="17160" windowHeight="110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AD38" i="1"/>
  <c r="AB38" i="1" s="1"/>
  <c r="AC38" i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AR36" i="1"/>
  <c r="AQ36" i="1"/>
  <c r="AO36" i="1"/>
  <c r="AP36" i="1" s="1"/>
  <c r="AN36" i="1"/>
  <c r="AL36" i="1"/>
  <c r="N36" i="1" s="1"/>
  <c r="M36" i="1" s="1"/>
  <c r="AD36" i="1"/>
  <c r="AC36" i="1"/>
  <c r="AB36" i="1"/>
  <c r="U36" i="1"/>
  <c r="S36" i="1"/>
  <c r="P36" i="1"/>
  <c r="O36" i="1"/>
  <c r="AR35" i="1"/>
  <c r="AQ35" i="1"/>
  <c r="AP35" i="1" s="1"/>
  <c r="AO35" i="1"/>
  <c r="AN35" i="1"/>
  <c r="AL35" i="1" s="1"/>
  <c r="AD35" i="1"/>
  <c r="AC35" i="1"/>
  <c r="AB35" i="1" s="1"/>
  <c r="X35" i="1"/>
  <c r="U35" i="1"/>
  <c r="AR34" i="1"/>
  <c r="AQ34" i="1"/>
  <c r="AO34" i="1"/>
  <c r="AP34" i="1" s="1"/>
  <c r="AN34" i="1"/>
  <c r="AL34" i="1" s="1"/>
  <c r="AD34" i="1"/>
  <c r="AB34" i="1" s="1"/>
  <c r="AC34" i="1"/>
  <c r="U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AR32" i="1"/>
  <c r="AQ32" i="1"/>
  <c r="AO32" i="1"/>
  <c r="AP32" i="1" s="1"/>
  <c r="AN32" i="1"/>
  <c r="AL32" i="1"/>
  <c r="N32" i="1" s="1"/>
  <c r="M32" i="1" s="1"/>
  <c r="AD32" i="1"/>
  <c r="AC32" i="1"/>
  <c r="AB32" i="1"/>
  <c r="U32" i="1"/>
  <c r="S32" i="1"/>
  <c r="P32" i="1"/>
  <c r="O32" i="1"/>
  <c r="AR31" i="1"/>
  <c r="AQ31" i="1"/>
  <c r="AP31" i="1" s="1"/>
  <c r="AO31" i="1"/>
  <c r="AN31" i="1"/>
  <c r="AL31" i="1" s="1"/>
  <c r="AD31" i="1"/>
  <c r="AC31" i="1"/>
  <c r="AB31" i="1" s="1"/>
  <c r="X31" i="1"/>
  <c r="U31" i="1"/>
  <c r="AR30" i="1"/>
  <c r="AQ30" i="1"/>
  <c r="AO30" i="1"/>
  <c r="AP30" i="1" s="1"/>
  <c r="AN30" i="1"/>
  <c r="AL30" i="1" s="1"/>
  <c r="AD30" i="1"/>
  <c r="AB30" i="1" s="1"/>
  <c r="AC30" i="1"/>
  <c r="U30" i="1"/>
  <c r="AR29" i="1"/>
  <c r="AQ29" i="1"/>
  <c r="AO29" i="1"/>
  <c r="AP29" i="1" s="1"/>
  <c r="AN29" i="1"/>
  <c r="AM29" i="1"/>
  <c r="AL29" i="1"/>
  <c r="P29" i="1" s="1"/>
  <c r="AD29" i="1"/>
  <c r="AC29" i="1"/>
  <c r="AB29" i="1" s="1"/>
  <c r="U29" i="1"/>
  <c r="AR28" i="1"/>
  <c r="AQ28" i="1"/>
  <c r="AO28" i="1"/>
  <c r="X28" i="1" s="1"/>
  <c r="AN28" i="1"/>
  <c r="AL28" i="1"/>
  <c r="N28" i="1" s="1"/>
  <c r="M28" i="1" s="1"/>
  <c r="AD28" i="1"/>
  <c r="AC28" i="1"/>
  <c r="AB28" i="1"/>
  <c r="U28" i="1"/>
  <c r="S28" i="1"/>
  <c r="P28" i="1"/>
  <c r="O28" i="1"/>
  <c r="AR27" i="1"/>
  <c r="AQ27" i="1"/>
  <c r="AP27" i="1" s="1"/>
  <c r="AO27" i="1"/>
  <c r="AN27" i="1"/>
  <c r="AL27" i="1" s="1"/>
  <c r="AD27" i="1"/>
  <c r="AC27" i="1"/>
  <c r="AB27" i="1" s="1"/>
  <c r="X27" i="1"/>
  <c r="U27" i="1"/>
  <c r="AR26" i="1"/>
  <c r="AQ26" i="1"/>
  <c r="AO26" i="1"/>
  <c r="X26" i="1" s="1"/>
  <c r="AN26" i="1"/>
  <c r="AL26" i="1" s="1"/>
  <c r="AD26" i="1"/>
  <c r="AB26" i="1" s="1"/>
  <c r="AC26" i="1"/>
  <c r="U26" i="1"/>
  <c r="AR25" i="1"/>
  <c r="AQ25" i="1"/>
  <c r="AO25" i="1"/>
  <c r="AP25" i="1" s="1"/>
  <c r="AN25" i="1"/>
  <c r="AM25" i="1"/>
  <c r="AL25" i="1"/>
  <c r="P25" i="1" s="1"/>
  <c r="AD25" i="1"/>
  <c r="AC25" i="1"/>
  <c r="AB25" i="1" s="1"/>
  <c r="U25" i="1"/>
  <c r="AR24" i="1"/>
  <c r="AQ24" i="1"/>
  <c r="AO24" i="1"/>
  <c r="AP24" i="1" s="1"/>
  <c r="AN24" i="1"/>
  <c r="AL24" i="1"/>
  <c r="N24" i="1" s="1"/>
  <c r="M24" i="1" s="1"/>
  <c r="AD24" i="1"/>
  <c r="AC24" i="1"/>
  <c r="AB24" i="1"/>
  <c r="U24" i="1"/>
  <c r="S24" i="1"/>
  <c r="P24" i="1"/>
  <c r="O24" i="1"/>
  <c r="AR23" i="1"/>
  <c r="AQ23" i="1"/>
  <c r="AP23" i="1" s="1"/>
  <c r="AO23" i="1"/>
  <c r="AN23" i="1"/>
  <c r="AL23" i="1" s="1"/>
  <c r="AD23" i="1"/>
  <c r="AC23" i="1"/>
  <c r="AB23" i="1" s="1"/>
  <c r="X23" i="1"/>
  <c r="U23" i="1"/>
  <c r="AR22" i="1"/>
  <c r="AQ22" i="1"/>
  <c r="AO22" i="1"/>
  <c r="AP22" i="1" s="1"/>
  <c r="AN22" i="1"/>
  <c r="AL22" i="1"/>
  <c r="P22" i="1" s="1"/>
  <c r="AD22" i="1"/>
  <c r="AC22" i="1"/>
  <c r="AB22" i="1"/>
  <c r="U22" i="1"/>
  <c r="S22" i="1"/>
  <c r="AR21" i="1"/>
  <c r="AQ21" i="1"/>
  <c r="AO21" i="1"/>
  <c r="AP21" i="1" s="1"/>
  <c r="AN21" i="1"/>
  <c r="AL21" i="1"/>
  <c r="P21" i="1" s="1"/>
  <c r="AD21" i="1"/>
  <c r="AC21" i="1"/>
  <c r="AB21" i="1" s="1"/>
  <c r="U21" i="1"/>
  <c r="AR20" i="1"/>
  <c r="AQ20" i="1"/>
  <c r="AO20" i="1"/>
  <c r="X20" i="1" s="1"/>
  <c r="AN20" i="1"/>
  <c r="AL20" i="1"/>
  <c r="N20" i="1" s="1"/>
  <c r="M20" i="1" s="1"/>
  <c r="AD20" i="1"/>
  <c r="AC20" i="1"/>
  <c r="AB20" i="1"/>
  <c r="U20" i="1"/>
  <c r="S20" i="1"/>
  <c r="P20" i="1"/>
  <c r="O20" i="1"/>
  <c r="AR19" i="1"/>
  <c r="AQ19" i="1"/>
  <c r="AP19" i="1" s="1"/>
  <c r="AO19" i="1"/>
  <c r="AN19" i="1"/>
  <c r="AL19" i="1" s="1"/>
  <c r="AD19" i="1"/>
  <c r="AC19" i="1"/>
  <c r="AB19" i="1" s="1"/>
  <c r="X19" i="1"/>
  <c r="U19" i="1"/>
  <c r="P26" i="1" l="1"/>
  <c r="O26" i="1"/>
  <c r="N26" i="1"/>
  <c r="M26" i="1" s="1"/>
  <c r="Y26" i="1" s="1"/>
  <c r="Z26" i="1" s="1"/>
  <c r="AM26" i="1"/>
  <c r="S26" i="1"/>
  <c r="S27" i="1"/>
  <c r="P27" i="1"/>
  <c r="O27" i="1"/>
  <c r="N27" i="1"/>
  <c r="M27" i="1" s="1"/>
  <c r="AM27" i="1"/>
  <c r="P34" i="1"/>
  <c r="O34" i="1"/>
  <c r="N34" i="1"/>
  <c r="M34" i="1" s="1"/>
  <c r="AM34" i="1"/>
  <c r="S34" i="1"/>
  <c r="S35" i="1"/>
  <c r="P35" i="1"/>
  <c r="O35" i="1"/>
  <c r="N35" i="1"/>
  <c r="M35" i="1" s="1"/>
  <c r="AM35" i="1"/>
  <c r="AF20" i="1"/>
  <c r="Y20" i="1"/>
  <c r="Z20" i="1" s="1"/>
  <c r="V20" i="1" s="1"/>
  <c r="T20" i="1" s="1"/>
  <c r="W20" i="1" s="1"/>
  <c r="Q20" i="1" s="1"/>
  <c r="R20" i="1" s="1"/>
  <c r="AF28" i="1"/>
  <c r="AF36" i="1"/>
  <c r="S23" i="1"/>
  <c r="P23" i="1"/>
  <c r="O23" i="1"/>
  <c r="N23" i="1"/>
  <c r="M23" i="1" s="1"/>
  <c r="AM23" i="1"/>
  <c r="P30" i="1"/>
  <c r="O30" i="1"/>
  <c r="N30" i="1"/>
  <c r="M30" i="1" s="1"/>
  <c r="AM30" i="1"/>
  <c r="S30" i="1"/>
  <c r="S31" i="1"/>
  <c r="P31" i="1"/>
  <c r="O31" i="1"/>
  <c r="N31" i="1"/>
  <c r="M31" i="1" s="1"/>
  <c r="AM31" i="1"/>
  <c r="P38" i="1"/>
  <c r="O38" i="1"/>
  <c r="N38" i="1"/>
  <c r="M38" i="1" s="1"/>
  <c r="AM38" i="1"/>
  <c r="S38" i="1"/>
  <c r="Y28" i="1"/>
  <c r="Z28" i="1" s="1"/>
  <c r="V28" i="1" s="1"/>
  <c r="T28" i="1" s="1"/>
  <c r="W28" i="1" s="1"/>
  <c r="Q28" i="1" s="1"/>
  <c r="R28" i="1" s="1"/>
  <c r="S19" i="1"/>
  <c r="P19" i="1"/>
  <c r="O19" i="1"/>
  <c r="N19" i="1"/>
  <c r="M19" i="1" s="1"/>
  <c r="AM19" i="1"/>
  <c r="AF24" i="1"/>
  <c r="AF32" i="1"/>
  <c r="AP20" i="1"/>
  <c r="X24" i="1"/>
  <c r="AP28" i="1"/>
  <c r="X32" i="1"/>
  <c r="X36" i="1"/>
  <c r="S21" i="1"/>
  <c r="AM22" i="1"/>
  <c r="S25" i="1"/>
  <c r="S29" i="1"/>
  <c r="S33" i="1"/>
  <c r="S37" i="1"/>
  <c r="N22" i="1"/>
  <c r="M22" i="1" s="1"/>
  <c r="AM21" i="1"/>
  <c r="O22" i="1"/>
  <c r="AM37" i="1"/>
  <c r="N21" i="1"/>
  <c r="M21" i="1" s="1"/>
  <c r="X22" i="1"/>
  <c r="N25" i="1"/>
  <c r="M25" i="1" s="1"/>
  <c r="AP26" i="1"/>
  <c r="N33" i="1"/>
  <c r="M33" i="1" s="1"/>
  <c r="X34" i="1"/>
  <c r="N37" i="1"/>
  <c r="M37" i="1" s="1"/>
  <c r="X38" i="1"/>
  <c r="AM20" i="1"/>
  <c r="O21" i="1"/>
  <c r="AM24" i="1"/>
  <c r="O25" i="1"/>
  <c r="AM28" i="1"/>
  <c r="O29" i="1"/>
  <c r="AM32" i="1"/>
  <c r="O33" i="1"/>
  <c r="AM36" i="1"/>
  <c r="O37" i="1"/>
  <c r="N29" i="1"/>
  <c r="M29" i="1" s="1"/>
  <c r="X30" i="1"/>
  <c r="X21" i="1"/>
  <c r="X25" i="1"/>
  <c r="X29" i="1"/>
  <c r="X33" i="1"/>
  <c r="X37" i="1"/>
  <c r="AH26" i="1" l="1"/>
  <c r="AA26" i="1"/>
  <c r="AE26" i="1" s="1"/>
  <c r="AG26" i="1"/>
  <c r="AF29" i="1"/>
  <c r="AF25" i="1"/>
  <c r="V25" i="1"/>
  <c r="T25" i="1" s="1"/>
  <c r="W25" i="1" s="1"/>
  <c r="Q25" i="1" s="1"/>
  <c r="R25" i="1" s="1"/>
  <c r="Y24" i="1"/>
  <c r="Z24" i="1" s="1"/>
  <c r="Y19" i="1"/>
  <c r="Z19" i="1" s="1"/>
  <c r="AF19" i="1"/>
  <c r="V19" i="1"/>
  <c r="T19" i="1" s="1"/>
  <c r="W19" i="1" s="1"/>
  <c r="Q19" i="1" s="1"/>
  <c r="R19" i="1" s="1"/>
  <c r="Y22" i="1"/>
  <c r="Z22" i="1" s="1"/>
  <c r="AF30" i="1"/>
  <c r="AF34" i="1"/>
  <c r="Y37" i="1"/>
  <c r="Z37" i="1" s="1"/>
  <c r="V37" i="1" s="1"/>
  <c r="T37" i="1" s="1"/>
  <c r="W37" i="1" s="1"/>
  <c r="Q37" i="1" s="1"/>
  <c r="R37" i="1" s="1"/>
  <c r="AF21" i="1"/>
  <c r="Y33" i="1"/>
  <c r="Z33" i="1" s="1"/>
  <c r="Y38" i="1"/>
  <c r="Z38" i="1" s="1"/>
  <c r="Y31" i="1"/>
  <c r="Z31" i="1" s="1"/>
  <c r="AF31" i="1"/>
  <c r="V31" i="1"/>
  <c r="T31" i="1" s="1"/>
  <c r="W31" i="1" s="1"/>
  <c r="Q31" i="1" s="1"/>
  <c r="R31" i="1" s="1"/>
  <c r="Y35" i="1"/>
  <c r="Z35" i="1" s="1"/>
  <c r="V35" i="1" s="1"/>
  <c r="T35" i="1" s="1"/>
  <c r="W35" i="1" s="1"/>
  <c r="Q35" i="1" s="1"/>
  <c r="R35" i="1" s="1"/>
  <c r="AF35" i="1"/>
  <c r="Y25" i="1"/>
  <c r="Z25" i="1" s="1"/>
  <c r="Y34" i="1"/>
  <c r="Z34" i="1" s="1"/>
  <c r="V34" i="1" s="1"/>
  <c r="T34" i="1" s="1"/>
  <c r="W34" i="1" s="1"/>
  <c r="Q34" i="1" s="1"/>
  <c r="R34" i="1" s="1"/>
  <c r="Y36" i="1"/>
  <c r="Z36" i="1" s="1"/>
  <c r="AF38" i="1"/>
  <c r="V38" i="1"/>
  <c r="T38" i="1" s="1"/>
  <c r="W38" i="1" s="1"/>
  <c r="Q38" i="1" s="1"/>
  <c r="R38" i="1" s="1"/>
  <c r="Y29" i="1"/>
  <c r="Z29" i="1" s="1"/>
  <c r="V29" i="1" s="1"/>
  <c r="T29" i="1" s="1"/>
  <c r="W29" i="1" s="1"/>
  <c r="Q29" i="1" s="1"/>
  <c r="R29" i="1" s="1"/>
  <c r="Y21" i="1"/>
  <c r="Z21" i="1" s="1"/>
  <c r="V21" i="1" s="1"/>
  <c r="T21" i="1" s="1"/>
  <c r="W21" i="1" s="1"/>
  <c r="Q21" i="1" s="1"/>
  <c r="R21" i="1" s="1"/>
  <c r="AF33" i="1"/>
  <c r="AF22" i="1"/>
  <c r="V22" i="1"/>
  <c r="T22" i="1" s="1"/>
  <c r="W22" i="1" s="1"/>
  <c r="Q22" i="1" s="1"/>
  <c r="R22" i="1" s="1"/>
  <c r="Y32" i="1"/>
  <c r="Z32" i="1" s="1"/>
  <c r="AA28" i="1"/>
  <c r="AE28" i="1" s="1"/>
  <c r="AH28" i="1"/>
  <c r="AG28" i="1"/>
  <c r="Y23" i="1"/>
  <c r="Z23" i="1" s="1"/>
  <c r="V23" i="1" s="1"/>
  <c r="T23" i="1" s="1"/>
  <c r="W23" i="1" s="1"/>
  <c r="Q23" i="1" s="1"/>
  <c r="R23" i="1" s="1"/>
  <c r="AF23" i="1"/>
  <c r="AA20" i="1"/>
  <c r="AE20" i="1" s="1"/>
  <c r="AH20" i="1"/>
  <c r="AG20" i="1"/>
  <c r="Y27" i="1"/>
  <c r="Z27" i="1" s="1"/>
  <c r="V27" i="1" s="1"/>
  <c r="T27" i="1" s="1"/>
  <c r="W27" i="1" s="1"/>
  <c r="Q27" i="1" s="1"/>
  <c r="R27" i="1" s="1"/>
  <c r="AF27" i="1"/>
  <c r="AF37" i="1"/>
  <c r="AF26" i="1"/>
  <c r="V26" i="1"/>
  <c r="T26" i="1" s="1"/>
  <c r="W26" i="1" s="1"/>
  <c r="Q26" i="1" s="1"/>
  <c r="R26" i="1" s="1"/>
  <c r="Y30" i="1"/>
  <c r="Z30" i="1" s="1"/>
  <c r="V30" i="1" s="1"/>
  <c r="T30" i="1" s="1"/>
  <c r="W30" i="1" s="1"/>
  <c r="Q30" i="1" s="1"/>
  <c r="R30" i="1" s="1"/>
  <c r="AA33" i="1" l="1"/>
  <c r="AE33" i="1" s="1"/>
  <c r="AH33" i="1"/>
  <c r="AG33" i="1"/>
  <c r="AA23" i="1"/>
  <c r="AE23" i="1" s="1"/>
  <c r="AH23" i="1"/>
  <c r="AI23" i="1" s="1"/>
  <c r="AG23" i="1"/>
  <c r="V33" i="1"/>
  <c r="T33" i="1" s="1"/>
  <c r="W33" i="1" s="1"/>
  <c r="Q33" i="1" s="1"/>
  <c r="R33" i="1" s="1"/>
  <c r="AA36" i="1"/>
  <c r="AE36" i="1" s="1"/>
  <c r="AH36" i="1"/>
  <c r="AG36" i="1"/>
  <c r="V36" i="1"/>
  <c r="T36" i="1" s="1"/>
  <c r="W36" i="1" s="1"/>
  <c r="Q36" i="1" s="1"/>
  <c r="R36" i="1" s="1"/>
  <c r="AA35" i="1"/>
  <c r="AE35" i="1" s="1"/>
  <c r="AH35" i="1"/>
  <c r="AI35" i="1" s="1"/>
  <c r="AG35" i="1"/>
  <c r="AH27" i="1"/>
  <c r="AI27" i="1" s="1"/>
  <c r="AA27" i="1"/>
  <c r="AE27" i="1" s="1"/>
  <c r="AG27" i="1"/>
  <c r="AI28" i="1"/>
  <c r="AA21" i="1"/>
  <c r="AE21" i="1" s="1"/>
  <c r="AH21" i="1"/>
  <c r="AG21" i="1"/>
  <c r="AA37" i="1"/>
  <c r="AE37" i="1" s="1"/>
  <c r="AH37" i="1"/>
  <c r="AG37" i="1"/>
  <c r="AI20" i="1"/>
  <c r="AA29" i="1"/>
  <c r="AE29" i="1" s="1"/>
  <c r="AH29" i="1"/>
  <c r="AG29" i="1"/>
  <c r="AA25" i="1"/>
  <c r="AE25" i="1" s="1"/>
  <c r="AH25" i="1"/>
  <c r="AG25" i="1"/>
  <c r="AA19" i="1"/>
  <c r="AE19" i="1" s="1"/>
  <c r="AH19" i="1"/>
  <c r="AG19" i="1"/>
  <c r="AH22" i="1"/>
  <c r="AA22" i="1"/>
  <c r="AE22" i="1" s="1"/>
  <c r="AG22" i="1"/>
  <c r="AH30" i="1"/>
  <c r="AA30" i="1"/>
  <c r="AE30" i="1" s="1"/>
  <c r="AG30" i="1"/>
  <c r="AH34" i="1"/>
  <c r="AA34" i="1"/>
  <c r="AE34" i="1" s="1"/>
  <c r="AG34" i="1"/>
  <c r="AH31" i="1"/>
  <c r="AI31" i="1" s="1"/>
  <c r="AA31" i="1"/>
  <c r="AE31" i="1" s="1"/>
  <c r="AG31" i="1"/>
  <c r="AA32" i="1"/>
  <c r="AE32" i="1" s="1"/>
  <c r="AH32" i="1"/>
  <c r="AI32" i="1" s="1"/>
  <c r="AG32" i="1"/>
  <c r="V32" i="1"/>
  <c r="T32" i="1" s="1"/>
  <c r="W32" i="1" s="1"/>
  <c r="Q32" i="1" s="1"/>
  <c r="R32" i="1" s="1"/>
  <c r="AH38" i="1"/>
  <c r="AA38" i="1"/>
  <c r="AE38" i="1" s="1"/>
  <c r="AG38" i="1"/>
  <c r="AA24" i="1"/>
  <c r="AE24" i="1" s="1"/>
  <c r="AH24" i="1"/>
  <c r="AG24" i="1"/>
  <c r="V24" i="1"/>
  <c r="T24" i="1" s="1"/>
  <c r="W24" i="1" s="1"/>
  <c r="Q24" i="1" s="1"/>
  <c r="R24" i="1" s="1"/>
  <c r="AI26" i="1"/>
  <c r="AI24" i="1" l="1"/>
  <c r="AI37" i="1"/>
  <c r="AI30" i="1"/>
  <c r="AI25" i="1"/>
  <c r="AI21" i="1"/>
  <c r="AI29" i="1"/>
  <c r="AI33" i="1"/>
  <c r="AI38" i="1"/>
  <c r="AI22" i="1"/>
  <c r="AI34" i="1"/>
  <c r="AI19" i="1"/>
  <c r="AI36" i="1"/>
</calcChain>
</file>

<file path=xl/sharedStrings.xml><?xml version="1.0" encoding="utf-8"?>
<sst xmlns="http://schemas.openxmlformats.org/spreadsheetml/2006/main" count="1012" uniqueCount="393">
  <si>
    <t>File opened</t>
  </si>
  <si>
    <t>2023-07-22 15:28:47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</si>
  <si>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</si>
  <si>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</si>
  <si>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</si>
  <si>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</si>
  <si>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</si>
  <si>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</si>
  <si>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</si>
  <si>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</si>
  <si>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</si>
  <si>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</si>
  <si>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</si>
  <si>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"1.00102", "flowazero": "0.314", "flowbzero": "0.30235", "chamberpressurezero": "2.57423",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</si>
  <si>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</si>
  <si>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</si>
  <si>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</si>
  <si>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</si>
  <si>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</si>
  <si>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</si>
  <si>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</si>
  <si>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</si>
  <si>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</si>
  <si>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</si>
  <si>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</si>
  <si>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</si>
  <si>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</si>
  <si>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15:28:47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</si>
  <si>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</si>
  <si>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</si>
  <si>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</si>
  <si>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</si>
  <si>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</si>
  <si>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</si>
  <si>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</si>
  <si>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</si>
  <si>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</si>
  <si>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</si>
  <si>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</si>
  <si>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</si>
  <si>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</si>
  <si>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</si>
  <si>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</si>
  <si>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</si>
  <si>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</si>
  <si>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</si>
  <si>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</si>
  <si>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</si>
  <si>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</si>
  <si>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</si>
  <si>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</si>
  <si>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</si>
  <si>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</si>
  <si>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</si>
  <si>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</si>
  <si>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</si>
  <si>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</si>
  <si>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</si>
  <si>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</si>
  <si>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</si>
  <si>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</si>
  <si>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</si>
  <si>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</si>
  <si>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</si>
  <si>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</si>
  <si>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</si>
  <si>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</si>
  <si>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</si>
  <si>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</si>
  <si>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</si>
  <si>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</si>
  <si>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</si>
  <si>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</si>
  <si>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</si>
  <si>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</si>
  <si>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</si>
  <si>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</si>
  <si>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</si>
  <si>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</si>
  <si>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</si>
  <si>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</si>
  <si>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</si>
  <si>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</si>
  <si>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</si>
  <si>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</si>
  <si>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</si>
  <si>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</si>
  <si>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1.84656 78.2784 373.594 621.486 876.563 1082.05 1283.22 1384.09</t>
  </si>
  <si>
    <t>Fs_true</t>
  </si>
  <si>
    <t>0.203093 99.9458 401.965 601.08 805.004 1000.84 1201.18 1401.09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</si>
  <si>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</si>
  <si>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</si>
  <si>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</si>
  <si>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</si>
  <si>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</si>
  <si>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</si>
  <si>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</si>
  <si>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</si>
  <si>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</si>
  <si>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</si>
  <si>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</si>
  <si>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</si>
  <si>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</si>
  <si>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</si>
  <si>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</si>
  <si>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</si>
  <si>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</si>
  <si>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</si>
  <si>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</si>
  <si>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</si>
  <si>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</si>
  <si>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</si>
  <si>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</si>
  <si>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</si>
  <si>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</si>
  <si>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</si>
  <si>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</si>
  <si>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</si>
  <si>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</si>
  <si>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</si>
  <si>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</si>
  <si>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</si>
  <si>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</si>
  <si>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</si>
  <si>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</si>
  <si>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</si>
  <si>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</si>
  <si>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</si>
  <si>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</si>
  <si>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</si>
  <si>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</si>
  <si>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</si>
  <si>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</si>
  <si>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</si>
  <si>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</si>
  <si>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</si>
  <si>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</si>
  <si>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</si>
  <si>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</si>
  <si>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</si>
  <si>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</si>
  <si>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</si>
  <si>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</si>
  <si>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</si>
  <si>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</si>
  <si>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</si>
  <si>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</si>
  <si>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</si>
  <si>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</si>
  <si>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</si>
  <si>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</si>
  <si>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</si>
  <si>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</si>
  <si>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</si>
  <si>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</si>
  <si>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</si>
  <si>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</si>
  <si>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</si>
  <si>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</si>
  <si>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</si>
  <si>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</si>
  <si>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</si>
  <si>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</si>
  <si>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</si>
  <si>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</si>
  <si>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</si>
  <si>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</si>
  <si>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</si>
  <si>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</si>
  <si>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</si>
  <si>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</si>
  <si>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</si>
  <si>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</si>
  <si>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</si>
  <si>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</si>
  <si>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</si>
  <si>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</si>
  <si>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</si>
  <si>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</si>
  <si>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</si>
  <si>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</si>
  <si>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</si>
  <si>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</si>
  <si>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</si>
  <si>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</si>
  <si>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</si>
  <si>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</si>
  <si>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</si>
  <si>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</si>
  <si>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</si>
  <si>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</si>
  <si>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</si>
  <si>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</si>
  <si>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</si>
  <si>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</si>
  <si>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</si>
  <si>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</si>
  <si>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</si>
  <si>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</si>
  <si>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</si>
  <si>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</si>
  <si>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</si>
  <si>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</si>
  <si>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</si>
  <si>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</si>
  <si>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</si>
  <si>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</si>
  <si>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</si>
  <si>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</si>
  <si>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</si>
  <si>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</si>
  <si>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</si>
  <si>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</si>
  <si>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</si>
  <si>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</si>
  <si>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</si>
  <si>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</si>
  <si>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</si>
  <si>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</si>
  <si>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</si>
  <si>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</si>
  <si>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</si>
  <si>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</si>
  <si>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</si>
  <si>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</si>
  <si>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</si>
  <si>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</si>
  <si>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</si>
  <si>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</si>
  <si>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</si>
  <si>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</si>
  <si>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</si>
  <si>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</si>
  <si>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</si>
  <si>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</si>
  <si>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</si>
  <si>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</si>
  <si>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</si>
  <si>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</si>
  <si>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</si>
  <si>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</si>
  <si>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</si>
  <si>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</si>
  <si>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</si>
  <si>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</si>
  <si>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</si>
  <si>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</si>
  <si>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</si>
  <si>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</si>
  <si>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</si>
  <si>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</si>
  <si>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</si>
  <si>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</si>
  <si>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</si>
  <si>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</si>
  <si>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</si>
  <si>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</si>
  <si>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</si>
  <si>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</si>
  <si>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</si>
  <si>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</si>
  <si>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</si>
  <si>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</si>
  <si>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</si>
  <si>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</si>
  <si>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</si>
  <si>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</si>
  <si>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</si>
  <si>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</si>
  <si>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</si>
  <si>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</si>
  <si>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</si>
  <si>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</si>
  <si>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</si>
  <si>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</si>
  <si>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</si>
  <si>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</si>
  <si>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</si>
  <si>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</si>
  <si>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</si>
  <si>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</si>
  <si>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</si>
  <si>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</si>
  <si>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</si>
  <si>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</si>
  <si>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</si>
  <si>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</si>
  <si>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</si>
  <si>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</si>
  <si>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</si>
  <si>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</si>
  <si>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</si>
  <si>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</si>
  <si>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</si>
  <si>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</si>
  <si>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</si>
  <si>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</si>
  <si>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</si>
  <si>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</si>
  <si>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</si>
  <si>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</si>
  <si>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</si>
  <si>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</si>
  <si>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</si>
  <si>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</si>
  <si>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</si>
  <si>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</si>
  <si>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</si>
  <si>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</si>
  <si>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</si>
  <si>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</si>
  <si>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</si>
  <si>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</si>
  <si>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</si>
  <si>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</si>
  <si>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</si>
  <si>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</si>
  <si>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</si>
  <si>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</si>
  <si>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</si>
  <si>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</si>
  <si>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</si>
  <si>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</si>
  <si>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</si>
  <si>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</si>
  <si>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</si>
  <si>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</si>
  <si>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</si>
  <si>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</si>
  <si>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</si>
  <si>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</si>
  <si>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</si>
  <si>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</si>
  <si>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</si>
  <si>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</si>
  <si>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</si>
  <si>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</si>
  <si>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</si>
  <si>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</si>
  <si>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</si>
  <si>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</si>
  <si>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</si>
  <si>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20230722 16:50:27</t>
  </si>
  <si>
    <t>16:50:27</t>
  </si>
  <si>
    <t>none</t>
  </si>
  <si>
    <t>Picabo</t>
  </si>
  <si>
    <t>20230722</t>
  </si>
  <si>
    <t>kse</t>
  </si>
  <si>
    <t>SAPU15</t>
  </si>
  <si>
    <t>BNL21875</t>
  </si>
  <si>
    <t>16:47:56</t>
  </si>
  <si>
    <t>2/2</t>
  </si>
  <si>
    <t>00000000</t>
  </si>
  <si>
    <t>iiiiiiii</t>
  </si>
  <si>
    <t>off</t>
  </si>
  <si>
    <t>20230722 16:51:27</t>
  </si>
  <si>
    <t>16:51:27</t>
  </si>
  <si>
    <t>20230722 16:52:28</t>
  </si>
  <si>
    <t>16:52:28</t>
  </si>
  <si>
    <t>20230722 16:53:28</t>
  </si>
  <si>
    <t>16:53:28</t>
  </si>
  <si>
    <t>20230722 16:54:29</t>
  </si>
  <si>
    <t>16:54:29</t>
  </si>
  <si>
    <t>20230722 16:55:29</t>
  </si>
  <si>
    <t>16:55:29</t>
  </si>
  <si>
    <t>20230722 16:56:30</t>
  </si>
  <si>
    <t>16:56:30</t>
  </si>
  <si>
    <t>20230722 16:57:30</t>
  </si>
  <si>
    <t>16:57:30</t>
  </si>
  <si>
    <t>20230722 16:58:31</t>
  </si>
  <si>
    <t>16:58:31</t>
  </si>
  <si>
    <t>20230722 16:59:31</t>
  </si>
  <si>
    <t>16:59:31</t>
  </si>
  <si>
    <t>20230722 17:00:32</t>
  </si>
  <si>
    <t>17:00:32</t>
  </si>
  <si>
    <t>20230722 17:01:32</t>
  </si>
  <si>
    <t>17:01:32</t>
  </si>
  <si>
    <t>20230722 17:02:33</t>
  </si>
  <si>
    <t>17:02:33</t>
  </si>
  <si>
    <t>20230722 17:03:33</t>
  </si>
  <si>
    <t>17:03:33</t>
  </si>
  <si>
    <t>20230722 17:04:34</t>
  </si>
  <si>
    <t>17:04:34</t>
  </si>
  <si>
    <t>20230722 17:05:34</t>
  </si>
  <si>
    <t>17:05:34</t>
  </si>
  <si>
    <t>20230722 17:06:35</t>
  </si>
  <si>
    <t>17:06:35</t>
  </si>
  <si>
    <t>20230722 17:07:35</t>
  </si>
  <si>
    <t>17:07:35</t>
  </si>
  <si>
    <t>20230722 17:08:36</t>
  </si>
  <si>
    <t>17:08:36</t>
  </si>
  <si>
    <t>20230722 17:10:09</t>
  </si>
  <si>
    <t>17:10:09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</si>
</sst>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4.335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1690073427.0999999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1690073427.0999999</v>
      </c>
      <c r="M19">
        <f t="shared" ref="M19:M38" si="0">(N19)/1000</f>
        <v>2.2087776604960236E-3</v>
      </c>
      <c r="N19">
        <f t="shared" ref="N19:N38" si="1">1000*AZ19*AL19*(AV19-AW19)/(100*$B$7*(1000-AL19*AV19))</f>
        <v>2.2087776604960236</v>
      </c>
      <c r="O19">
        <f t="shared" ref="O19:O38" si="2">AZ19*AL19*(AU19-AT19*(1000-AL19*AW19)/(1000-AL19*AV19))/(100*$B$7)</f>
        <v>18.202386711262744</v>
      </c>
      <c r="P19">
        <f t="shared" ref="P19:P38" si="3">AT19 - IF(AL19&gt;1, O19*$B$7*100/(AN19*BH19), 0)</f>
        <v>400.06599999999997</v>
      </c>
      <c r="Q19">
        <f t="shared" ref="Q19:Q38" si="4">((W19-M19/2)*P19-O19)/(W19+M19/2)</f>
        <v>249.16003253518863</v>
      </c>
      <c r="R19">
        <f t="shared" ref="R19:R38" si="5">Q19*(BA19+BB19)/1000</f>
        <v>24.846431792594259</v>
      </c>
      <c r="S19">
        <f t="shared" ref="S19:S38" si="6">(AT19 - IF(AL19&gt;1, O19*$B$7*100/(AN19*BH19), 0))*(BA19+BB19)/1000</f>
        <v>39.894891971215998</v>
      </c>
      <c r="T19">
        <f t="shared" ref="T19:T38" si="7">2/((1/V19-1/U19)+SIGN(V19)*SQRT((1/V19-1/U19)*(1/V19-1/U19) + 4*$C$7/(($C$7+1)*($C$7+1))*(2*1/V19*1/U19-1/U19*1/U19)))</f>
        <v>0.20651788799533066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3.3195808061908649</v>
      </c>
      <c r="V19">
        <f t="shared" ref="V19:V38" si="9">M19*(1000-(1000*0.61365*EXP(17.502*Z19/(240.97+Z19))/(BA19+BB19)+AV19)/2)/(1000*0.61365*EXP(17.502*Z19/(240.97+Z19))/(BA19+BB19)-AV19)</f>
        <v>0.1996365651636712</v>
      </c>
      <c r="W19">
        <f t="shared" ref="W19:W38" si="10">1/(($C$7+1)/(T19/1.6)+1/(U19/1.37)) + $C$7/(($C$7+1)/(T19/1.6) + $C$7/(U19/1.37))</f>
        <v>0.12537201150983318</v>
      </c>
      <c r="X19">
        <f t="shared" ref="X19:X38" si="11">(AO19*AR19)</f>
        <v>330.77579099999997</v>
      </c>
      <c r="Y19">
        <f t="shared" ref="Y19:Y38" si="12">(BC19+(X19+2*0.95*0.0000000567*(((BC19+$B$9)+273)^4-(BC19+273)^4)-44100*M19)/(1.84*29.3*U19+8*0.95*0.0000000567*(BC19+273)^3))</f>
        <v>23.13264485925189</v>
      </c>
      <c r="Z19">
        <f t="shared" ref="Z19:Z38" si="13">($C$9*BD19+$D$9*BE19+$E$9*Y19)</f>
        <v>21.9938</v>
      </c>
      <c r="AA19">
        <f t="shared" ref="AA19:AA38" si="14">0.61365*EXP(17.502*Z19/(240.97+Z19))</f>
        <v>2.6525036636964519</v>
      </c>
      <c r="AB19">
        <f t="shared" ref="AB19:AB38" si="15">(AC19/AD19*100)</f>
        <v>59.610015802301355</v>
      </c>
      <c r="AC19">
        <f t="shared" ref="AC19:AC38" si="16">AV19*(BA19+BB19)/1000</f>
        <v>1.5725667212871999</v>
      </c>
      <c r="AD19">
        <f t="shared" ref="AD19:AD38" si="17">0.61365*EXP(17.502*BC19/(240.97+BC19))</f>
        <v>2.6380914350076186</v>
      </c>
      <c r="AE19">
        <f t="shared" ref="AE19:AE38" si="18">(AA19-AV19*(BA19+BB19)/1000)</f>
        <v>1.079936942409252</v>
      </c>
      <c r="AF19">
        <f t="shared" ref="AF19:AF38" si="19">(-M19*44100)</f>
        <v>-97.407094827874644</v>
      </c>
      <c r="AG19">
        <f t="shared" ref="AG19:AG38" si="20">2*29.3*U19*0.92*(BC19-Z19)</f>
        <v>-15.981595969806488</v>
      </c>
      <c r="AH19">
        <f t="shared" ref="AH19:AH38" si="21">2*0.95*0.0000000567*(((BC19+$B$9)+273)^4-(Z19+273)^4)</f>
        <v>-0.98739191505952983</v>
      </c>
      <c r="AI19">
        <f t="shared" ref="AI19:AI38" si="22">X19+AH19+AF19+AG19</f>
        <v>216.39970828725936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53525.710067932247</v>
      </c>
      <c r="AO19">
        <f t="shared" ref="AO19:AO38" si="26">$B$13*BI19+$C$13*BJ19+$F$13*BU19*(1-BX19)</f>
        <v>1999.97</v>
      </c>
      <c r="AP19">
        <f t="shared" ref="AP19:AP38" si="27">AO19*AQ19</f>
        <v>1685.9750999999999</v>
      </c>
      <c r="AQ19">
        <f t="shared" ref="AQ19:AQ38" si="28">($B$13*$D$11+$C$13*$D$11+$F$13*((CH19+BZ19)/MAX(CH19+BZ19+CI19, 0.1)*$I$11+CI19/MAX(CH19+BZ19+CI19, 0.1)*$J$11))/($B$13+$C$13+$F$13)</f>
        <v>0.843000195002925</v>
      </c>
      <c r="AR19">
        <f t="shared" ref="AR19:AR38" si="29">($B$13*$K$11+$C$13*$K$11+$F$13*((CH19+BZ19)/MAX(CH19+BZ19+CI19, 0.1)*$P$11+CI19/MAX(CH19+BZ19+CI19, 0.1)*$Q$11))/($B$13+$C$13+$F$13)</f>
        <v>0.16539037635564532</v>
      </c>
      <c r="AS19">
        <v>1690073427.0999999</v>
      </c>
      <c r="AT19">
        <v>400.06599999999997</v>
      </c>
      <c r="AU19">
        <v>413.85500000000002</v>
      </c>
      <c r="AV19">
        <v>15.7697</v>
      </c>
      <c r="AW19">
        <v>14.1991</v>
      </c>
      <c r="AX19">
        <v>404.495</v>
      </c>
      <c r="AY19">
        <v>16.635300000000001</v>
      </c>
      <c r="AZ19">
        <v>600.029</v>
      </c>
      <c r="BA19">
        <v>99.620699999999999</v>
      </c>
      <c r="BB19">
        <v>0.100076</v>
      </c>
      <c r="BC19">
        <v>21.904499999999999</v>
      </c>
      <c r="BD19">
        <v>21.9938</v>
      </c>
      <c r="BE19">
        <v>999.9</v>
      </c>
      <c r="BF19">
        <v>0</v>
      </c>
      <c r="BG19">
        <v>0</v>
      </c>
      <c r="BH19">
        <v>9988.1200000000008</v>
      </c>
      <c r="BI19">
        <v>0</v>
      </c>
      <c r="BJ19">
        <v>20.094899999999999</v>
      </c>
      <c r="BK19">
        <v>-13.789199999999999</v>
      </c>
      <c r="BL19">
        <v>406.476</v>
      </c>
      <c r="BM19">
        <v>419.81599999999997</v>
      </c>
      <c r="BN19">
        <v>1.57057</v>
      </c>
      <c r="BO19">
        <v>413.85500000000002</v>
      </c>
      <c r="BP19">
        <v>14.1991</v>
      </c>
      <c r="BQ19">
        <v>1.5709900000000001</v>
      </c>
      <c r="BR19">
        <v>1.41452</v>
      </c>
      <c r="BS19">
        <v>13.677099999999999</v>
      </c>
      <c r="BT19">
        <v>12.074199999999999</v>
      </c>
      <c r="BU19">
        <v>1999.97</v>
      </c>
      <c r="BV19">
        <v>0.89999300000000004</v>
      </c>
      <c r="BW19">
        <v>0.100007</v>
      </c>
      <c r="BX19">
        <v>0</v>
      </c>
      <c r="BY19">
        <v>2.58</v>
      </c>
      <c r="BZ19">
        <v>0</v>
      </c>
      <c r="CA19">
        <v>12157.2</v>
      </c>
      <c r="CB19">
        <v>16222.3</v>
      </c>
      <c r="CC19">
        <v>39.811999999999998</v>
      </c>
      <c r="CD19">
        <v>40.186999999999998</v>
      </c>
      <c r="CE19">
        <v>39.75</v>
      </c>
      <c r="CF19">
        <v>38.75</v>
      </c>
      <c r="CG19">
        <v>38.75</v>
      </c>
      <c r="CH19">
        <v>1799.96</v>
      </c>
      <c r="CI19">
        <v>200.01</v>
      </c>
      <c r="CJ19">
        <v>0</v>
      </c>
      <c r="CK19">
        <v>1690073443.9000001</v>
      </c>
      <c r="CL19">
        <v>0</v>
      </c>
      <c r="CM19">
        <v>1690073276.5</v>
      </c>
      <c r="CN19" t="s">
        <v>350</v>
      </c>
      <c r="CO19">
        <v>1690073270.5</v>
      </c>
      <c r="CP19">
        <v>1690073276.5</v>
      </c>
      <c r="CQ19">
        <v>49</v>
      </c>
      <c r="CR19">
        <v>-1.6E-2</v>
      </c>
      <c r="CS19">
        <v>0.02</v>
      </c>
      <c r="CT19">
        <v>-4.4720000000000004</v>
      </c>
      <c r="CU19">
        <v>-0.86599999999999999</v>
      </c>
      <c r="CV19">
        <v>414</v>
      </c>
      <c r="CW19">
        <v>14</v>
      </c>
      <c r="CX19">
        <v>0.19</v>
      </c>
      <c r="CY19">
        <v>0.05</v>
      </c>
      <c r="CZ19">
        <v>13.23611219333087</v>
      </c>
      <c r="DA19">
        <v>-7.030513800651364E-2</v>
      </c>
      <c r="DB19">
        <v>3.657064377818247E-2</v>
      </c>
      <c r="DC19">
        <v>1</v>
      </c>
      <c r="DD19">
        <v>413.84360975609758</v>
      </c>
      <c r="DE19">
        <v>0.11390262668282231</v>
      </c>
      <c r="DF19">
        <v>3.049820310482574E-2</v>
      </c>
      <c r="DG19">
        <v>-1</v>
      </c>
      <c r="DH19">
        <v>2000.0270731707319</v>
      </c>
      <c r="DI19">
        <v>-0.14568074370590331</v>
      </c>
      <c r="DJ19">
        <v>0.1163519451227565</v>
      </c>
      <c r="DK19">
        <v>1</v>
      </c>
      <c r="DL19">
        <v>2</v>
      </c>
      <c r="DM19">
        <v>2</v>
      </c>
      <c r="DN19" t="s">
        <v>351</v>
      </c>
      <c r="DO19">
        <v>3.2134499999999999</v>
      </c>
      <c r="DP19">
        <v>2.7236699999999998</v>
      </c>
      <c r="DQ19">
        <v>9.4705399999999995E-2</v>
      </c>
      <c r="DR19">
        <v>9.59087E-2</v>
      </c>
      <c r="DS19">
        <v>8.8612999999999997E-2</v>
      </c>
      <c r="DT19">
        <v>7.8131199999999998E-2</v>
      </c>
      <c r="DU19">
        <v>27436.7</v>
      </c>
      <c r="DV19">
        <v>30891.599999999999</v>
      </c>
      <c r="DW19">
        <v>28512.1</v>
      </c>
      <c r="DX19">
        <v>32753.4</v>
      </c>
      <c r="DY19">
        <v>36122.6</v>
      </c>
      <c r="DZ19">
        <v>40618.199999999997</v>
      </c>
      <c r="EA19">
        <v>41852.199999999997</v>
      </c>
      <c r="EB19">
        <v>46902.6</v>
      </c>
      <c r="EC19">
        <v>2.2446999999999999</v>
      </c>
      <c r="ED19">
        <v>1.89245</v>
      </c>
      <c r="EE19">
        <v>9.3985299999999994E-2</v>
      </c>
      <c r="EF19">
        <v>0</v>
      </c>
      <c r="EG19">
        <v>20.4421</v>
      </c>
      <c r="EH19">
        <v>999.9</v>
      </c>
      <c r="EI19">
        <v>63.8</v>
      </c>
      <c r="EJ19">
        <v>21.3</v>
      </c>
      <c r="EK19">
        <v>16.280799999999999</v>
      </c>
      <c r="EL19">
        <v>63.009799999999998</v>
      </c>
      <c r="EM19">
        <v>20.027999999999999</v>
      </c>
      <c r="EN19">
        <v>1</v>
      </c>
      <c r="EO19">
        <v>-0.47438999999999998</v>
      </c>
      <c r="EP19">
        <v>1.6505799999999999</v>
      </c>
      <c r="EQ19">
        <v>20.2209</v>
      </c>
      <c r="ER19">
        <v>5.2280699999999998</v>
      </c>
      <c r="ES19">
        <v>12.009499999999999</v>
      </c>
      <c r="ET19">
        <v>4.9909999999999997</v>
      </c>
      <c r="EU19">
        <v>3.3050000000000002</v>
      </c>
      <c r="EV19">
        <v>8452</v>
      </c>
      <c r="EW19">
        <v>9999</v>
      </c>
      <c r="EX19">
        <v>543.9</v>
      </c>
      <c r="EY19">
        <v>89.7</v>
      </c>
      <c r="EZ19">
        <v>1.85226</v>
      </c>
      <c r="FA19">
        <v>1.8612899999999999</v>
      </c>
      <c r="FB19">
        <v>1.8602799999999999</v>
      </c>
      <c r="FC19">
        <v>1.85626</v>
      </c>
      <c r="FD19">
        <v>1.86066</v>
      </c>
      <c r="FE19">
        <v>1.8568899999999999</v>
      </c>
      <c r="FF19">
        <v>1.85911</v>
      </c>
      <c r="FG19">
        <v>1.86188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-4.4290000000000003</v>
      </c>
      <c r="FV19">
        <v>-0.86560000000000004</v>
      </c>
      <c r="FW19">
        <v>-2.978405411082274</v>
      </c>
      <c r="FX19">
        <v>-4.0117494158234393E-3</v>
      </c>
      <c r="FY19">
        <v>1.087516141204025E-6</v>
      </c>
      <c r="FZ19">
        <v>-8.657206703991749E-11</v>
      </c>
      <c r="GA19">
        <v>-0.86565000000000225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2.6</v>
      </c>
      <c r="GJ19">
        <v>2.5</v>
      </c>
      <c r="GK19">
        <v>1.02051</v>
      </c>
      <c r="GL19">
        <v>2.3547400000000001</v>
      </c>
      <c r="GM19">
        <v>1.5942400000000001</v>
      </c>
      <c r="GN19">
        <v>2.33887</v>
      </c>
      <c r="GO19">
        <v>1.40015</v>
      </c>
      <c r="GP19">
        <v>2.34741</v>
      </c>
      <c r="GQ19">
        <v>24.408799999999999</v>
      </c>
      <c r="GR19">
        <v>15.6205</v>
      </c>
      <c r="GS19">
        <v>18</v>
      </c>
      <c r="GT19">
        <v>632.65499999999997</v>
      </c>
      <c r="GU19">
        <v>428.30200000000002</v>
      </c>
      <c r="GV19">
        <v>18.502600000000001</v>
      </c>
      <c r="GW19">
        <v>20.945699999999999</v>
      </c>
      <c r="GX19">
        <v>29.9999</v>
      </c>
      <c r="GY19">
        <v>20.858499999999999</v>
      </c>
      <c r="GZ19">
        <v>20.817900000000002</v>
      </c>
      <c r="HA19">
        <v>20.494399999999999</v>
      </c>
      <c r="HB19">
        <v>0</v>
      </c>
      <c r="HC19">
        <v>-30</v>
      </c>
      <c r="HD19">
        <v>18.5169</v>
      </c>
      <c r="HE19">
        <v>413.71899999999999</v>
      </c>
      <c r="HF19">
        <v>0</v>
      </c>
      <c r="HG19">
        <v>104.688</v>
      </c>
      <c r="HH19">
        <v>103.616</v>
      </c>
    </row>
    <row r="20" spans="1:216" x14ac:dyDescent="0.2">
      <c r="A20">
        <v>2</v>
      </c>
      <c r="B20">
        <v>1690073487.5999999</v>
      </c>
      <c r="C20">
        <v>60.5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1690073487.5999999</v>
      </c>
      <c r="M20">
        <f t="shared" si="0"/>
        <v>2.3186949696704824E-3</v>
      </c>
      <c r="N20">
        <f t="shared" si="1"/>
        <v>2.3186949696704824</v>
      </c>
      <c r="O20">
        <f t="shared" si="2"/>
        <v>18.240774153361787</v>
      </c>
      <c r="P20">
        <f t="shared" si="3"/>
        <v>400.01799999999997</v>
      </c>
      <c r="Q20">
        <f t="shared" si="4"/>
        <v>257.1498045789657</v>
      </c>
      <c r="R20">
        <f t="shared" si="5"/>
        <v>25.642593559357003</v>
      </c>
      <c r="S20">
        <f t="shared" si="6"/>
        <v>39.889196133054</v>
      </c>
      <c r="T20">
        <f t="shared" si="7"/>
        <v>0.21949282309600357</v>
      </c>
      <c r="U20">
        <f t="shared" si="8"/>
        <v>3.3184546510004544</v>
      </c>
      <c r="V20">
        <f t="shared" si="9"/>
        <v>0.21173460872896366</v>
      </c>
      <c r="W20">
        <f t="shared" si="10"/>
        <v>0.13300832938159565</v>
      </c>
      <c r="X20">
        <f t="shared" si="11"/>
        <v>297.689232</v>
      </c>
      <c r="Y20">
        <f t="shared" si="12"/>
        <v>22.920747204572553</v>
      </c>
      <c r="Z20">
        <f t="shared" si="13"/>
        <v>21.972100000000001</v>
      </c>
      <c r="AA20">
        <f t="shared" si="14"/>
        <v>2.6489951521784771</v>
      </c>
      <c r="AB20">
        <f t="shared" si="15"/>
        <v>59.943147709669674</v>
      </c>
      <c r="AC20">
        <f t="shared" si="16"/>
        <v>1.5801393985380001</v>
      </c>
      <c r="AD20">
        <f t="shared" si="17"/>
        <v>2.6360634349588907</v>
      </c>
      <c r="AE20">
        <f t="shared" si="18"/>
        <v>1.068855753640477</v>
      </c>
      <c r="AF20">
        <f t="shared" si="19"/>
        <v>-102.25444816246828</v>
      </c>
      <c r="AG20">
        <f t="shared" si="20"/>
        <v>-14.348143077008114</v>
      </c>
      <c r="AH20">
        <f t="shared" si="21"/>
        <v>-0.88661834927181349</v>
      </c>
      <c r="AI20">
        <f t="shared" si="22"/>
        <v>180.20002241125178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53501.051690540553</v>
      </c>
      <c r="AO20">
        <f t="shared" si="26"/>
        <v>1799.92</v>
      </c>
      <c r="AP20">
        <f t="shared" si="27"/>
        <v>1517.3327999999999</v>
      </c>
      <c r="AQ20">
        <f t="shared" si="28"/>
        <v>0.84300013333925949</v>
      </c>
      <c r="AR20">
        <f t="shared" si="29"/>
        <v>0.16539025734477086</v>
      </c>
      <c r="AS20">
        <v>1690073487.5999999</v>
      </c>
      <c r="AT20">
        <v>400.01799999999997</v>
      </c>
      <c r="AU20">
        <v>413.86700000000002</v>
      </c>
      <c r="AV20">
        <v>15.846</v>
      </c>
      <c r="AW20">
        <v>14.1973</v>
      </c>
      <c r="AX20">
        <v>404.44600000000003</v>
      </c>
      <c r="AY20">
        <v>16.7117</v>
      </c>
      <c r="AZ20">
        <v>600.00400000000002</v>
      </c>
      <c r="BA20">
        <v>99.618399999999994</v>
      </c>
      <c r="BB20">
        <v>0.100103</v>
      </c>
      <c r="BC20">
        <v>21.8919</v>
      </c>
      <c r="BD20">
        <v>21.972100000000001</v>
      </c>
      <c r="BE20">
        <v>999.9</v>
      </c>
      <c r="BF20">
        <v>0</v>
      </c>
      <c r="BG20">
        <v>0</v>
      </c>
      <c r="BH20">
        <v>9983.1200000000008</v>
      </c>
      <c r="BI20">
        <v>0</v>
      </c>
      <c r="BJ20">
        <v>19.149100000000001</v>
      </c>
      <c r="BK20">
        <v>-13.8498</v>
      </c>
      <c r="BL20">
        <v>406.45800000000003</v>
      </c>
      <c r="BM20">
        <v>419.82799999999997</v>
      </c>
      <c r="BN20">
        <v>1.6487099999999999</v>
      </c>
      <c r="BO20">
        <v>413.86700000000002</v>
      </c>
      <c r="BP20">
        <v>14.1973</v>
      </c>
      <c r="BQ20">
        <v>1.57856</v>
      </c>
      <c r="BR20">
        <v>1.41432</v>
      </c>
      <c r="BS20">
        <v>13.751099999999999</v>
      </c>
      <c r="BT20">
        <v>12.071999999999999</v>
      </c>
      <c r="BU20">
        <v>1799.92</v>
      </c>
      <c r="BV20">
        <v>0.89999600000000002</v>
      </c>
      <c r="BW20">
        <v>0.100004</v>
      </c>
      <c r="BX20">
        <v>0</v>
      </c>
      <c r="BY20">
        <v>2.7374000000000001</v>
      </c>
      <c r="BZ20">
        <v>0</v>
      </c>
      <c r="CA20">
        <v>10980.5</v>
      </c>
      <c r="CB20">
        <v>14599.7</v>
      </c>
      <c r="CC20">
        <v>38.686999999999998</v>
      </c>
      <c r="CD20">
        <v>39.311999999999998</v>
      </c>
      <c r="CE20">
        <v>38.75</v>
      </c>
      <c r="CF20">
        <v>37.686999999999998</v>
      </c>
      <c r="CG20">
        <v>37.811999999999998</v>
      </c>
      <c r="CH20">
        <v>1619.92</v>
      </c>
      <c r="CI20">
        <v>180</v>
      </c>
      <c r="CJ20">
        <v>0</v>
      </c>
      <c r="CK20">
        <v>1690073504.5</v>
      </c>
      <c r="CL20">
        <v>0</v>
      </c>
      <c r="CM20">
        <v>1690073276.5</v>
      </c>
      <c r="CN20" t="s">
        <v>350</v>
      </c>
      <c r="CO20">
        <v>1690073270.5</v>
      </c>
      <c r="CP20">
        <v>1690073276.5</v>
      </c>
      <c r="CQ20">
        <v>49</v>
      </c>
      <c r="CR20">
        <v>-1.6E-2</v>
      </c>
      <c r="CS20">
        <v>0.02</v>
      </c>
      <c r="CT20">
        <v>-4.4720000000000004</v>
      </c>
      <c r="CU20">
        <v>-0.86599999999999999</v>
      </c>
      <c r="CV20">
        <v>414</v>
      </c>
      <c r="CW20">
        <v>14</v>
      </c>
      <c r="CX20">
        <v>0.19</v>
      </c>
      <c r="CY20">
        <v>0.05</v>
      </c>
      <c r="CZ20">
        <v>13.21757363791888</v>
      </c>
      <c r="DA20">
        <v>0.19999321628369179</v>
      </c>
      <c r="DB20">
        <v>5.1529796573274667E-2</v>
      </c>
      <c r="DC20">
        <v>1</v>
      </c>
      <c r="DD20">
        <v>413.88004999999993</v>
      </c>
      <c r="DE20">
        <v>0.29660037523374599</v>
      </c>
      <c r="DF20">
        <v>4.3560274333386072E-2</v>
      </c>
      <c r="DG20">
        <v>-1</v>
      </c>
      <c r="DH20">
        <v>1800.01325</v>
      </c>
      <c r="DI20">
        <v>-0.10472059188239551</v>
      </c>
      <c r="DJ20">
        <v>0.11636983071224739</v>
      </c>
      <c r="DK20">
        <v>1</v>
      </c>
      <c r="DL20">
        <v>2</v>
      </c>
      <c r="DM20">
        <v>2</v>
      </c>
      <c r="DN20" t="s">
        <v>351</v>
      </c>
      <c r="DO20">
        <v>3.2134</v>
      </c>
      <c r="DP20">
        <v>2.7236500000000001</v>
      </c>
      <c r="DQ20">
        <v>9.4695600000000005E-2</v>
      </c>
      <c r="DR20">
        <v>9.59087E-2</v>
      </c>
      <c r="DS20">
        <v>8.8907799999999995E-2</v>
      </c>
      <c r="DT20">
        <v>7.8122399999999995E-2</v>
      </c>
      <c r="DU20">
        <v>27436.799999999999</v>
      </c>
      <c r="DV20">
        <v>30891.1</v>
      </c>
      <c r="DW20">
        <v>28511.9</v>
      </c>
      <c r="DX20">
        <v>32752.9</v>
      </c>
      <c r="DY20">
        <v>36110.400000000001</v>
      </c>
      <c r="DZ20">
        <v>40617.699999999997</v>
      </c>
      <c r="EA20">
        <v>41851.9</v>
      </c>
      <c r="EB20">
        <v>46901.5</v>
      </c>
      <c r="EC20">
        <v>2.24532</v>
      </c>
      <c r="ED20">
        <v>1.89225</v>
      </c>
      <c r="EE20">
        <v>8.7320800000000004E-2</v>
      </c>
      <c r="EF20">
        <v>0</v>
      </c>
      <c r="EG20">
        <v>20.5305</v>
      </c>
      <c r="EH20">
        <v>999.9</v>
      </c>
      <c r="EI20">
        <v>63.8</v>
      </c>
      <c r="EJ20">
        <v>21.3</v>
      </c>
      <c r="EK20">
        <v>16.2805</v>
      </c>
      <c r="EL20">
        <v>63.189799999999998</v>
      </c>
      <c r="EM20">
        <v>20</v>
      </c>
      <c r="EN20">
        <v>1</v>
      </c>
      <c r="EO20">
        <v>-0.47678900000000002</v>
      </c>
      <c r="EP20">
        <v>0.20300099999999999</v>
      </c>
      <c r="EQ20">
        <v>20.231300000000001</v>
      </c>
      <c r="ER20">
        <v>5.2289700000000003</v>
      </c>
      <c r="ES20">
        <v>12.0097</v>
      </c>
      <c r="ET20">
        <v>4.9897499999999999</v>
      </c>
      <c r="EU20">
        <v>3.3050000000000002</v>
      </c>
      <c r="EV20">
        <v>8453.4</v>
      </c>
      <c r="EW20">
        <v>9999</v>
      </c>
      <c r="EX20">
        <v>543.9</v>
      </c>
      <c r="EY20">
        <v>89.7</v>
      </c>
      <c r="EZ20">
        <v>1.85226</v>
      </c>
      <c r="FA20">
        <v>1.86128</v>
      </c>
      <c r="FB20">
        <v>1.86022</v>
      </c>
      <c r="FC20">
        <v>1.8562399999999999</v>
      </c>
      <c r="FD20">
        <v>1.86066</v>
      </c>
      <c r="FE20">
        <v>1.8568800000000001</v>
      </c>
      <c r="FF20">
        <v>1.8591200000000001</v>
      </c>
      <c r="FG20">
        <v>1.86188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-4.4279999999999999</v>
      </c>
      <c r="FV20">
        <v>-0.86570000000000003</v>
      </c>
      <c r="FW20">
        <v>-2.978405411082274</v>
      </c>
      <c r="FX20">
        <v>-4.0117494158234393E-3</v>
      </c>
      <c r="FY20">
        <v>1.087516141204025E-6</v>
      </c>
      <c r="FZ20">
        <v>-8.657206703991749E-11</v>
      </c>
      <c r="GA20">
        <v>-0.86565000000000225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3.6</v>
      </c>
      <c r="GJ20">
        <v>3.5</v>
      </c>
      <c r="GK20">
        <v>1.02051</v>
      </c>
      <c r="GL20">
        <v>2.3571800000000001</v>
      </c>
      <c r="GM20">
        <v>1.5942400000000001</v>
      </c>
      <c r="GN20">
        <v>2.33887</v>
      </c>
      <c r="GO20">
        <v>1.40015</v>
      </c>
      <c r="GP20">
        <v>2.2827099999999998</v>
      </c>
      <c r="GQ20">
        <v>24.388400000000001</v>
      </c>
      <c r="GR20">
        <v>15.611800000000001</v>
      </c>
      <c r="GS20">
        <v>18</v>
      </c>
      <c r="GT20">
        <v>633.11599999999999</v>
      </c>
      <c r="GU20">
        <v>428.18</v>
      </c>
      <c r="GV20">
        <v>19.858000000000001</v>
      </c>
      <c r="GW20">
        <v>20.945699999999999</v>
      </c>
      <c r="GX20">
        <v>30</v>
      </c>
      <c r="GY20">
        <v>20.857600000000001</v>
      </c>
      <c r="GZ20">
        <v>20.817900000000002</v>
      </c>
      <c r="HA20">
        <v>20.4969</v>
      </c>
      <c r="HB20">
        <v>0</v>
      </c>
      <c r="HC20">
        <v>-30</v>
      </c>
      <c r="HD20">
        <v>19.877099999999999</v>
      </c>
      <c r="HE20">
        <v>413.93599999999998</v>
      </c>
      <c r="HF20">
        <v>0</v>
      </c>
      <c r="HG20">
        <v>104.688</v>
      </c>
      <c r="HH20">
        <v>103.614</v>
      </c>
    </row>
    <row r="21" spans="1:216" x14ac:dyDescent="0.2">
      <c r="A21">
        <v>3</v>
      </c>
      <c r="B21">
        <v>1690073548.0999999</v>
      </c>
      <c r="C21">
        <v>121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1690073548.0999999</v>
      </c>
      <c r="M21">
        <f t="shared" si="0"/>
        <v>2.2987523516194187E-3</v>
      </c>
      <c r="N21">
        <f t="shared" si="1"/>
        <v>2.2987523516194188</v>
      </c>
      <c r="O21">
        <f t="shared" si="2"/>
        <v>18.490416614609742</v>
      </c>
      <c r="P21">
        <f t="shared" si="3"/>
        <v>399.923</v>
      </c>
      <c r="Q21">
        <f t="shared" si="4"/>
        <v>253.16510142926165</v>
      </c>
      <c r="R21">
        <f t="shared" si="5"/>
        <v>25.245729813487902</v>
      </c>
      <c r="S21">
        <f t="shared" si="6"/>
        <v>39.880488847790907</v>
      </c>
      <c r="T21">
        <f t="shared" si="7"/>
        <v>0.21624351329530181</v>
      </c>
      <c r="U21">
        <f t="shared" si="8"/>
        <v>3.3263088088953174</v>
      </c>
      <c r="V21">
        <f t="shared" si="9"/>
        <v>0.20872618273351556</v>
      </c>
      <c r="W21">
        <f t="shared" si="10"/>
        <v>0.13110749544988207</v>
      </c>
      <c r="X21">
        <f t="shared" si="11"/>
        <v>248.08877099999998</v>
      </c>
      <c r="Y21">
        <f t="shared" si="12"/>
        <v>22.827067538578319</v>
      </c>
      <c r="Z21">
        <f t="shared" si="13"/>
        <v>21.998100000000001</v>
      </c>
      <c r="AA21">
        <f t="shared" si="14"/>
        <v>2.6531993813417794</v>
      </c>
      <c r="AB21">
        <f t="shared" si="15"/>
        <v>59.273535874759673</v>
      </c>
      <c r="AC21">
        <f t="shared" si="16"/>
        <v>1.5782551163504401</v>
      </c>
      <c r="AD21">
        <f t="shared" si="17"/>
        <v>2.6626640254517113</v>
      </c>
      <c r="AE21">
        <f t="shared" si="18"/>
        <v>1.0749442649913392</v>
      </c>
      <c r="AF21">
        <f t="shared" si="19"/>
        <v>-101.37497870641637</v>
      </c>
      <c r="AG21">
        <f t="shared" si="20"/>
        <v>10.472752893501401</v>
      </c>
      <c r="AH21">
        <f t="shared" si="21"/>
        <v>0.64624339418241317</v>
      </c>
      <c r="AI21">
        <f t="shared" si="22"/>
        <v>157.83278858126741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53658.803937128469</v>
      </c>
      <c r="AO21">
        <f t="shared" si="26"/>
        <v>1500.02</v>
      </c>
      <c r="AP21">
        <f t="shared" si="27"/>
        <v>1264.5170999999998</v>
      </c>
      <c r="AQ21">
        <f t="shared" si="28"/>
        <v>0.84300015999786659</v>
      </c>
      <c r="AR21">
        <f t="shared" si="29"/>
        <v>0.16539030879588271</v>
      </c>
      <c r="AS21">
        <v>1690073548.0999999</v>
      </c>
      <c r="AT21">
        <v>399.923</v>
      </c>
      <c r="AU21">
        <v>413.94600000000003</v>
      </c>
      <c r="AV21">
        <v>15.8268</v>
      </c>
      <c r="AW21">
        <v>14.192299999999999</v>
      </c>
      <c r="AX21">
        <v>404.351</v>
      </c>
      <c r="AY21">
        <v>16.692499999999999</v>
      </c>
      <c r="AZ21">
        <v>600.02300000000002</v>
      </c>
      <c r="BA21">
        <v>99.620699999999999</v>
      </c>
      <c r="BB21">
        <v>9.9718299999999996E-2</v>
      </c>
      <c r="BC21">
        <v>22.0565</v>
      </c>
      <c r="BD21">
        <v>21.998100000000001</v>
      </c>
      <c r="BE21">
        <v>999.9</v>
      </c>
      <c r="BF21">
        <v>0</v>
      </c>
      <c r="BG21">
        <v>0</v>
      </c>
      <c r="BH21">
        <v>10019.4</v>
      </c>
      <c r="BI21">
        <v>0</v>
      </c>
      <c r="BJ21">
        <v>20.790400000000002</v>
      </c>
      <c r="BK21">
        <v>-14.0237</v>
      </c>
      <c r="BL21">
        <v>406.35399999999998</v>
      </c>
      <c r="BM21">
        <v>419.90600000000001</v>
      </c>
      <c r="BN21">
        <v>1.6345000000000001</v>
      </c>
      <c r="BO21">
        <v>413.94600000000003</v>
      </c>
      <c r="BP21">
        <v>14.192299999999999</v>
      </c>
      <c r="BQ21">
        <v>1.5766800000000001</v>
      </c>
      <c r="BR21">
        <v>1.4138500000000001</v>
      </c>
      <c r="BS21">
        <v>13.732799999999999</v>
      </c>
      <c r="BT21">
        <v>12.067</v>
      </c>
      <c r="BU21">
        <v>1500.02</v>
      </c>
      <c r="BV21">
        <v>0.89999200000000001</v>
      </c>
      <c r="BW21">
        <v>0.100008</v>
      </c>
      <c r="BX21">
        <v>0</v>
      </c>
      <c r="BY21">
        <v>2.5493000000000001</v>
      </c>
      <c r="BZ21">
        <v>0</v>
      </c>
      <c r="CA21">
        <v>9452.8700000000008</v>
      </c>
      <c r="CB21">
        <v>12167.1</v>
      </c>
      <c r="CC21">
        <v>37.561999999999998</v>
      </c>
      <c r="CD21">
        <v>38.686999999999998</v>
      </c>
      <c r="CE21">
        <v>37.936999999999998</v>
      </c>
      <c r="CF21">
        <v>37</v>
      </c>
      <c r="CG21">
        <v>36.936999999999998</v>
      </c>
      <c r="CH21">
        <v>1350.01</v>
      </c>
      <c r="CI21">
        <v>150.01</v>
      </c>
      <c r="CJ21">
        <v>0</v>
      </c>
      <c r="CK21">
        <v>1690073564.5</v>
      </c>
      <c r="CL21">
        <v>0</v>
      </c>
      <c r="CM21">
        <v>1690073276.5</v>
      </c>
      <c r="CN21" t="s">
        <v>350</v>
      </c>
      <c r="CO21">
        <v>1690073270.5</v>
      </c>
      <c r="CP21">
        <v>1690073276.5</v>
      </c>
      <c r="CQ21">
        <v>49</v>
      </c>
      <c r="CR21">
        <v>-1.6E-2</v>
      </c>
      <c r="CS21">
        <v>0.02</v>
      </c>
      <c r="CT21">
        <v>-4.4720000000000004</v>
      </c>
      <c r="CU21">
        <v>-0.86599999999999999</v>
      </c>
      <c r="CV21">
        <v>414</v>
      </c>
      <c r="CW21">
        <v>14</v>
      </c>
      <c r="CX21">
        <v>0.19</v>
      </c>
      <c r="CY21">
        <v>0.05</v>
      </c>
      <c r="CZ21">
        <v>13.23468952538151</v>
      </c>
      <c r="DA21">
        <v>0.40034814149995368</v>
      </c>
      <c r="DB21">
        <v>4.5970696880372669E-2</v>
      </c>
      <c r="DC21">
        <v>1</v>
      </c>
      <c r="DD21">
        <v>413.86343902439029</v>
      </c>
      <c r="DE21">
        <v>0.26201393728200878</v>
      </c>
      <c r="DF21">
        <v>3.3211112436830663E-2</v>
      </c>
      <c r="DG21">
        <v>-1</v>
      </c>
      <c r="DH21">
        <v>1500.02</v>
      </c>
      <c r="DI21">
        <v>-4.4130585002041263E-2</v>
      </c>
      <c r="DJ21">
        <v>0.1264718227559761</v>
      </c>
      <c r="DK21">
        <v>1</v>
      </c>
      <c r="DL21">
        <v>2</v>
      </c>
      <c r="DM21">
        <v>2</v>
      </c>
      <c r="DN21" t="s">
        <v>351</v>
      </c>
      <c r="DO21">
        <v>3.2134499999999999</v>
      </c>
      <c r="DP21">
        <v>2.7235800000000001</v>
      </c>
      <c r="DQ21">
        <v>9.4681100000000004E-2</v>
      </c>
      <c r="DR21">
        <v>9.5925399999999994E-2</v>
      </c>
      <c r="DS21">
        <v>8.8835700000000004E-2</v>
      </c>
      <c r="DT21">
        <v>7.8104499999999993E-2</v>
      </c>
      <c r="DU21">
        <v>27436.799999999999</v>
      </c>
      <c r="DV21">
        <v>30890.5</v>
      </c>
      <c r="DW21">
        <v>28511.4</v>
      </c>
      <c r="DX21">
        <v>32752.799999999999</v>
      </c>
      <c r="DY21">
        <v>36112.9</v>
      </c>
      <c r="DZ21">
        <v>40618</v>
      </c>
      <c r="EA21">
        <v>41851.5</v>
      </c>
      <c r="EB21">
        <v>46901</v>
      </c>
      <c r="EC21">
        <v>2.2454499999999999</v>
      </c>
      <c r="ED21">
        <v>1.89245</v>
      </c>
      <c r="EE21">
        <v>8.4295900000000007E-2</v>
      </c>
      <c r="EF21">
        <v>0</v>
      </c>
      <c r="EG21">
        <v>20.6066</v>
      </c>
      <c r="EH21">
        <v>999.9</v>
      </c>
      <c r="EI21">
        <v>63.8</v>
      </c>
      <c r="EJ21">
        <v>21.3</v>
      </c>
      <c r="EK21">
        <v>16.2822</v>
      </c>
      <c r="EL21">
        <v>62.879800000000003</v>
      </c>
      <c r="EM21">
        <v>19.9559</v>
      </c>
      <c r="EN21">
        <v>1</v>
      </c>
      <c r="EO21">
        <v>-0.47681099999999998</v>
      </c>
      <c r="EP21">
        <v>-0.30269099999999999</v>
      </c>
      <c r="EQ21">
        <v>20.233499999999999</v>
      </c>
      <c r="ER21">
        <v>5.2288199999999998</v>
      </c>
      <c r="ES21">
        <v>12.0099</v>
      </c>
      <c r="ET21">
        <v>4.9901499999999999</v>
      </c>
      <c r="EU21">
        <v>3.3050000000000002</v>
      </c>
      <c r="EV21">
        <v>8454.7999999999993</v>
      </c>
      <c r="EW21">
        <v>9999</v>
      </c>
      <c r="EX21">
        <v>543.9</v>
      </c>
      <c r="EY21">
        <v>89.7</v>
      </c>
      <c r="EZ21">
        <v>1.85226</v>
      </c>
      <c r="FA21">
        <v>1.8613</v>
      </c>
      <c r="FB21">
        <v>1.86025</v>
      </c>
      <c r="FC21">
        <v>1.8563000000000001</v>
      </c>
      <c r="FD21">
        <v>1.86066</v>
      </c>
      <c r="FE21">
        <v>1.8569</v>
      </c>
      <c r="FF21">
        <v>1.8591200000000001</v>
      </c>
      <c r="FG21">
        <v>1.86189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-4.4279999999999999</v>
      </c>
      <c r="FV21">
        <v>-0.86570000000000003</v>
      </c>
      <c r="FW21">
        <v>-2.978405411082274</v>
      </c>
      <c r="FX21">
        <v>-4.0117494158234393E-3</v>
      </c>
      <c r="FY21">
        <v>1.087516141204025E-6</v>
      </c>
      <c r="FZ21">
        <v>-8.657206703991749E-11</v>
      </c>
      <c r="GA21">
        <v>-0.86565000000000225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4.5999999999999996</v>
      </c>
      <c r="GJ21">
        <v>4.5</v>
      </c>
      <c r="GK21">
        <v>1.02173</v>
      </c>
      <c r="GL21">
        <v>2.34985</v>
      </c>
      <c r="GM21">
        <v>1.5942400000000001</v>
      </c>
      <c r="GN21">
        <v>2.33887</v>
      </c>
      <c r="GO21">
        <v>1.40015</v>
      </c>
      <c r="GP21">
        <v>2.35229</v>
      </c>
      <c r="GQ21">
        <v>24.388400000000001</v>
      </c>
      <c r="GR21">
        <v>15.6205</v>
      </c>
      <c r="GS21">
        <v>18</v>
      </c>
      <c r="GT21">
        <v>633.16499999999996</v>
      </c>
      <c r="GU21">
        <v>428.25900000000001</v>
      </c>
      <c r="GV21">
        <v>20.714500000000001</v>
      </c>
      <c r="GW21">
        <v>20.939499999999999</v>
      </c>
      <c r="GX21">
        <v>29.9999</v>
      </c>
      <c r="GY21">
        <v>20.854099999999999</v>
      </c>
      <c r="GZ21">
        <v>20.813099999999999</v>
      </c>
      <c r="HA21">
        <v>20.501899999999999</v>
      </c>
      <c r="HB21">
        <v>0</v>
      </c>
      <c r="HC21">
        <v>-30</v>
      </c>
      <c r="HD21">
        <v>20.707100000000001</v>
      </c>
      <c r="HE21">
        <v>414.03199999999998</v>
      </c>
      <c r="HF21">
        <v>0</v>
      </c>
      <c r="HG21">
        <v>104.687</v>
      </c>
      <c r="HH21">
        <v>103.613</v>
      </c>
    </row>
    <row r="22" spans="1:216" x14ac:dyDescent="0.2">
      <c r="A22">
        <v>4</v>
      </c>
      <c r="B22">
        <v>1690073608.5999999</v>
      </c>
      <c r="C22">
        <v>181.5</v>
      </c>
      <c r="D22" t="s">
        <v>359</v>
      </c>
      <c r="E22" t="s">
        <v>360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1690073608.5999999</v>
      </c>
      <c r="M22">
        <f t="shared" si="0"/>
        <v>2.2797408658361824E-3</v>
      </c>
      <c r="N22">
        <f t="shared" si="1"/>
        <v>2.2797408658361826</v>
      </c>
      <c r="O22">
        <f t="shared" si="2"/>
        <v>18.257125380168304</v>
      </c>
      <c r="P22">
        <f t="shared" si="3"/>
        <v>399.96100000000001</v>
      </c>
      <c r="Q22">
        <f t="shared" si="4"/>
        <v>254.41908878391035</v>
      </c>
      <c r="R22">
        <f t="shared" si="5"/>
        <v>25.370458025032235</v>
      </c>
      <c r="S22">
        <f t="shared" si="6"/>
        <v>39.883775272728805</v>
      </c>
      <c r="T22">
        <f t="shared" si="7"/>
        <v>0.21533218517905311</v>
      </c>
      <c r="U22">
        <f t="shared" si="8"/>
        <v>3.3229224625015981</v>
      </c>
      <c r="V22">
        <f t="shared" si="9"/>
        <v>0.20786959307690087</v>
      </c>
      <c r="W22">
        <f t="shared" si="10"/>
        <v>0.13056743405718452</v>
      </c>
      <c r="X22">
        <f t="shared" si="11"/>
        <v>206.73967499999998</v>
      </c>
      <c r="Y22">
        <f t="shared" si="12"/>
        <v>22.691608013329922</v>
      </c>
      <c r="Z22">
        <f t="shared" si="13"/>
        <v>21.962599999999998</v>
      </c>
      <c r="AA22">
        <f t="shared" si="14"/>
        <v>2.6474604467565359</v>
      </c>
      <c r="AB22">
        <f t="shared" si="15"/>
        <v>58.949419267169048</v>
      </c>
      <c r="AC22">
        <f t="shared" si="16"/>
        <v>1.5769887246394401</v>
      </c>
      <c r="AD22">
        <f t="shared" si="17"/>
        <v>2.6751556575854503</v>
      </c>
      <c r="AE22">
        <f t="shared" si="18"/>
        <v>1.0704717221170958</v>
      </c>
      <c r="AF22">
        <f t="shared" si="19"/>
        <v>-100.53657218337564</v>
      </c>
      <c r="AG22">
        <f t="shared" si="20"/>
        <v>30.580119062784533</v>
      </c>
      <c r="AH22">
        <f t="shared" si="21"/>
        <v>1.8893308373933544</v>
      </c>
      <c r="AI22">
        <f t="shared" si="22"/>
        <v>138.67255271680222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53563.944910437065</v>
      </c>
      <c r="AO22">
        <f t="shared" si="26"/>
        <v>1250.01</v>
      </c>
      <c r="AP22">
        <f t="shared" si="27"/>
        <v>1053.7587000000001</v>
      </c>
      <c r="AQ22">
        <f t="shared" si="28"/>
        <v>0.84300021599827202</v>
      </c>
      <c r="AR22">
        <f t="shared" si="29"/>
        <v>0.16539041687666498</v>
      </c>
      <c r="AS22">
        <v>1690073608.5999999</v>
      </c>
      <c r="AT22">
        <v>399.96100000000001</v>
      </c>
      <c r="AU22">
        <v>413.81</v>
      </c>
      <c r="AV22">
        <v>15.814299999999999</v>
      </c>
      <c r="AW22">
        <v>14.193300000000001</v>
      </c>
      <c r="AX22">
        <v>404.38900000000001</v>
      </c>
      <c r="AY22">
        <v>16.6799</v>
      </c>
      <c r="AZ22">
        <v>600.024</v>
      </c>
      <c r="BA22">
        <v>99.619200000000006</v>
      </c>
      <c r="BB22">
        <v>9.9960800000000002E-2</v>
      </c>
      <c r="BC22">
        <v>22.133299999999998</v>
      </c>
      <c r="BD22">
        <v>21.962599999999998</v>
      </c>
      <c r="BE22">
        <v>999.9</v>
      </c>
      <c r="BF22">
        <v>0</v>
      </c>
      <c r="BG22">
        <v>0</v>
      </c>
      <c r="BH22">
        <v>10003.799999999999</v>
      </c>
      <c r="BI22">
        <v>0</v>
      </c>
      <c r="BJ22">
        <v>20.507100000000001</v>
      </c>
      <c r="BK22">
        <v>-13.8491</v>
      </c>
      <c r="BL22">
        <v>406.387</v>
      </c>
      <c r="BM22">
        <v>419.76799999999997</v>
      </c>
      <c r="BN22">
        <v>1.6209800000000001</v>
      </c>
      <c r="BO22">
        <v>413.81</v>
      </c>
      <c r="BP22">
        <v>14.193300000000001</v>
      </c>
      <c r="BQ22">
        <v>1.57541</v>
      </c>
      <c r="BR22">
        <v>1.4139299999999999</v>
      </c>
      <c r="BS22">
        <v>13.7203</v>
      </c>
      <c r="BT22">
        <v>12.0678</v>
      </c>
      <c r="BU22">
        <v>1250.01</v>
      </c>
      <c r="BV22">
        <v>0.89999200000000001</v>
      </c>
      <c r="BW22">
        <v>0.100008</v>
      </c>
      <c r="BX22">
        <v>0</v>
      </c>
      <c r="BY22">
        <v>2.8687999999999998</v>
      </c>
      <c r="BZ22">
        <v>0</v>
      </c>
      <c r="CA22">
        <v>8257.7099999999991</v>
      </c>
      <c r="CB22">
        <v>10139.200000000001</v>
      </c>
      <c r="CC22">
        <v>36.561999999999998</v>
      </c>
      <c r="CD22">
        <v>38.125</v>
      </c>
      <c r="CE22">
        <v>37.125</v>
      </c>
      <c r="CF22">
        <v>36.5</v>
      </c>
      <c r="CG22">
        <v>36.125</v>
      </c>
      <c r="CH22">
        <v>1125</v>
      </c>
      <c r="CI22">
        <v>125.01</v>
      </c>
      <c r="CJ22">
        <v>0</v>
      </c>
      <c r="CK22">
        <v>1690073625.0999999</v>
      </c>
      <c r="CL22">
        <v>0</v>
      </c>
      <c r="CM22">
        <v>1690073276.5</v>
      </c>
      <c r="CN22" t="s">
        <v>350</v>
      </c>
      <c r="CO22">
        <v>1690073270.5</v>
      </c>
      <c r="CP22">
        <v>1690073276.5</v>
      </c>
      <c r="CQ22">
        <v>49</v>
      </c>
      <c r="CR22">
        <v>-1.6E-2</v>
      </c>
      <c r="CS22">
        <v>0.02</v>
      </c>
      <c r="CT22">
        <v>-4.4720000000000004</v>
      </c>
      <c r="CU22">
        <v>-0.86599999999999999</v>
      </c>
      <c r="CV22">
        <v>414</v>
      </c>
      <c r="CW22">
        <v>14</v>
      </c>
      <c r="CX22">
        <v>0.19</v>
      </c>
      <c r="CY22">
        <v>0.05</v>
      </c>
      <c r="CZ22">
        <v>13.164148473871229</v>
      </c>
      <c r="DA22">
        <v>0.52836346610389695</v>
      </c>
      <c r="DB22">
        <v>6.2993805570612529E-2</v>
      </c>
      <c r="DC22">
        <v>1</v>
      </c>
      <c r="DD22">
        <v>413.80035000000009</v>
      </c>
      <c r="DE22">
        <v>0.43695309568394058</v>
      </c>
      <c r="DF22">
        <v>5.6776997983337782E-2</v>
      </c>
      <c r="DG22">
        <v>-1</v>
      </c>
      <c r="DH22">
        <v>1250.01</v>
      </c>
      <c r="DI22">
        <v>-0.1212516138622203</v>
      </c>
      <c r="DJ22">
        <v>0.1242342398111919</v>
      </c>
      <c r="DK22">
        <v>1</v>
      </c>
      <c r="DL22">
        <v>2</v>
      </c>
      <c r="DM22">
        <v>2</v>
      </c>
      <c r="DN22" t="s">
        <v>351</v>
      </c>
      <c r="DO22">
        <v>3.2134800000000001</v>
      </c>
      <c r="DP22">
        <v>2.7236899999999999</v>
      </c>
      <c r="DQ22">
        <v>9.4689400000000007E-2</v>
      </c>
      <c r="DR22">
        <v>9.5903000000000002E-2</v>
      </c>
      <c r="DS22">
        <v>8.8788400000000003E-2</v>
      </c>
      <c r="DT22">
        <v>7.8109700000000004E-2</v>
      </c>
      <c r="DU22">
        <v>27437.7</v>
      </c>
      <c r="DV22">
        <v>30891.4</v>
      </c>
      <c r="DW22">
        <v>28512.5</v>
      </c>
      <c r="DX22">
        <v>32753</v>
      </c>
      <c r="DY22">
        <v>36116.1</v>
      </c>
      <c r="DZ22">
        <v>40617.199999999997</v>
      </c>
      <c r="EA22">
        <v>41852.9</v>
      </c>
      <c r="EB22">
        <v>46900.3</v>
      </c>
      <c r="EC22">
        <v>2.2454499999999999</v>
      </c>
      <c r="ED22">
        <v>1.8928199999999999</v>
      </c>
      <c r="EE22">
        <v>7.9974500000000004E-2</v>
      </c>
      <c r="EF22">
        <v>0</v>
      </c>
      <c r="EG22">
        <v>20.642399999999999</v>
      </c>
      <c r="EH22">
        <v>999.9</v>
      </c>
      <c r="EI22">
        <v>63.8</v>
      </c>
      <c r="EJ22">
        <v>21.3</v>
      </c>
      <c r="EK22">
        <v>16.283100000000001</v>
      </c>
      <c r="EL22">
        <v>63.479799999999997</v>
      </c>
      <c r="EM22">
        <v>20.352599999999999</v>
      </c>
      <c r="EN22">
        <v>1</v>
      </c>
      <c r="EO22">
        <v>-0.47826200000000002</v>
      </c>
      <c r="EP22">
        <v>-0.52589600000000003</v>
      </c>
      <c r="EQ22">
        <v>20.235099999999999</v>
      </c>
      <c r="ER22">
        <v>5.2285199999999996</v>
      </c>
      <c r="ES22">
        <v>12.0099</v>
      </c>
      <c r="ET22">
        <v>4.99085</v>
      </c>
      <c r="EU22">
        <v>3.3050000000000002</v>
      </c>
      <c r="EV22">
        <v>8456</v>
      </c>
      <c r="EW22">
        <v>9999</v>
      </c>
      <c r="EX22">
        <v>543.9</v>
      </c>
      <c r="EY22">
        <v>89.8</v>
      </c>
      <c r="EZ22">
        <v>1.85226</v>
      </c>
      <c r="FA22">
        <v>1.86128</v>
      </c>
      <c r="FB22">
        <v>1.8602399999999999</v>
      </c>
      <c r="FC22">
        <v>1.85625</v>
      </c>
      <c r="FD22">
        <v>1.86066</v>
      </c>
      <c r="FE22">
        <v>1.8568800000000001</v>
      </c>
      <c r="FF22">
        <v>1.8591</v>
      </c>
      <c r="FG22">
        <v>1.86188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-4.4279999999999999</v>
      </c>
      <c r="FV22">
        <v>-0.86560000000000004</v>
      </c>
      <c r="FW22">
        <v>-2.978405411082274</v>
      </c>
      <c r="FX22">
        <v>-4.0117494158234393E-3</v>
      </c>
      <c r="FY22">
        <v>1.087516141204025E-6</v>
      </c>
      <c r="FZ22">
        <v>-8.657206703991749E-11</v>
      </c>
      <c r="GA22">
        <v>-0.86565000000000225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5.6</v>
      </c>
      <c r="GJ22">
        <v>5.5</v>
      </c>
      <c r="GK22">
        <v>1.02051</v>
      </c>
      <c r="GL22">
        <v>2.3584000000000001</v>
      </c>
      <c r="GM22">
        <v>1.5942400000000001</v>
      </c>
      <c r="GN22">
        <v>2.33887</v>
      </c>
      <c r="GO22">
        <v>1.40015</v>
      </c>
      <c r="GP22">
        <v>2.2497600000000002</v>
      </c>
      <c r="GQ22">
        <v>24.368099999999998</v>
      </c>
      <c r="GR22">
        <v>15.603</v>
      </c>
      <c r="GS22">
        <v>18</v>
      </c>
      <c r="GT22">
        <v>633.01499999999999</v>
      </c>
      <c r="GU22">
        <v>428.38600000000002</v>
      </c>
      <c r="GV22">
        <v>20.956299999999999</v>
      </c>
      <c r="GW22">
        <v>20.922599999999999</v>
      </c>
      <c r="GX22">
        <v>30</v>
      </c>
      <c r="GY22">
        <v>20.842400000000001</v>
      </c>
      <c r="GZ22">
        <v>20.802</v>
      </c>
      <c r="HA22">
        <v>20.497299999999999</v>
      </c>
      <c r="HB22">
        <v>0</v>
      </c>
      <c r="HC22">
        <v>-30</v>
      </c>
      <c r="HD22">
        <v>20.9695</v>
      </c>
      <c r="HE22">
        <v>413.83199999999999</v>
      </c>
      <c r="HF22">
        <v>0</v>
      </c>
      <c r="HG22">
        <v>104.69</v>
      </c>
      <c r="HH22">
        <v>103.61199999999999</v>
      </c>
    </row>
    <row r="23" spans="1:216" x14ac:dyDescent="0.2">
      <c r="A23">
        <v>5</v>
      </c>
      <c r="B23">
        <v>1690073669.0999999</v>
      </c>
      <c r="C23">
        <v>242</v>
      </c>
      <c r="D23" t="s">
        <v>361</v>
      </c>
      <c r="E23" t="s">
        <v>362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1690073669.0999999</v>
      </c>
      <c r="M23">
        <f t="shared" si="0"/>
        <v>2.1569428710113132E-3</v>
      </c>
      <c r="N23">
        <f t="shared" si="1"/>
        <v>2.1569428710113132</v>
      </c>
      <c r="O23">
        <f t="shared" si="2"/>
        <v>18.131485029122523</v>
      </c>
      <c r="P23">
        <f t="shared" si="3"/>
        <v>400.03</v>
      </c>
      <c r="Q23">
        <f t="shared" si="4"/>
        <v>245.70024206155122</v>
      </c>
      <c r="R23">
        <f t="shared" si="5"/>
        <v>24.500782438138788</v>
      </c>
      <c r="S23">
        <f t="shared" si="6"/>
        <v>39.890265945579998</v>
      </c>
      <c r="T23">
        <f t="shared" si="7"/>
        <v>0.20080269528852177</v>
      </c>
      <c r="U23">
        <f t="shared" si="8"/>
        <v>3.3183146692541943</v>
      </c>
      <c r="V23">
        <f t="shared" si="9"/>
        <v>0.19428811021855086</v>
      </c>
      <c r="W23">
        <f t="shared" si="10"/>
        <v>0.12199777218426774</v>
      </c>
      <c r="X23">
        <f t="shared" si="11"/>
        <v>165.382350780579</v>
      </c>
      <c r="Y23">
        <f t="shared" si="12"/>
        <v>22.659410555326708</v>
      </c>
      <c r="Z23">
        <f t="shared" si="13"/>
        <v>21.9955</v>
      </c>
      <c r="AA23">
        <f t="shared" si="14"/>
        <v>2.652778695770547</v>
      </c>
      <c r="AB23">
        <f t="shared" si="15"/>
        <v>58.101385360197675</v>
      </c>
      <c r="AC23">
        <f t="shared" si="16"/>
        <v>1.5691653748959999</v>
      </c>
      <c r="AD23">
        <f t="shared" si="17"/>
        <v>2.7007365920244575</v>
      </c>
      <c r="AE23">
        <f t="shared" si="18"/>
        <v>1.0836133208745471</v>
      </c>
      <c r="AF23">
        <f t="shared" si="19"/>
        <v>-95.121180611598916</v>
      </c>
      <c r="AG23">
        <f t="shared" si="20"/>
        <v>52.613601950001573</v>
      </c>
      <c r="AH23">
        <f t="shared" si="21"/>
        <v>3.2582714209854227</v>
      </c>
      <c r="AI23">
        <f t="shared" si="22"/>
        <v>126.13304353996708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53425.650910143304</v>
      </c>
      <c r="AO23">
        <f t="shared" si="26"/>
        <v>999.952</v>
      </c>
      <c r="AP23">
        <f t="shared" si="27"/>
        <v>842.95968600030005</v>
      </c>
      <c r="AQ23">
        <f t="shared" si="28"/>
        <v>0.84300015000750039</v>
      </c>
      <c r="AR23">
        <f t="shared" si="29"/>
        <v>0.16539028951447571</v>
      </c>
      <c r="AS23">
        <v>1690073669.0999999</v>
      </c>
      <c r="AT23">
        <v>400.03</v>
      </c>
      <c r="AU23">
        <v>413.75099999999998</v>
      </c>
      <c r="AV23">
        <v>15.736000000000001</v>
      </c>
      <c r="AW23">
        <v>14.202400000000001</v>
      </c>
      <c r="AX23">
        <v>404.459</v>
      </c>
      <c r="AY23">
        <v>16.601600000000001</v>
      </c>
      <c r="AZ23">
        <v>600.10500000000002</v>
      </c>
      <c r="BA23">
        <v>99.618099999999998</v>
      </c>
      <c r="BB23">
        <v>0.10008599999999999</v>
      </c>
      <c r="BC23">
        <v>22.2896</v>
      </c>
      <c r="BD23">
        <v>21.9955</v>
      </c>
      <c r="BE23">
        <v>999.9</v>
      </c>
      <c r="BF23">
        <v>0</v>
      </c>
      <c r="BG23">
        <v>0</v>
      </c>
      <c r="BH23">
        <v>9982.5</v>
      </c>
      <c r="BI23">
        <v>0</v>
      </c>
      <c r="BJ23">
        <v>20.088899999999999</v>
      </c>
      <c r="BK23">
        <v>-13.721299999999999</v>
      </c>
      <c r="BL23">
        <v>406.42599999999999</v>
      </c>
      <c r="BM23">
        <v>419.71199999999999</v>
      </c>
      <c r="BN23">
        <v>1.5336099999999999</v>
      </c>
      <c r="BO23">
        <v>413.75099999999998</v>
      </c>
      <c r="BP23">
        <v>14.202400000000001</v>
      </c>
      <c r="BQ23">
        <v>1.56759</v>
      </c>
      <c r="BR23">
        <v>1.4148099999999999</v>
      </c>
      <c r="BS23">
        <v>13.643800000000001</v>
      </c>
      <c r="BT23">
        <v>12.077299999999999</v>
      </c>
      <c r="BU23">
        <v>999.952</v>
      </c>
      <c r="BV23">
        <v>0.89999499999999999</v>
      </c>
      <c r="BW23">
        <v>0.100005</v>
      </c>
      <c r="BX23">
        <v>0</v>
      </c>
      <c r="BY23">
        <v>2.7469000000000001</v>
      </c>
      <c r="BZ23">
        <v>0</v>
      </c>
      <c r="CA23">
        <v>7196.31</v>
      </c>
      <c r="CB23">
        <v>8110.9</v>
      </c>
      <c r="CC23">
        <v>36.561999999999998</v>
      </c>
      <c r="CD23">
        <v>38.936999999999998</v>
      </c>
      <c r="CE23">
        <v>37.686999999999998</v>
      </c>
      <c r="CF23">
        <v>37.311999999999998</v>
      </c>
      <c r="CG23">
        <v>36.5</v>
      </c>
      <c r="CH23">
        <v>899.95</v>
      </c>
      <c r="CI23">
        <v>100</v>
      </c>
      <c r="CJ23">
        <v>0</v>
      </c>
      <c r="CK23">
        <v>1690073685.7</v>
      </c>
      <c r="CL23">
        <v>0</v>
      </c>
      <c r="CM23">
        <v>1690073276.5</v>
      </c>
      <c r="CN23" t="s">
        <v>350</v>
      </c>
      <c r="CO23">
        <v>1690073270.5</v>
      </c>
      <c r="CP23">
        <v>1690073276.5</v>
      </c>
      <c r="CQ23">
        <v>49</v>
      </c>
      <c r="CR23">
        <v>-1.6E-2</v>
      </c>
      <c r="CS23">
        <v>0.02</v>
      </c>
      <c r="CT23">
        <v>-4.4720000000000004</v>
      </c>
      <c r="CU23">
        <v>-0.86599999999999999</v>
      </c>
      <c r="CV23">
        <v>414</v>
      </c>
      <c r="CW23">
        <v>14</v>
      </c>
      <c r="CX23">
        <v>0.19</v>
      </c>
      <c r="CY23">
        <v>0.05</v>
      </c>
      <c r="CZ23">
        <v>13.062822262478219</v>
      </c>
      <c r="DA23">
        <v>0.41506237088836351</v>
      </c>
      <c r="DB23">
        <v>6.0126488252229229E-2</v>
      </c>
      <c r="DC23">
        <v>1</v>
      </c>
      <c r="DD23">
        <v>413.68695121951208</v>
      </c>
      <c r="DE23">
        <v>8.3979094076846839E-2</v>
      </c>
      <c r="DF23">
        <v>3.4954989329145598E-2</v>
      </c>
      <c r="DG23">
        <v>-1</v>
      </c>
      <c r="DH23">
        <v>999.97872500000017</v>
      </c>
      <c r="DI23">
        <v>1.9322281098550941E-4</v>
      </c>
      <c r="DJ23">
        <v>8.7413668124614416E-2</v>
      </c>
      <c r="DK23">
        <v>1</v>
      </c>
      <c r="DL23">
        <v>2</v>
      </c>
      <c r="DM23">
        <v>2</v>
      </c>
      <c r="DN23" t="s">
        <v>351</v>
      </c>
      <c r="DO23">
        <v>3.2136800000000001</v>
      </c>
      <c r="DP23">
        <v>2.72363</v>
      </c>
      <c r="DQ23">
        <v>9.47017E-2</v>
      </c>
      <c r="DR23">
        <v>9.5893000000000006E-2</v>
      </c>
      <c r="DS23">
        <v>8.8484599999999997E-2</v>
      </c>
      <c r="DT23">
        <v>7.8146199999999999E-2</v>
      </c>
      <c r="DU23">
        <v>27436.6</v>
      </c>
      <c r="DV23">
        <v>30890.9</v>
      </c>
      <c r="DW23">
        <v>28511.8</v>
      </c>
      <c r="DX23">
        <v>32752</v>
      </c>
      <c r="DY23">
        <v>36127.300000000003</v>
      </c>
      <c r="DZ23">
        <v>40614.6</v>
      </c>
      <c r="EA23">
        <v>41851.599999999999</v>
      </c>
      <c r="EB23">
        <v>46899.1</v>
      </c>
      <c r="EC23">
        <v>2.2452999999999999</v>
      </c>
      <c r="ED23">
        <v>1.89272</v>
      </c>
      <c r="EE23">
        <v>7.6461600000000005E-2</v>
      </c>
      <c r="EF23">
        <v>0</v>
      </c>
      <c r="EG23">
        <v>20.7334</v>
      </c>
      <c r="EH23">
        <v>999.9</v>
      </c>
      <c r="EI23">
        <v>63.8</v>
      </c>
      <c r="EJ23">
        <v>21.3</v>
      </c>
      <c r="EK23">
        <v>16.282800000000002</v>
      </c>
      <c r="EL23">
        <v>62.7498</v>
      </c>
      <c r="EM23">
        <v>19.843800000000002</v>
      </c>
      <c r="EN23">
        <v>1</v>
      </c>
      <c r="EO23">
        <v>-0.476796</v>
      </c>
      <c r="EP23">
        <v>0.433083</v>
      </c>
      <c r="EQ23">
        <v>20.238800000000001</v>
      </c>
      <c r="ER23">
        <v>5.2285199999999996</v>
      </c>
      <c r="ES23">
        <v>12.0099</v>
      </c>
      <c r="ET23">
        <v>4.9904000000000002</v>
      </c>
      <c r="EU23">
        <v>3.3050000000000002</v>
      </c>
      <c r="EV23">
        <v>8457.4</v>
      </c>
      <c r="EW23">
        <v>9999</v>
      </c>
      <c r="EX23">
        <v>543.9</v>
      </c>
      <c r="EY23">
        <v>89.8</v>
      </c>
      <c r="EZ23">
        <v>1.85226</v>
      </c>
      <c r="FA23">
        <v>1.86134</v>
      </c>
      <c r="FB23">
        <v>1.86025</v>
      </c>
      <c r="FC23">
        <v>1.85629</v>
      </c>
      <c r="FD23">
        <v>1.86066</v>
      </c>
      <c r="FE23">
        <v>1.8569</v>
      </c>
      <c r="FF23">
        <v>1.8591299999999999</v>
      </c>
      <c r="FG23">
        <v>1.86188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-4.4290000000000003</v>
      </c>
      <c r="FV23">
        <v>-0.86560000000000004</v>
      </c>
      <c r="FW23">
        <v>-2.978405411082274</v>
      </c>
      <c r="FX23">
        <v>-4.0117494158234393E-3</v>
      </c>
      <c r="FY23">
        <v>1.087516141204025E-6</v>
      </c>
      <c r="FZ23">
        <v>-8.657206703991749E-11</v>
      </c>
      <c r="GA23">
        <v>-0.86565000000000225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6.6</v>
      </c>
      <c r="GJ23">
        <v>6.5</v>
      </c>
      <c r="GK23">
        <v>1.02051</v>
      </c>
      <c r="GL23">
        <v>2.3584000000000001</v>
      </c>
      <c r="GM23">
        <v>1.5942400000000001</v>
      </c>
      <c r="GN23">
        <v>2.33887</v>
      </c>
      <c r="GO23">
        <v>1.40015</v>
      </c>
      <c r="GP23">
        <v>2.34009</v>
      </c>
      <c r="GQ23">
        <v>24.368099999999998</v>
      </c>
      <c r="GR23">
        <v>15.611800000000001</v>
      </c>
      <c r="GS23">
        <v>18</v>
      </c>
      <c r="GT23">
        <v>632.82399999999996</v>
      </c>
      <c r="GU23">
        <v>428.29300000000001</v>
      </c>
      <c r="GV23">
        <v>20.658000000000001</v>
      </c>
      <c r="GW23">
        <v>20.911999999999999</v>
      </c>
      <c r="GX23">
        <v>29.999300000000002</v>
      </c>
      <c r="GY23">
        <v>20.836400000000001</v>
      </c>
      <c r="GZ23">
        <v>20.798500000000001</v>
      </c>
      <c r="HA23">
        <v>20.4924</v>
      </c>
      <c r="HB23">
        <v>0</v>
      </c>
      <c r="HC23">
        <v>-30</v>
      </c>
      <c r="HD23">
        <v>20.730899999999998</v>
      </c>
      <c r="HE23">
        <v>413.66899999999998</v>
      </c>
      <c r="HF23">
        <v>0</v>
      </c>
      <c r="HG23">
        <v>104.687</v>
      </c>
      <c r="HH23">
        <v>103.60899999999999</v>
      </c>
    </row>
    <row r="24" spans="1:216" x14ac:dyDescent="0.2">
      <c r="A24">
        <v>6</v>
      </c>
      <c r="B24">
        <v>1690073729.5999999</v>
      </c>
      <c r="C24">
        <v>302.5</v>
      </c>
      <c r="D24" t="s">
        <v>363</v>
      </c>
      <c r="E24" t="s">
        <v>364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1690073729.5999999</v>
      </c>
      <c r="M24">
        <f t="shared" si="0"/>
        <v>2.2178613448986207E-3</v>
      </c>
      <c r="N24">
        <f t="shared" si="1"/>
        <v>2.2178613448986209</v>
      </c>
      <c r="O24">
        <f t="shared" si="2"/>
        <v>17.54009356591115</v>
      </c>
      <c r="P24">
        <f t="shared" si="3"/>
        <v>400.01799999999997</v>
      </c>
      <c r="Q24">
        <f t="shared" si="4"/>
        <v>256.37084798568651</v>
      </c>
      <c r="R24">
        <f t="shared" si="5"/>
        <v>25.565286091623474</v>
      </c>
      <c r="S24">
        <f t="shared" si="6"/>
        <v>39.889771758955995</v>
      </c>
      <c r="T24">
        <f t="shared" si="7"/>
        <v>0.2095708201366806</v>
      </c>
      <c r="U24">
        <f t="shared" si="8"/>
        <v>3.3205063266054404</v>
      </c>
      <c r="V24">
        <f t="shared" si="9"/>
        <v>0.20249019838898621</v>
      </c>
      <c r="W24">
        <f t="shared" si="10"/>
        <v>0.12717261036039099</v>
      </c>
      <c r="X24">
        <f t="shared" si="11"/>
        <v>124.03561982907355</v>
      </c>
      <c r="Y24">
        <f t="shared" si="12"/>
        <v>22.52085389848871</v>
      </c>
      <c r="Z24">
        <f t="shared" si="13"/>
        <v>21.939499999999999</v>
      </c>
      <c r="AA24">
        <f t="shared" si="14"/>
        <v>2.6437319359455866</v>
      </c>
      <c r="AB24">
        <f t="shared" si="15"/>
        <v>57.972936371411329</v>
      </c>
      <c r="AC24">
        <f t="shared" si="16"/>
        <v>1.5746078001626</v>
      </c>
      <c r="AD24">
        <f t="shared" si="17"/>
        <v>2.7161084097494488</v>
      </c>
      <c r="AE24">
        <f t="shared" si="18"/>
        <v>1.0691241357829866</v>
      </c>
      <c r="AF24">
        <f t="shared" si="19"/>
        <v>-97.807685310029171</v>
      </c>
      <c r="AG24">
        <f t="shared" si="20"/>
        <v>79.375311781251028</v>
      </c>
      <c r="AH24">
        <f t="shared" si="21"/>
        <v>4.9132672429610764</v>
      </c>
      <c r="AI24">
        <f t="shared" si="22"/>
        <v>110.51651354325649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53461.072480721916</v>
      </c>
      <c r="AO24">
        <f t="shared" si="26"/>
        <v>749.95699999999999</v>
      </c>
      <c r="AP24">
        <f t="shared" si="27"/>
        <v>632.21387099951994</v>
      </c>
      <c r="AQ24">
        <f t="shared" si="28"/>
        <v>0.84300016000853373</v>
      </c>
      <c r="AR24">
        <f t="shared" si="29"/>
        <v>0.16539030881647021</v>
      </c>
      <c r="AS24">
        <v>1690073729.5999999</v>
      </c>
      <c r="AT24">
        <v>400.01799999999997</v>
      </c>
      <c r="AU24">
        <v>413.33</v>
      </c>
      <c r="AV24">
        <v>15.7903</v>
      </c>
      <c r="AW24">
        <v>14.2134</v>
      </c>
      <c r="AX24">
        <v>404.447</v>
      </c>
      <c r="AY24">
        <v>16.655999999999999</v>
      </c>
      <c r="AZ24">
        <v>600.077</v>
      </c>
      <c r="BA24">
        <v>99.619900000000001</v>
      </c>
      <c r="BB24">
        <v>0.10004200000000001</v>
      </c>
      <c r="BC24">
        <v>22.382899999999999</v>
      </c>
      <c r="BD24">
        <v>21.939499999999999</v>
      </c>
      <c r="BE24">
        <v>999.9</v>
      </c>
      <c r="BF24">
        <v>0</v>
      </c>
      <c r="BG24">
        <v>0</v>
      </c>
      <c r="BH24">
        <v>9992.5</v>
      </c>
      <c r="BI24">
        <v>0</v>
      </c>
      <c r="BJ24">
        <v>21.0946</v>
      </c>
      <c r="BK24">
        <v>-13.3116</v>
      </c>
      <c r="BL24">
        <v>406.43599999999998</v>
      </c>
      <c r="BM24">
        <v>419.28899999999999</v>
      </c>
      <c r="BN24">
        <v>1.57694</v>
      </c>
      <c r="BO24">
        <v>413.33</v>
      </c>
      <c r="BP24">
        <v>14.2134</v>
      </c>
      <c r="BQ24">
        <v>1.5730299999999999</v>
      </c>
      <c r="BR24">
        <v>1.41594</v>
      </c>
      <c r="BS24">
        <v>13.697100000000001</v>
      </c>
      <c r="BT24">
        <v>12.089399999999999</v>
      </c>
      <c r="BU24">
        <v>749.95699999999999</v>
      </c>
      <c r="BV24">
        <v>0.90000100000000005</v>
      </c>
      <c r="BW24">
        <v>9.9999299999999999E-2</v>
      </c>
      <c r="BX24">
        <v>0</v>
      </c>
      <c r="BY24">
        <v>2.5956999999999999</v>
      </c>
      <c r="BZ24">
        <v>0</v>
      </c>
      <c r="CA24">
        <v>6344.68</v>
      </c>
      <c r="CB24">
        <v>6083.13</v>
      </c>
      <c r="CC24">
        <v>37</v>
      </c>
      <c r="CD24">
        <v>40.125</v>
      </c>
      <c r="CE24">
        <v>38.436999999999998</v>
      </c>
      <c r="CF24">
        <v>38.625</v>
      </c>
      <c r="CG24">
        <v>37</v>
      </c>
      <c r="CH24">
        <v>674.96</v>
      </c>
      <c r="CI24">
        <v>75</v>
      </c>
      <c r="CJ24">
        <v>0</v>
      </c>
      <c r="CK24">
        <v>1690073746.3</v>
      </c>
      <c r="CL24">
        <v>0</v>
      </c>
      <c r="CM24">
        <v>1690073276.5</v>
      </c>
      <c r="CN24" t="s">
        <v>350</v>
      </c>
      <c r="CO24">
        <v>1690073270.5</v>
      </c>
      <c r="CP24">
        <v>1690073276.5</v>
      </c>
      <c r="CQ24">
        <v>49</v>
      </c>
      <c r="CR24">
        <v>-1.6E-2</v>
      </c>
      <c r="CS24">
        <v>0.02</v>
      </c>
      <c r="CT24">
        <v>-4.4720000000000004</v>
      </c>
      <c r="CU24">
        <v>-0.86599999999999999</v>
      </c>
      <c r="CV24">
        <v>414</v>
      </c>
      <c r="CW24">
        <v>14</v>
      </c>
      <c r="CX24">
        <v>0.19</v>
      </c>
      <c r="CY24">
        <v>0.05</v>
      </c>
      <c r="CZ24">
        <v>12.64162440488626</v>
      </c>
      <c r="DA24">
        <v>0.55794651658144201</v>
      </c>
      <c r="DB24">
        <v>6.029339936627743E-2</v>
      </c>
      <c r="DC24">
        <v>1</v>
      </c>
      <c r="DD24">
        <v>413.2539512195122</v>
      </c>
      <c r="DE24">
        <v>0.41887108013913138</v>
      </c>
      <c r="DF24">
        <v>4.5036002519127857E-2</v>
      </c>
      <c r="DG24">
        <v>-1</v>
      </c>
      <c r="DH24">
        <v>749.99253658536588</v>
      </c>
      <c r="DI24">
        <v>-0.15499416208158071</v>
      </c>
      <c r="DJ24">
        <v>1.6477771517819401E-2</v>
      </c>
      <c r="DK24">
        <v>1</v>
      </c>
      <c r="DL24">
        <v>2</v>
      </c>
      <c r="DM24">
        <v>2</v>
      </c>
      <c r="DN24" t="s">
        <v>351</v>
      </c>
      <c r="DO24">
        <v>3.2136200000000001</v>
      </c>
      <c r="DP24">
        <v>2.7236699999999998</v>
      </c>
      <c r="DQ24">
        <v>9.4702599999999998E-2</v>
      </c>
      <c r="DR24">
        <v>9.5821799999999999E-2</v>
      </c>
      <c r="DS24">
        <v>8.8698200000000005E-2</v>
      </c>
      <c r="DT24">
        <v>7.8192700000000004E-2</v>
      </c>
      <c r="DU24">
        <v>27437.200000000001</v>
      </c>
      <c r="DV24">
        <v>30893.9</v>
      </c>
      <c r="DW24">
        <v>28512.400000000001</v>
      </c>
      <c r="DX24">
        <v>32752.5</v>
      </c>
      <c r="DY24">
        <v>36119.800000000003</v>
      </c>
      <c r="DZ24">
        <v>40613.1</v>
      </c>
      <c r="EA24">
        <v>41853</v>
      </c>
      <c r="EB24">
        <v>46899.8</v>
      </c>
      <c r="EC24">
        <v>2.2459500000000001</v>
      </c>
      <c r="ED24">
        <v>1.8926799999999999</v>
      </c>
      <c r="EE24">
        <v>7.8447199999999995E-2</v>
      </c>
      <c r="EF24">
        <v>0</v>
      </c>
      <c r="EG24">
        <v>20.644500000000001</v>
      </c>
      <c r="EH24">
        <v>999.9</v>
      </c>
      <c r="EI24">
        <v>63.8</v>
      </c>
      <c r="EJ24">
        <v>21.3</v>
      </c>
      <c r="EK24">
        <v>16.283100000000001</v>
      </c>
      <c r="EL24">
        <v>63.1098</v>
      </c>
      <c r="EM24">
        <v>19.951899999999998</v>
      </c>
      <c r="EN24">
        <v>1</v>
      </c>
      <c r="EO24">
        <v>-0.47797499999999998</v>
      </c>
      <c r="EP24">
        <v>-1.14174</v>
      </c>
      <c r="EQ24">
        <v>20.237400000000001</v>
      </c>
      <c r="ER24">
        <v>5.2286700000000002</v>
      </c>
      <c r="ES24">
        <v>12.0099</v>
      </c>
      <c r="ET24">
        <v>4.9912000000000001</v>
      </c>
      <c r="EU24">
        <v>3.3050000000000002</v>
      </c>
      <c r="EV24">
        <v>8458.7999999999993</v>
      </c>
      <c r="EW24">
        <v>9999</v>
      </c>
      <c r="EX24">
        <v>543.9</v>
      </c>
      <c r="EY24">
        <v>89.8</v>
      </c>
      <c r="EZ24">
        <v>1.85226</v>
      </c>
      <c r="FA24">
        <v>1.86131</v>
      </c>
      <c r="FB24">
        <v>1.8602099999999999</v>
      </c>
      <c r="FC24">
        <v>1.8562700000000001</v>
      </c>
      <c r="FD24">
        <v>1.86066</v>
      </c>
      <c r="FE24">
        <v>1.85686</v>
      </c>
      <c r="FF24">
        <v>1.85911</v>
      </c>
      <c r="FG24">
        <v>1.86188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-4.4290000000000003</v>
      </c>
      <c r="FV24">
        <v>-0.86570000000000003</v>
      </c>
      <c r="FW24">
        <v>-2.978405411082274</v>
      </c>
      <c r="FX24">
        <v>-4.0117494158234393E-3</v>
      </c>
      <c r="FY24">
        <v>1.087516141204025E-6</v>
      </c>
      <c r="FZ24">
        <v>-8.657206703991749E-11</v>
      </c>
      <c r="GA24">
        <v>-0.86565000000000225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7.7</v>
      </c>
      <c r="GJ24">
        <v>7.6</v>
      </c>
      <c r="GK24">
        <v>1.02051</v>
      </c>
      <c r="GL24">
        <v>2.3547400000000001</v>
      </c>
      <c r="GM24">
        <v>1.5942400000000001</v>
      </c>
      <c r="GN24">
        <v>2.33887</v>
      </c>
      <c r="GO24">
        <v>1.40015</v>
      </c>
      <c r="GP24">
        <v>2.34009</v>
      </c>
      <c r="GQ24">
        <v>24.368099999999998</v>
      </c>
      <c r="GR24">
        <v>15.603</v>
      </c>
      <c r="GS24">
        <v>18</v>
      </c>
      <c r="GT24">
        <v>633.27</v>
      </c>
      <c r="GU24">
        <v>428.23</v>
      </c>
      <c r="GV24">
        <v>21.853200000000001</v>
      </c>
      <c r="GW24">
        <v>20.9102</v>
      </c>
      <c r="GX24">
        <v>30.0002</v>
      </c>
      <c r="GY24">
        <v>20.832899999999999</v>
      </c>
      <c r="GZ24">
        <v>20.794899999999998</v>
      </c>
      <c r="HA24">
        <v>20.477699999999999</v>
      </c>
      <c r="HB24">
        <v>0</v>
      </c>
      <c r="HC24">
        <v>-30</v>
      </c>
      <c r="HD24">
        <v>21.876200000000001</v>
      </c>
      <c r="HE24">
        <v>413.291</v>
      </c>
      <c r="HF24">
        <v>0</v>
      </c>
      <c r="HG24">
        <v>104.69</v>
      </c>
      <c r="HH24">
        <v>103.611</v>
      </c>
    </row>
    <row r="25" spans="1:216" x14ac:dyDescent="0.2">
      <c r="A25">
        <v>7</v>
      </c>
      <c r="B25">
        <v>1690073790.0999999</v>
      </c>
      <c r="C25">
        <v>363</v>
      </c>
      <c r="D25" t="s">
        <v>365</v>
      </c>
      <c r="E25" t="s">
        <v>366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1690073790.0999999</v>
      </c>
      <c r="M25">
        <f t="shared" si="0"/>
        <v>2.1497191558281113E-3</v>
      </c>
      <c r="N25">
        <f t="shared" si="1"/>
        <v>2.1497191558281115</v>
      </c>
      <c r="O25">
        <f t="shared" si="2"/>
        <v>16.942358290049459</v>
      </c>
      <c r="P25">
        <f t="shared" si="3"/>
        <v>399.92099999999999</v>
      </c>
      <c r="Q25">
        <f t="shared" si="4"/>
        <v>255.28094624122406</v>
      </c>
      <c r="R25">
        <f t="shared" si="5"/>
        <v>25.456557576422458</v>
      </c>
      <c r="S25">
        <f t="shared" si="6"/>
        <v>39.880030658067298</v>
      </c>
      <c r="T25">
        <f t="shared" si="7"/>
        <v>0.200803677261641</v>
      </c>
      <c r="U25">
        <f t="shared" si="8"/>
        <v>3.3234537598046163</v>
      </c>
      <c r="V25">
        <f t="shared" si="9"/>
        <v>0.19429875203559852</v>
      </c>
      <c r="W25">
        <f t="shared" si="10"/>
        <v>0.12200360770651383</v>
      </c>
      <c r="X25">
        <f t="shared" si="11"/>
        <v>99.237382056272168</v>
      </c>
      <c r="Y25">
        <f t="shared" si="12"/>
        <v>22.574304221231404</v>
      </c>
      <c r="Z25">
        <f t="shared" si="13"/>
        <v>21.985399999999998</v>
      </c>
      <c r="AA25">
        <f t="shared" si="14"/>
        <v>2.6511450479992793</v>
      </c>
      <c r="AB25">
        <f t="shared" si="15"/>
        <v>57.259699949903485</v>
      </c>
      <c r="AC25">
        <f t="shared" si="16"/>
        <v>1.5712046605570602</v>
      </c>
      <c r="AD25">
        <f t="shared" si="17"/>
        <v>2.7439973697586737</v>
      </c>
      <c r="AE25">
        <f t="shared" si="18"/>
        <v>1.0799403874422191</v>
      </c>
      <c r="AF25">
        <f t="shared" si="19"/>
        <v>-94.802614772019709</v>
      </c>
      <c r="AG25">
        <f t="shared" si="20"/>
        <v>101.3408365141605</v>
      </c>
      <c r="AH25">
        <f t="shared" si="21"/>
        <v>6.2741728623778137</v>
      </c>
      <c r="AI25">
        <f t="shared" si="22"/>
        <v>112.04977666079077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53500.925532525267</v>
      </c>
      <c r="AO25">
        <f t="shared" si="26"/>
        <v>600.02499999999998</v>
      </c>
      <c r="AP25">
        <f t="shared" si="27"/>
        <v>505.82068500324976</v>
      </c>
      <c r="AQ25">
        <f t="shared" si="28"/>
        <v>0.84299935003249826</v>
      </c>
      <c r="AR25">
        <f t="shared" si="29"/>
        <v>0.16538874556272185</v>
      </c>
      <c r="AS25">
        <v>1690073790.0999999</v>
      </c>
      <c r="AT25">
        <v>399.92099999999999</v>
      </c>
      <c r="AU25">
        <v>412.78300000000002</v>
      </c>
      <c r="AV25">
        <v>15.7562</v>
      </c>
      <c r="AW25">
        <v>14.227499999999999</v>
      </c>
      <c r="AX25">
        <v>404.34899999999999</v>
      </c>
      <c r="AY25">
        <v>16.6218</v>
      </c>
      <c r="AZ25">
        <v>600</v>
      </c>
      <c r="BA25">
        <v>99.619900000000001</v>
      </c>
      <c r="BB25">
        <v>9.9871299999999996E-2</v>
      </c>
      <c r="BC25">
        <v>22.550999999999998</v>
      </c>
      <c r="BD25">
        <v>21.985399999999998</v>
      </c>
      <c r="BE25">
        <v>999.9</v>
      </c>
      <c r="BF25">
        <v>0</v>
      </c>
      <c r="BG25">
        <v>0</v>
      </c>
      <c r="BH25">
        <v>10006.200000000001</v>
      </c>
      <c r="BI25">
        <v>0</v>
      </c>
      <c r="BJ25">
        <v>23.204999999999998</v>
      </c>
      <c r="BK25">
        <v>-12.8622</v>
      </c>
      <c r="BL25">
        <v>406.32299999999998</v>
      </c>
      <c r="BM25">
        <v>418.74</v>
      </c>
      <c r="BN25">
        <v>1.5286299999999999</v>
      </c>
      <c r="BO25">
        <v>412.78300000000002</v>
      </c>
      <c r="BP25">
        <v>14.227499999999999</v>
      </c>
      <c r="BQ25">
        <v>1.5696300000000001</v>
      </c>
      <c r="BR25">
        <v>1.4173500000000001</v>
      </c>
      <c r="BS25">
        <v>13.6638</v>
      </c>
      <c r="BT25">
        <v>12.1045</v>
      </c>
      <c r="BU25">
        <v>600.02499999999998</v>
      </c>
      <c r="BV25">
        <v>0.90002700000000002</v>
      </c>
      <c r="BW25">
        <v>9.9972900000000003E-2</v>
      </c>
      <c r="BX25">
        <v>0</v>
      </c>
      <c r="BY25">
        <v>2.8386999999999998</v>
      </c>
      <c r="BZ25">
        <v>0</v>
      </c>
      <c r="CA25">
        <v>5912.24</v>
      </c>
      <c r="CB25">
        <v>4867.0200000000004</v>
      </c>
      <c r="CC25">
        <v>37.311999999999998</v>
      </c>
      <c r="CD25">
        <v>40.875</v>
      </c>
      <c r="CE25">
        <v>38.936999999999998</v>
      </c>
      <c r="CF25">
        <v>39.561999999999998</v>
      </c>
      <c r="CG25">
        <v>37.436999999999998</v>
      </c>
      <c r="CH25">
        <v>540.04</v>
      </c>
      <c r="CI25">
        <v>59.99</v>
      </c>
      <c r="CJ25">
        <v>0</v>
      </c>
      <c r="CK25">
        <v>1690073806.9000001</v>
      </c>
      <c r="CL25">
        <v>0</v>
      </c>
      <c r="CM25">
        <v>1690073276.5</v>
      </c>
      <c r="CN25" t="s">
        <v>350</v>
      </c>
      <c r="CO25">
        <v>1690073270.5</v>
      </c>
      <c r="CP25">
        <v>1690073276.5</v>
      </c>
      <c r="CQ25">
        <v>49</v>
      </c>
      <c r="CR25">
        <v>-1.6E-2</v>
      </c>
      <c r="CS25">
        <v>0.02</v>
      </c>
      <c r="CT25">
        <v>-4.4720000000000004</v>
      </c>
      <c r="CU25">
        <v>-0.86599999999999999</v>
      </c>
      <c r="CV25">
        <v>414</v>
      </c>
      <c r="CW25">
        <v>14</v>
      </c>
      <c r="CX25">
        <v>0.19</v>
      </c>
      <c r="CY25">
        <v>0.05</v>
      </c>
      <c r="CZ25">
        <v>12.130779898677829</v>
      </c>
      <c r="DA25">
        <v>0.15608483851179869</v>
      </c>
      <c r="DB25">
        <v>3.9370900120838027E-2</v>
      </c>
      <c r="DC25">
        <v>1</v>
      </c>
      <c r="DD25">
        <v>412.76385365853662</v>
      </c>
      <c r="DE25">
        <v>-0.1022717770036302</v>
      </c>
      <c r="DF25">
        <v>3.1387088362633583E-2</v>
      </c>
      <c r="DG25">
        <v>-1</v>
      </c>
      <c r="DH25">
        <v>599.99373170731701</v>
      </c>
      <c r="DI25">
        <v>5.8348088460059663E-2</v>
      </c>
      <c r="DJ25">
        <v>0.10456064278224581</v>
      </c>
      <c r="DK25">
        <v>1</v>
      </c>
      <c r="DL25">
        <v>2</v>
      </c>
      <c r="DM25">
        <v>2</v>
      </c>
      <c r="DN25" t="s">
        <v>351</v>
      </c>
      <c r="DO25">
        <v>3.21346</v>
      </c>
      <c r="DP25">
        <v>2.7236199999999999</v>
      </c>
      <c r="DQ25">
        <v>9.4685900000000003E-2</v>
      </c>
      <c r="DR25">
        <v>9.5727099999999996E-2</v>
      </c>
      <c r="DS25">
        <v>8.8566400000000003E-2</v>
      </c>
      <c r="DT25">
        <v>7.8250399999999998E-2</v>
      </c>
      <c r="DU25">
        <v>27437.8</v>
      </c>
      <c r="DV25">
        <v>30897.200000000001</v>
      </c>
      <c r="DW25">
        <v>28512.5</v>
      </c>
      <c r="DX25">
        <v>32752.6</v>
      </c>
      <c r="DY25">
        <v>36125.199999999997</v>
      </c>
      <c r="DZ25">
        <v>40610.400000000001</v>
      </c>
      <c r="EA25">
        <v>41853</v>
      </c>
      <c r="EB25">
        <v>46899.6</v>
      </c>
      <c r="EC25">
        <v>2.2461799999999998</v>
      </c>
      <c r="ED25">
        <v>1.8928499999999999</v>
      </c>
      <c r="EE25">
        <v>8.0820199999999995E-2</v>
      </c>
      <c r="EF25">
        <v>0</v>
      </c>
      <c r="EG25">
        <v>20.651299999999999</v>
      </c>
      <c r="EH25">
        <v>999.9</v>
      </c>
      <c r="EI25">
        <v>63.9</v>
      </c>
      <c r="EJ25">
        <v>21.3</v>
      </c>
      <c r="EK25">
        <v>16.3079</v>
      </c>
      <c r="EL25">
        <v>62.469799999999999</v>
      </c>
      <c r="EM25">
        <v>20.404599999999999</v>
      </c>
      <c r="EN25">
        <v>1</v>
      </c>
      <c r="EO25">
        <v>-0.47881899999999999</v>
      </c>
      <c r="EP25">
        <v>-0.41117100000000001</v>
      </c>
      <c r="EQ25">
        <v>20.243099999999998</v>
      </c>
      <c r="ER25">
        <v>5.22837</v>
      </c>
      <c r="ES25">
        <v>12.0099</v>
      </c>
      <c r="ET25">
        <v>4.99125</v>
      </c>
      <c r="EU25">
        <v>3.3050000000000002</v>
      </c>
      <c r="EV25">
        <v>8460.2999999999993</v>
      </c>
      <c r="EW25">
        <v>9999</v>
      </c>
      <c r="EX25">
        <v>543.9</v>
      </c>
      <c r="EY25">
        <v>89.8</v>
      </c>
      <c r="EZ25">
        <v>1.85226</v>
      </c>
      <c r="FA25">
        <v>1.86131</v>
      </c>
      <c r="FB25">
        <v>1.86025</v>
      </c>
      <c r="FC25">
        <v>1.85633</v>
      </c>
      <c r="FD25">
        <v>1.86066</v>
      </c>
      <c r="FE25">
        <v>1.8569100000000001</v>
      </c>
      <c r="FF25">
        <v>1.8591299999999999</v>
      </c>
      <c r="FG25">
        <v>1.86188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-4.4279999999999999</v>
      </c>
      <c r="FV25">
        <v>-0.86560000000000004</v>
      </c>
      <c r="FW25">
        <v>-2.978405411082274</v>
      </c>
      <c r="FX25">
        <v>-4.0117494158234393E-3</v>
      </c>
      <c r="FY25">
        <v>1.087516141204025E-6</v>
      </c>
      <c r="FZ25">
        <v>-8.657206703991749E-11</v>
      </c>
      <c r="GA25">
        <v>-0.86565000000000225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8.6999999999999993</v>
      </c>
      <c r="GJ25">
        <v>8.6</v>
      </c>
      <c r="GK25">
        <v>1.01929</v>
      </c>
      <c r="GL25">
        <v>2.3571800000000001</v>
      </c>
      <c r="GM25">
        <v>1.5942400000000001</v>
      </c>
      <c r="GN25">
        <v>2.33887</v>
      </c>
      <c r="GO25">
        <v>1.40015</v>
      </c>
      <c r="GP25">
        <v>2.2766099999999998</v>
      </c>
      <c r="GQ25">
        <v>24.388400000000001</v>
      </c>
      <c r="GR25">
        <v>15.603</v>
      </c>
      <c r="GS25">
        <v>18</v>
      </c>
      <c r="GT25">
        <v>633.37300000000005</v>
      </c>
      <c r="GU25">
        <v>428.298</v>
      </c>
      <c r="GV25">
        <v>21.301400000000001</v>
      </c>
      <c r="GW25">
        <v>20.903099999999998</v>
      </c>
      <c r="GX25">
        <v>29.9998</v>
      </c>
      <c r="GY25">
        <v>20.8276</v>
      </c>
      <c r="GZ25">
        <v>20.790700000000001</v>
      </c>
      <c r="HA25">
        <v>20.4603</v>
      </c>
      <c r="HB25">
        <v>0</v>
      </c>
      <c r="HC25">
        <v>-30</v>
      </c>
      <c r="HD25">
        <v>21.3523</v>
      </c>
      <c r="HE25">
        <v>412.80099999999999</v>
      </c>
      <c r="HF25">
        <v>0</v>
      </c>
      <c r="HG25">
        <v>104.69</v>
      </c>
      <c r="HH25">
        <v>103.611</v>
      </c>
    </row>
    <row r="26" spans="1:216" x14ac:dyDescent="0.2">
      <c r="A26">
        <v>8</v>
      </c>
      <c r="B26">
        <v>1690073850.5999999</v>
      </c>
      <c r="C26">
        <v>423.5</v>
      </c>
      <c r="D26" t="s">
        <v>367</v>
      </c>
      <c r="E26" t="s">
        <v>368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1690073850.5999999</v>
      </c>
      <c r="M26">
        <f t="shared" si="0"/>
        <v>2.1946024372075999E-3</v>
      </c>
      <c r="N26">
        <f t="shared" si="1"/>
        <v>2.1946024372076001</v>
      </c>
      <c r="O26">
        <f t="shared" si="2"/>
        <v>16.225219213727197</v>
      </c>
      <c r="P26">
        <f t="shared" si="3"/>
        <v>399.98399999999998</v>
      </c>
      <c r="Q26">
        <f t="shared" si="4"/>
        <v>264.64533286699941</v>
      </c>
      <c r="R26">
        <f t="shared" si="5"/>
        <v>26.390173796826172</v>
      </c>
      <c r="S26">
        <f t="shared" si="6"/>
        <v>39.886013335646396</v>
      </c>
      <c r="T26">
        <f t="shared" si="7"/>
        <v>0.2063439526683441</v>
      </c>
      <c r="U26">
        <f t="shared" si="8"/>
        <v>3.3245116260444925</v>
      </c>
      <c r="V26">
        <f t="shared" si="9"/>
        <v>0.19948383351965382</v>
      </c>
      <c r="W26">
        <f t="shared" si="10"/>
        <v>0.12527475074023278</v>
      </c>
      <c r="X26">
        <f t="shared" si="11"/>
        <v>82.701549389536837</v>
      </c>
      <c r="Y26">
        <f t="shared" si="12"/>
        <v>22.544634064598021</v>
      </c>
      <c r="Z26">
        <f t="shared" si="13"/>
        <v>21.9757</v>
      </c>
      <c r="AA26">
        <f t="shared" si="14"/>
        <v>2.6495769281860975</v>
      </c>
      <c r="AB26">
        <f t="shared" si="15"/>
        <v>57.190854281385228</v>
      </c>
      <c r="AC26">
        <f t="shared" si="16"/>
        <v>1.57576995912641</v>
      </c>
      <c r="AD26">
        <f t="shared" si="17"/>
        <v>2.7552831286160724</v>
      </c>
      <c r="AE26">
        <f t="shared" si="18"/>
        <v>1.0738069690596874</v>
      </c>
      <c r="AF26">
        <f t="shared" si="19"/>
        <v>-96.781967480855158</v>
      </c>
      <c r="AG26">
        <f t="shared" si="20"/>
        <v>115.22765540659063</v>
      </c>
      <c r="AH26">
        <f t="shared" si="21"/>
        <v>7.1337577604665077</v>
      </c>
      <c r="AI26">
        <f t="shared" si="22"/>
        <v>108.28099507573882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53513.891044835291</v>
      </c>
      <c r="AO26">
        <f t="shared" si="26"/>
        <v>500.041</v>
      </c>
      <c r="AP26">
        <f t="shared" si="27"/>
        <v>421.53444299975996</v>
      </c>
      <c r="AQ26">
        <f t="shared" si="28"/>
        <v>0.84299976001919841</v>
      </c>
      <c r="AR26">
        <f t="shared" si="29"/>
        <v>0.16538953683705304</v>
      </c>
      <c r="AS26">
        <v>1690073850.5999999</v>
      </c>
      <c r="AT26">
        <v>399.98399999999998</v>
      </c>
      <c r="AU26">
        <v>412.339</v>
      </c>
      <c r="AV26">
        <v>15.802099999999999</v>
      </c>
      <c r="AW26">
        <v>14.2418</v>
      </c>
      <c r="AX26">
        <v>404.41300000000001</v>
      </c>
      <c r="AY26">
        <v>16.6678</v>
      </c>
      <c r="AZ26">
        <v>600.09400000000005</v>
      </c>
      <c r="BA26">
        <v>99.619100000000003</v>
      </c>
      <c r="BB26">
        <v>9.99221E-2</v>
      </c>
      <c r="BC26">
        <v>22.618600000000001</v>
      </c>
      <c r="BD26">
        <v>21.9757</v>
      </c>
      <c r="BE26">
        <v>999.9</v>
      </c>
      <c r="BF26">
        <v>0</v>
      </c>
      <c r="BG26">
        <v>0</v>
      </c>
      <c r="BH26">
        <v>10011.200000000001</v>
      </c>
      <c r="BI26">
        <v>0</v>
      </c>
      <c r="BJ26">
        <v>25.522200000000002</v>
      </c>
      <c r="BK26">
        <v>-12.355</v>
      </c>
      <c r="BL26">
        <v>406.40600000000001</v>
      </c>
      <c r="BM26">
        <v>418.29700000000003</v>
      </c>
      <c r="BN26">
        <v>1.5603</v>
      </c>
      <c r="BO26">
        <v>412.339</v>
      </c>
      <c r="BP26">
        <v>14.2418</v>
      </c>
      <c r="BQ26">
        <v>1.57419</v>
      </c>
      <c r="BR26">
        <v>1.41876</v>
      </c>
      <c r="BS26">
        <v>13.708500000000001</v>
      </c>
      <c r="BT26">
        <v>12.1196</v>
      </c>
      <c r="BU26">
        <v>500.041</v>
      </c>
      <c r="BV26">
        <v>0.90001500000000001</v>
      </c>
      <c r="BW26">
        <v>9.9984500000000004E-2</v>
      </c>
      <c r="BX26">
        <v>0</v>
      </c>
      <c r="BY26">
        <v>2.298</v>
      </c>
      <c r="BZ26">
        <v>0</v>
      </c>
      <c r="CA26">
        <v>5497.96</v>
      </c>
      <c r="CB26">
        <v>4056</v>
      </c>
      <c r="CC26">
        <v>37.561999999999998</v>
      </c>
      <c r="CD26">
        <v>41.436999999999998</v>
      </c>
      <c r="CE26">
        <v>39.375</v>
      </c>
      <c r="CF26">
        <v>40.311999999999998</v>
      </c>
      <c r="CG26">
        <v>37.75</v>
      </c>
      <c r="CH26">
        <v>450.04</v>
      </c>
      <c r="CI26">
        <v>50</v>
      </c>
      <c r="CJ26">
        <v>0</v>
      </c>
      <c r="CK26">
        <v>1690073867.5</v>
      </c>
      <c r="CL26">
        <v>0</v>
      </c>
      <c r="CM26">
        <v>1690073276.5</v>
      </c>
      <c r="CN26" t="s">
        <v>350</v>
      </c>
      <c r="CO26">
        <v>1690073270.5</v>
      </c>
      <c r="CP26">
        <v>1690073276.5</v>
      </c>
      <c r="CQ26">
        <v>49</v>
      </c>
      <c r="CR26">
        <v>-1.6E-2</v>
      </c>
      <c r="CS26">
        <v>0.02</v>
      </c>
      <c r="CT26">
        <v>-4.4720000000000004</v>
      </c>
      <c r="CU26">
        <v>-0.86599999999999999</v>
      </c>
      <c r="CV26">
        <v>414</v>
      </c>
      <c r="CW26">
        <v>14</v>
      </c>
      <c r="CX26">
        <v>0.19</v>
      </c>
      <c r="CY26">
        <v>0.05</v>
      </c>
      <c r="CZ26">
        <v>11.643205417156871</v>
      </c>
      <c r="DA26">
        <v>0.6748791688693736</v>
      </c>
      <c r="DB26">
        <v>8.2678413354508151E-2</v>
      </c>
      <c r="DC26">
        <v>1</v>
      </c>
      <c r="DD26">
        <v>412.27827500000001</v>
      </c>
      <c r="DE26">
        <v>0.24726078799216891</v>
      </c>
      <c r="DF26">
        <v>4.73671761349534E-2</v>
      </c>
      <c r="DG26">
        <v>-1</v>
      </c>
      <c r="DH26">
        <v>500.01802439024391</v>
      </c>
      <c r="DI26">
        <v>-0.1019098262841617</v>
      </c>
      <c r="DJ26">
        <v>9.9054182710434341E-2</v>
      </c>
      <c r="DK26">
        <v>1</v>
      </c>
      <c r="DL26">
        <v>2</v>
      </c>
      <c r="DM26">
        <v>2</v>
      </c>
      <c r="DN26" t="s">
        <v>351</v>
      </c>
      <c r="DO26">
        <v>3.21367</v>
      </c>
      <c r="DP26">
        <v>2.7237100000000001</v>
      </c>
      <c r="DQ26">
        <v>9.4698099999999993E-2</v>
      </c>
      <c r="DR26">
        <v>9.5650399999999997E-2</v>
      </c>
      <c r="DS26">
        <v>8.8745299999999999E-2</v>
      </c>
      <c r="DT26">
        <v>7.8308600000000006E-2</v>
      </c>
      <c r="DU26">
        <v>27437</v>
      </c>
      <c r="DV26">
        <v>30900</v>
      </c>
      <c r="DW26">
        <v>28512</v>
      </c>
      <c r="DX26">
        <v>32752.799999999999</v>
      </c>
      <c r="DY26">
        <v>36117.4</v>
      </c>
      <c r="DZ26">
        <v>40607.699999999997</v>
      </c>
      <c r="EA26">
        <v>41852.5</v>
      </c>
      <c r="EB26">
        <v>46899.4</v>
      </c>
      <c r="EC26">
        <v>2.2460499999999999</v>
      </c>
      <c r="ED26">
        <v>1.8929800000000001</v>
      </c>
      <c r="EE26">
        <v>8.32677E-2</v>
      </c>
      <c r="EF26">
        <v>0</v>
      </c>
      <c r="EG26">
        <v>20.601099999999999</v>
      </c>
      <c r="EH26">
        <v>999.9</v>
      </c>
      <c r="EI26">
        <v>63.9</v>
      </c>
      <c r="EJ26">
        <v>21.3</v>
      </c>
      <c r="EK26">
        <v>16.307400000000001</v>
      </c>
      <c r="EL26">
        <v>62.709800000000001</v>
      </c>
      <c r="EM26">
        <v>20.040099999999999</v>
      </c>
      <c r="EN26">
        <v>1</v>
      </c>
      <c r="EO26">
        <v>-0.47894300000000001</v>
      </c>
      <c r="EP26">
        <v>-0.797342</v>
      </c>
      <c r="EQ26">
        <v>20.242100000000001</v>
      </c>
      <c r="ER26">
        <v>5.2288199999999998</v>
      </c>
      <c r="ES26">
        <v>12.0099</v>
      </c>
      <c r="ET26">
        <v>4.9910500000000004</v>
      </c>
      <c r="EU26">
        <v>3.3050000000000002</v>
      </c>
      <c r="EV26">
        <v>8461.5</v>
      </c>
      <c r="EW26">
        <v>9999</v>
      </c>
      <c r="EX26">
        <v>543.9</v>
      </c>
      <c r="EY26">
        <v>89.8</v>
      </c>
      <c r="EZ26">
        <v>1.85226</v>
      </c>
      <c r="FA26">
        <v>1.86131</v>
      </c>
      <c r="FB26">
        <v>1.8603099999999999</v>
      </c>
      <c r="FC26">
        <v>1.85632</v>
      </c>
      <c r="FD26">
        <v>1.86066</v>
      </c>
      <c r="FE26">
        <v>1.85693</v>
      </c>
      <c r="FF26">
        <v>1.8591299999999999</v>
      </c>
      <c r="FG26">
        <v>1.86188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-4.4290000000000003</v>
      </c>
      <c r="FV26">
        <v>-0.86570000000000003</v>
      </c>
      <c r="FW26">
        <v>-2.978405411082274</v>
      </c>
      <c r="FX26">
        <v>-4.0117494158234393E-3</v>
      </c>
      <c r="FY26">
        <v>1.087516141204025E-6</v>
      </c>
      <c r="FZ26">
        <v>-8.657206703991749E-11</v>
      </c>
      <c r="GA26">
        <v>-0.86565000000000225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9.6999999999999993</v>
      </c>
      <c r="GJ26">
        <v>9.6</v>
      </c>
      <c r="GK26">
        <v>1.01807</v>
      </c>
      <c r="GL26">
        <v>2.3571800000000001</v>
      </c>
      <c r="GM26">
        <v>1.5942400000000001</v>
      </c>
      <c r="GN26">
        <v>2.33887</v>
      </c>
      <c r="GO26">
        <v>1.40015</v>
      </c>
      <c r="GP26">
        <v>2.3083499999999999</v>
      </c>
      <c r="GQ26">
        <v>24.388400000000001</v>
      </c>
      <c r="GR26">
        <v>15.5943</v>
      </c>
      <c r="GS26">
        <v>18</v>
      </c>
      <c r="GT26">
        <v>633.23199999999997</v>
      </c>
      <c r="GU26">
        <v>428.32799999999997</v>
      </c>
      <c r="GV26">
        <v>21.817399999999999</v>
      </c>
      <c r="GW26">
        <v>20.901299999999999</v>
      </c>
      <c r="GX26">
        <v>30.0001</v>
      </c>
      <c r="GY26">
        <v>20.824000000000002</v>
      </c>
      <c r="GZ26">
        <v>20.785599999999999</v>
      </c>
      <c r="HA26">
        <v>20.439299999999999</v>
      </c>
      <c r="HB26">
        <v>0</v>
      </c>
      <c r="HC26">
        <v>-30</v>
      </c>
      <c r="HD26">
        <v>21.818999999999999</v>
      </c>
      <c r="HE26">
        <v>412.36500000000001</v>
      </c>
      <c r="HF26">
        <v>0</v>
      </c>
      <c r="HG26">
        <v>104.68899999999999</v>
      </c>
      <c r="HH26">
        <v>103.611</v>
      </c>
    </row>
    <row r="27" spans="1:216" x14ac:dyDescent="0.2">
      <c r="A27">
        <v>9</v>
      </c>
      <c r="B27">
        <v>1690073911.0999999</v>
      </c>
      <c r="C27">
        <v>484</v>
      </c>
      <c r="D27" t="s">
        <v>369</v>
      </c>
      <c r="E27" t="s">
        <v>370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1690073911.0999999</v>
      </c>
      <c r="M27">
        <f t="shared" si="0"/>
        <v>2.1559080390601152E-3</v>
      </c>
      <c r="N27">
        <f t="shared" si="1"/>
        <v>2.1559080390601153</v>
      </c>
      <c r="O27">
        <f t="shared" si="2"/>
        <v>14.247198588850058</v>
      </c>
      <c r="P27">
        <f t="shared" si="3"/>
        <v>399.97399999999999</v>
      </c>
      <c r="Q27">
        <f t="shared" si="4"/>
        <v>277.71533757796635</v>
      </c>
      <c r="R27">
        <f t="shared" si="5"/>
        <v>27.694367996269492</v>
      </c>
      <c r="S27">
        <f t="shared" si="6"/>
        <v>39.886263544339201</v>
      </c>
      <c r="T27">
        <f t="shared" si="7"/>
        <v>0.20165971990607368</v>
      </c>
      <c r="U27">
        <f t="shared" si="8"/>
        <v>3.3227119512755912</v>
      </c>
      <c r="V27">
        <f t="shared" si="9"/>
        <v>0.19509877618729657</v>
      </c>
      <c r="W27">
        <f t="shared" si="10"/>
        <v>0.1225084279311205</v>
      </c>
      <c r="X27">
        <f t="shared" si="11"/>
        <v>62.018884951544081</v>
      </c>
      <c r="Y27">
        <f t="shared" si="12"/>
        <v>22.52967004704124</v>
      </c>
      <c r="Z27">
        <f t="shared" si="13"/>
        <v>21.998999999999999</v>
      </c>
      <c r="AA27">
        <f t="shared" si="14"/>
        <v>2.6533450168747961</v>
      </c>
      <c r="AB27">
        <f t="shared" si="15"/>
        <v>56.860208596210562</v>
      </c>
      <c r="AC27">
        <f t="shared" si="16"/>
        <v>1.5747422420150401</v>
      </c>
      <c r="AD27">
        <f t="shared" si="17"/>
        <v>2.7694978279062954</v>
      </c>
      <c r="AE27">
        <f t="shared" si="18"/>
        <v>1.078602774859756</v>
      </c>
      <c r="AF27">
        <f t="shared" si="19"/>
        <v>-95.075544522551084</v>
      </c>
      <c r="AG27">
        <f t="shared" si="20"/>
        <v>126.18202250757426</v>
      </c>
      <c r="AH27">
        <f t="shared" si="21"/>
        <v>7.8204696546026051</v>
      </c>
      <c r="AI27">
        <f t="shared" si="22"/>
        <v>100.94583259116986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53455.730832045425</v>
      </c>
      <c r="AO27">
        <f t="shared" si="26"/>
        <v>374.98500000000001</v>
      </c>
      <c r="AP27">
        <f t="shared" si="27"/>
        <v>316.11241500080001</v>
      </c>
      <c r="AQ27">
        <f t="shared" si="28"/>
        <v>0.84300016000853373</v>
      </c>
      <c r="AR27">
        <f t="shared" si="29"/>
        <v>0.16539030881647021</v>
      </c>
      <c r="AS27">
        <v>1690073911.0999999</v>
      </c>
      <c r="AT27">
        <v>399.97399999999999</v>
      </c>
      <c r="AU27">
        <v>410.89100000000002</v>
      </c>
      <c r="AV27">
        <v>15.7913</v>
      </c>
      <c r="AW27">
        <v>14.2582</v>
      </c>
      <c r="AX27">
        <v>404.40199999999999</v>
      </c>
      <c r="AY27">
        <v>16.6569</v>
      </c>
      <c r="AZ27">
        <v>599.97900000000004</v>
      </c>
      <c r="BA27">
        <v>99.622399999999999</v>
      </c>
      <c r="BB27">
        <v>9.9740800000000004E-2</v>
      </c>
      <c r="BC27">
        <v>22.703399999999998</v>
      </c>
      <c r="BD27">
        <v>21.998999999999999</v>
      </c>
      <c r="BE27">
        <v>999.9</v>
      </c>
      <c r="BF27">
        <v>0</v>
      </c>
      <c r="BG27">
        <v>0</v>
      </c>
      <c r="BH27">
        <v>10002.5</v>
      </c>
      <c r="BI27">
        <v>0</v>
      </c>
      <c r="BJ27">
        <v>25.679600000000001</v>
      </c>
      <c r="BK27">
        <v>-10.917299999999999</v>
      </c>
      <c r="BL27">
        <v>406.39100000000002</v>
      </c>
      <c r="BM27">
        <v>416.834</v>
      </c>
      <c r="BN27">
        <v>1.53311</v>
      </c>
      <c r="BO27">
        <v>410.89100000000002</v>
      </c>
      <c r="BP27">
        <v>14.2582</v>
      </c>
      <c r="BQ27">
        <v>1.57317</v>
      </c>
      <c r="BR27">
        <v>1.4204300000000001</v>
      </c>
      <c r="BS27">
        <v>13.698399999999999</v>
      </c>
      <c r="BT27">
        <v>12.137600000000001</v>
      </c>
      <c r="BU27">
        <v>374.98500000000001</v>
      </c>
      <c r="BV27">
        <v>0.89999300000000004</v>
      </c>
      <c r="BW27">
        <v>0.100007</v>
      </c>
      <c r="BX27">
        <v>0</v>
      </c>
      <c r="BY27">
        <v>2.4582000000000002</v>
      </c>
      <c r="BZ27">
        <v>0</v>
      </c>
      <c r="CA27">
        <v>4712.29</v>
      </c>
      <c r="CB27">
        <v>3041.61</v>
      </c>
      <c r="CC27">
        <v>37.686999999999998</v>
      </c>
      <c r="CD27">
        <v>41.875</v>
      </c>
      <c r="CE27">
        <v>39.686999999999998</v>
      </c>
      <c r="CF27">
        <v>40.936999999999998</v>
      </c>
      <c r="CG27">
        <v>38</v>
      </c>
      <c r="CH27">
        <v>337.48</v>
      </c>
      <c r="CI27">
        <v>37.5</v>
      </c>
      <c r="CJ27">
        <v>0</v>
      </c>
      <c r="CK27">
        <v>1690073927.5</v>
      </c>
      <c r="CL27">
        <v>0</v>
      </c>
      <c r="CM27">
        <v>1690073276.5</v>
      </c>
      <c r="CN27" t="s">
        <v>350</v>
      </c>
      <c r="CO27">
        <v>1690073270.5</v>
      </c>
      <c r="CP27">
        <v>1690073276.5</v>
      </c>
      <c r="CQ27">
        <v>49</v>
      </c>
      <c r="CR27">
        <v>-1.6E-2</v>
      </c>
      <c r="CS27">
        <v>0.02</v>
      </c>
      <c r="CT27">
        <v>-4.4720000000000004</v>
      </c>
      <c r="CU27">
        <v>-0.86599999999999999</v>
      </c>
      <c r="CV27">
        <v>414</v>
      </c>
      <c r="CW27">
        <v>14</v>
      </c>
      <c r="CX27">
        <v>0.19</v>
      </c>
      <c r="CY27">
        <v>0.05</v>
      </c>
      <c r="CZ27">
        <v>10.199660487335549</v>
      </c>
      <c r="DA27">
        <v>-8.3850738446533221E-2</v>
      </c>
      <c r="DB27">
        <v>2.9164973479894971E-2</v>
      </c>
      <c r="DC27">
        <v>1</v>
      </c>
      <c r="DD27">
        <v>410.89239024390241</v>
      </c>
      <c r="DE27">
        <v>-0.38989547038276912</v>
      </c>
      <c r="DF27">
        <v>4.1542736178647947E-2</v>
      </c>
      <c r="DG27">
        <v>-1</v>
      </c>
      <c r="DH27">
        <v>375.00162499999999</v>
      </c>
      <c r="DI27">
        <v>4.9339507690369211E-2</v>
      </c>
      <c r="DJ27">
        <v>4.6385713048307332E-2</v>
      </c>
      <c r="DK27">
        <v>1</v>
      </c>
      <c r="DL27">
        <v>2</v>
      </c>
      <c r="DM27">
        <v>2</v>
      </c>
      <c r="DN27" t="s">
        <v>351</v>
      </c>
      <c r="DO27">
        <v>3.2134100000000001</v>
      </c>
      <c r="DP27">
        <v>2.7234600000000002</v>
      </c>
      <c r="DQ27">
        <v>9.46993E-2</v>
      </c>
      <c r="DR27">
        <v>9.5399399999999995E-2</v>
      </c>
      <c r="DS27">
        <v>8.8706199999999999E-2</v>
      </c>
      <c r="DT27">
        <v>7.8376699999999994E-2</v>
      </c>
      <c r="DU27">
        <v>27437.3</v>
      </c>
      <c r="DV27">
        <v>30909.200000000001</v>
      </c>
      <c r="DW27">
        <v>28512.400000000001</v>
      </c>
      <c r="DX27">
        <v>32753.4</v>
      </c>
      <c r="DY27">
        <v>36119.599999999999</v>
      </c>
      <c r="DZ27">
        <v>40605.199999999997</v>
      </c>
      <c r="EA27">
        <v>41853.199999999997</v>
      </c>
      <c r="EB27">
        <v>46900</v>
      </c>
      <c r="EC27">
        <v>2.2454499999999999</v>
      </c>
      <c r="ED27">
        <v>1.8929800000000001</v>
      </c>
      <c r="EE27">
        <v>8.2168699999999997E-2</v>
      </c>
      <c r="EF27">
        <v>0</v>
      </c>
      <c r="EG27">
        <v>20.642700000000001</v>
      </c>
      <c r="EH27">
        <v>999.9</v>
      </c>
      <c r="EI27">
        <v>63.9</v>
      </c>
      <c r="EJ27">
        <v>21.3</v>
      </c>
      <c r="EK27">
        <v>16.3066</v>
      </c>
      <c r="EL27">
        <v>62.279800000000002</v>
      </c>
      <c r="EM27">
        <v>20.316500000000001</v>
      </c>
      <c r="EN27">
        <v>1</v>
      </c>
      <c r="EO27">
        <v>-0.47924</v>
      </c>
      <c r="EP27">
        <v>-0.451762</v>
      </c>
      <c r="EQ27">
        <v>20.244499999999999</v>
      </c>
      <c r="ER27">
        <v>5.2280699999999998</v>
      </c>
      <c r="ES27">
        <v>12.0099</v>
      </c>
      <c r="ET27">
        <v>4.9911500000000002</v>
      </c>
      <c r="EU27">
        <v>3.3050000000000002</v>
      </c>
      <c r="EV27">
        <v>8462.9</v>
      </c>
      <c r="EW27">
        <v>9999</v>
      </c>
      <c r="EX27">
        <v>543.9</v>
      </c>
      <c r="EY27">
        <v>89.8</v>
      </c>
      <c r="EZ27">
        <v>1.85226</v>
      </c>
      <c r="FA27">
        <v>1.86128</v>
      </c>
      <c r="FB27">
        <v>1.8603000000000001</v>
      </c>
      <c r="FC27">
        <v>1.85633</v>
      </c>
      <c r="FD27">
        <v>1.86066</v>
      </c>
      <c r="FE27">
        <v>1.85694</v>
      </c>
      <c r="FF27">
        <v>1.8591200000000001</v>
      </c>
      <c r="FG27">
        <v>1.86188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-4.4279999999999999</v>
      </c>
      <c r="FV27">
        <v>-0.86560000000000004</v>
      </c>
      <c r="FW27">
        <v>-2.978405411082274</v>
      </c>
      <c r="FX27">
        <v>-4.0117494158234393E-3</v>
      </c>
      <c r="FY27">
        <v>1.087516141204025E-6</v>
      </c>
      <c r="FZ27">
        <v>-8.657206703991749E-11</v>
      </c>
      <c r="GA27">
        <v>-0.86565000000000225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10.7</v>
      </c>
      <c r="GJ27">
        <v>10.6</v>
      </c>
      <c r="GK27">
        <v>1.01562</v>
      </c>
      <c r="GL27">
        <v>2.3596200000000001</v>
      </c>
      <c r="GM27">
        <v>1.5942400000000001</v>
      </c>
      <c r="GN27">
        <v>2.33887</v>
      </c>
      <c r="GO27">
        <v>1.40015</v>
      </c>
      <c r="GP27">
        <v>2.2216800000000001</v>
      </c>
      <c r="GQ27">
        <v>24.408799999999999</v>
      </c>
      <c r="GR27">
        <v>15.5855</v>
      </c>
      <c r="GS27">
        <v>18</v>
      </c>
      <c r="GT27">
        <v>632.755</v>
      </c>
      <c r="GU27">
        <v>428.33300000000003</v>
      </c>
      <c r="GV27">
        <v>21.622199999999999</v>
      </c>
      <c r="GW27">
        <v>20.8996</v>
      </c>
      <c r="GX27">
        <v>29.9999</v>
      </c>
      <c r="GY27">
        <v>20.822199999999999</v>
      </c>
      <c r="GZ27">
        <v>20.786100000000001</v>
      </c>
      <c r="HA27">
        <v>20.386399999999998</v>
      </c>
      <c r="HB27">
        <v>0</v>
      </c>
      <c r="HC27">
        <v>-30</v>
      </c>
      <c r="HD27">
        <v>21.646000000000001</v>
      </c>
      <c r="HE27">
        <v>410.98599999999999</v>
      </c>
      <c r="HF27">
        <v>0</v>
      </c>
      <c r="HG27">
        <v>104.69</v>
      </c>
      <c r="HH27">
        <v>103.61199999999999</v>
      </c>
    </row>
    <row r="28" spans="1:216" x14ac:dyDescent="0.2">
      <c r="A28">
        <v>10</v>
      </c>
      <c r="B28">
        <v>1690073971.5999999</v>
      </c>
      <c r="C28">
        <v>544.5</v>
      </c>
      <c r="D28" t="s">
        <v>371</v>
      </c>
      <c r="E28" t="s">
        <v>372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1690073971.5999999</v>
      </c>
      <c r="M28">
        <f t="shared" si="0"/>
        <v>2.1743632788073712E-3</v>
      </c>
      <c r="N28">
        <f t="shared" si="1"/>
        <v>2.174363278807371</v>
      </c>
      <c r="O28">
        <f t="shared" si="2"/>
        <v>10.685948197072431</v>
      </c>
      <c r="P28">
        <f t="shared" si="3"/>
        <v>400.08699999999999</v>
      </c>
      <c r="Q28">
        <f t="shared" si="4"/>
        <v>307.56234580343414</v>
      </c>
      <c r="R28">
        <f t="shared" si="5"/>
        <v>30.669944150455176</v>
      </c>
      <c r="S28">
        <f t="shared" si="6"/>
        <v>39.896450631071204</v>
      </c>
      <c r="T28">
        <f t="shared" si="7"/>
        <v>0.20386285371942825</v>
      </c>
      <c r="U28">
        <f t="shared" si="8"/>
        <v>3.3217092107364019</v>
      </c>
      <c r="V28">
        <f t="shared" si="9"/>
        <v>0.1971583824668719</v>
      </c>
      <c r="W28">
        <f t="shared" si="10"/>
        <v>0.12380799120447969</v>
      </c>
      <c r="X28">
        <f t="shared" si="11"/>
        <v>41.347475355286214</v>
      </c>
      <c r="Y28">
        <f t="shared" si="12"/>
        <v>22.46658072787751</v>
      </c>
      <c r="Z28">
        <f t="shared" si="13"/>
        <v>22.003499999999999</v>
      </c>
      <c r="AA28">
        <f t="shared" si="14"/>
        <v>2.6540732995016425</v>
      </c>
      <c r="AB28">
        <f t="shared" si="15"/>
        <v>56.793103001695968</v>
      </c>
      <c r="AC28">
        <f t="shared" si="16"/>
        <v>1.57765125032584</v>
      </c>
      <c r="AD28">
        <f t="shared" si="17"/>
        <v>2.7778923266065032</v>
      </c>
      <c r="AE28">
        <f t="shared" si="18"/>
        <v>1.0764220491758025</v>
      </c>
      <c r="AF28">
        <f t="shared" si="19"/>
        <v>-95.88942059540507</v>
      </c>
      <c r="AG28">
        <f t="shared" si="20"/>
        <v>134.27417422952195</v>
      </c>
      <c r="AH28">
        <f t="shared" si="21"/>
        <v>8.3268163813394604</v>
      </c>
      <c r="AI28">
        <f t="shared" si="22"/>
        <v>88.059045370742552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53422.762883049632</v>
      </c>
      <c r="AO28">
        <f t="shared" si="26"/>
        <v>249.99600000000001</v>
      </c>
      <c r="AP28">
        <f t="shared" si="27"/>
        <v>210.74695800792034</v>
      </c>
      <c r="AQ28">
        <f t="shared" si="28"/>
        <v>0.84300132005280215</v>
      </c>
      <c r="AR28">
        <f t="shared" si="29"/>
        <v>0.16539254770190809</v>
      </c>
      <c r="AS28">
        <v>1690073971.5999999</v>
      </c>
      <c r="AT28">
        <v>400.08699999999999</v>
      </c>
      <c r="AU28">
        <v>408.43599999999998</v>
      </c>
      <c r="AV28">
        <v>15.8209</v>
      </c>
      <c r="AW28">
        <v>14.274800000000001</v>
      </c>
      <c r="AX28">
        <v>404.51600000000002</v>
      </c>
      <c r="AY28">
        <v>16.686499999999999</v>
      </c>
      <c r="AZ28">
        <v>600.00900000000001</v>
      </c>
      <c r="BA28">
        <v>99.619600000000005</v>
      </c>
      <c r="BB28">
        <v>9.9837599999999999E-2</v>
      </c>
      <c r="BC28">
        <v>22.753299999999999</v>
      </c>
      <c r="BD28">
        <v>22.003499999999999</v>
      </c>
      <c r="BE28">
        <v>999.9</v>
      </c>
      <c r="BF28">
        <v>0</v>
      </c>
      <c r="BG28">
        <v>0</v>
      </c>
      <c r="BH28">
        <v>9998.1200000000008</v>
      </c>
      <c r="BI28">
        <v>0</v>
      </c>
      <c r="BJ28">
        <v>24.2272</v>
      </c>
      <c r="BK28">
        <v>-8.3491800000000005</v>
      </c>
      <c r="BL28">
        <v>406.51799999999997</v>
      </c>
      <c r="BM28">
        <v>414.351</v>
      </c>
      <c r="BN28">
        <v>1.5461100000000001</v>
      </c>
      <c r="BO28">
        <v>408.43599999999998</v>
      </c>
      <c r="BP28">
        <v>14.274800000000001</v>
      </c>
      <c r="BQ28">
        <v>1.5760700000000001</v>
      </c>
      <c r="BR28">
        <v>1.42205</v>
      </c>
      <c r="BS28">
        <v>13.726800000000001</v>
      </c>
      <c r="BT28">
        <v>12.1548</v>
      </c>
      <c r="BU28">
        <v>249.99600000000001</v>
      </c>
      <c r="BV28">
        <v>0.89995099999999995</v>
      </c>
      <c r="BW28">
        <v>0.100049</v>
      </c>
      <c r="BX28">
        <v>0</v>
      </c>
      <c r="BY28">
        <v>2.8965999999999998</v>
      </c>
      <c r="BZ28">
        <v>0</v>
      </c>
      <c r="CA28">
        <v>3701.26</v>
      </c>
      <c r="CB28">
        <v>2027.77</v>
      </c>
      <c r="CC28">
        <v>37.061999999999998</v>
      </c>
      <c r="CD28">
        <v>40.875</v>
      </c>
      <c r="CE28">
        <v>38.811999999999998</v>
      </c>
      <c r="CF28">
        <v>39.625</v>
      </c>
      <c r="CG28">
        <v>37.186999999999998</v>
      </c>
      <c r="CH28">
        <v>224.98</v>
      </c>
      <c r="CI28">
        <v>25.01</v>
      </c>
      <c r="CJ28">
        <v>0</v>
      </c>
      <c r="CK28">
        <v>1690073988.0999999</v>
      </c>
      <c r="CL28">
        <v>0</v>
      </c>
      <c r="CM28">
        <v>1690073276.5</v>
      </c>
      <c r="CN28" t="s">
        <v>350</v>
      </c>
      <c r="CO28">
        <v>1690073270.5</v>
      </c>
      <c r="CP28">
        <v>1690073276.5</v>
      </c>
      <c r="CQ28">
        <v>49</v>
      </c>
      <c r="CR28">
        <v>-1.6E-2</v>
      </c>
      <c r="CS28">
        <v>0.02</v>
      </c>
      <c r="CT28">
        <v>-4.4720000000000004</v>
      </c>
      <c r="CU28">
        <v>-0.86599999999999999</v>
      </c>
      <c r="CV28">
        <v>414</v>
      </c>
      <c r="CW28">
        <v>14</v>
      </c>
      <c r="CX28">
        <v>0.19</v>
      </c>
      <c r="CY28">
        <v>0.05</v>
      </c>
      <c r="CZ28">
        <v>7.6671792827209186</v>
      </c>
      <c r="DA28">
        <v>5.962812673171153E-3</v>
      </c>
      <c r="DB28">
        <v>1.747433756572353E-2</v>
      </c>
      <c r="DC28">
        <v>1</v>
      </c>
      <c r="DD28">
        <v>408.46140000000003</v>
      </c>
      <c r="DE28">
        <v>-0.46075046904382988</v>
      </c>
      <c r="DF28">
        <v>4.8131486575834298E-2</v>
      </c>
      <c r="DG28">
        <v>-1</v>
      </c>
      <c r="DH28">
        <v>249.98995121951219</v>
      </c>
      <c r="DI28">
        <v>0.108036796320369</v>
      </c>
      <c r="DJ28">
        <v>9.5100447850888559E-2</v>
      </c>
      <c r="DK28">
        <v>1</v>
      </c>
      <c r="DL28">
        <v>2</v>
      </c>
      <c r="DM28">
        <v>2</v>
      </c>
      <c r="DN28" t="s">
        <v>351</v>
      </c>
      <c r="DO28">
        <v>3.21347</v>
      </c>
      <c r="DP28">
        <v>2.7235100000000001</v>
      </c>
      <c r="DQ28">
        <v>9.4715599999999997E-2</v>
      </c>
      <c r="DR28">
        <v>9.4964699999999999E-2</v>
      </c>
      <c r="DS28">
        <v>8.8817499999999994E-2</v>
      </c>
      <c r="DT28">
        <v>7.8440599999999999E-2</v>
      </c>
      <c r="DU28">
        <v>27436.6</v>
      </c>
      <c r="DV28">
        <v>30922.6</v>
      </c>
      <c r="DW28">
        <v>28512.2</v>
      </c>
      <c r="DX28">
        <v>32751.9</v>
      </c>
      <c r="DY28">
        <v>36114.9</v>
      </c>
      <c r="DZ28">
        <v>40599.599999999999</v>
      </c>
      <c r="EA28">
        <v>41853</v>
      </c>
      <c r="EB28">
        <v>46896.9</v>
      </c>
      <c r="EC28">
        <v>2.2457199999999999</v>
      </c>
      <c r="ED28">
        <v>1.8928700000000001</v>
      </c>
      <c r="EE28">
        <v>8.0414100000000002E-2</v>
      </c>
      <c r="EF28">
        <v>0</v>
      </c>
      <c r="EG28">
        <v>20.676100000000002</v>
      </c>
      <c r="EH28">
        <v>999.9</v>
      </c>
      <c r="EI28">
        <v>64</v>
      </c>
      <c r="EJ28">
        <v>21.3</v>
      </c>
      <c r="EK28">
        <v>16.334</v>
      </c>
      <c r="EL28">
        <v>62.939799999999998</v>
      </c>
      <c r="EM28">
        <v>20.040099999999999</v>
      </c>
      <c r="EN28">
        <v>1</v>
      </c>
      <c r="EO28">
        <v>-0.47780499999999998</v>
      </c>
      <c r="EP28">
        <v>-0.80828199999999994</v>
      </c>
      <c r="EQ28">
        <v>20.241900000000001</v>
      </c>
      <c r="ER28">
        <v>5.2270200000000004</v>
      </c>
      <c r="ES28">
        <v>12.0099</v>
      </c>
      <c r="ET28">
        <v>4.9900500000000001</v>
      </c>
      <c r="EU28">
        <v>3.3050000000000002</v>
      </c>
      <c r="EV28">
        <v>8464.2999999999993</v>
      </c>
      <c r="EW28">
        <v>9999</v>
      </c>
      <c r="EX28">
        <v>543.9</v>
      </c>
      <c r="EY28">
        <v>89.9</v>
      </c>
      <c r="EZ28">
        <v>1.85226</v>
      </c>
      <c r="FA28">
        <v>1.86134</v>
      </c>
      <c r="FB28">
        <v>1.8602700000000001</v>
      </c>
      <c r="FC28">
        <v>1.8563499999999999</v>
      </c>
      <c r="FD28">
        <v>1.86066</v>
      </c>
      <c r="FE28">
        <v>1.85687</v>
      </c>
      <c r="FF28">
        <v>1.8591299999999999</v>
      </c>
      <c r="FG28">
        <v>1.86188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-4.4290000000000003</v>
      </c>
      <c r="FV28">
        <v>-0.86560000000000004</v>
      </c>
      <c r="FW28">
        <v>-2.978405411082274</v>
      </c>
      <c r="FX28">
        <v>-4.0117494158234393E-3</v>
      </c>
      <c r="FY28">
        <v>1.087516141204025E-6</v>
      </c>
      <c r="FZ28">
        <v>-8.657206703991749E-11</v>
      </c>
      <c r="GA28">
        <v>-0.86565000000000225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11.7</v>
      </c>
      <c r="GJ28">
        <v>11.6</v>
      </c>
      <c r="GK28">
        <v>1.01074</v>
      </c>
      <c r="GL28">
        <v>2.3547400000000001</v>
      </c>
      <c r="GM28">
        <v>1.5942400000000001</v>
      </c>
      <c r="GN28">
        <v>2.33887</v>
      </c>
      <c r="GO28">
        <v>1.40015</v>
      </c>
      <c r="GP28">
        <v>2.2961399999999998</v>
      </c>
      <c r="GQ28">
        <v>24.408799999999999</v>
      </c>
      <c r="GR28">
        <v>15.5855</v>
      </c>
      <c r="GS28">
        <v>18</v>
      </c>
      <c r="GT28">
        <v>633.077</v>
      </c>
      <c r="GU28">
        <v>428.33600000000001</v>
      </c>
      <c r="GV28">
        <v>22.0349</v>
      </c>
      <c r="GW28">
        <v>20.913499999999999</v>
      </c>
      <c r="GX28">
        <v>30.0002</v>
      </c>
      <c r="GY28">
        <v>20.831099999999999</v>
      </c>
      <c r="GZ28">
        <v>20.793199999999999</v>
      </c>
      <c r="HA28">
        <v>20.285399999999999</v>
      </c>
      <c r="HB28">
        <v>0</v>
      </c>
      <c r="HC28">
        <v>-30</v>
      </c>
      <c r="HD28">
        <v>22.032800000000002</v>
      </c>
      <c r="HE28">
        <v>408.34500000000003</v>
      </c>
      <c r="HF28">
        <v>0</v>
      </c>
      <c r="HG28">
        <v>104.69</v>
      </c>
      <c r="HH28">
        <v>103.60599999999999</v>
      </c>
    </row>
    <row r="29" spans="1:216" x14ac:dyDescent="0.2">
      <c r="A29">
        <v>11</v>
      </c>
      <c r="B29">
        <v>1690074032.0999999</v>
      </c>
      <c r="C29">
        <v>605</v>
      </c>
      <c r="D29" t="s">
        <v>373</v>
      </c>
      <c r="E29" t="s">
        <v>374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1690074032.0999999</v>
      </c>
      <c r="M29">
        <f t="shared" si="0"/>
        <v>2.1558437529716123E-3</v>
      </c>
      <c r="N29">
        <f t="shared" si="1"/>
        <v>2.1558437529716121</v>
      </c>
      <c r="O29">
        <f t="shared" si="2"/>
        <v>7.9848566918638237</v>
      </c>
      <c r="P29">
        <f t="shared" si="3"/>
        <v>400.07400000000001</v>
      </c>
      <c r="Q29">
        <f t="shared" si="4"/>
        <v>328.56924814421671</v>
      </c>
      <c r="R29">
        <f t="shared" si="5"/>
        <v>32.766088757221269</v>
      </c>
      <c r="S29">
        <f t="shared" si="6"/>
        <v>39.896795782004396</v>
      </c>
      <c r="T29">
        <f t="shared" si="7"/>
        <v>0.20189897843551283</v>
      </c>
      <c r="U29">
        <f t="shared" si="8"/>
        <v>3.3259653057977161</v>
      </c>
      <c r="V29">
        <f t="shared" si="9"/>
        <v>0.19532893765414103</v>
      </c>
      <c r="W29">
        <f t="shared" si="10"/>
        <v>0.12265306796506023</v>
      </c>
      <c r="X29">
        <f t="shared" si="11"/>
        <v>29.787176999999996</v>
      </c>
      <c r="Y29">
        <f t="shared" si="12"/>
        <v>22.409916559705149</v>
      </c>
      <c r="Z29">
        <f t="shared" si="13"/>
        <v>22.0106</v>
      </c>
      <c r="AA29">
        <f t="shared" si="14"/>
        <v>2.655222723460227</v>
      </c>
      <c r="AB29">
        <f t="shared" si="15"/>
        <v>56.805404306137483</v>
      </c>
      <c r="AC29">
        <f t="shared" si="16"/>
        <v>1.5779355552678598</v>
      </c>
      <c r="AD29">
        <f t="shared" si="17"/>
        <v>2.7777912586696849</v>
      </c>
      <c r="AE29">
        <f t="shared" si="18"/>
        <v>1.0772871681923673</v>
      </c>
      <c r="AF29">
        <f t="shared" si="19"/>
        <v>-95.072709506048099</v>
      </c>
      <c r="AG29">
        <f t="shared" si="20"/>
        <v>133.06553658625225</v>
      </c>
      <c r="AH29">
        <f t="shared" si="21"/>
        <v>8.2415766946990274</v>
      </c>
      <c r="AI29">
        <f t="shared" si="22"/>
        <v>76.021580774903171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53524.371151213396</v>
      </c>
      <c r="AO29">
        <f t="shared" si="26"/>
        <v>180.11</v>
      </c>
      <c r="AP29">
        <f t="shared" si="27"/>
        <v>151.8321</v>
      </c>
      <c r="AQ29">
        <f t="shared" si="28"/>
        <v>0.84299650213758248</v>
      </c>
      <c r="AR29">
        <f t="shared" si="29"/>
        <v>0.16538324912553437</v>
      </c>
      <c r="AS29">
        <v>1690074032.0999999</v>
      </c>
      <c r="AT29">
        <v>400.07400000000001</v>
      </c>
      <c r="AU29">
        <v>406.46600000000001</v>
      </c>
      <c r="AV29">
        <v>15.8231</v>
      </c>
      <c r="AW29">
        <v>14.2902</v>
      </c>
      <c r="AX29">
        <v>404.50299999999999</v>
      </c>
      <c r="AY29">
        <v>16.688800000000001</v>
      </c>
      <c r="AZ29">
        <v>600.02</v>
      </c>
      <c r="BA29">
        <v>99.623699999999999</v>
      </c>
      <c r="BB29">
        <v>9.9840600000000002E-2</v>
      </c>
      <c r="BC29">
        <v>22.752700000000001</v>
      </c>
      <c r="BD29">
        <v>22.0106</v>
      </c>
      <c r="BE29">
        <v>999.9</v>
      </c>
      <c r="BF29">
        <v>0</v>
      </c>
      <c r="BG29">
        <v>0</v>
      </c>
      <c r="BH29">
        <v>10017.5</v>
      </c>
      <c r="BI29">
        <v>0</v>
      </c>
      <c r="BJ29">
        <v>23.366900000000001</v>
      </c>
      <c r="BK29">
        <v>-6.39175</v>
      </c>
      <c r="BL29">
        <v>406.50599999999997</v>
      </c>
      <c r="BM29">
        <v>412.35899999999998</v>
      </c>
      <c r="BN29">
        <v>1.53288</v>
      </c>
      <c r="BO29">
        <v>406.46600000000001</v>
      </c>
      <c r="BP29">
        <v>14.2902</v>
      </c>
      <c r="BQ29">
        <v>1.57636</v>
      </c>
      <c r="BR29">
        <v>1.42364</v>
      </c>
      <c r="BS29">
        <v>13.7296</v>
      </c>
      <c r="BT29">
        <v>12.171900000000001</v>
      </c>
      <c r="BU29">
        <v>180.11</v>
      </c>
      <c r="BV29">
        <v>0.90009799999999995</v>
      </c>
      <c r="BW29">
        <v>9.9901799999999999E-2</v>
      </c>
      <c r="BX29">
        <v>0</v>
      </c>
      <c r="BY29">
        <v>2.4060000000000001</v>
      </c>
      <c r="BZ29">
        <v>0</v>
      </c>
      <c r="CA29">
        <v>3122.05</v>
      </c>
      <c r="CB29">
        <v>1460.97</v>
      </c>
      <c r="CC29">
        <v>35.625</v>
      </c>
      <c r="CD29">
        <v>39</v>
      </c>
      <c r="CE29">
        <v>37.186999999999998</v>
      </c>
      <c r="CF29">
        <v>37.625</v>
      </c>
      <c r="CG29">
        <v>35.811999999999998</v>
      </c>
      <c r="CH29">
        <v>162.12</v>
      </c>
      <c r="CI29">
        <v>17.989999999999998</v>
      </c>
      <c r="CJ29">
        <v>0</v>
      </c>
      <c r="CK29">
        <v>1690074048.7</v>
      </c>
      <c r="CL29">
        <v>0</v>
      </c>
      <c r="CM29">
        <v>1690073276.5</v>
      </c>
      <c r="CN29" t="s">
        <v>350</v>
      </c>
      <c r="CO29">
        <v>1690073270.5</v>
      </c>
      <c r="CP29">
        <v>1690073276.5</v>
      </c>
      <c r="CQ29">
        <v>49</v>
      </c>
      <c r="CR29">
        <v>-1.6E-2</v>
      </c>
      <c r="CS29">
        <v>0.02</v>
      </c>
      <c r="CT29">
        <v>-4.4720000000000004</v>
      </c>
      <c r="CU29">
        <v>-0.86599999999999999</v>
      </c>
      <c r="CV29">
        <v>414</v>
      </c>
      <c r="CW29">
        <v>14</v>
      </c>
      <c r="CX29">
        <v>0.19</v>
      </c>
      <c r="CY29">
        <v>0.05</v>
      </c>
      <c r="CZ29">
        <v>5.7304131254563933</v>
      </c>
      <c r="DA29">
        <v>-3.5579901056146258E-2</v>
      </c>
      <c r="DB29">
        <v>2.6865148136930309E-2</v>
      </c>
      <c r="DC29">
        <v>1</v>
      </c>
      <c r="DD29">
        <v>406.51156097560983</v>
      </c>
      <c r="DE29">
        <v>-0.53078048780485998</v>
      </c>
      <c r="DF29">
        <v>5.5704818191789303E-2</v>
      </c>
      <c r="DG29">
        <v>-1</v>
      </c>
      <c r="DH29">
        <v>179.9903902439024</v>
      </c>
      <c r="DI29">
        <v>3.0796434453107592E-5</v>
      </c>
      <c r="DJ29">
        <v>0.14919489268195371</v>
      </c>
      <c r="DK29">
        <v>1</v>
      </c>
      <c r="DL29">
        <v>2</v>
      </c>
      <c r="DM29">
        <v>2</v>
      </c>
      <c r="DN29" t="s">
        <v>351</v>
      </c>
      <c r="DO29">
        <v>3.21346</v>
      </c>
      <c r="DP29">
        <v>2.7236899999999999</v>
      </c>
      <c r="DQ29">
        <v>9.4714400000000004E-2</v>
      </c>
      <c r="DR29">
        <v>9.4619300000000003E-2</v>
      </c>
      <c r="DS29">
        <v>8.8827100000000006E-2</v>
      </c>
      <c r="DT29">
        <v>7.8503900000000001E-2</v>
      </c>
      <c r="DU29">
        <v>27436</v>
      </c>
      <c r="DV29">
        <v>30934.5</v>
      </c>
      <c r="DW29">
        <v>28511.599999999999</v>
      </c>
      <c r="DX29">
        <v>32752.2</v>
      </c>
      <c r="DY29">
        <v>36113.1</v>
      </c>
      <c r="DZ29">
        <v>40597.4</v>
      </c>
      <c r="EA29">
        <v>41851.300000000003</v>
      </c>
      <c r="EB29">
        <v>46897.599999999999</v>
      </c>
      <c r="EC29">
        <v>2.2454000000000001</v>
      </c>
      <c r="ED29">
        <v>1.8925000000000001</v>
      </c>
      <c r="EE29">
        <v>7.0415400000000003E-2</v>
      </c>
      <c r="EF29">
        <v>0</v>
      </c>
      <c r="EG29">
        <v>20.848400000000002</v>
      </c>
      <c r="EH29">
        <v>999.9</v>
      </c>
      <c r="EI29">
        <v>64</v>
      </c>
      <c r="EJ29">
        <v>21.3</v>
      </c>
      <c r="EK29">
        <v>16.331199999999999</v>
      </c>
      <c r="EL29">
        <v>63.259799999999998</v>
      </c>
      <c r="EM29">
        <v>20.308499999999999</v>
      </c>
      <c r="EN29">
        <v>1</v>
      </c>
      <c r="EO29">
        <v>-0.477246</v>
      </c>
      <c r="EP29">
        <v>-0.40559600000000001</v>
      </c>
      <c r="EQ29">
        <v>20.244399999999999</v>
      </c>
      <c r="ER29">
        <v>5.2276199999999999</v>
      </c>
      <c r="ES29">
        <v>12.0099</v>
      </c>
      <c r="ET29">
        <v>4.9900500000000001</v>
      </c>
      <c r="EU29">
        <v>3.3050000000000002</v>
      </c>
      <c r="EV29">
        <v>8465.7000000000007</v>
      </c>
      <c r="EW29">
        <v>9999</v>
      </c>
      <c r="EX29">
        <v>543.9</v>
      </c>
      <c r="EY29">
        <v>89.9</v>
      </c>
      <c r="EZ29">
        <v>1.8522700000000001</v>
      </c>
      <c r="FA29">
        <v>1.86137</v>
      </c>
      <c r="FB29">
        <v>1.86033</v>
      </c>
      <c r="FC29">
        <v>1.85633</v>
      </c>
      <c r="FD29">
        <v>1.86066</v>
      </c>
      <c r="FE29">
        <v>1.8569500000000001</v>
      </c>
      <c r="FF29">
        <v>1.8591299999999999</v>
      </c>
      <c r="FG29">
        <v>1.86189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-4.4290000000000003</v>
      </c>
      <c r="FV29">
        <v>-0.86570000000000003</v>
      </c>
      <c r="FW29">
        <v>-2.978405411082274</v>
      </c>
      <c r="FX29">
        <v>-4.0117494158234393E-3</v>
      </c>
      <c r="FY29">
        <v>1.087516141204025E-6</v>
      </c>
      <c r="FZ29">
        <v>-8.657206703991749E-11</v>
      </c>
      <c r="GA29">
        <v>-0.86565000000000225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12.7</v>
      </c>
      <c r="GJ29">
        <v>12.6</v>
      </c>
      <c r="GK29">
        <v>1.00708</v>
      </c>
      <c r="GL29">
        <v>2.3571800000000001</v>
      </c>
      <c r="GM29">
        <v>1.5942400000000001</v>
      </c>
      <c r="GN29">
        <v>2.33887</v>
      </c>
      <c r="GO29">
        <v>1.40015</v>
      </c>
      <c r="GP29">
        <v>2.2631800000000002</v>
      </c>
      <c r="GQ29">
        <v>24.4495</v>
      </c>
      <c r="GR29">
        <v>15.568</v>
      </c>
      <c r="GS29">
        <v>18</v>
      </c>
      <c r="GT29">
        <v>632.96699999999998</v>
      </c>
      <c r="GU29">
        <v>428.19400000000002</v>
      </c>
      <c r="GV29">
        <v>21.765000000000001</v>
      </c>
      <c r="GW29">
        <v>20.930599999999998</v>
      </c>
      <c r="GX29">
        <v>30.0001</v>
      </c>
      <c r="GY29">
        <v>20.8416</v>
      </c>
      <c r="GZ29">
        <v>20.802700000000002</v>
      </c>
      <c r="HA29">
        <v>20.211600000000001</v>
      </c>
      <c r="HB29">
        <v>0</v>
      </c>
      <c r="HC29">
        <v>-30</v>
      </c>
      <c r="HD29">
        <v>21.746400000000001</v>
      </c>
      <c r="HE29">
        <v>406.50099999999998</v>
      </c>
      <c r="HF29">
        <v>0</v>
      </c>
      <c r="HG29">
        <v>104.68600000000001</v>
      </c>
      <c r="HH29">
        <v>103.608</v>
      </c>
    </row>
    <row r="30" spans="1:216" x14ac:dyDescent="0.2">
      <c r="A30">
        <v>12</v>
      </c>
      <c r="B30">
        <v>1690074092.5999999</v>
      </c>
      <c r="C30">
        <v>665.5</v>
      </c>
      <c r="D30" t="s">
        <v>375</v>
      </c>
      <c r="E30" t="s">
        <v>376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1690074092.5999999</v>
      </c>
      <c r="M30">
        <f t="shared" si="0"/>
        <v>2.1367698136432666E-3</v>
      </c>
      <c r="N30">
        <f t="shared" si="1"/>
        <v>2.1367698136432667</v>
      </c>
      <c r="O30">
        <f t="shared" si="2"/>
        <v>5.4489936516222608</v>
      </c>
      <c r="P30">
        <f t="shared" si="3"/>
        <v>400.084</v>
      </c>
      <c r="Q30">
        <f t="shared" si="4"/>
        <v>348.77526440751473</v>
      </c>
      <c r="R30">
        <f t="shared" si="5"/>
        <v>34.780340178446792</v>
      </c>
      <c r="S30">
        <f t="shared" si="6"/>
        <v>39.896916553391605</v>
      </c>
      <c r="T30">
        <f t="shared" si="7"/>
        <v>0.20044118729234567</v>
      </c>
      <c r="U30">
        <f t="shared" si="8"/>
        <v>3.3272737289478007</v>
      </c>
      <c r="V30">
        <f t="shared" si="9"/>
        <v>0.19396650120854761</v>
      </c>
      <c r="W30">
        <f t="shared" si="10"/>
        <v>0.12179336549396555</v>
      </c>
      <c r="X30">
        <f t="shared" si="11"/>
        <v>20.672840229263997</v>
      </c>
      <c r="Y30">
        <f t="shared" si="12"/>
        <v>22.308307662723422</v>
      </c>
      <c r="Z30">
        <f t="shared" si="13"/>
        <v>21.999099999999999</v>
      </c>
      <c r="AA30">
        <f t="shared" si="14"/>
        <v>2.6533611990325996</v>
      </c>
      <c r="AB30">
        <f t="shared" si="15"/>
        <v>57.013301013822726</v>
      </c>
      <c r="AC30">
        <f t="shared" si="16"/>
        <v>1.5781202785724702</v>
      </c>
      <c r="AD30">
        <f t="shared" si="17"/>
        <v>2.7679861550024247</v>
      </c>
      <c r="AE30">
        <f t="shared" si="18"/>
        <v>1.0752409204601294</v>
      </c>
      <c r="AF30">
        <f t="shared" si="19"/>
        <v>-94.231548781668053</v>
      </c>
      <c r="AG30">
        <f t="shared" si="20"/>
        <v>124.72290098053158</v>
      </c>
      <c r="AH30">
        <f t="shared" si="21"/>
        <v>7.7190894033184998</v>
      </c>
      <c r="AI30">
        <f t="shared" si="22"/>
        <v>58.883281831446013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53566.069856112495</v>
      </c>
      <c r="AO30">
        <f t="shared" si="26"/>
        <v>124.998</v>
      </c>
      <c r="AP30">
        <f t="shared" si="27"/>
        <v>105.3730140048</v>
      </c>
      <c r="AQ30">
        <f t="shared" si="28"/>
        <v>0.8429975999999999</v>
      </c>
      <c r="AR30">
        <f t="shared" si="29"/>
        <v>0.16538536799999998</v>
      </c>
      <c r="AS30">
        <v>1690074092.5999999</v>
      </c>
      <c r="AT30">
        <v>400.084</v>
      </c>
      <c r="AU30">
        <v>404.63799999999998</v>
      </c>
      <c r="AV30">
        <v>15.8253</v>
      </c>
      <c r="AW30">
        <v>14.306100000000001</v>
      </c>
      <c r="AX30">
        <v>404.51299999999998</v>
      </c>
      <c r="AY30">
        <v>16.690899999999999</v>
      </c>
      <c r="AZ30">
        <v>600.07299999999998</v>
      </c>
      <c r="BA30">
        <v>99.621600000000001</v>
      </c>
      <c r="BB30">
        <v>9.9749900000000002E-2</v>
      </c>
      <c r="BC30">
        <v>22.694400000000002</v>
      </c>
      <c r="BD30">
        <v>21.999099999999999</v>
      </c>
      <c r="BE30">
        <v>999.9</v>
      </c>
      <c r="BF30">
        <v>0</v>
      </c>
      <c r="BG30">
        <v>0</v>
      </c>
      <c r="BH30">
        <v>10023.799999999999</v>
      </c>
      <c r="BI30">
        <v>0</v>
      </c>
      <c r="BJ30">
        <v>24.529900000000001</v>
      </c>
      <c r="BK30">
        <v>-4.5538600000000002</v>
      </c>
      <c r="BL30">
        <v>406.517</v>
      </c>
      <c r="BM30">
        <v>410.51100000000002</v>
      </c>
      <c r="BN30">
        <v>1.51922</v>
      </c>
      <c r="BO30">
        <v>404.63799999999998</v>
      </c>
      <c r="BP30">
        <v>14.306100000000001</v>
      </c>
      <c r="BQ30">
        <v>1.5765400000000001</v>
      </c>
      <c r="BR30">
        <v>1.42519</v>
      </c>
      <c r="BS30">
        <v>13.731400000000001</v>
      </c>
      <c r="BT30">
        <v>12.1884</v>
      </c>
      <c r="BU30">
        <v>124.998</v>
      </c>
      <c r="BV30">
        <v>0.90007599999999999</v>
      </c>
      <c r="BW30">
        <v>9.9923799999999993E-2</v>
      </c>
      <c r="BX30">
        <v>0</v>
      </c>
      <c r="BY30">
        <v>2.8551000000000002</v>
      </c>
      <c r="BZ30">
        <v>0</v>
      </c>
      <c r="CA30">
        <v>2745.92</v>
      </c>
      <c r="CB30">
        <v>1013.92</v>
      </c>
      <c r="CC30">
        <v>34.5</v>
      </c>
      <c r="CD30">
        <v>38</v>
      </c>
      <c r="CE30">
        <v>36.375</v>
      </c>
      <c r="CF30">
        <v>36.686999999999998</v>
      </c>
      <c r="CG30">
        <v>35</v>
      </c>
      <c r="CH30">
        <v>112.51</v>
      </c>
      <c r="CI30">
        <v>12.49</v>
      </c>
      <c r="CJ30">
        <v>0</v>
      </c>
      <c r="CK30">
        <v>1690074109.3</v>
      </c>
      <c r="CL30">
        <v>0</v>
      </c>
      <c r="CM30">
        <v>1690073276.5</v>
      </c>
      <c r="CN30" t="s">
        <v>350</v>
      </c>
      <c r="CO30">
        <v>1690073270.5</v>
      </c>
      <c r="CP30">
        <v>1690073276.5</v>
      </c>
      <c r="CQ30">
        <v>49</v>
      </c>
      <c r="CR30">
        <v>-1.6E-2</v>
      </c>
      <c r="CS30">
        <v>0.02</v>
      </c>
      <c r="CT30">
        <v>-4.4720000000000004</v>
      </c>
      <c r="CU30">
        <v>-0.86599999999999999</v>
      </c>
      <c r="CV30">
        <v>414</v>
      </c>
      <c r="CW30">
        <v>14</v>
      </c>
      <c r="CX30">
        <v>0.19</v>
      </c>
      <c r="CY30">
        <v>0.05</v>
      </c>
      <c r="CZ30">
        <v>3.8870633054113459</v>
      </c>
      <c r="DA30">
        <v>0.15995184701291651</v>
      </c>
      <c r="DB30">
        <v>1.9906692544172312E-2</v>
      </c>
      <c r="DC30">
        <v>1</v>
      </c>
      <c r="DD30">
        <v>404.65934146341459</v>
      </c>
      <c r="DE30">
        <v>-0.37825087107980487</v>
      </c>
      <c r="DF30">
        <v>3.9253777047470483E-2</v>
      </c>
      <c r="DG30">
        <v>-1</v>
      </c>
      <c r="DH30">
        <v>125.00767500000001</v>
      </c>
      <c r="DI30">
        <v>2.3853624871113688E-2</v>
      </c>
      <c r="DJ30">
        <v>9.1878285655535158E-2</v>
      </c>
      <c r="DK30">
        <v>1</v>
      </c>
      <c r="DL30">
        <v>2</v>
      </c>
      <c r="DM30">
        <v>2</v>
      </c>
      <c r="DN30" t="s">
        <v>351</v>
      </c>
      <c r="DO30">
        <v>3.2135400000000001</v>
      </c>
      <c r="DP30">
        <v>2.7236500000000001</v>
      </c>
      <c r="DQ30">
        <v>9.4710199999999994E-2</v>
      </c>
      <c r="DR30">
        <v>9.4290899999999997E-2</v>
      </c>
      <c r="DS30">
        <v>8.8830099999999995E-2</v>
      </c>
      <c r="DT30">
        <v>7.8562800000000002E-2</v>
      </c>
      <c r="DU30">
        <v>27434.6</v>
      </c>
      <c r="DV30">
        <v>30943.3</v>
      </c>
      <c r="DW30">
        <v>28510.1</v>
      </c>
      <c r="DX30">
        <v>32749.599999999999</v>
      </c>
      <c r="DY30">
        <v>36112</v>
      </c>
      <c r="DZ30">
        <v>40591.199999999997</v>
      </c>
      <c r="EA30">
        <v>41850.199999999997</v>
      </c>
      <c r="EB30">
        <v>46893.4</v>
      </c>
      <c r="EC30">
        <v>2.2452200000000002</v>
      </c>
      <c r="ED30">
        <v>1.89198</v>
      </c>
      <c r="EE30">
        <v>5.8524300000000001E-2</v>
      </c>
      <c r="EF30">
        <v>0</v>
      </c>
      <c r="EG30">
        <v>21.033300000000001</v>
      </c>
      <c r="EH30">
        <v>999.9</v>
      </c>
      <c r="EI30">
        <v>64</v>
      </c>
      <c r="EJ30">
        <v>21.3</v>
      </c>
      <c r="EK30">
        <v>16.333100000000002</v>
      </c>
      <c r="EL30">
        <v>63.169800000000002</v>
      </c>
      <c r="EM30">
        <v>20.196300000000001</v>
      </c>
      <c r="EN30">
        <v>1</v>
      </c>
      <c r="EO30">
        <v>-0.475406</v>
      </c>
      <c r="EP30">
        <v>-0.44813700000000001</v>
      </c>
      <c r="EQ30">
        <v>20.246500000000001</v>
      </c>
      <c r="ER30">
        <v>5.22837</v>
      </c>
      <c r="ES30">
        <v>12.0099</v>
      </c>
      <c r="ET30">
        <v>4.9904000000000002</v>
      </c>
      <c r="EU30">
        <v>3.3050000000000002</v>
      </c>
      <c r="EV30">
        <v>8466.9</v>
      </c>
      <c r="EW30">
        <v>9999</v>
      </c>
      <c r="EX30">
        <v>543.9</v>
      </c>
      <c r="EY30">
        <v>89.9</v>
      </c>
      <c r="EZ30">
        <v>1.85226</v>
      </c>
      <c r="FA30">
        <v>1.8613599999999999</v>
      </c>
      <c r="FB30">
        <v>1.8603099999999999</v>
      </c>
      <c r="FC30">
        <v>1.85633</v>
      </c>
      <c r="FD30">
        <v>1.86067</v>
      </c>
      <c r="FE30">
        <v>1.85693</v>
      </c>
      <c r="FF30">
        <v>1.8591299999999999</v>
      </c>
      <c r="FG30">
        <v>1.8619399999999999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-4.4290000000000003</v>
      </c>
      <c r="FV30">
        <v>-0.86560000000000004</v>
      </c>
      <c r="FW30">
        <v>-2.978405411082274</v>
      </c>
      <c r="FX30">
        <v>-4.0117494158234393E-3</v>
      </c>
      <c r="FY30">
        <v>1.087516141204025E-6</v>
      </c>
      <c r="FZ30">
        <v>-8.657206703991749E-11</v>
      </c>
      <c r="GA30">
        <v>-0.86565000000000225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13.7</v>
      </c>
      <c r="GJ30">
        <v>13.6</v>
      </c>
      <c r="GK30">
        <v>1.00342</v>
      </c>
      <c r="GL30">
        <v>2.3596200000000001</v>
      </c>
      <c r="GM30">
        <v>1.5942400000000001</v>
      </c>
      <c r="GN30">
        <v>2.33887</v>
      </c>
      <c r="GO30">
        <v>1.40015</v>
      </c>
      <c r="GP30">
        <v>2.2802699999999998</v>
      </c>
      <c r="GQ30">
        <v>24.4495</v>
      </c>
      <c r="GR30">
        <v>15.568</v>
      </c>
      <c r="GS30">
        <v>18</v>
      </c>
      <c r="GT30">
        <v>633.04700000000003</v>
      </c>
      <c r="GU30">
        <v>428.02499999999998</v>
      </c>
      <c r="GV30">
        <v>21.7898</v>
      </c>
      <c r="GW30">
        <v>20.953900000000001</v>
      </c>
      <c r="GX30">
        <v>30.0001</v>
      </c>
      <c r="GY30">
        <v>20.8582</v>
      </c>
      <c r="GZ30">
        <v>20.819299999999998</v>
      </c>
      <c r="HA30">
        <v>20.139199999999999</v>
      </c>
      <c r="HB30">
        <v>0</v>
      </c>
      <c r="HC30">
        <v>-30</v>
      </c>
      <c r="HD30">
        <v>21.787700000000001</v>
      </c>
      <c r="HE30">
        <v>404.67599999999999</v>
      </c>
      <c r="HF30">
        <v>0</v>
      </c>
      <c r="HG30">
        <v>104.68300000000001</v>
      </c>
      <c r="HH30">
        <v>103.599</v>
      </c>
    </row>
    <row r="31" spans="1:216" x14ac:dyDescent="0.2">
      <c r="A31">
        <v>13</v>
      </c>
      <c r="B31">
        <v>1690074153.0999999</v>
      </c>
      <c r="C31">
        <v>726</v>
      </c>
      <c r="D31" t="s">
        <v>377</v>
      </c>
      <c r="E31" t="s">
        <v>378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1690074153.0999999</v>
      </c>
      <c r="M31">
        <f t="shared" si="0"/>
        <v>2.1107270603406675E-3</v>
      </c>
      <c r="N31">
        <f t="shared" si="1"/>
        <v>2.1107270603406674</v>
      </c>
      <c r="O31">
        <f t="shared" si="2"/>
        <v>4.238286712188434</v>
      </c>
      <c r="P31">
        <f t="shared" si="3"/>
        <v>400.01799999999997</v>
      </c>
      <c r="Q31">
        <f t="shared" si="4"/>
        <v>358.20038971191622</v>
      </c>
      <c r="R31">
        <f t="shared" si="5"/>
        <v>35.720839313465191</v>
      </c>
      <c r="S31">
        <f t="shared" si="6"/>
        <v>39.891019415097993</v>
      </c>
      <c r="T31">
        <f t="shared" si="7"/>
        <v>0.19823977313831395</v>
      </c>
      <c r="U31">
        <f t="shared" si="8"/>
        <v>3.3219181760403913</v>
      </c>
      <c r="V31">
        <f t="shared" si="9"/>
        <v>0.19189424541241323</v>
      </c>
      <c r="W31">
        <f t="shared" si="10"/>
        <v>0.12048710373176479</v>
      </c>
      <c r="X31">
        <f t="shared" si="11"/>
        <v>16.553033230412627</v>
      </c>
      <c r="Y31">
        <f t="shared" si="12"/>
        <v>22.258094099501818</v>
      </c>
      <c r="Z31">
        <f t="shared" si="13"/>
        <v>21.984999999999999</v>
      </c>
      <c r="AA31">
        <f t="shared" si="14"/>
        <v>2.6510803672096941</v>
      </c>
      <c r="AB31">
        <f t="shared" si="15"/>
        <v>57.106384442340605</v>
      </c>
      <c r="AC31">
        <f t="shared" si="16"/>
        <v>1.5774393235102</v>
      </c>
      <c r="AD31">
        <f t="shared" si="17"/>
        <v>2.7622819040538542</v>
      </c>
      <c r="AE31">
        <f t="shared" si="18"/>
        <v>1.0736410436994941</v>
      </c>
      <c r="AF31">
        <f t="shared" si="19"/>
        <v>-93.083063361023434</v>
      </c>
      <c r="AG31">
        <f t="shared" si="20"/>
        <v>120.95823207809809</v>
      </c>
      <c r="AH31">
        <f t="shared" si="21"/>
        <v>7.4963312031957763</v>
      </c>
      <c r="AI31">
        <f t="shared" si="22"/>
        <v>51.924533150683061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53444.602756600252</v>
      </c>
      <c r="AO31">
        <f t="shared" si="26"/>
        <v>100.08799999999999</v>
      </c>
      <c r="AP31">
        <f t="shared" si="27"/>
        <v>84.37391400539515</v>
      </c>
      <c r="AQ31">
        <f t="shared" si="28"/>
        <v>0.84299730242781501</v>
      </c>
      <c r="AR31">
        <f t="shared" si="29"/>
        <v>0.16538479368568287</v>
      </c>
      <c r="AS31">
        <v>1690074153.0999999</v>
      </c>
      <c r="AT31">
        <v>400.01799999999997</v>
      </c>
      <c r="AU31">
        <v>403.69</v>
      </c>
      <c r="AV31">
        <v>15.818199999999999</v>
      </c>
      <c r="AW31">
        <v>14.317399999999999</v>
      </c>
      <c r="AX31">
        <v>404.447</v>
      </c>
      <c r="AY31">
        <v>16.683900000000001</v>
      </c>
      <c r="AZ31">
        <v>600.03099999999995</v>
      </c>
      <c r="BA31">
        <v>99.623000000000005</v>
      </c>
      <c r="BB31">
        <v>0.100061</v>
      </c>
      <c r="BC31">
        <v>22.660399999999999</v>
      </c>
      <c r="BD31">
        <v>21.984999999999999</v>
      </c>
      <c r="BE31">
        <v>999.9</v>
      </c>
      <c r="BF31">
        <v>0</v>
      </c>
      <c r="BG31">
        <v>0</v>
      </c>
      <c r="BH31">
        <v>9998.75</v>
      </c>
      <c r="BI31">
        <v>0</v>
      </c>
      <c r="BJ31">
        <v>24.213699999999999</v>
      </c>
      <c r="BK31">
        <v>-3.6721499999999998</v>
      </c>
      <c r="BL31">
        <v>406.44799999999998</v>
      </c>
      <c r="BM31">
        <v>409.55399999999997</v>
      </c>
      <c r="BN31">
        <v>1.5007900000000001</v>
      </c>
      <c r="BO31">
        <v>403.69</v>
      </c>
      <c r="BP31">
        <v>14.317399999999999</v>
      </c>
      <c r="BQ31">
        <v>1.57586</v>
      </c>
      <c r="BR31">
        <v>1.4263399999999999</v>
      </c>
      <c r="BS31">
        <v>13.7247</v>
      </c>
      <c r="BT31">
        <v>12.2006</v>
      </c>
      <c r="BU31">
        <v>100.08799999999999</v>
      </c>
      <c r="BV31">
        <v>0.900084</v>
      </c>
      <c r="BW31">
        <v>9.9915500000000004E-2</v>
      </c>
      <c r="BX31">
        <v>0</v>
      </c>
      <c r="BY31">
        <v>2.5</v>
      </c>
      <c r="BZ31">
        <v>0</v>
      </c>
      <c r="CA31">
        <v>2564.34</v>
      </c>
      <c r="CB31">
        <v>811.86400000000003</v>
      </c>
      <c r="CC31">
        <v>34.686999999999998</v>
      </c>
      <c r="CD31">
        <v>39.311999999999998</v>
      </c>
      <c r="CE31">
        <v>37.061999999999998</v>
      </c>
      <c r="CF31">
        <v>37.875</v>
      </c>
      <c r="CG31">
        <v>35.375</v>
      </c>
      <c r="CH31">
        <v>90.09</v>
      </c>
      <c r="CI31">
        <v>10</v>
      </c>
      <c r="CJ31">
        <v>0</v>
      </c>
      <c r="CK31">
        <v>1690074169.9000001</v>
      </c>
      <c r="CL31">
        <v>0</v>
      </c>
      <c r="CM31">
        <v>1690073276.5</v>
      </c>
      <c r="CN31" t="s">
        <v>350</v>
      </c>
      <c r="CO31">
        <v>1690073270.5</v>
      </c>
      <c r="CP31">
        <v>1690073276.5</v>
      </c>
      <c r="CQ31">
        <v>49</v>
      </c>
      <c r="CR31">
        <v>-1.6E-2</v>
      </c>
      <c r="CS31">
        <v>0.02</v>
      </c>
      <c r="CT31">
        <v>-4.4720000000000004</v>
      </c>
      <c r="CU31">
        <v>-0.86599999999999999</v>
      </c>
      <c r="CV31">
        <v>414</v>
      </c>
      <c r="CW31">
        <v>14</v>
      </c>
      <c r="CX31">
        <v>0.19</v>
      </c>
      <c r="CY31">
        <v>0.05</v>
      </c>
      <c r="CZ31">
        <v>3.0657540157260619</v>
      </c>
      <c r="DA31">
        <v>0.41099078577010661</v>
      </c>
      <c r="DB31">
        <v>6.9879785815996742E-2</v>
      </c>
      <c r="DC31">
        <v>1</v>
      </c>
      <c r="DD31">
        <v>403.74226829268292</v>
      </c>
      <c r="DE31">
        <v>0.17797212543546159</v>
      </c>
      <c r="DF31">
        <v>5.0069232259303757E-2</v>
      </c>
      <c r="DG31">
        <v>-1</v>
      </c>
      <c r="DH31">
        <v>100.0002146341463</v>
      </c>
      <c r="DI31">
        <v>-0.14392036527039179</v>
      </c>
      <c r="DJ31">
        <v>0.13711293646777839</v>
      </c>
      <c r="DK31">
        <v>1</v>
      </c>
      <c r="DL31">
        <v>2</v>
      </c>
      <c r="DM31">
        <v>2</v>
      </c>
      <c r="DN31" t="s">
        <v>351</v>
      </c>
      <c r="DO31">
        <v>3.2134200000000002</v>
      </c>
      <c r="DP31">
        <v>2.7237399999999998</v>
      </c>
      <c r="DQ31">
        <v>9.4694899999999999E-2</v>
      </c>
      <c r="DR31">
        <v>9.4120599999999999E-2</v>
      </c>
      <c r="DS31">
        <v>8.8799500000000003E-2</v>
      </c>
      <c r="DT31">
        <v>7.8606099999999998E-2</v>
      </c>
      <c r="DU31">
        <v>27434.2</v>
      </c>
      <c r="DV31">
        <v>30949</v>
      </c>
      <c r="DW31">
        <v>28509.3</v>
      </c>
      <c r="DX31">
        <v>32749.599999999999</v>
      </c>
      <c r="DY31">
        <v>36111.9</v>
      </c>
      <c r="DZ31">
        <v>40589</v>
      </c>
      <c r="EA31">
        <v>41848.6</v>
      </c>
      <c r="EB31">
        <v>46893.1</v>
      </c>
      <c r="EC31">
        <v>2.2446000000000002</v>
      </c>
      <c r="ED31">
        <v>1.89147</v>
      </c>
      <c r="EE31">
        <v>5.6192300000000001E-2</v>
      </c>
      <c r="EF31">
        <v>0</v>
      </c>
      <c r="EG31">
        <v>21.057700000000001</v>
      </c>
      <c r="EH31">
        <v>999.9</v>
      </c>
      <c r="EI31">
        <v>64.099999999999994</v>
      </c>
      <c r="EJ31">
        <v>21.3</v>
      </c>
      <c r="EK31">
        <v>16.357299999999999</v>
      </c>
      <c r="EL31">
        <v>63.219799999999999</v>
      </c>
      <c r="EM31">
        <v>20.348600000000001</v>
      </c>
      <c r="EN31">
        <v>1</v>
      </c>
      <c r="EO31">
        <v>-0.473638</v>
      </c>
      <c r="EP31">
        <v>-0.66295499999999996</v>
      </c>
      <c r="EQ31">
        <v>20.246099999999998</v>
      </c>
      <c r="ER31">
        <v>5.2285199999999996</v>
      </c>
      <c r="ES31">
        <v>12.0098</v>
      </c>
      <c r="ET31">
        <v>4.9897499999999999</v>
      </c>
      <c r="EU31">
        <v>3.3050000000000002</v>
      </c>
      <c r="EV31">
        <v>8468.4</v>
      </c>
      <c r="EW31">
        <v>9999</v>
      </c>
      <c r="EX31">
        <v>543.9</v>
      </c>
      <c r="EY31">
        <v>89.9</v>
      </c>
      <c r="EZ31">
        <v>1.8522799999999999</v>
      </c>
      <c r="FA31">
        <v>1.8613500000000001</v>
      </c>
      <c r="FB31">
        <v>1.86032</v>
      </c>
      <c r="FC31">
        <v>1.8563099999999999</v>
      </c>
      <c r="FD31">
        <v>1.86066</v>
      </c>
      <c r="FE31">
        <v>1.8569199999999999</v>
      </c>
      <c r="FF31">
        <v>1.8591200000000001</v>
      </c>
      <c r="FG31">
        <v>1.86191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-4.4290000000000003</v>
      </c>
      <c r="FV31">
        <v>-0.86570000000000003</v>
      </c>
      <c r="FW31">
        <v>-2.978405411082274</v>
      </c>
      <c r="FX31">
        <v>-4.0117494158234393E-3</v>
      </c>
      <c r="FY31">
        <v>1.087516141204025E-6</v>
      </c>
      <c r="FZ31">
        <v>-8.657206703991749E-11</v>
      </c>
      <c r="GA31">
        <v>-0.86565000000000225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14.7</v>
      </c>
      <c r="GJ31">
        <v>14.6</v>
      </c>
      <c r="GK31">
        <v>1.00098</v>
      </c>
      <c r="GL31">
        <v>2.3559600000000001</v>
      </c>
      <c r="GM31">
        <v>1.5942400000000001</v>
      </c>
      <c r="GN31">
        <v>2.33887</v>
      </c>
      <c r="GO31">
        <v>1.40015</v>
      </c>
      <c r="GP31">
        <v>2.2644000000000002</v>
      </c>
      <c r="GQ31">
        <v>24.469799999999999</v>
      </c>
      <c r="GR31">
        <v>15.559200000000001</v>
      </c>
      <c r="GS31">
        <v>18</v>
      </c>
      <c r="GT31">
        <v>632.81600000000003</v>
      </c>
      <c r="GU31">
        <v>427.87</v>
      </c>
      <c r="GV31">
        <v>21.969200000000001</v>
      </c>
      <c r="GW31">
        <v>20.9785</v>
      </c>
      <c r="GX31">
        <v>30.0001</v>
      </c>
      <c r="GY31">
        <v>20.876999999999999</v>
      </c>
      <c r="GZ31">
        <v>20.835799999999999</v>
      </c>
      <c r="HA31">
        <v>20.103300000000001</v>
      </c>
      <c r="HB31">
        <v>0</v>
      </c>
      <c r="HC31">
        <v>-30</v>
      </c>
      <c r="HD31">
        <v>21.984000000000002</v>
      </c>
      <c r="HE31">
        <v>403.82</v>
      </c>
      <c r="HF31">
        <v>0</v>
      </c>
      <c r="HG31">
        <v>104.679</v>
      </c>
      <c r="HH31">
        <v>103.598</v>
      </c>
    </row>
    <row r="32" spans="1:216" x14ac:dyDescent="0.2">
      <c r="A32">
        <v>14</v>
      </c>
      <c r="B32">
        <v>1690074213.5999999</v>
      </c>
      <c r="C32">
        <v>786.5</v>
      </c>
      <c r="D32" t="s">
        <v>379</v>
      </c>
      <c r="E32" t="s">
        <v>380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1690074213.5999999</v>
      </c>
      <c r="M32">
        <f t="shared" si="0"/>
        <v>2.0679181229826715E-3</v>
      </c>
      <c r="N32">
        <f t="shared" si="1"/>
        <v>2.0679181229826717</v>
      </c>
      <c r="O32">
        <f t="shared" si="2"/>
        <v>3.0511500601721027</v>
      </c>
      <c r="P32">
        <f t="shared" si="3"/>
        <v>400.02800000000002</v>
      </c>
      <c r="Q32">
        <f t="shared" si="4"/>
        <v>367.29800030454169</v>
      </c>
      <c r="R32">
        <f t="shared" si="5"/>
        <v>36.628706030744347</v>
      </c>
      <c r="S32">
        <f t="shared" si="6"/>
        <v>39.892697493364004</v>
      </c>
      <c r="T32">
        <f t="shared" si="7"/>
        <v>0.19312252123546789</v>
      </c>
      <c r="U32">
        <f t="shared" si="8"/>
        <v>3.3238413396014663</v>
      </c>
      <c r="V32">
        <f t="shared" si="9"/>
        <v>0.18709837489518669</v>
      </c>
      <c r="W32">
        <f t="shared" si="10"/>
        <v>0.117462076598747</v>
      </c>
      <c r="X32">
        <f t="shared" si="11"/>
        <v>12.428669768311376</v>
      </c>
      <c r="Y32">
        <f t="shared" si="12"/>
        <v>22.28327181462582</v>
      </c>
      <c r="Z32">
        <f t="shared" si="13"/>
        <v>22.005400000000002</v>
      </c>
      <c r="AA32">
        <f t="shared" si="14"/>
        <v>2.654380849140614</v>
      </c>
      <c r="AB32">
        <f t="shared" si="15"/>
        <v>56.910816076497369</v>
      </c>
      <c r="AC32">
        <f t="shared" si="16"/>
        <v>1.5755415581607</v>
      </c>
      <c r="AD32">
        <f t="shared" si="17"/>
        <v>2.7684395810506679</v>
      </c>
      <c r="AE32">
        <f t="shared" si="18"/>
        <v>1.078839290979914</v>
      </c>
      <c r="AF32">
        <f t="shared" si="19"/>
        <v>-91.19518922353582</v>
      </c>
      <c r="AG32">
        <f t="shared" si="20"/>
        <v>123.94913605572057</v>
      </c>
      <c r="AH32">
        <f t="shared" si="21"/>
        <v>7.679473782643929</v>
      </c>
      <c r="AI32">
        <f t="shared" si="22"/>
        <v>52.862090383140057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53483.837953340946</v>
      </c>
      <c r="AO32">
        <f t="shared" si="26"/>
        <v>75.1494</v>
      </c>
      <c r="AP32">
        <f t="shared" si="27"/>
        <v>63.350794201197594</v>
      </c>
      <c r="AQ32">
        <f t="shared" si="28"/>
        <v>0.84299800399201585</v>
      </c>
      <c r="AR32">
        <f t="shared" si="29"/>
        <v>0.16538614770459081</v>
      </c>
      <c r="AS32">
        <v>1690074213.5999999</v>
      </c>
      <c r="AT32">
        <v>400.02800000000002</v>
      </c>
      <c r="AU32">
        <v>402.83</v>
      </c>
      <c r="AV32">
        <v>15.7989</v>
      </c>
      <c r="AW32">
        <v>14.3285</v>
      </c>
      <c r="AX32">
        <v>404.45600000000002</v>
      </c>
      <c r="AY32">
        <v>16.6646</v>
      </c>
      <c r="AZ32">
        <v>600.02700000000004</v>
      </c>
      <c r="BA32">
        <v>99.624899999999997</v>
      </c>
      <c r="BB32">
        <v>9.9862999999999993E-2</v>
      </c>
      <c r="BC32">
        <v>22.697099999999999</v>
      </c>
      <c r="BD32">
        <v>22.005400000000002</v>
      </c>
      <c r="BE32">
        <v>999.9</v>
      </c>
      <c r="BF32">
        <v>0</v>
      </c>
      <c r="BG32">
        <v>0</v>
      </c>
      <c r="BH32">
        <v>10007.5</v>
      </c>
      <c r="BI32">
        <v>0</v>
      </c>
      <c r="BJ32">
        <v>23.669599999999999</v>
      </c>
      <c r="BK32">
        <v>-2.8026399999999998</v>
      </c>
      <c r="BL32">
        <v>406.44900000000001</v>
      </c>
      <c r="BM32">
        <v>408.68599999999998</v>
      </c>
      <c r="BN32">
        <v>1.4704200000000001</v>
      </c>
      <c r="BO32">
        <v>402.83</v>
      </c>
      <c r="BP32">
        <v>14.3285</v>
      </c>
      <c r="BQ32">
        <v>1.5739700000000001</v>
      </c>
      <c r="BR32">
        <v>1.4274800000000001</v>
      </c>
      <c r="BS32">
        <v>13.706300000000001</v>
      </c>
      <c r="BT32">
        <v>12.2127</v>
      </c>
      <c r="BU32">
        <v>75.1494</v>
      </c>
      <c r="BV32">
        <v>0.90009799999999995</v>
      </c>
      <c r="BW32">
        <v>9.9901799999999999E-2</v>
      </c>
      <c r="BX32">
        <v>0</v>
      </c>
      <c r="BY32">
        <v>2.3988</v>
      </c>
      <c r="BZ32">
        <v>0</v>
      </c>
      <c r="CA32">
        <v>2346.84</v>
      </c>
      <c r="CB32">
        <v>609.57799999999997</v>
      </c>
      <c r="CC32">
        <v>34.811999999999998</v>
      </c>
      <c r="CD32">
        <v>40.125</v>
      </c>
      <c r="CE32">
        <v>37.436999999999998</v>
      </c>
      <c r="CF32">
        <v>38.811999999999998</v>
      </c>
      <c r="CG32">
        <v>35.625</v>
      </c>
      <c r="CH32">
        <v>67.64</v>
      </c>
      <c r="CI32">
        <v>7.51</v>
      </c>
      <c r="CJ32">
        <v>0</v>
      </c>
      <c r="CK32">
        <v>1690074230.5</v>
      </c>
      <c r="CL32">
        <v>0</v>
      </c>
      <c r="CM32">
        <v>1690073276.5</v>
      </c>
      <c r="CN32" t="s">
        <v>350</v>
      </c>
      <c r="CO32">
        <v>1690073270.5</v>
      </c>
      <c r="CP32">
        <v>1690073276.5</v>
      </c>
      <c r="CQ32">
        <v>49</v>
      </c>
      <c r="CR32">
        <v>-1.6E-2</v>
      </c>
      <c r="CS32">
        <v>0.02</v>
      </c>
      <c r="CT32">
        <v>-4.4720000000000004</v>
      </c>
      <c r="CU32">
        <v>-0.86599999999999999</v>
      </c>
      <c r="CV32">
        <v>414</v>
      </c>
      <c r="CW32">
        <v>14</v>
      </c>
      <c r="CX32">
        <v>0.19</v>
      </c>
      <c r="CY32">
        <v>0.05</v>
      </c>
      <c r="CZ32">
        <v>2.0850784267598552</v>
      </c>
      <c r="DA32">
        <v>0.32929815267101592</v>
      </c>
      <c r="DB32">
        <v>4.4591463297103499E-2</v>
      </c>
      <c r="DC32">
        <v>1</v>
      </c>
      <c r="DD32">
        <v>402.78507500000001</v>
      </c>
      <c r="DE32">
        <v>-0.11287429643733329</v>
      </c>
      <c r="DF32">
        <v>3.4557479291755427E-2</v>
      </c>
      <c r="DG32">
        <v>-1</v>
      </c>
      <c r="DH32">
        <v>75.020102439024399</v>
      </c>
      <c r="DI32">
        <v>0.1106489409784603</v>
      </c>
      <c r="DJ32">
        <v>0.14702903560563971</v>
      </c>
      <c r="DK32">
        <v>1</v>
      </c>
      <c r="DL32">
        <v>2</v>
      </c>
      <c r="DM32">
        <v>2</v>
      </c>
      <c r="DN32" t="s">
        <v>351</v>
      </c>
      <c r="DO32">
        <v>3.2133699999999998</v>
      </c>
      <c r="DP32">
        <v>2.7236199999999999</v>
      </c>
      <c r="DQ32">
        <v>9.4693399999999997E-2</v>
      </c>
      <c r="DR32">
        <v>9.3965599999999996E-2</v>
      </c>
      <c r="DS32">
        <v>8.8721999999999995E-2</v>
      </c>
      <c r="DT32">
        <v>7.8648399999999993E-2</v>
      </c>
      <c r="DU32">
        <v>27432.9</v>
      </c>
      <c r="DV32">
        <v>30954</v>
      </c>
      <c r="DW32">
        <v>28508</v>
      </c>
      <c r="DX32">
        <v>32749.5</v>
      </c>
      <c r="DY32">
        <v>36113.300000000003</v>
      </c>
      <c r="DZ32">
        <v>40586.1</v>
      </c>
      <c r="EA32">
        <v>41846.5</v>
      </c>
      <c r="EB32">
        <v>46892.1</v>
      </c>
      <c r="EC32">
        <v>2.2442299999999999</v>
      </c>
      <c r="ED32">
        <v>1.89083</v>
      </c>
      <c r="EE32">
        <v>5.88447E-2</v>
      </c>
      <c r="EF32">
        <v>0</v>
      </c>
      <c r="EG32">
        <v>21.034400000000002</v>
      </c>
      <c r="EH32">
        <v>999.9</v>
      </c>
      <c r="EI32">
        <v>64.099999999999994</v>
      </c>
      <c r="EJ32">
        <v>21.3</v>
      </c>
      <c r="EK32">
        <v>16.3581</v>
      </c>
      <c r="EL32">
        <v>63.099800000000002</v>
      </c>
      <c r="EM32">
        <v>20.052099999999999</v>
      </c>
      <c r="EN32">
        <v>1</v>
      </c>
      <c r="EO32">
        <v>-0.47192600000000001</v>
      </c>
      <c r="EP32">
        <v>-0.38603799999999999</v>
      </c>
      <c r="EQ32">
        <v>20.2468</v>
      </c>
      <c r="ER32">
        <v>5.2288199999999998</v>
      </c>
      <c r="ES32">
        <v>12.0099</v>
      </c>
      <c r="ET32">
        <v>4.9907000000000004</v>
      </c>
      <c r="EU32">
        <v>3.3050000000000002</v>
      </c>
      <c r="EV32">
        <v>8469.7999999999993</v>
      </c>
      <c r="EW32">
        <v>9999</v>
      </c>
      <c r="EX32">
        <v>543.9</v>
      </c>
      <c r="EY32">
        <v>89.9</v>
      </c>
      <c r="EZ32">
        <v>1.85226</v>
      </c>
      <c r="FA32">
        <v>1.8613200000000001</v>
      </c>
      <c r="FB32">
        <v>1.86033</v>
      </c>
      <c r="FC32">
        <v>1.85633</v>
      </c>
      <c r="FD32">
        <v>1.86066</v>
      </c>
      <c r="FE32">
        <v>1.8569</v>
      </c>
      <c r="FF32">
        <v>1.8591200000000001</v>
      </c>
      <c r="FG32">
        <v>1.86188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-4.4279999999999999</v>
      </c>
      <c r="FV32">
        <v>-0.86570000000000003</v>
      </c>
      <c r="FW32">
        <v>-2.978405411082274</v>
      </c>
      <c r="FX32">
        <v>-4.0117494158234393E-3</v>
      </c>
      <c r="FY32">
        <v>1.087516141204025E-6</v>
      </c>
      <c r="FZ32">
        <v>-8.657206703991749E-11</v>
      </c>
      <c r="GA32">
        <v>-0.86565000000000225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15.7</v>
      </c>
      <c r="GJ32">
        <v>15.6</v>
      </c>
      <c r="GK32">
        <v>0.99975599999999998</v>
      </c>
      <c r="GL32">
        <v>2.36206</v>
      </c>
      <c r="GM32">
        <v>1.5942400000000001</v>
      </c>
      <c r="GN32">
        <v>2.33887</v>
      </c>
      <c r="GO32">
        <v>1.40015</v>
      </c>
      <c r="GP32">
        <v>2.34253</v>
      </c>
      <c r="GQ32">
        <v>24.469799999999999</v>
      </c>
      <c r="GR32">
        <v>15.559200000000001</v>
      </c>
      <c r="GS32">
        <v>18</v>
      </c>
      <c r="GT32">
        <v>632.78399999999999</v>
      </c>
      <c r="GU32">
        <v>427.649</v>
      </c>
      <c r="GV32">
        <v>22.1067</v>
      </c>
      <c r="GW32">
        <v>21.0014</v>
      </c>
      <c r="GX32">
        <v>30.000299999999999</v>
      </c>
      <c r="GY32">
        <v>20.896599999999999</v>
      </c>
      <c r="GZ32">
        <v>20.854900000000001</v>
      </c>
      <c r="HA32">
        <v>20.066500000000001</v>
      </c>
      <c r="HB32">
        <v>0</v>
      </c>
      <c r="HC32">
        <v>-30</v>
      </c>
      <c r="HD32">
        <v>21.950800000000001</v>
      </c>
      <c r="HE32">
        <v>402.82799999999997</v>
      </c>
      <c r="HF32">
        <v>0</v>
      </c>
      <c r="HG32">
        <v>104.67400000000001</v>
      </c>
      <c r="HH32">
        <v>103.59699999999999</v>
      </c>
    </row>
    <row r="33" spans="1:216" x14ac:dyDescent="0.2">
      <c r="A33">
        <v>15</v>
      </c>
      <c r="B33">
        <v>1690074274.0999999</v>
      </c>
      <c r="C33">
        <v>847</v>
      </c>
      <c r="D33" t="s">
        <v>381</v>
      </c>
      <c r="E33" t="s">
        <v>382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1690074274.0999999</v>
      </c>
      <c r="M33">
        <f t="shared" si="0"/>
        <v>2.0198112358358806E-3</v>
      </c>
      <c r="N33">
        <f t="shared" si="1"/>
        <v>2.0198112358358804</v>
      </c>
      <c r="O33">
        <f t="shared" si="2"/>
        <v>2.1223682606705996</v>
      </c>
      <c r="P33">
        <f t="shared" si="3"/>
        <v>400.00799999999998</v>
      </c>
      <c r="Q33">
        <f t="shared" si="4"/>
        <v>374.71487142437826</v>
      </c>
      <c r="R33">
        <f t="shared" si="5"/>
        <v>37.368982390500207</v>
      </c>
      <c r="S33">
        <f t="shared" si="6"/>
        <v>39.891376211568002</v>
      </c>
      <c r="T33">
        <f t="shared" si="7"/>
        <v>0.18870913570121611</v>
      </c>
      <c r="U33">
        <f t="shared" si="8"/>
        <v>3.3194368748675807</v>
      </c>
      <c r="V33">
        <f t="shared" si="9"/>
        <v>0.18294537618329809</v>
      </c>
      <c r="W33">
        <f t="shared" si="10"/>
        <v>0.11484404676024533</v>
      </c>
      <c r="X33">
        <f t="shared" si="11"/>
        <v>9.9105162215887859</v>
      </c>
      <c r="Y33">
        <f t="shared" si="12"/>
        <v>22.273566648823937</v>
      </c>
      <c r="Z33">
        <f t="shared" si="13"/>
        <v>21.980699999999999</v>
      </c>
      <c r="AA33">
        <f t="shared" si="14"/>
        <v>2.6503851359518809</v>
      </c>
      <c r="AB33">
        <f t="shared" si="15"/>
        <v>56.831424642452397</v>
      </c>
      <c r="AC33">
        <f t="shared" si="16"/>
        <v>1.5726661081308002</v>
      </c>
      <c r="AD33">
        <f t="shared" si="17"/>
        <v>2.7672473777052518</v>
      </c>
      <c r="AE33">
        <f t="shared" si="18"/>
        <v>1.0777190278210806</v>
      </c>
      <c r="AF33">
        <f t="shared" si="19"/>
        <v>-89.073675500362341</v>
      </c>
      <c r="AG33">
        <f t="shared" si="20"/>
        <v>126.93454112992328</v>
      </c>
      <c r="AH33">
        <f t="shared" si="21"/>
        <v>7.87360340340972</v>
      </c>
      <c r="AI33">
        <f t="shared" si="22"/>
        <v>55.644985254559444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53380.21462831449</v>
      </c>
      <c r="AO33">
        <f t="shared" si="26"/>
        <v>59.9193</v>
      </c>
      <c r="AP33">
        <f t="shared" si="27"/>
        <v>50.512209897196264</v>
      </c>
      <c r="AQ33">
        <f t="shared" si="28"/>
        <v>0.84300400534045394</v>
      </c>
      <c r="AR33">
        <f t="shared" si="29"/>
        <v>0.16539773030707611</v>
      </c>
      <c r="AS33">
        <v>1690074274.0999999</v>
      </c>
      <c r="AT33">
        <v>400.00799999999998</v>
      </c>
      <c r="AU33">
        <v>402.125</v>
      </c>
      <c r="AV33">
        <v>15.7698</v>
      </c>
      <c r="AW33">
        <v>14.333600000000001</v>
      </c>
      <c r="AX33">
        <v>404.43599999999998</v>
      </c>
      <c r="AY33">
        <v>16.635400000000001</v>
      </c>
      <c r="AZ33">
        <v>600.04200000000003</v>
      </c>
      <c r="BA33">
        <v>99.626400000000004</v>
      </c>
      <c r="BB33">
        <v>0.100046</v>
      </c>
      <c r="BC33">
        <v>22.69</v>
      </c>
      <c r="BD33">
        <v>21.980699999999999</v>
      </c>
      <c r="BE33">
        <v>999.9</v>
      </c>
      <c r="BF33">
        <v>0</v>
      </c>
      <c r="BG33">
        <v>0</v>
      </c>
      <c r="BH33">
        <v>9986.8799999999992</v>
      </c>
      <c r="BI33">
        <v>0</v>
      </c>
      <c r="BJ33">
        <v>24.266200000000001</v>
      </c>
      <c r="BK33">
        <v>-2.1175199999999998</v>
      </c>
      <c r="BL33">
        <v>406.41699999999997</v>
      </c>
      <c r="BM33">
        <v>407.97300000000001</v>
      </c>
      <c r="BN33">
        <v>1.4361900000000001</v>
      </c>
      <c r="BO33">
        <v>402.125</v>
      </c>
      <c r="BP33">
        <v>14.333600000000001</v>
      </c>
      <c r="BQ33">
        <v>1.5710900000000001</v>
      </c>
      <c r="BR33">
        <v>1.4279999999999999</v>
      </c>
      <c r="BS33">
        <v>13.678100000000001</v>
      </c>
      <c r="BT33">
        <v>12.218299999999999</v>
      </c>
      <c r="BU33">
        <v>59.9193</v>
      </c>
      <c r="BV33">
        <v>0.89982499999999999</v>
      </c>
      <c r="BW33">
        <v>0.100175</v>
      </c>
      <c r="BX33">
        <v>0</v>
      </c>
      <c r="BY33">
        <v>2.5811000000000002</v>
      </c>
      <c r="BZ33">
        <v>0</v>
      </c>
      <c r="CA33">
        <v>2308.1799999999998</v>
      </c>
      <c r="CB33">
        <v>485.99900000000002</v>
      </c>
      <c r="CC33">
        <v>34.936999999999998</v>
      </c>
      <c r="CD33">
        <v>40.561999999999998</v>
      </c>
      <c r="CE33">
        <v>37.686999999999998</v>
      </c>
      <c r="CF33">
        <v>39.5</v>
      </c>
      <c r="CG33">
        <v>35.811999999999998</v>
      </c>
      <c r="CH33">
        <v>53.92</v>
      </c>
      <c r="CI33">
        <v>6</v>
      </c>
      <c r="CJ33">
        <v>0</v>
      </c>
      <c r="CK33">
        <v>1690074290.5</v>
      </c>
      <c r="CL33">
        <v>0</v>
      </c>
      <c r="CM33">
        <v>1690073276.5</v>
      </c>
      <c r="CN33" t="s">
        <v>350</v>
      </c>
      <c r="CO33">
        <v>1690073270.5</v>
      </c>
      <c r="CP33">
        <v>1690073276.5</v>
      </c>
      <c r="CQ33">
        <v>49</v>
      </c>
      <c r="CR33">
        <v>-1.6E-2</v>
      </c>
      <c r="CS33">
        <v>0.02</v>
      </c>
      <c r="CT33">
        <v>-4.4720000000000004</v>
      </c>
      <c r="CU33">
        <v>-0.86599999999999999</v>
      </c>
      <c r="CV33">
        <v>414</v>
      </c>
      <c r="CW33">
        <v>14</v>
      </c>
      <c r="CX33">
        <v>0.19</v>
      </c>
      <c r="CY33">
        <v>0.05</v>
      </c>
      <c r="CZ33">
        <v>1.506903680293302</v>
      </c>
      <c r="DA33">
        <v>-8.4612549784346985E-2</v>
      </c>
      <c r="DB33">
        <v>2.6883348824557039E-2</v>
      </c>
      <c r="DC33">
        <v>1</v>
      </c>
      <c r="DD33">
        <v>402.15729268292682</v>
      </c>
      <c r="DE33">
        <v>-0.16177003484290581</v>
      </c>
      <c r="DF33">
        <v>2.7201366449213421E-2</v>
      </c>
      <c r="DG33">
        <v>-1</v>
      </c>
      <c r="DH33">
        <v>59.987614634146347</v>
      </c>
      <c r="DI33">
        <v>-0.14428586569676549</v>
      </c>
      <c r="DJ33">
        <v>0.1281408401244232</v>
      </c>
      <c r="DK33">
        <v>1</v>
      </c>
      <c r="DL33">
        <v>2</v>
      </c>
      <c r="DM33">
        <v>2</v>
      </c>
      <c r="DN33" t="s">
        <v>351</v>
      </c>
      <c r="DO33">
        <v>3.2133699999999998</v>
      </c>
      <c r="DP33">
        <v>2.72363</v>
      </c>
      <c r="DQ33">
        <v>9.4687400000000005E-2</v>
      </c>
      <c r="DR33">
        <v>9.3839000000000006E-2</v>
      </c>
      <c r="DS33">
        <v>8.8606799999999999E-2</v>
      </c>
      <c r="DT33">
        <v>7.8667399999999998E-2</v>
      </c>
      <c r="DU33">
        <v>27432.400000000001</v>
      </c>
      <c r="DV33">
        <v>30956.7</v>
      </c>
      <c r="DW33">
        <v>28507.4</v>
      </c>
      <c r="DX33">
        <v>32747.8</v>
      </c>
      <c r="DY33">
        <v>36117.199999999997</v>
      </c>
      <c r="DZ33">
        <v>40583.199999999997</v>
      </c>
      <c r="EA33">
        <v>41845.599999999999</v>
      </c>
      <c r="EB33">
        <v>46889.7</v>
      </c>
      <c r="EC33">
        <v>2.2437999999999998</v>
      </c>
      <c r="ED33">
        <v>1.8906700000000001</v>
      </c>
      <c r="EE33">
        <v>6.32741E-2</v>
      </c>
      <c r="EF33">
        <v>0</v>
      </c>
      <c r="EG33">
        <v>20.936499999999999</v>
      </c>
      <c r="EH33">
        <v>999.9</v>
      </c>
      <c r="EI33">
        <v>64.099999999999994</v>
      </c>
      <c r="EJ33">
        <v>21.3</v>
      </c>
      <c r="EK33">
        <v>16.357800000000001</v>
      </c>
      <c r="EL33">
        <v>63.449800000000003</v>
      </c>
      <c r="EM33">
        <v>19.911899999999999</v>
      </c>
      <c r="EN33">
        <v>1</v>
      </c>
      <c r="EO33">
        <v>-0.47055900000000001</v>
      </c>
      <c r="EP33">
        <v>-0.74151400000000001</v>
      </c>
      <c r="EQ33">
        <v>20.246400000000001</v>
      </c>
      <c r="ER33">
        <v>5.2289700000000003</v>
      </c>
      <c r="ES33">
        <v>12.0099</v>
      </c>
      <c r="ET33">
        <v>4.9911000000000003</v>
      </c>
      <c r="EU33">
        <v>3.3050000000000002</v>
      </c>
      <c r="EV33">
        <v>8471.2000000000007</v>
      </c>
      <c r="EW33">
        <v>9999</v>
      </c>
      <c r="EX33">
        <v>543.9</v>
      </c>
      <c r="EY33">
        <v>89.9</v>
      </c>
      <c r="EZ33">
        <v>1.85226</v>
      </c>
      <c r="FA33">
        <v>1.8613299999999999</v>
      </c>
      <c r="FB33">
        <v>1.86029</v>
      </c>
      <c r="FC33">
        <v>1.85629</v>
      </c>
      <c r="FD33">
        <v>1.86066</v>
      </c>
      <c r="FE33">
        <v>1.85687</v>
      </c>
      <c r="FF33">
        <v>1.85911</v>
      </c>
      <c r="FG33">
        <v>1.86188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-4.4279999999999999</v>
      </c>
      <c r="FV33">
        <v>-0.86560000000000004</v>
      </c>
      <c r="FW33">
        <v>-2.978405411082274</v>
      </c>
      <c r="FX33">
        <v>-4.0117494158234393E-3</v>
      </c>
      <c r="FY33">
        <v>1.087516141204025E-6</v>
      </c>
      <c r="FZ33">
        <v>-8.657206703991749E-11</v>
      </c>
      <c r="GA33">
        <v>-0.86565000000000225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16.7</v>
      </c>
      <c r="GJ33">
        <v>16.600000000000001</v>
      </c>
      <c r="GK33">
        <v>0.99853499999999995</v>
      </c>
      <c r="GL33">
        <v>2.3547400000000001</v>
      </c>
      <c r="GM33">
        <v>1.5942400000000001</v>
      </c>
      <c r="GN33">
        <v>2.33887</v>
      </c>
      <c r="GO33">
        <v>1.40015</v>
      </c>
      <c r="GP33">
        <v>2.33643</v>
      </c>
      <c r="GQ33">
        <v>24.469799999999999</v>
      </c>
      <c r="GR33">
        <v>15.5505</v>
      </c>
      <c r="GS33">
        <v>18</v>
      </c>
      <c r="GT33">
        <v>632.67700000000002</v>
      </c>
      <c r="GU33">
        <v>427.69499999999999</v>
      </c>
      <c r="GV33">
        <v>22.0838</v>
      </c>
      <c r="GW33">
        <v>21.020399999999999</v>
      </c>
      <c r="GX33">
        <v>30.0002</v>
      </c>
      <c r="GY33">
        <v>20.913399999999999</v>
      </c>
      <c r="GZ33">
        <v>20.870200000000001</v>
      </c>
      <c r="HA33">
        <v>20.042200000000001</v>
      </c>
      <c r="HB33">
        <v>0</v>
      </c>
      <c r="HC33">
        <v>-30</v>
      </c>
      <c r="HD33">
        <v>22.094899999999999</v>
      </c>
      <c r="HE33">
        <v>402.14499999999998</v>
      </c>
      <c r="HF33">
        <v>0</v>
      </c>
      <c r="HG33">
        <v>104.672</v>
      </c>
      <c r="HH33">
        <v>103.592</v>
      </c>
    </row>
    <row r="34" spans="1:216" x14ac:dyDescent="0.2">
      <c r="A34">
        <v>16</v>
      </c>
      <c r="B34">
        <v>1690074334.5999999</v>
      </c>
      <c r="C34">
        <v>907.5</v>
      </c>
      <c r="D34" t="s">
        <v>383</v>
      </c>
      <c r="E34" t="s">
        <v>384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1690074334.5999999</v>
      </c>
      <c r="M34">
        <f t="shared" si="0"/>
        <v>1.9607534214064761E-3</v>
      </c>
      <c r="N34">
        <f t="shared" si="1"/>
        <v>1.9607534214064759</v>
      </c>
      <c r="O34">
        <f t="shared" si="2"/>
        <v>1.527078471969098</v>
      </c>
      <c r="P34">
        <f t="shared" si="3"/>
        <v>400.065</v>
      </c>
      <c r="Q34">
        <f t="shared" si="4"/>
        <v>379.37813474329039</v>
      </c>
      <c r="R34">
        <f t="shared" si="5"/>
        <v>37.832707520854676</v>
      </c>
      <c r="S34">
        <f t="shared" si="6"/>
        <v>39.895662791879992</v>
      </c>
      <c r="T34">
        <f t="shared" si="7"/>
        <v>0.18182745453359339</v>
      </c>
      <c r="U34">
        <f t="shared" si="8"/>
        <v>3.3142383441349632</v>
      </c>
      <c r="V34">
        <f t="shared" si="9"/>
        <v>0.17646184516902477</v>
      </c>
      <c r="W34">
        <f t="shared" si="10"/>
        <v>0.11075754301854905</v>
      </c>
      <c r="X34">
        <f t="shared" si="11"/>
        <v>8.2311959999999988</v>
      </c>
      <c r="Y34">
        <f t="shared" si="12"/>
        <v>22.302131532105541</v>
      </c>
      <c r="Z34">
        <f t="shared" si="13"/>
        <v>22.0015</v>
      </c>
      <c r="AA34">
        <f t="shared" si="14"/>
        <v>2.6537495967359783</v>
      </c>
      <c r="AB34">
        <f t="shared" si="15"/>
        <v>56.620499068276722</v>
      </c>
      <c r="AC34">
        <f t="shared" si="16"/>
        <v>1.5691406497199998</v>
      </c>
      <c r="AD34">
        <f t="shared" si="17"/>
        <v>2.7713295988928444</v>
      </c>
      <c r="AE34">
        <f t="shared" si="18"/>
        <v>1.0846089470159785</v>
      </c>
      <c r="AF34">
        <f t="shared" si="19"/>
        <v>-86.46922588402559</v>
      </c>
      <c r="AG34">
        <f t="shared" si="20"/>
        <v>127.3611207116984</v>
      </c>
      <c r="AH34">
        <f t="shared" si="21"/>
        <v>7.9142679354689545</v>
      </c>
      <c r="AI34">
        <f t="shared" si="22"/>
        <v>57.037358763141768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53251.970711692178</v>
      </c>
      <c r="AO34">
        <f t="shared" si="26"/>
        <v>49.76</v>
      </c>
      <c r="AP34">
        <f t="shared" si="27"/>
        <v>41.948399999999999</v>
      </c>
      <c r="AQ34">
        <f t="shared" si="28"/>
        <v>0.84301446945337621</v>
      </c>
      <c r="AR34">
        <f t="shared" si="29"/>
        <v>0.16541792604501607</v>
      </c>
      <c r="AS34">
        <v>1690074334.5999999</v>
      </c>
      <c r="AT34">
        <v>400.065</v>
      </c>
      <c r="AU34">
        <v>401.73500000000001</v>
      </c>
      <c r="AV34">
        <v>15.734999999999999</v>
      </c>
      <c r="AW34">
        <v>14.3407</v>
      </c>
      <c r="AX34">
        <v>404.49400000000003</v>
      </c>
      <c r="AY34">
        <v>16.6006</v>
      </c>
      <c r="AZ34">
        <v>600.02300000000002</v>
      </c>
      <c r="BA34">
        <v>99.622699999999995</v>
      </c>
      <c r="BB34">
        <v>0.10025199999999999</v>
      </c>
      <c r="BC34">
        <v>22.714300000000001</v>
      </c>
      <c r="BD34">
        <v>22.0015</v>
      </c>
      <c r="BE34">
        <v>999.9</v>
      </c>
      <c r="BF34">
        <v>0</v>
      </c>
      <c r="BG34">
        <v>0</v>
      </c>
      <c r="BH34">
        <v>9963.1200000000008</v>
      </c>
      <c r="BI34">
        <v>0</v>
      </c>
      <c r="BJ34">
        <v>25.4802</v>
      </c>
      <c r="BK34">
        <v>-1.67035</v>
      </c>
      <c r="BL34">
        <v>406.46</v>
      </c>
      <c r="BM34">
        <v>407.58</v>
      </c>
      <c r="BN34">
        <v>1.3942300000000001</v>
      </c>
      <c r="BO34">
        <v>401.73500000000001</v>
      </c>
      <c r="BP34">
        <v>14.3407</v>
      </c>
      <c r="BQ34">
        <v>1.5675600000000001</v>
      </c>
      <c r="BR34">
        <v>1.42866</v>
      </c>
      <c r="BS34">
        <v>13.643599999999999</v>
      </c>
      <c r="BT34">
        <v>12.225300000000001</v>
      </c>
      <c r="BU34">
        <v>49.76</v>
      </c>
      <c r="BV34">
        <v>0.89957299999999996</v>
      </c>
      <c r="BW34">
        <v>0.100427</v>
      </c>
      <c r="BX34">
        <v>0</v>
      </c>
      <c r="BY34">
        <v>2.5848</v>
      </c>
      <c r="BZ34">
        <v>0</v>
      </c>
      <c r="CA34">
        <v>2390.59</v>
      </c>
      <c r="CB34">
        <v>403.56799999999998</v>
      </c>
      <c r="CC34">
        <v>35.061999999999998</v>
      </c>
      <c r="CD34">
        <v>40.875</v>
      </c>
      <c r="CE34">
        <v>37.875</v>
      </c>
      <c r="CF34">
        <v>40</v>
      </c>
      <c r="CG34">
        <v>36</v>
      </c>
      <c r="CH34">
        <v>44.76</v>
      </c>
      <c r="CI34">
        <v>5</v>
      </c>
      <c r="CJ34">
        <v>0</v>
      </c>
      <c r="CK34">
        <v>1690074351.0999999</v>
      </c>
      <c r="CL34">
        <v>0</v>
      </c>
      <c r="CM34">
        <v>1690073276.5</v>
      </c>
      <c r="CN34" t="s">
        <v>350</v>
      </c>
      <c r="CO34">
        <v>1690073270.5</v>
      </c>
      <c r="CP34">
        <v>1690073276.5</v>
      </c>
      <c r="CQ34">
        <v>49</v>
      </c>
      <c r="CR34">
        <v>-1.6E-2</v>
      </c>
      <c r="CS34">
        <v>0.02</v>
      </c>
      <c r="CT34">
        <v>-4.4720000000000004</v>
      </c>
      <c r="CU34">
        <v>-0.86599999999999999</v>
      </c>
      <c r="CV34">
        <v>414</v>
      </c>
      <c r="CW34">
        <v>14</v>
      </c>
      <c r="CX34">
        <v>0.19</v>
      </c>
      <c r="CY34">
        <v>0.05</v>
      </c>
      <c r="CZ34">
        <v>1.096515444223128</v>
      </c>
      <c r="DA34">
        <v>0.10847580202753911</v>
      </c>
      <c r="DB34">
        <v>2.707398482708016E-2</v>
      </c>
      <c r="DC34">
        <v>1</v>
      </c>
      <c r="DD34">
        <v>401.72732500000001</v>
      </c>
      <c r="DE34">
        <v>-6.0439024391143882E-2</v>
      </c>
      <c r="DF34">
        <v>2.6081015605220512E-2</v>
      </c>
      <c r="DG34">
        <v>-1</v>
      </c>
      <c r="DH34">
        <v>49.999841463414633</v>
      </c>
      <c r="DI34">
        <v>-8.3857412073018611E-2</v>
      </c>
      <c r="DJ34">
        <v>0.1160580972587513</v>
      </c>
      <c r="DK34">
        <v>1</v>
      </c>
      <c r="DL34">
        <v>2</v>
      </c>
      <c r="DM34">
        <v>2</v>
      </c>
      <c r="DN34" t="s">
        <v>351</v>
      </c>
      <c r="DO34">
        <v>3.2133099999999999</v>
      </c>
      <c r="DP34">
        <v>2.72363</v>
      </c>
      <c r="DQ34">
        <v>9.4690399999999994E-2</v>
      </c>
      <c r="DR34">
        <v>9.3763399999999997E-2</v>
      </c>
      <c r="DS34">
        <v>8.8465199999999994E-2</v>
      </c>
      <c r="DT34">
        <v>7.8690700000000002E-2</v>
      </c>
      <c r="DU34">
        <v>27431.9</v>
      </c>
      <c r="DV34">
        <v>30958.5</v>
      </c>
      <c r="DW34">
        <v>28507</v>
      </c>
      <c r="DX34">
        <v>32747</v>
      </c>
      <c r="DY34">
        <v>36122.1</v>
      </c>
      <c r="DZ34">
        <v>40580.6</v>
      </c>
      <c r="EA34">
        <v>41844.6</v>
      </c>
      <c r="EB34">
        <v>46887.9</v>
      </c>
      <c r="EC34">
        <v>2.2438199999999999</v>
      </c>
      <c r="ED34">
        <v>1.8906499999999999</v>
      </c>
      <c r="EE34">
        <v>6.6570900000000002E-2</v>
      </c>
      <c r="EF34">
        <v>0</v>
      </c>
      <c r="EG34">
        <v>20.902899999999999</v>
      </c>
      <c r="EH34">
        <v>999.9</v>
      </c>
      <c r="EI34">
        <v>64.099999999999994</v>
      </c>
      <c r="EJ34">
        <v>21.4</v>
      </c>
      <c r="EK34">
        <v>16.459</v>
      </c>
      <c r="EL34">
        <v>63.479799999999997</v>
      </c>
      <c r="EM34">
        <v>19.887799999999999</v>
      </c>
      <c r="EN34">
        <v>1</v>
      </c>
      <c r="EO34">
        <v>-0.47002500000000003</v>
      </c>
      <c r="EP34">
        <v>-0.58859700000000004</v>
      </c>
      <c r="EQ34">
        <v>20.247</v>
      </c>
      <c r="ER34">
        <v>5.22912</v>
      </c>
      <c r="ES34">
        <v>12.0099</v>
      </c>
      <c r="ET34">
        <v>4.9912999999999998</v>
      </c>
      <c r="EU34">
        <v>3.3050000000000002</v>
      </c>
      <c r="EV34">
        <v>8472.4</v>
      </c>
      <c r="EW34">
        <v>9999</v>
      </c>
      <c r="EX34">
        <v>543.9</v>
      </c>
      <c r="EY34">
        <v>90</v>
      </c>
      <c r="EZ34">
        <v>1.85226</v>
      </c>
      <c r="FA34">
        <v>1.8612899999999999</v>
      </c>
      <c r="FB34">
        <v>1.8602399999999999</v>
      </c>
      <c r="FC34">
        <v>1.85623</v>
      </c>
      <c r="FD34">
        <v>1.86066</v>
      </c>
      <c r="FE34">
        <v>1.85687</v>
      </c>
      <c r="FF34">
        <v>1.85911</v>
      </c>
      <c r="FG34">
        <v>1.86188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-4.4290000000000003</v>
      </c>
      <c r="FV34">
        <v>-0.86560000000000004</v>
      </c>
      <c r="FW34">
        <v>-2.978405411082274</v>
      </c>
      <c r="FX34">
        <v>-4.0117494158234393E-3</v>
      </c>
      <c r="FY34">
        <v>1.087516141204025E-6</v>
      </c>
      <c r="FZ34">
        <v>-8.657206703991749E-11</v>
      </c>
      <c r="GA34">
        <v>-0.86565000000000225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17.7</v>
      </c>
      <c r="GJ34">
        <v>17.600000000000001</v>
      </c>
      <c r="GK34">
        <v>0.99731400000000003</v>
      </c>
      <c r="GL34">
        <v>2.3535200000000001</v>
      </c>
      <c r="GM34">
        <v>1.5942400000000001</v>
      </c>
      <c r="GN34">
        <v>2.33887</v>
      </c>
      <c r="GO34">
        <v>1.40015</v>
      </c>
      <c r="GP34">
        <v>2.34375</v>
      </c>
      <c r="GQ34">
        <v>24.469799999999999</v>
      </c>
      <c r="GR34">
        <v>15.541700000000001</v>
      </c>
      <c r="GS34">
        <v>18</v>
      </c>
      <c r="GT34">
        <v>632.86800000000005</v>
      </c>
      <c r="GU34">
        <v>427.798</v>
      </c>
      <c r="GV34">
        <v>22.0153</v>
      </c>
      <c r="GW34">
        <v>21.034400000000002</v>
      </c>
      <c r="GX34">
        <v>30</v>
      </c>
      <c r="GY34">
        <v>20.9267</v>
      </c>
      <c r="GZ34">
        <v>20.883099999999999</v>
      </c>
      <c r="HA34">
        <v>20.0229</v>
      </c>
      <c r="HB34">
        <v>0</v>
      </c>
      <c r="HC34">
        <v>-30</v>
      </c>
      <c r="HD34">
        <v>22.0166</v>
      </c>
      <c r="HE34">
        <v>401.64699999999999</v>
      </c>
      <c r="HF34">
        <v>0</v>
      </c>
      <c r="HG34">
        <v>104.67</v>
      </c>
      <c r="HH34">
        <v>103.58799999999999</v>
      </c>
    </row>
    <row r="35" spans="1:216" x14ac:dyDescent="0.2">
      <c r="A35">
        <v>17</v>
      </c>
      <c r="B35">
        <v>1690074395.0999999</v>
      </c>
      <c r="C35">
        <v>968</v>
      </c>
      <c r="D35" t="s">
        <v>385</v>
      </c>
      <c r="E35" t="s">
        <v>386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1690074395.0999999</v>
      </c>
      <c r="M35">
        <f t="shared" si="0"/>
        <v>1.8971828756482664E-3</v>
      </c>
      <c r="N35">
        <f t="shared" si="1"/>
        <v>1.8971828756482665</v>
      </c>
      <c r="O35">
        <f t="shared" si="2"/>
        <v>0.41494540338394204</v>
      </c>
      <c r="P35">
        <f t="shared" si="3"/>
        <v>399.97899999999998</v>
      </c>
      <c r="Q35">
        <f t="shared" si="4"/>
        <v>389.08314236927708</v>
      </c>
      <c r="R35">
        <f t="shared" si="5"/>
        <v>38.800283901749566</v>
      </c>
      <c r="S35">
        <f t="shared" si="6"/>
        <v>39.886844390725592</v>
      </c>
      <c r="T35">
        <f t="shared" si="7"/>
        <v>0.17512003379832977</v>
      </c>
      <c r="U35">
        <f t="shared" si="8"/>
        <v>3.3229915792987472</v>
      </c>
      <c r="V35">
        <f t="shared" si="9"/>
        <v>0.17014987064162043</v>
      </c>
      <c r="W35">
        <f t="shared" si="10"/>
        <v>0.10677846893539286</v>
      </c>
      <c r="X35">
        <f t="shared" si="11"/>
        <v>4.9767669978737539</v>
      </c>
      <c r="Y35">
        <f t="shared" si="12"/>
        <v>22.316587678360285</v>
      </c>
      <c r="Z35">
        <f t="shared" si="13"/>
        <v>22.0062</v>
      </c>
      <c r="AA35">
        <f t="shared" si="14"/>
        <v>2.6545103530574177</v>
      </c>
      <c r="AB35">
        <f t="shared" si="15"/>
        <v>56.457713844495174</v>
      </c>
      <c r="AC35">
        <f t="shared" si="16"/>
        <v>1.56612947797736</v>
      </c>
      <c r="AD35">
        <f t="shared" si="17"/>
        <v>2.7739867085143461</v>
      </c>
      <c r="AE35">
        <f t="shared" si="18"/>
        <v>1.0883808750800577</v>
      </c>
      <c r="AF35">
        <f t="shared" si="19"/>
        <v>-83.665764816088554</v>
      </c>
      <c r="AG35">
        <f t="shared" si="20"/>
        <v>129.6860494325613</v>
      </c>
      <c r="AH35">
        <f t="shared" si="21"/>
        <v>8.0383491956632316</v>
      </c>
      <c r="AI35">
        <f t="shared" si="22"/>
        <v>59.035400810009733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53457.566978411989</v>
      </c>
      <c r="AO35">
        <f t="shared" si="26"/>
        <v>30.0946</v>
      </c>
      <c r="AP35">
        <f t="shared" si="27"/>
        <v>25.369447853820599</v>
      </c>
      <c r="AQ35">
        <f t="shared" si="28"/>
        <v>0.84299003322259136</v>
      </c>
      <c r="AR35">
        <f t="shared" si="29"/>
        <v>0.16537076411960133</v>
      </c>
      <c r="AS35">
        <v>1690074395.0999999</v>
      </c>
      <c r="AT35">
        <v>399.97899999999998</v>
      </c>
      <c r="AU35">
        <v>400.827</v>
      </c>
      <c r="AV35">
        <v>15.7049</v>
      </c>
      <c r="AW35">
        <v>14.3558</v>
      </c>
      <c r="AX35">
        <v>404.40800000000002</v>
      </c>
      <c r="AY35">
        <v>16.570599999999999</v>
      </c>
      <c r="AZ35">
        <v>600.03899999999999</v>
      </c>
      <c r="BA35">
        <v>99.622399999999999</v>
      </c>
      <c r="BB35">
        <v>9.9946400000000005E-2</v>
      </c>
      <c r="BC35">
        <v>22.7301</v>
      </c>
      <c r="BD35">
        <v>22.0062</v>
      </c>
      <c r="BE35">
        <v>999.9</v>
      </c>
      <c r="BF35">
        <v>0</v>
      </c>
      <c r="BG35">
        <v>0</v>
      </c>
      <c r="BH35">
        <v>10003.799999999999</v>
      </c>
      <c r="BI35">
        <v>0</v>
      </c>
      <c r="BJ35">
        <v>24.206199999999999</v>
      </c>
      <c r="BK35">
        <v>-0.84771700000000005</v>
      </c>
      <c r="BL35">
        <v>406.36099999999999</v>
      </c>
      <c r="BM35">
        <v>406.66500000000002</v>
      </c>
      <c r="BN35">
        <v>1.3490800000000001</v>
      </c>
      <c r="BO35">
        <v>400.827</v>
      </c>
      <c r="BP35">
        <v>14.3558</v>
      </c>
      <c r="BQ35">
        <v>1.56456</v>
      </c>
      <c r="BR35">
        <v>1.4301600000000001</v>
      </c>
      <c r="BS35">
        <v>13.614100000000001</v>
      </c>
      <c r="BT35">
        <v>12.241300000000001</v>
      </c>
      <c r="BU35">
        <v>30.0946</v>
      </c>
      <c r="BV35">
        <v>0.900362</v>
      </c>
      <c r="BW35">
        <v>9.9637699999999996E-2</v>
      </c>
      <c r="BX35">
        <v>0</v>
      </c>
      <c r="BY35">
        <v>3.0102000000000002</v>
      </c>
      <c r="BZ35">
        <v>0</v>
      </c>
      <c r="CA35">
        <v>2228.71</v>
      </c>
      <c r="CB35">
        <v>244.13300000000001</v>
      </c>
      <c r="CC35">
        <v>35.186999999999998</v>
      </c>
      <c r="CD35">
        <v>41.125</v>
      </c>
      <c r="CE35">
        <v>38</v>
      </c>
      <c r="CF35">
        <v>40.375</v>
      </c>
      <c r="CG35">
        <v>36.125</v>
      </c>
      <c r="CH35">
        <v>27.1</v>
      </c>
      <c r="CI35">
        <v>3</v>
      </c>
      <c r="CJ35">
        <v>0</v>
      </c>
      <c r="CK35">
        <v>1690074411.7</v>
      </c>
      <c r="CL35">
        <v>0</v>
      </c>
      <c r="CM35">
        <v>1690073276.5</v>
      </c>
      <c r="CN35" t="s">
        <v>350</v>
      </c>
      <c r="CO35">
        <v>1690073270.5</v>
      </c>
      <c r="CP35">
        <v>1690073276.5</v>
      </c>
      <c r="CQ35">
        <v>49</v>
      </c>
      <c r="CR35">
        <v>-1.6E-2</v>
      </c>
      <c r="CS35">
        <v>0.02</v>
      </c>
      <c r="CT35">
        <v>-4.4720000000000004</v>
      </c>
      <c r="CU35">
        <v>-0.86599999999999999</v>
      </c>
      <c r="CV35">
        <v>414</v>
      </c>
      <c r="CW35">
        <v>14</v>
      </c>
      <c r="CX35">
        <v>0.19</v>
      </c>
      <c r="CY35">
        <v>0.05</v>
      </c>
      <c r="CZ35">
        <v>0.23079332010152109</v>
      </c>
      <c r="DA35">
        <v>-0.65975290243178442</v>
      </c>
      <c r="DB35">
        <v>7.9057193037375378E-2</v>
      </c>
      <c r="DC35">
        <v>1</v>
      </c>
      <c r="DD35">
        <v>400.90575609756098</v>
      </c>
      <c r="DE35">
        <v>-0.82011846689892365</v>
      </c>
      <c r="DF35">
        <v>8.661655913552975E-2</v>
      </c>
      <c r="DG35">
        <v>-1</v>
      </c>
      <c r="DH35">
        <v>29.990929268292678</v>
      </c>
      <c r="DI35">
        <v>7.1760819021992493E-3</v>
      </c>
      <c r="DJ35">
        <v>0.14928657699269651</v>
      </c>
      <c r="DK35">
        <v>1</v>
      </c>
      <c r="DL35">
        <v>2</v>
      </c>
      <c r="DM35">
        <v>2</v>
      </c>
      <c r="DN35" t="s">
        <v>351</v>
      </c>
      <c r="DO35">
        <v>3.21332</v>
      </c>
      <c r="DP35">
        <v>2.7236699999999998</v>
      </c>
      <c r="DQ35">
        <v>9.4670699999999997E-2</v>
      </c>
      <c r="DR35">
        <v>9.3598200000000006E-2</v>
      </c>
      <c r="DS35">
        <v>8.8344400000000003E-2</v>
      </c>
      <c r="DT35">
        <v>7.8747700000000004E-2</v>
      </c>
      <c r="DU35">
        <v>27432.3</v>
      </c>
      <c r="DV35">
        <v>30963.7</v>
      </c>
      <c r="DW35">
        <v>28506.799999999999</v>
      </c>
      <c r="DX35">
        <v>32746.6</v>
      </c>
      <c r="DY35">
        <v>36127.4</v>
      </c>
      <c r="DZ35">
        <v>40577.300000000003</v>
      </c>
      <c r="EA35">
        <v>41845</v>
      </c>
      <c r="EB35">
        <v>46887</v>
      </c>
      <c r="EC35">
        <v>2.2433800000000002</v>
      </c>
      <c r="ED35">
        <v>1.8903700000000001</v>
      </c>
      <c r="EE35">
        <v>6.7539500000000002E-2</v>
      </c>
      <c r="EF35">
        <v>0</v>
      </c>
      <c r="EG35">
        <v>20.891500000000001</v>
      </c>
      <c r="EH35">
        <v>999.9</v>
      </c>
      <c r="EI35">
        <v>64.099999999999994</v>
      </c>
      <c r="EJ35">
        <v>21.4</v>
      </c>
      <c r="EK35">
        <v>16.459099999999999</v>
      </c>
      <c r="EL35">
        <v>62.899799999999999</v>
      </c>
      <c r="EM35">
        <v>20.2684</v>
      </c>
      <c r="EN35">
        <v>1</v>
      </c>
      <c r="EO35">
        <v>-0.46874500000000002</v>
      </c>
      <c r="EP35">
        <v>-0.594194</v>
      </c>
      <c r="EQ35">
        <v>20.2471</v>
      </c>
      <c r="ER35">
        <v>5.2289700000000003</v>
      </c>
      <c r="ES35">
        <v>12.0099</v>
      </c>
      <c r="ET35">
        <v>4.9911000000000003</v>
      </c>
      <c r="EU35">
        <v>3.3050000000000002</v>
      </c>
      <c r="EV35">
        <v>8473.7999999999993</v>
      </c>
      <c r="EW35">
        <v>9999</v>
      </c>
      <c r="EX35">
        <v>543.9</v>
      </c>
      <c r="EY35">
        <v>90</v>
      </c>
      <c r="EZ35">
        <v>1.85226</v>
      </c>
      <c r="FA35">
        <v>1.8613500000000001</v>
      </c>
      <c r="FB35">
        <v>1.8603099999999999</v>
      </c>
      <c r="FC35">
        <v>1.8563000000000001</v>
      </c>
      <c r="FD35">
        <v>1.86066</v>
      </c>
      <c r="FE35">
        <v>1.85693</v>
      </c>
      <c r="FF35">
        <v>1.8591299999999999</v>
      </c>
      <c r="FG35">
        <v>1.86189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-4.4290000000000003</v>
      </c>
      <c r="FV35">
        <v>-0.86570000000000003</v>
      </c>
      <c r="FW35">
        <v>-2.978405411082274</v>
      </c>
      <c r="FX35">
        <v>-4.0117494158234393E-3</v>
      </c>
      <c r="FY35">
        <v>1.087516141204025E-6</v>
      </c>
      <c r="FZ35">
        <v>-8.657206703991749E-11</v>
      </c>
      <c r="GA35">
        <v>-0.86565000000000225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18.7</v>
      </c>
      <c r="GJ35">
        <v>18.600000000000001</v>
      </c>
      <c r="GK35">
        <v>0.99609400000000003</v>
      </c>
      <c r="GL35">
        <v>2.3559600000000001</v>
      </c>
      <c r="GM35">
        <v>1.5942400000000001</v>
      </c>
      <c r="GN35">
        <v>2.33887</v>
      </c>
      <c r="GO35">
        <v>1.40015</v>
      </c>
      <c r="GP35">
        <v>2.2546400000000002</v>
      </c>
      <c r="GQ35">
        <v>24.490200000000002</v>
      </c>
      <c r="GR35">
        <v>15.532999999999999</v>
      </c>
      <c r="GS35">
        <v>18</v>
      </c>
      <c r="GT35">
        <v>632.73199999999997</v>
      </c>
      <c r="GU35">
        <v>427.78100000000001</v>
      </c>
      <c r="GV35">
        <v>22.044499999999999</v>
      </c>
      <c r="GW35">
        <v>21.050699999999999</v>
      </c>
      <c r="GX35">
        <v>30.0001</v>
      </c>
      <c r="GY35">
        <v>20.942699999999999</v>
      </c>
      <c r="GZ35">
        <v>20.899799999999999</v>
      </c>
      <c r="HA35">
        <v>19.9954</v>
      </c>
      <c r="HB35">
        <v>0</v>
      </c>
      <c r="HC35">
        <v>-30</v>
      </c>
      <c r="HD35">
        <v>22.047899999999998</v>
      </c>
      <c r="HE35">
        <v>400.95499999999998</v>
      </c>
      <c r="HF35">
        <v>0</v>
      </c>
      <c r="HG35">
        <v>104.67</v>
      </c>
      <c r="HH35">
        <v>103.587</v>
      </c>
    </row>
    <row r="36" spans="1:216" x14ac:dyDescent="0.2">
      <c r="A36">
        <v>18</v>
      </c>
      <c r="B36">
        <v>1690074455.5999999</v>
      </c>
      <c r="C36">
        <v>1028.5</v>
      </c>
      <c r="D36" t="s">
        <v>387</v>
      </c>
      <c r="E36" t="s">
        <v>388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1690074455.5999999</v>
      </c>
      <c r="M36">
        <f t="shared" si="0"/>
        <v>1.8237121529243955E-3</v>
      </c>
      <c r="N36">
        <f t="shared" si="1"/>
        <v>1.8237121529243956</v>
      </c>
      <c r="O36">
        <f t="shared" si="2"/>
        <v>-0.27838482793944047</v>
      </c>
      <c r="P36">
        <f t="shared" si="3"/>
        <v>400.05799999999999</v>
      </c>
      <c r="Q36">
        <f t="shared" si="4"/>
        <v>395.69374881209478</v>
      </c>
      <c r="R36">
        <f t="shared" si="5"/>
        <v>39.459595942132168</v>
      </c>
      <c r="S36">
        <f t="shared" si="6"/>
        <v>39.894810268822198</v>
      </c>
      <c r="T36">
        <f t="shared" si="7"/>
        <v>0.16789211055850534</v>
      </c>
      <c r="U36">
        <f t="shared" si="8"/>
        <v>3.3237938147128956</v>
      </c>
      <c r="V36">
        <f t="shared" si="9"/>
        <v>0.16331906050097728</v>
      </c>
      <c r="W36">
        <f t="shared" si="10"/>
        <v>0.10247490813766615</v>
      </c>
      <c r="X36">
        <f t="shared" si="11"/>
        <v>3.3128691482576134</v>
      </c>
      <c r="Y36">
        <f t="shared" si="12"/>
        <v>22.32336213205749</v>
      </c>
      <c r="Z36">
        <f t="shared" si="13"/>
        <v>21.994800000000001</v>
      </c>
      <c r="AA36">
        <f t="shared" si="14"/>
        <v>2.6526654442466113</v>
      </c>
      <c r="AB36">
        <f t="shared" si="15"/>
        <v>56.337482708966682</v>
      </c>
      <c r="AC36">
        <f t="shared" si="16"/>
        <v>1.5626426353964098</v>
      </c>
      <c r="AD36">
        <f t="shared" si="17"/>
        <v>2.7737175327283472</v>
      </c>
      <c r="AE36">
        <f t="shared" si="18"/>
        <v>1.0900228088502015</v>
      </c>
      <c r="AF36">
        <f t="shared" si="19"/>
        <v>-80.425705943965838</v>
      </c>
      <c r="AG36">
        <f t="shared" si="20"/>
        <v>131.47344343823855</v>
      </c>
      <c r="AH36">
        <f t="shared" si="21"/>
        <v>8.1466330857012608</v>
      </c>
      <c r="AI36">
        <f t="shared" si="22"/>
        <v>62.507239728231582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53476.978171955532</v>
      </c>
      <c r="AO36">
        <f t="shared" si="26"/>
        <v>20.031700000000001</v>
      </c>
      <c r="AP36">
        <f t="shared" si="27"/>
        <v>16.886633092361457</v>
      </c>
      <c r="AQ36">
        <f t="shared" si="28"/>
        <v>0.8429955067398901</v>
      </c>
      <c r="AR36">
        <f t="shared" si="29"/>
        <v>0.16538132800798799</v>
      </c>
      <c r="AS36">
        <v>1690074455.5999999</v>
      </c>
      <c r="AT36">
        <v>400.05799999999999</v>
      </c>
      <c r="AU36">
        <v>400.38400000000001</v>
      </c>
      <c r="AV36">
        <v>15.6699</v>
      </c>
      <c r="AW36">
        <v>14.3729</v>
      </c>
      <c r="AX36">
        <v>404.48700000000002</v>
      </c>
      <c r="AY36">
        <v>16.535499999999999</v>
      </c>
      <c r="AZ36">
        <v>599.99300000000005</v>
      </c>
      <c r="BA36">
        <v>99.622699999999995</v>
      </c>
      <c r="BB36">
        <v>9.9865899999999994E-2</v>
      </c>
      <c r="BC36">
        <v>22.7285</v>
      </c>
      <c r="BD36">
        <v>21.994800000000001</v>
      </c>
      <c r="BE36">
        <v>999.9</v>
      </c>
      <c r="BF36">
        <v>0</v>
      </c>
      <c r="BG36">
        <v>0</v>
      </c>
      <c r="BH36">
        <v>10007.5</v>
      </c>
      <c r="BI36">
        <v>0</v>
      </c>
      <c r="BJ36">
        <v>22.632400000000001</v>
      </c>
      <c r="BK36">
        <v>-0.32653799999999999</v>
      </c>
      <c r="BL36">
        <v>406.42599999999999</v>
      </c>
      <c r="BM36">
        <v>406.22300000000001</v>
      </c>
      <c r="BN36">
        <v>1.2969900000000001</v>
      </c>
      <c r="BO36">
        <v>400.38400000000001</v>
      </c>
      <c r="BP36">
        <v>14.3729</v>
      </c>
      <c r="BQ36">
        <v>1.56108</v>
      </c>
      <c r="BR36">
        <v>1.43187</v>
      </c>
      <c r="BS36">
        <v>13.5799</v>
      </c>
      <c r="BT36">
        <v>12.259399999999999</v>
      </c>
      <c r="BU36">
        <v>20.031700000000001</v>
      </c>
      <c r="BV36">
        <v>0.90000800000000003</v>
      </c>
      <c r="BW36">
        <v>9.9991800000000006E-2</v>
      </c>
      <c r="BX36">
        <v>0</v>
      </c>
      <c r="BY36">
        <v>2.4937999999999998</v>
      </c>
      <c r="BZ36">
        <v>0</v>
      </c>
      <c r="CA36">
        <v>2048.4699999999998</v>
      </c>
      <c r="CB36">
        <v>162.48400000000001</v>
      </c>
      <c r="CC36">
        <v>35.311999999999998</v>
      </c>
      <c r="CD36">
        <v>41.311999999999998</v>
      </c>
      <c r="CE36">
        <v>38.186999999999998</v>
      </c>
      <c r="CF36">
        <v>40.686999999999998</v>
      </c>
      <c r="CG36">
        <v>36.25</v>
      </c>
      <c r="CH36">
        <v>18.03</v>
      </c>
      <c r="CI36">
        <v>2</v>
      </c>
      <c r="CJ36">
        <v>0</v>
      </c>
      <c r="CK36">
        <v>1690074472.3</v>
      </c>
      <c r="CL36">
        <v>0</v>
      </c>
      <c r="CM36">
        <v>1690073276.5</v>
      </c>
      <c r="CN36" t="s">
        <v>350</v>
      </c>
      <c r="CO36">
        <v>1690073270.5</v>
      </c>
      <c r="CP36">
        <v>1690073276.5</v>
      </c>
      <c r="CQ36">
        <v>49</v>
      </c>
      <c r="CR36">
        <v>-1.6E-2</v>
      </c>
      <c r="CS36">
        <v>0.02</v>
      </c>
      <c r="CT36">
        <v>-4.4720000000000004</v>
      </c>
      <c r="CU36">
        <v>-0.86599999999999999</v>
      </c>
      <c r="CV36">
        <v>414</v>
      </c>
      <c r="CW36">
        <v>14</v>
      </c>
      <c r="CX36">
        <v>0.19</v>
      </c>
      <c r="CY36">
        <v>0.05</v>
      </c>
      <c r="CZ36">
        <v>-0.21700543881357029</v>
      </c>
      <c r="DA36">
        <v>6.0883590902119013E-2</v>
      </c>
      <c r="DB36">
        <v>7.0891783933334993E-2</v>
      </c>
      <c r="DC36">
        <v>1</v>
      </c>
      <c r="DD36">
        <v>400.38414634146341</v>
      </c>
      <c r="DE36">
        <v>-0.40509407665425018</v>
      </c>
      <c r="DF36">
        <v>6.4286538808528984E-2</v>
      </c>
      <c r="DG36">
        <v>-1</v>
      </c>
      <c r="DH36">
        <v>19.99976829268293</v>
      </c>
      <c r="DI36">
        <v>-0.19026233612066501</v>
      </c>
      <c r="DJ36">
        <v>7.8841280629067464E-2</v>
      </c>
      <c r="DK36">
        <v>1</v>
      </c>
      <c r="DL36">
        <v>2</v>
      </c>
      <c r="DM36">
        <v>2</v>
      </c>
      <c r="DN36" t="s">
        <v>351</v>
      </c>
      <c r="DO36">
        <v>3.21319</v>
      </c>
      <c r="DP36">
        <v>2.72363</v>
      </c>
      <c r="DQ36">
        <v>9.4680100000000003E-2</v>
      </c>
      <c r="DR36">
        <v>9.3515799999999996E-2</v>
      </c>
      <c r="DS36">
        <v>8.8204199999999996E-2</v>
      </c>
      <c r="DT36">
        <v>7.8813099999999997E-2</v>
      </c>
      <c r="DU36">
        <v>27430.9</v>
      </c>
      <c r="DV36">
        <v>30965.3</v>
      </c>
      <c r="DW36">
        <v>28505.7</v>
      </c>
      <c r="DX36">
        <v>32745.4</v>
      </c>
      <c r="DY36">
        <v>36131.199999999997</v>
      </c>
      <c r="DZ36">
        <v>40572.800000000003</v>
      </c>
      <c r="EA36">
        <v>41842.9</v>
      </c>
      <c r="EB36">
        <v>46885.1</v>
      </c>
      <c r="EC36">
        <v>2.2428499999999998</v>
      </c>
      <c r="ED36">
        <v>1.8900999999999999</v>
      </c>
      <c r="EE36">
        <v>6.9089200000000003E-2</v>
      </c>
      <c r="EF36">
        <v>0</v>
      </c>
      <c r="EG36">
        <v>20.854500000000002</v>
      </c>
      <c r="EH36">
        <v>999.9</v>
      </c>
      <c r="EI36">
        <v>64.099999999999994</v>
      </c>
      <c r="EJ36">
        <v>21.4</v>
      </c>
      <c r="EK36">
        <v>16.457599999999999</v>
      </c>
      <c r="EL36">
        <v>63.439799999999998</v>
      </c>
      <c r="EM36">
        <v>20.180299999999999</v>
      </c>
      <c r="EN36">
        <v>1</v>
      </c>
      <c r="EO36">
        <v>-0.46747499999999997</v>
      </c>
      <c r="EP36">
        <v>-0.61698299999999995</v>
      </c>
      <c r="EQ36">
        <v>20.247199999999999</v>
      </c>
      <c r="ER36">
        <v>5.22837</v>
      </c>
      <c r="ES36">
        <v>12.0099</v>
      </c>
      <c r="ET36">
        <v>4.9910500000000004</v>
      </c>
      <c r="EU36">
        <v>3.3050000000000002</v>
      </c>
      <c r="EV36">
        <v>8475.2000000000007</v>
      </c>
      <c r="EW36">
        <v>9999</v>
      </c>
      <c r="EX36">
        <v>543.9</v>
      </c>
      <c r="EY36">
        <v>90</v>
      </c>
      <c r="EZ36">
        <v>1.85226</v>
      </c>
      <c r="FA36">
        <v>1.8613900000000001</v>
      </c>
      <c r="FB36">
        <v>1.8603000000000001</v>
      </c>
      <c r="FC36">
        <v>1.85629</v>
      </c>
      <c r="FD36">
        <v>1.86066</v>
      </c>
      <c r="FE36">
        <v>1.8569500000000001</v>
      </c>
      <c r="FF36">
        <v>1.8591299999999999</v>
      </c>
      <c r="FG36">
        <v>1.86192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-4.4290000000000003</v>
      </c>
      <c r="FV36">
        <v>-0.86560000000000004</v>
      </c>
      <c r="FW36">
        <v>-2.978405411082274</v>
      </c>
      <c r="FX36">
        <v>-4.0117494158234393E-3</v>
      </c>
      <c r="FY36">
        <v>1.087516141204025E-6</v>
      </c>
      <c r="FZ36">
        <v>-8.657206703991749E-11</v>
      </c>
      <c r="GA36">
        <v>-0.86565000000000225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19.8</v>
      </c>
      <c r="GJ36">
        <v>19.7</v>
      </c>
      <c r="GK36">
        <v>0.99487300000000001</v>
      </c>
      <c r="GL36">
        <v>2.3547400000000001</v>
      </c>
      <c r="GM36">
        <v>1.5942400000000001</v>
      </c>
      <c r="GN36">
        <v>2.33887</v>
      </c>
      <c r="GO36">
        <v>1.40015</v>
      </c>
      <c r="GP36">
        <v>2.2595200000000002</v>
      </c>
      <c r="GQ36">
        <v>24.5106</v>
      </c>
      <c r="GR36">
        <v>15.5242</v>
      </c>
      <c r="GS36">
        <v>18</v>
      </c>
      <c r="GT36">
        <v>632.53599999999994</v>
      </c>
      <c r="GU36">
        <v>427.74799999999999</v>
      </c>
      <c r="GV36">
        <v>22.0229</v>
      </c>
      <c r="GW36">
        <v>21.066700000000001</v>
      </c>
      <c r="GX36">
        <v>30.0002</v>
      </c>
      <c r="GY36">
        <v>20.958400000000001</v>
      </c>
      <c r="GZ36">
        <v>20.9146</v>
      </c>
      <c r="HA36">
        <v>19.973700000000001</v>
      </c>
      <c r="HB36">
        <v>0</v>
      </c>
      <c r="HC36">
        <v>-30</v>
      </c>
      <c r="HD36">
        <v>22.0259</v>
      </c>
      <c r="HE36">
        <v>400.19400000000002</v>
      </c>
      <c r="HF36">
        <v>0</v>
      </c>
      <c r="HG36">
        <v>104.66500000000001</v>
      </c>
      <c r="HH36">
        <v>103.583</v>
      </c>
    </row>
    <row r="37" spans="1:216" x14ac:dyDescent="0.2">
      <c r="A37">
        <v>19</v>
      </c>
      <c r="B37">
        <v>1690074516.0999999</v>
      </c>
      <c r="C37">
        <v>1089</v>
      </c>
      <c r="D37" t="s">
        <v>389</v>
      </c>
      <c r="E37" t="s">
        <v>390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>
        <v>1690074516.0999999</v>
      </c>
      <c r="M37">
        <f t="shared" si="0"/>
        <v>1.7540309542447372E-3</v>
      </c>
      <c r="N37">
        <f t="shared" si="1"/>
        <v>1.7540309542447372</v>
      </c>
      <c r="O37">
        <f t="shared" si="2"/>
        <v>-1.5198367605719068</v>
      </c>
      <c r="P37">
        <f t="shared" si="3"/>
        <v>400.1</v>
      </c>
      <c r="Q37">
        <f t="shared" si="4"/>
        <v>408.3725473076002</v>
      </c>
      <c r="R37">
        <f t="shared" si="5"/>
        <v>40.724382600546939</v>
      </c>
      <c r="S37">
        <f t="shared" si="6"/>
        <v>39.899414360500003</v>
      </c>
      <c r="T37">
        <f t="shared" si="7"/>
        <v>0.16041345409296659</v>
      </c>
      <c r="U37">
        <f t="shared" si="8"/>
        <v>3.3205818843892718</v>
      </c>
      <c r="V37">
        <f t="shared" si="9"/>
        <v>0.15622934606718944</v>
      </c>
      <c r="W37">
        <f t="shared" si="10"/>
        <v>9.8010176745644384E-2</v>
      </c>
      <c r="X37">
        <f t="shared" si="11"/>
        <v>0</v>
      </c>
      <c r="Y37">
        <f t="shared" si="12"/>
        <v>22.328333122934716</v>
      </c>
      <c r="Z37">
        <f t="shared" si="13"/>
        <v>22.0044</v>
      </c>
      <c r="AA37">
        <f t="shared" si="14"/>
        <v>2.6542189770213587</v>
      </c>
      <c r="AB37">
        <f t="shared" si="15"/>
        <v>56.156314746347547</v>
      </c>
      <c r="AC37">
        <f t="shared" si="16"/>
        <v>1.5582411622880001</v>
      </c>
      <c r="AD37">
        <f t="shared" si="17"/>
        <v>2.7748280301626265</v>
      </c>
      <c r="AE37">
        <f t="shared" si="18"/>
        <v>1.0959778147333585</v>
      </c>
      <c r="AF37">
        <f t="shared" si="19"/>
        <v>-77.352765082192917</v>
      </c>
      <c r="AG37">
        <f t="shared" si="20"/>
        <v>130.80933714975757</v>
      </c>
      <c r="AH37">
        <f t="shared" si="21"/>
        <v>8.1139900205149065</v>
      </c>
      <c r="AI37">
        <f t="shared" si="22"/>
        <v>61.570562088079555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53399.280089965199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1690074516.0999999</v>
      </c>
      <c r="AT37">
        <v>400.1</v>
      </c>
      <c r="AU37">
        <v>399.50900000000001</v>
      </c>
      <c r="AV37">
        <v>15.6256</v>
      </c>
      <c r="AW37">
        <v>14.3782</v>
      </c>
      <c r="AX37">
        <v>404.529</v>
      </c>
      <c r="AY37">
        <v>16.491299999999999</v>
      </c>
      <c r="AZ37">
        <v>600.04100000000005</v>
      </c>
      <c r="BA37">
        <v>99.623400000000004</v>
      </c>
      <c r="BB37">
        <v>0.100205</v>
      </c>
      <c r="BC37">
        <v>22.735099999999999</v>
      </c>
      <c r="BD37">
        <v>22.0044</v>
      </c>
      <c r="BE37">
        <v>999.9</v>
      </c>
      <c r="BF37">
        <v>0</v>
      </c>
      <c r="BG37">
        <v>0</v>
      </c>
      <c r="BH37">
        <v>9992.5</v>
      </c>
      <c r="BI37">
        <v>0</v>
      </c>
      <c r="BJ37">
        <v>22.197800000000001</v>
      </c>
      <c r="BK37">
        <v>0.59048500000000004</v>
      </c>
      <c r="BL37">
        <v>406.45100000000002</v>
      </c>
      <c r="BM37">
        <v>405.33699999999999</v>
      </c>
      <c r="BN37">
        <v>1.2474000000000001</v>
      </c>
      <c r="BO37">
        <v>399.50900000000001</v>
      </c>
      <c r="BP37">
        <v>14.3782</v>
      </c>
      <c r="BQ37">
        <v>1.5566800000000001</v>
      </c>
      <c r="BR37">
        <v>1.43241</v>
      </c>
      <c r="BS37">
        <v>13.5365</v>
      </c>
      <c r="BT37">
        <v>12.2651</v>
      </c>
      <c r="BU37">
        <v>0</v>
      </c>
      <c r="BV37">
        <v>0</v>
      </c>
      <c r="BW37">
        <v>0</v>
      </c>
      <c r="BX37">
        <v>0</v>
      </c>
      <c r="BY37">
        <v>2.98</v>
      </c>
      <c r="BZ37">
        <v>0</v>
      </c>
      <c r="CA37">
        <v>1895.8</v>
      </c>
      <c r="CB37">
        <v>2.4300000000000002</v>
      </c>
      <c r="CC37">
        <v>35.311999999999998</v>
      </c>
      <c r="CD37">
        <v>41.436999999999998</v>
      </c>
      <c r="CE37">
        <v>38.25</v>
      </c>
      <c r="CF37">
        <v>40.875</v>
      </c>
      <c r="CG37">
        <v>36.311999999999998</v>
      </c>
      <c r="CH37">
        <v>0</v>
      </c>
      <c r="CI37">
        <v>0</v>
      </c>
      <c r="CJ37">
        <v>0</v>
      </c>
      <c r="CK37">
        <v>1690074532.2</v>
      </c>
      <c r="CL37">
        <v>0</v>
      </c>
      <c r="CM37">
        <v>1690073276.5</v>
      </c>
      <c r="CN37" t="s">
        <v>350</v>
      </c>
      <c r="CO37">
        <v>1690073270.5</v>
      </c>
      <c r="CP37">
        <v>1690073276.5</v>
      </c>
      <c r="CQ37">
        <v>49</v>
      </c>
      <c r="CR37">
        <v>-1.6E-2</v>
      </c>
      <c r="CS37">
        <v>0.02</v>
      </c>
      <c r="CT37">
        <v>-4.4720000000000004</v>
      </c>
      <c r="CU37">
        <v>-0.86599999999999999</v>
      </c>
      <c r="CV37">
        <v>414</v>
      </c>
      <c r="CW37">
        <v>14</v>
      </c>
      <c r="CX37">
        <v>0.19</v>
      </c>
      <c r="CY37">
        <v>0.05</v>
      </c>
      <c r="CZ37">
        <v>-1.021684917365892</v>
      </c>
      <c r="DA37">
        <v>-0.62316642699383862</v>
      </c>
      <c r="DB37">
        <v>6.9796471095000007E-2</v>
      </c>
      <c r="DC37">
        <v>1</v>
      </c>
      <c r="DD37">
        <v>399.6019756097561</v>
      </c>
      <c r="DE37">
        <v>-0.64166550522640264</v>
      </c>
      <c r="DF37">
        <v>6.7882785563413484E-2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351</v>
      </c>
      <c r="DO37">
        <v>3.2132800000000001</v>
      </c>
      <c r="DP37">
        <v>2.72383</v>
      </c>
      <c r="DQ37">
        <v>9.4685400000000003E-2</v>
      </c>
      <c r="DR37">
        <v>9.3358700000000003E-2</v>
      </c>
      <c r="DS37">
        <v>8.8030300000000006E-2</v>
      </c>
      <c r="DT37">
        <v>7.8833100000000003E-2</v>
      </c>
      <c r="DU37">
        <v>27430.1</v>
      </c>
      <c r="DV37">
        <v>30970.5</v>
      </c>
      <c r="DW37">
        <v>28505.200000000001</v>
      </c>
      <c r="DX37">
        <v>32745.3</v>
      </c>
      <c r="DY37">
        <v>36137.9</v>
      </c>
      <c r="DZ37">
        <v>40571.300000000003</v>
      </c>
      <c r="EA37">
        <v>41842.400000000001</v>
      </c>
      <c r="EB37">
        <v>46884.5</v>
      </c>
      <c r="EC37">
        <v>2.2425799999999998</v>
      </c>
      <c r="ED37">
        <v>1.89</v>
      </c>
      <c r="EE37">
        <v>7.0780499999999996E-2</v>
      </c>
      <c r="EF37">
        <v>0</v>
      </c>
      <c r="EG37">
        <v>20.836200000000002</v>
      </c>
      <c r="EH37">
        <v>999.9</v>
      </c>
      <c r="EI37">
        <v>64.2</v>
      </c>
      <c r="EJ37">
        <v>21.4</v>
      </c>
      <c r="EK37">
        <v>16.484000000000002</v>
      </c>
      <c r="EL37">
        <v>63.009799999999998</v>
      </c>
      <c r="EM37">
        <v>19.839700000000001</v>
      </c>
      <c r="EN37">
        <v>1</v>
      </c>
      <c r="EO37">
        <v>-0.466723</v>
      </c>
      <c r="EP37">
        <v>-0.60704199999999997</v>
      </c>
      <c r="EQ37">
        <v>20.247399999999999</v>
      </c>
      <c r="ER37">
        <v>5.2282200000000003</v>
      </c>
      <c r="ES37">
        <v>12.0099</v>
      </c>
      <c r="ET37">
        <v>4.99125</v>
      </c>
      <c r="EU37">
        <v>3.3050000000000002</v>
      </c>
      <c r="EV37">
        <v>8476.7000000000007</v>
      </c>
      <c r="EW37">
        <v>9999</v>
      </c>
      <c r="EX37">
        <v>543.9</v>
      </c>
      <c r="EY37">
        <v>90</v>
      </c>
      <c r="EZ37">
        <v>1.85226</v>
      </c>
      <c r="FA37">
        <v>1.86138</v>
      </c>
      <c r="FB37">
        <v>1.86032</v>
      </c>
      <c r="FC37">
        <v>1.85636</v>
      </c>
      <c r="FD37">
        <v>1.86066</v>
      </c>
      <c r="FE37">
        <v>1.85693</v>
      </c>
      <c r="FF37">
        <v>1.8591299999999999</v>
      </c>
      <c r="FG37">
        <v>1.8619000000000001</v>
      </c>
      <c r="FH37">
        <v>0</v>
      </c>
      <c r="FI37">
        <v>0</v>
      </c>
      <c r="FJ37">
        <v>0</v>
      </c>
      <c r="FK37">
        <v>0</v>
      </c>
      <c r="FL37" t="s">
        <v>352</v>
      </c>
      <c r="FM37" t="s">
        <v>353</v>
      </c>
      <c r="FN37" t="s">
        <v>354</v>
      </c>
      <c r="FO37" t="s">
        <v>354</v>
      </c>
      <c r="FP37" t="s">
        <v>354</v>
      </c>
      <c r="FQ37" t="s">
        <v>354</v>
      </c>
      <c r="FR37">
        <v>0</v>
      </c>
      <c r="FS37">
        <v>100</v>
      </c>
      <c r="FT37">
        <v>100</v>
      </c>
      <c r="FU37">
        <v>-4.4290000000000003</v>
      </c>
      <c r="FV37">
        <v>-0.86570000000000003</v>
      </c>
      <c r="FW37">
        <v>-2.978405411082274</v>
      </c>
      <c r="FX37">
        <v>-4.0117494158234393E-3</v>
      </c>
      <c r="FY37">
        <v>1.087516141204025E-6</v>
      </c>
      <c r="FZ37">
        <v>-8.657206703991749E-11</v>
      </c>
      <c r="GA37">
        <v>-0.86565000000000225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20.8</v>
      </c>
      <c r="GJ37">
        <v>20.7</v>
      </c>
      <c r="GK37">
        <v>0.99365199999999998</v>
      </c>
      <c r="GL37">
        <v>2.3559600000000001</v>
      </c>
      <c r="GM37">
        <v>1.5942400000000001</v>
      </c>
      <c r="GN37">
        <v>2.33887</v>
      </c>
      <c r="GO37">
        <v>1.40015</v>
      </c>
      <c r="GP37">
        <v>2.3327599999999999</v>
      </c>
      <c r="GQ37">
        <v>24.5106</v>
      </c>
      <c r="GR37">
        <v>15.5242</v>
      </c>
      <c r="GS37">
        <v>18</v>
      </c>
      <c r="GT37">
        <v>632.51400000000001</v>
      </c>
      <c r="GU37">
        <v>427.81900000000002</v>
      </c>
      <c r="GV37">
        <v>22.058499999999999</v>
      </c>
      <c r="GW37">
        <v>21.081099999999999</v>
      </c>
      <c r="GX37">
        <v>30.0002</v>
      </c>
      <c r="GY37">
        <v>20.972899999999999</v>
      </c>
      <c r="GZ37">
        <v>20.929099999999998</v>
      </c>
      <c r="HA37">
        <v>19.941400000000002</v>
      </c>
      <c r="HB37">
        <v>0</v>
      </c>
      <c r="HC37">
        <v>-30</v>
      </c>
      <c r="HD37">
        <v>22.060099999999998</v>
      </c>
      <c r="HE37">
        <v>399.48</v>
      </c>
      <c r="HF37">
        <v>0</v>
      </c>
      <c r="HG37">
        <v>104.664</v>
      </c>
      <c r="HH37">
        <v>103.58199999999999</v>
      </c>
    </row>
    <row r="38" spans="1:216" x14ac:dyDescent="0.2">
      <c r="A38">
        <v>20</v>
      </c>
      <c r="B38">
        <v>1690074609.0999999</v>
      </c>
      <c r="C38">
        <v>1182</v>
      </c>
      <c r="D38" t="s">
        <v>391</v>
      </c>
      <c r="E38" t="s">
        <v>392</v>
      </c>
      <c r="F38" t="s">
        <v>344</v>
      </c>
      <c r="G38" t="s">
        <v>345</v>
      </c>
      <c r="H38" t="s">
        <v>346</v>
      </c>
      <c r="I38" t="s">
        <v>347</v>
      </c>
      <c r="J38" t="s">
        <v>348</v>
      </c>
      <c r="K38" t="s">
        <v>349</v>
      </c>
      <c r="L38">
        <v>1690074609.0999999</v>
      </c>
      <c r="M38">
        <f t="shared" si="0"/>
        <v>2.3053770301418E-3</v>
      </c>
      <c r="N38">
        <f t="shared" si="1"/>
        <v>2.3053770301418002</v>
      </c>
      <c r="O38">
        <f t="shared" si="2"/>
        <v>10.993775123337977</v>
      </c>
      <c r="P38">
        <f t="shared" si="3"/>
        <v>399.34899999999999</v>
      </c>
      <c r="Q38">
        <f t="shared" si="4"/>
        <v>312.7044488155417</v>
      </c>
      <c r="R38">
        <f t="shared" si="5"/>
        <v>31.18425678104451</v>
      </c>
      <c r="S38">
        <f t="shared" si="6"/>
        <v>39.824830789661597</v>
      </c>
      <c r="T38">
        <f t="shared" si="7"/>
        <v>0.22516551705632742</v>
      </c>
      <c r="U38">
        <f t="shared" si="8"/>
        <v>3.3323029158376407</v>
      </c>
      <c r="V38">
        <f t="shared" si="9"/>
        <v>0.21704170211998799</v>
      </c>
      <c r="W38">
        <f t="shared" si="10"/>
        <v>0.13635653707469927</v>
      </c>
      <c r="X38">
        <f t="shared" si="11"/>
        <v>297.68603999999999</v>
      </c>
      <c r="Y38">
        <f t="shared" si="12"/>
        <v>22.728098528142301</v>
      </c>
      <c r="Z38">
        <f t="shared" si="13"/>
        <v>21.888200000000001</v>
      </c>
      <c r="AA38">
        <f t="shared" si="14"/>
        <v>2.6354681704000726</v>
      </c>
      <c r="AB38">
        <f t="shared" si="15"/>
        <v>61.361997967037176</v>
      </c>
      <c r="AC38">
        <f t="shared" si="16"/>
        <v>1.5987014550060796</v>
      </c>
      <c r="AD38">
        <f t="shared" si="17"/>
        <v>2.6053608226135014</v>
      </c>
      <c r="AE38">
        <f t="shared" si="18"/>
        <v>1.036766715393993</v>
      </c>
      <c r="AF38">
        <f t="shared" si="19"/>
        <v>-101.66712702925338</v>
      </c>
      <c r="AG38">
        <f t="shared" si="20"/>
        <v>-33.792374693624367</v>
      </c>
      <c r="AH38">
        <f t="shared" si="21"/>
        <v>-2.0765484755624284</v>
      </c>
      <c r="AI38">
        <f t="shared" si="22"/>
        <v>160.1499898015598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53867.215652431805</v>
      </c>
      <c r="AO38">
        <f t="shared" si="26"/>
        <v>1799.9</v>
      </c>
      <c r="AP38">
        <f t="shared" si="27"/>
        <v>1517.316</v>
      </c>
      <c r="AQ38">
        <f t="shared" si="28"/>
        <v>0.84300016667592637</v>
      </c>
      <c r="AR38">
        <f t="shared" si="29"/>
        <v>0.16539032168453802</v>
      </c>
      <c r="AS38">
        <v>1690074609.0999999</v>
      </c>
      <c r="AT38">
        <v>399.34899999999999</v>
      </c>
      <c r="AU38">
        <v>407.95699999999999</v>
      </c>
      <c r="AV38">
        <v>16.031199999999998</v>
      </c>
      <c r="AW38">
        <v>14.392300000000001</v>
      </c>
      <c r="AX38">
        <v>403.77499999999998</v>
      </c>
      <c r="AY38">
        <v>16.896899999999999</v>
      </c>
      <c r="AZ38">
        <v>600.01199999999994</v>
      </c>
      <c r="BA38">
        <v>99.624799999999993</v>
      </c>
      <c r="BB38">
        <v>9.9578399999999997E-2</v>
      </c>
      <c r="BC38">
        <v>21.700099999999999</v>
      </c>
      <c r="BD38">
        <v>21.888200000000001</v>
      </c>
      <c r="BE38">
        <v>999.9</v>
      </c>
      <c r="BF38">
        <v>0</v>
      </c>
      <c r="BG38">
        <v>0</v>
      </c>
      <c r="BH38">
        <v>10046.9</v>
      </c>
      <c r="BI38">
        <v>0</v>
      </c>
      <c r="BJ38">
        <v>21.421399999999998</v>
      </c>
      <c r="BK38">
        <v>-8.6082199999999993</v>
      </c>
      <c r="BL38">
        <v>405.85500000000002</v>
      </c>
      <c r="BM38">
        <v>413.91399999999999</v>
      </c>
      <c r="BN38">
        <v>1.63893</v>
      </c>
      <c r="BO38">
        <v>407.95699999999999</v>
      </c>
      <c r="BP38">
        <v>14.392300000000001</v>
      </c>
      <c r="BQ38">
        <v>1.59711</v>
      </c>
      <c r="BR38">
        <v>1.4338299999999999</v>
      </c>
      <c r="BS38">
        <v>13.930899999999999</v>
      </c>
      <c r="BT38">
        <v>12.280200000000001</v>
      </c>
      <c r="BU38">
        <v>1799.9</v>
      </c>
      <c r="BV38">
        <v>0.89999499999999999</v>
      </c>
      <c r="BW38">
        <v>0.100005</v>
      </c>
      <c r="BX38">
        <v>0</v>
      </c>
      <c r="BY38">
        <v>2.835</v>
      </c>
      <c r="BZ38">
        <v>0</v>
      </c>
      <c r="CA38">
        <v>11887.4</v>
      </c>
      <c r="CB38">
        <v>14599.5</v>
      </c>
      <c r="CC38">
        <v>37.561999999999998</v>
      </c>
      <c r="CD38">
        <v>41.625</v>
      </c>
      <c r="CE38">
        <v>38.875</v>
      </c>
      <c r="CF38">
        <v>41.25</v>
      </c>
      <c r="CG38">
        <v>37.561999999999998</v>
      </c>
      <c r="CH38">
        <v>1619.9</v>
      </c>
      <c r="CI38">
        <v>180</v>
      </c>
      <c r="CJ38">
        <v>0</v>
      </c>
      <c r="CK38">
        <v>1690074625.9000001</v>
      </c>
      <c r="CL38">
        <v>0</v>
      </c>
      <c r="CM38">
        <v>1690073276.5</v>
      </c>
      <c r="CN38" t="s">
        <v>350</v>
      </c>
      <c r="CO38">
        <v>1690073270.5</v>
      </c>
      <c r="CP38">
        <v>1690073276.5</v>
      </c>
      <c r="CQ38">
        <v>49</v>
      </c>
      <c r="CR38">
        <v>-1.6E-2</v>
      </c>
      <c r="CS38">
        <v>0.02</v>
      </c>
      <c r="CT38">
        <v>-4.4720000000000004</v>
      </c>
      <c r="CU38">
        <v>-0.86599999999999999</v>
      </c>
      <c r="CV38">
        <v>414</v>
      </c>
      <c r="CW38">
        <v>14</v>
      </c>
      <c r="CX38">
        <v>0.19</v>
      </c>
      <c r="CY38">
        <v>0.05</v>
      </c>
      <c r="CZ38">
        <v>7.5435700253987896</v>
      </c>
      <c r="DA38">
        <v>1.7636425922969561</v>
      </c>
      <c r="DB38">
        <v>0.19085914075732721</v>
      </c>
      <c r="DC38">
        <v>1</v>
      </c>
      <c r="DD38">
        <v>407.46577500000001</v>
      </c>
      <c r="DE38">
        <v>3.4210469043145681</v>
      </c>
      <c r="DF38">
        <v>0.34140031396441528</v>
      </c>
      <c r="DG38">
        <v>-1</v>
      </c>
      <c r="DH38">
        <v>1799.9590000000001</v>
      </c>
      <c r="DI38">
        <v>0.1825754264719521</v>
      </c>
      <c r="DJ38">
        <v>0.1042305137663601</v>
      </c>
      <c r="DK38">
        <v>1</v>
      </c>
      <c r="DL38">
        <v>2</v>
      </c>
      <c r="DM38">
        <v>2</v>
      </c>
      <c r="DN38" t="s">
        <v>351</v>
      </c>
      <c r="DO38">
        <v>3.21305</v>
      </c>
      <c r="DP38">
        <v>2.7236799999999999</v>
      </c>
      <c r="DQ38">
        <v>9.4541799999999995E-2</v>
      </c>
      <c r="DR38">
        <v>9.4839699999999999E-2</v>
      </c>
      <c r="DS38">
        <v>8.9592099999999994E-2</v>
      </c>
      <c r="DT38">
        <v>7.8879500000000005E-2</v>
      </c>
      <c r="DU38">
        <v>27432.799999999999</v>
      </c>
      <c r="DV38">
        <v>30918.6</v>
      </c>
      <c r="DW38">
        <v>28503.9</v>
      </c>
      <c r="DX38">
        <v>32744.3</v>
      </c>
      <c r="DY38">
        <v>36072.5</v>
      </c>
      <c r="DZ38">
        <v>40567.199999999997</v>
      </c>
      <c r="EA38">
        <v>41840</v>
      </c>
      <c r="EB38">
        <v>46882.2</v>
      </c>
      <c r="EC38">
        <v>2.2425299999999999</v>
      </c>
      <c r="ED38">
        <v>1.8878299999999999</v>
      </c>
      <c r="EE38">
        <v>7.2888999999999995E-2</v>
      </c>
      <c r="EF38">
        <v>0</v>
      </c>
      <c r="EG38">
        <v>20.684999999999999</v>
      </c>
      <c r="EH38">
        <v>999.9</v>
      </c>
      <c r="EI38">
        <v>64.2</v>
      </c>
      <c r="EJ38">
        <v>21.4</v>
      </c>
      <c r="EK38">
        <v>16.4833</v>
      </c>
      <c r="EL38">
        <v>62.709800000000001</v>
      </c>
      <c r="EM38">
        <v>20.092099999999999</v>
      </c>
      <c r="EN38">
        <v>1</v>
      </c>
      <c r="EO38">
        <v>-0.46148400000000001</v>
      </c>
      <c r="EP38">
        <v>1.38812</v>
      </c>
      <c r="EQ38">
        <v>20.227900000000002</v>
      </c>
      <c r="ER38">
        <v>5.2279200000000001</v>
      </c>
      <c r="ES38">
        <v>12.0099</v>
      </c>
      <c r="ET38">
        <v>4.9906499999999996</v>
      </c>
      <c r="EU38">
        <v>3.3050000000000002</v>
      </c>
      <c r="EV38">
        <v>8478.7999999999993</v>
      </c>
      <c r="EW38">
        <v>9999</v>
      </c>
      <c r="EX38">
        <v>543.9</v>
      </c>
      <c r="EY38">
        <v>90</v>
      </c>
      <c r="EZ38">
        <v>1.85226</v>
      </c>
      <c r="FA38">
        <v>1.86128</v>
      </c>
      <c r="FB38">
        <v>1.86025</v>
      </c>
      <c r="FC38">
        <v>1.8562399999999999</v>
      </c>
      <c r="FD38">
        <v>1.86066</v>
      </c>
      <c r="FE38">
        <v>1.8568800000000001</v>
      </c>
      <c r="FF38">
        <v>1.8590800000000001</v>
      </c>
      <c r="FG38">
        <v>1.86188</v>
      </c>
      <c r="FH38">
        <v>0</v>
      </c>
      <c r="FI38">
        <v>0</v>
      </c>
      <c r="FJ38">
        <v>0</v>
      </c>
      <c r="FK38">
        <v>0</v>
      </c>
      <c r="FL38" t="s">
        <v>352</v>
      </c>
      <c r="FM38" t="s">
        <v>353</v>
      </c>
      <c r="FN38" t="s">
        <v>354</v>
      </c>
      <c r="FO38" t="s">
        <v>354</v>
      </c>
      <c r="FP38" t="s">
        <v>354</v>
      </c>
      <c r="FQ38" t="s">
        <v>354</v>
      </c>
      <c r="FR38">
        <v>0</v>
      </c>
      <c r="FS38">
        <v>100</v>
      </c>
      <c r="FT38">
        <v>100</v>
      </c>
      <c r="FU38">
        <v>-4.4260000000000002</v>
      </c>
      <c r="FV38">
        <v>-0.86570000000000003</v>
      </c>
      <c r="FW38">
        <v>-2.978405411082274</v>
      </c>
      <c r="FX38">
        <v>-4.0117494158234393E-3</v>
      </c>
      <c r="FY38">
        <v>1.087516141204025E-6</v>
      </c>
      <c r="FZ38">
        <v>-8.657206703991749E-11</v>
      </c>
      <c r="GA38">
        <v>-0.86565000000000225</v>
      </c>
      <c r="GB38">
        <v>0</v>
      </c>
      <c r="GC38">
        <v>0</v>
      </c>
      <c r="GD38">
        <v>0</v>
      </c>
      <c r="GE38">
        <v>4</v>
      </c>
      <c r="GF38">
        <v>2094</v>
      </c>
      <c r="GG38">
        <v>-1</v>
      </c>
      <c r="GH38">
        <v>-1</v>
      </c>
      <c r="GI38">
        <v>22.3</v>
      </c>
      <c r="GJ38">
        <v>22.2</v>
      </c>
      <c r="GK38">
        <v>1.01074</v>
      </c>
      <c r="GL38">
        <v>2.3547400000000001</v>
      </c>
      <c r="GM38">
        <v>1.5942400000000001</v>
      </c>
      <c r="GN38">
        <v>2.33887</v>
      </c>
      <c r="GO38">
        <v>1.40015</v>
      </c>
      <c r="GP38">
        <v>2.2863799999999999</v>
      </c>
      <c r="GQ38">
        <v>24.5717</v>
      </c>
      <c r="GR38">
        <v>15.4192</v>
      </c>
      <c r="GS38">
        <v>18</v>
      </c>
      <c r="GT38">
        <v>633.21500000000003</v>
      </c>
      <c r="GU38">
        <v>426.98200000000003</v>
      </c>
      <c r="GV38">
        <v>19.2178</v>
      </c>
      <c r="GW38">
        <v>21.192499999999999</v>
      </c>
      <c r="GX38">
        <v>30.002099999999999</v>
      </c>
      <c r="GY38">
        <v>21.0305</v>
      </c>
      <c r="GZ38">
        <v>20.9831</v>
      </c>
      <c r="HA38">
        <v>20.288900000000002</v>
      </c>
      <c r="HB38">
        <v>0</v>
      </c>
      <c r="HC38">
        <v>-30</v>
      </c>
      <c r="HD38">
        <v>19.201000000000001</v>
      </c>
      <c r="HE38">
        <v>408.286</v>
      </c>
      <c r="HF38">
        <v>0</v>
      </c>
      <c r="HG38">
        <v>104.658</v>
      </c>
      <c r="HH38">
        <v>103.577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2023-07-23T01:13:01Z</dcterms:created>
  <dcterms:modified xsi:type="dcterms:W3CDTF">2023-07-31T15:35:11Z</dcterms:modified>
</cp:coreProperties>
</file>