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8_{11E5465A-1DDF-5E42-8CF7-60D4B0B7DA31}" xr6:coauthVersionLast="47" xr6:coauthVersionMax="47" xr10:uidLastSave="{00000000-0000-0000-0000-000000000000}"/>
  <bookViews>
    <workbookView xWindow="36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AQ38" i="1"/>
  <c r="AO38" i="1"/>
  <c r="AP38" i="1" s="1"/>
  <c r="AN38" i="1"/>
  <c r="AL38" i="1"/>
  <c r="P38" i="1" s="1"/>
  <c r="AD38" i="1"/>
  <c r="AC38" i="1"/>
  <c r="AB38" i="1"/>
  <c r="U38" i="1"/>
  <c r="S38" i="1"/>
  <c r="AR37" i="1"/>
  <c r="AQ37" i="1"/>
  <c r="AO37" i="1"/>
  <c r="AP37" i="1" s="1"/>
  <c r="AN37" i="1"/>
  <c r="AL37" i="1"/>
  <c r="P37" i="1" s="1"/>
  <c r="AD37" i="1"/>
  <c r="AC37" i="1"/>
  <c r="AB37" i="1"/>
  <c r="U37" i="1"/>
  <c r="AR36" i="1"/>
  <c r="AQ36" i="1"/>
  <c r="AO36" i="1"/>
  <c r="AN36" i="1"/>
  <c r="AL36" i="1"/>
  <c r="N36" i="1" s="1"/>
  <c r="M36" i="1" s="1"/>
  <c r="AD36" i="1"/>
  <c r="AC36" i="1"/>
  <c r="AB36" i="1"/>
  <c r="U36" i="1"/>
  <c r="S36" i="1"/>
  <c r="P36" i="1"/>
  <c r="O36" i="1"/>
  <c r="AR35" i="1"/>
  <c r="AQ35" i="1"/>
  <c r="AP35" i="1"/>
  <c r="AO35" i="1"/>
  <c r="AN35" i="1"/>
  <c r="AL35" i="1" s="1"/>
  <c r="AM35" i="1"/>
  <c r="AD35" i="1"/>
  <c r="AC35" i="1"/>
  <c r="AB35" i="1" s="1"/>
  <c r="X35" i="1"/>
  <c r="U35" i="1"/>
  <c r="AR34" i="1"/>
  <c r="AQ34" i="1"/>
  <c r="AO34" i="1"/>
  <c r="AP34" i="1" s="1"/>
  <c r="AN34" i="1"/>
  <c r="AL34" i="1"/>
  <c r="P34" i="1" s="1"/>
  <c r="AD34" i="1"/>
  <c r="AC34" i="1"/>
  <c r="AB34" i="1"/>
  <c r="U34" i="1"/>
  <c r="S34" i="1"/>
  <c r="AR33" i="1"/>
  <c r="AQ33" i="1"/>
  <c r="AO33" i="1"/>
  <c r="AP33" i="1" s="1"/>
  <c r="AN33" i="1"/>
  <c r="AL33" i="1"/>
  <c r="P33" i="1" s="1"/>
  <c r="AD33" i="1"/>
  <c r="AC33" i="1"/>
  <c r="AB33" i="1"/>
  <c r="U33" i="1"/>
  <c r="AR32" i="1"/>
  <c r="AQ32" i="1"/>
  <c r="AO32" i="1"/>
  <c r="AN32" i="1"/>
  <c r="AM32" i="1"/>
  <c r="AL32" i="1"/>
  <c r="N32" i="1" s="1"/>
  <c r="M32" i="1" s="1"/>
  <c r="AD32" i="1"/>
  <c r="AC32" i="1"/>
  <c r="AB32" i="1" s="1"/>
  <c r="U32" i="1"/>
  <c r="S32" i="1"/>
  <c r="P32" i="1"/>
  <c r="O32" i="1"/>
  <c r="AR31" i="1"/>
  <c r="AQ31" i="1"/>
  <c r="AP31" i="1"/>
  <c r="AO31" i="1"/>
  <c r="AN31" i="1"/>
  <c r="AL31" i="1" s="1"/>
  <c r="AM31" i="1" s="1"/>
  <c r="AD31" i="1"/>
  <c r="AC31" i="1"/>
  <c r="AB31" i="1" s="1"/>
  <c r="X31" i="1"/>
  <c r="U31" i="1"/>
  <c r="AR30" i="1"/>
  <c r="AQ30" i="1"/>
  <c r="AO30" i="1"/>
  <c r="AP30" i="1" s="1"/>
  <c r="AN30" i="1"/>
  <c r="AL30" i="1"/>
  <c r="P30" i="1" s="1"/>
  <c r="AD30" i="1"/>
  <c r="AC30" i="1"/>
  <c r="AB30" i="1"/>
  <c r="U30" i="1"/>
  <c r="S30" i="1"/>
  <c r="AR29" i="1"/>
  <c r="AQ29" i="1"/>
  <c r="AO29" i="1"/>
  <c r="AN29" i="1"/>
  <c r="AL29" i="1"/>
  <c r="P29" i="1" s="1"/>
  <c r="AD29" i="1"/>
  <c r="AC29" i="1"/>
  <c r="AB29" i="1"/>
  <c r="U29" i="1"/>
  <c r="AR28" i="1"/>
  <c r="AQ28" i="1"/>
  <c r="AO28" i="1"/>
  <c r="AN28" i="1"/>
  <c r="AM28" i="1"/>
  <c r="AL28" i="1"/>
  <c r="N28" i="1" s="1"/>
  <c r="M28" i="1" s="1"/>
  <c r="AD28" i="1"/>
  <c r="AC28" i="1"/>
  <c r="AB28" i="1" s="1"/>
  <c r="U28" i="1"/>
  <c r="S28" i="1"/>
  <c r="P28" i="1"/>
  <c r="O28" i="1"/>
  <c r="AR27" i="1"/>
  <c r="AQ27" i="1"/>
  <c r="AP27" i="1"/>
  <c r="AO27" i="1"/>
  <c r="AN27" i="1"/>
  <c r="AL27" i="1" s="1"/>
  <c r="AM27" i="1"/>
  <c r="AD27" i="1"/>
  <c r="AC27" i="1"/>
  <c r="AB27" i="1" s="1"/>
  <c r="X27" i="1"/>
  <c r="U27" i="1"/>
  <c r="AR26" i="1"/>
  <c r="AQ26" i="1"/>
  <c r="AO26" i="1"/>
  <c r="AP26" i="1" s="1"/>
  <c r="AN26" i="1"/>
  <c r="AL26" i="1"/>
  <c r="P26" i="1" s="1"/>
  <c r="AD26" i="1"/>
  <c r="AC26" i="1"/>
  <c r="AB26" i="1"/>
  <c r="U26" i="1"/>
  <c r="S26" i="1"/>
  <c r="AR25" i="1"/>
  <c r="AQ25" i="1"/>
  <c r="AO25" i="1"/>
  <c r="AP25" i="1" s="1"/>
  <c r="AN25" i="1"/>
  <c r="AL25" i="1"/>
  <c r="P25" i="1" s="1"/>
  <c r="AD25" i="1"/>
  <c r="AC25" i="1"/>
  <c r="AB25" i="1"/>
  <c r="U25" i="1"/>
  <c r="AR24" i="1"/>
  <c r="AQ24" i="1"/>
  <c r="AO24" i="1"/>
  <c r="AN24" i="1"/>
  <c r="AM24" i="1"/>
  <c r="AL24" i="1"/>
  <c r="N24" i="1" s="1"/>
  <c r="M24" i="1" s="1"/>
  <c r="AD24" i="1"/>
  <c r="AC24" i="1"/>
  <c r="AB24" i="1" s="1"/>
  <c r="U24" i="1"/>
  <c r="S24" i="1"/>
  <c r="P24" i="1"/>
  <c r="O24" i="1"/>
  <c r="AR23" i="1"/>
  <c r="AQ23" i="1"/>
  <c r="AP23" i="1"/>
  <c r="AO23" i="1"/>
  <c r="AN23" i="1"/>
  <c r="AL23" i="1" s="1"/>
  <c r="AM23" i="1"/>
  <c r="AD23" i="1"/>
  <c r="AC23" i="1"/>
  <c r="AB23" i="1" s="1"/>
  <c r="X23" i="1"/>
  <c r="U23" i="1"/>
  <c r="AR22" i="1"/>
  <c r="AQ22" i="1"/>
  <c r="AO22" i="1"/>
  <c r="AP22" i="1" s="1"/>
  <c r="AN22" i="1"/>
  <c r="AL22" i="1"/>
  <c r="N22" i="1" s="1"/>
  <c r="M22" i="1" s="1"/>
  <c r="AD22" i="1"/>
  <c r="AC22" i="1"/>
  <c r="AB22" i="1"/>
  <c r="U22" i="1"/>
  <c r="S22" i="1"/>
  <c r="AR21" i="1"/>
  <c r="AQ21" i="1"/>
  <c r="AO21" i="1"/>
  <c r="AN21" i="1"/>
  <c r="AL21" i="1"/>
  <c r="P21" i="1" s="1"/>
  <c r="AD21" i="1"/>
  <c r="AC21" i="1"/>
  <c r="AB21" i="1"/>
  <c r="U21" i="1"/>
  <c r="AR20" i="1"/>
  <c r="AQ20" i="1"/>
  <c r="AO20" i="1"/>
  <c r="AN20" i="1"/>
  <c r="AM20" i="1"/>
  <c r="AL20" i="1"/>
  <c r="N20" i="1" s="1"/>
  <c r="M20" i="1" s="1"/>
  <c r="AD20" i="1"/>
  <c r="AC20" i="1"/>
  <c r="AB20" i="1" s="1"/>
  <c r="U20" i="1"/>
  <c r="S20" i="1"/>
  <c r="P20" i="1"/>
  <c r="O20" i="1"/>
  <c r="AR19" i="1"/>
  <c r="AQ19" i="1"/>
  <c r="AP19" i="1"/>
  <c r="AO19" i="1"/>
  <c r="AN19" i="1"/>
  <c r="AL19" i="1" s="1"/>
  <c r="AM19" i="1"/>
  <c r="AD19" i="1"/>
  <c r="AC19" i="1"/>
  <c r="AB19" i="1" s="1"/>
  <c r="X19" i="1"/>
  <c r="U19" i="1"/>
  <c r="S27" i="1" l="1"/>
  <c r="P27" i="1"/>
  <c r="O27" i="1"/>
  <c r="N27" i="1"/>
  <c r="M27" i="1" s="1"/>
  <c r="AP28" i="1"/>
  <c r="X28" i="1"/>
  <c r="AF36" i="1"/>
  <c r="X20" i="1"/>
  <c r="AP20" i="1"/>
  <c r="AP24" i="1"/>
  <c r="X24" i="1"/>
  <c r="AP32" i="1"/>
  <c r="X32" i="1"/>
  <c r="S31" i="1"/>
  <c r="P31" i="1"/>
  <c r="O31" i="1"/>
  <c r="N31" i="1"/>
  <c r="M31" i="1" s="1"/>
  <c r="AP21" i="1"/>
  <c r="S35" i="1"/>
  <c r="P35" i="1"/>
  <c r="O35" i="1"/>
  <c r="N35" i="1"/>
  <c r="M35" i="1" s="1"/>
  <c r="AP36" i="1"/>
  <c r="X36" i="1"/>
  <c r="AF32" i="1"/>
  <c r="S23" i="1"/>
  <c r="P23" i="1"/>
  <c r="N23" i="1"/>
  <c r="M23" i="1" s="1"/>
  <c r="O23" i="1"/>
  <c r="AF20" i="1"/>
  <c r="AF28" i="1"/>
  <c r="P19" i="1"/>
  <c r="S19" i="1"/>
  <c r="N19" i="1"/>
  <c r="M19" i="1" s="1"/>
  <c r="O19" i="1"/>
  <c r="AF22" i="1"/>
  <c r="AF24" i="1"/>
  <c r="AP29" i="1"/>
  <c r="S21" i="1"/>
  <c r="AM22" i="1"/>
  <c r="S25" i="1"/>
  <c r="AM26" i="1"/>
  <c r="S29" i="1"/>
  <c r="AM30" i="1"/>
  <c r="S33" i="1"/>
  <c r="AM34" i="1"/>
  <c r="S37" i="1"/>
  <c r="AM38" i="1"/>
  <c r="N26" i="1"/>
  <c r="M26" i="1" s="1"/>
  <c r="N30" i="1"/>
  <c r="M30" i="1" s="1"/>
  <c r="N34" i="1"/>
  <c r="M34" i="1" s="1"/>
  <c r="N38" i="1"/>
  <c r="M38" i="1" s="1"/>
  <c r="AM21" i="1"/>
  <c r="O22" i="1"/>
  <c r="AM25" i="1"/>
  <c r="O26" i="1"/>
  <c r="Y27" i="1"/>
  <c r="Z27" i="1" s="1"/>
  <c r="AM29" i="1"/>
  <c r="O30" i="1"/>
  <c r="AM33" i="1"/>
  <c r="O34" i="1"/>
  <c r="AM37" i="1"/>
  <c r="O38" i="1"/>
  <c r="N21" i="1"/>
  <c r="M21" i="1" s="1"/>
  <c r="P22" i="1"/>
  <c r="X22" i="1"/>
  <c r="N25" i="1"/>
  <c r="M25" i="1" s="1"/>
  <c r="X26" i="1"/>
  <c r="N29" i="1"/>
  <c r="M29" i="1" s="1"/>
  <c r="X30" i="1"/>
  <c r="N33" i="1"/>
  <c r="M33" i="1" s="1"/>
  <c r="X34" i="1"/>
  <c r="N37" i="1"/>
  <c r="M37" i="1" s="1"/>
  <c r="X38" i="1"/>
  <c r="O21" i="1"/>
  <c r="O25" i="1"/>
  <c r="O29" i="1"/>
  <c r="O33" i="1"/>
  <c r="AM36" i="1"/>
  <c r="O37" i="1"/>
  <c r="X21" i="1"/>
  <c r="X25" i="1"/>
  <c r="X29" i="1"/>
  <c r="X33" i="1"/>
  <c r="X37" i="1"/>
  <c r="AA27" i="1" l="1"/>
  <c r="AE27" i="1" s="1"/>
  <c r="AH27" i="1"/>
  <c r="AF30" i="1"/>
  <c r="V30" i="1"/>
  <c r="T30" i="1" s="1"/>
  <c r="W30" i="1" s="1"/>
  <c r="Q30" i="1" s="1"/>
  <c r="R30" i="1" s="1"/>
  <c r="AF35" i="1"/>
  <c r="V35" i="1"/>
  <c r="T35" i="1" s="1"/>
  <c r="W35" i="1" s="1"/>
  <c r="Q35" i="1" s="1"/>
  <c r="R35" i="1" s="1"/>
  <c r="AF31" i="1"/>
  <c r="V31" i="1"/>
  <c r="T31" i="1" s="1"/>
  <c r="W31" i="1" s="1"/>
  <c r="Q31" i="1" s="1"/>
  <c r="R31" i="1" s="1"/>
  <c r="Y32" i="1"/>
  <c r="Z32" i="1" s="1"/>
  <c r="Y35" i="1"/>
  <c r="Z35" i="1" s="1"/>
  <c r="AF26" i="1"/>
  <c r="Y28" i="1"/>
  <c r="Z28" i="1" s="1"/>
  <c r="AG27" i="1"/>
  <c r="Y24" i="1"/>
  <c r="Z24" i="1" s="1"/>
  <c r="AF33" i="1"/>
  <c r="V33" i="1"/>
  <c r="T33" i="1" s="1"/>
  <c r="W33" i="1" s="1"/>
  <c r="Q33" i="1" s="1"/>
  <c r="R33" i="1" s="1"/>
  <c r="AF34" i="1"/>
  <c r="V34" i="1"/>
  <c r="T34" i="1" s="1"/>
  <c r="W34" i="1" s="1"/>
  <c r="Q34" i="1" s="1"/>
  <c r="R34" i="1" s="1"/>
  <c r="V23" i="1"/>
  <c r="T23" i="1" s="1"/>
  <c r="W23" i="1" s="1"/>
  <c r="Q23" i="1" s="1"/>
  <c r="R23" i="1" s="1"/>
  <c r="AF23" i="1"/>
  <c r="AF27" i="1"/>
  <c r="V27" i="1"/>
  <c r="T27" i="1" s="1"/>
  <c r="W27" i="1" s="1"/>
  <c r="Q27" i="1" s="1"/>
  <c r="R27" i="1" s="1"/>
  <c r="AF29" i="1"/>
  <c r="Y23" i="1"/>
  <c r="Z23" i="1" s="1"/>
  <c r="Y37" i="1"/>
  <c r="Z37" i="1" s="1"/>
  <c r="Y33" i="1"/>
  <c r="Z33" i="1" s="1"/>
  <c r="Y26" i="1"/>
  <c r="Z26" i="1" s="1"/>
  <c r="V26" i="1" s="1"/>
  <c r="T26" i="1" s="1"/>
  <c r="W26" i="1" s="1"/>
  <c r="Q26" i="1" s="1"/>
  <c r="R26" i="1" s="1"/>
  <c r="Y29" i="1"/>
  <c r="Z29" i="1" s="1"/>
  <c r="Y38" i="1"/>
  <c r="Z38" i="1" s="1"/>
  <c r="Y22" i="1"/>
  <c r="Z22" i="1" s="1"/>
  <c r="AF19" i="1"/>
  <c r="Y21" i="1"/>
  <c r="Z21" i="1" s="1"/>
  <c r="AF37" i="1"/>
  <c r="V37" i="1"/>
  <c r="T37" i="1" s="1"/>
  <c r="W37" i="1" s="1"/>
  <c r="Q37" i="1" s="1"/>
  <c r="R37" i="1" s="1"/>
  <c r="Y19" i="1"/>
  <c r="Z19" i="1" s="1"/>
  <c r="Y20" i="1"/>
  <c r="Z20" i="1" s="1"/>
  <c r="Y30" i="1"/>
  <c r="Z30" i="1" s="1"/>
  <c r="AF25" i="1"/>
  <c r="Y25" i="1"/>
  <c r="Z25" i="1" s="1"/>
  <c r="Y31" i="1"/>
  <c r="Z31" i="1" s="1"/>
  <c r="Y34" i="1"/>
  <c r="Z34" i="1" s="1"/>
  <c r="AF21" i="1"/>
  <c r="AF38" i="1"/>
  <c r="V38" i="1"/>
  <c r="T38" i="1" s="1"/>
  <c r="W38" i="1" s="1"/>
  <c r="Q38" i="1" s="1"/>
  <c r="R38" i="1" s="1"/>
  <c r="Y36" i="1"/>
  <c r="Z36" i="1" s="1"/>
  <c r="AA25" i="1" l="1"/>
  <c r="AE25" i="1" s="1"/>
  <c r="AH25" i="1"/>
  <c r="AG25" i="1"/>
  <c r="AA21" i="1"/>
  <c r="AE21" i="1" s="1"/>
  <c r="AH21" i="1"/>
  <c r="AG21" i="1"/>
  <c r="AA29" i="1"/>
  <c r="AE29" i="1" s="1"/>
  <c r="AH29" i="1"/>
  <c r="AI29" i="1" s="1"/>
  <c r="AG29" i="1"/>
  <c r="AA23" i="1"/>
  <c r="AE23" i="1" s="1"/>
  <c r="AH23" i="1"/>
  <c r="AG23" i="1"/>
  <c r="AA19" i="1"/>
  <c r="AE19" i="1" s="1"/>
  <c r="AH19" i="1"/>
  <c r="AG19" i="1"/>
  <c r="AH30" i="1"/>
  <c r="AI30" i="1" s="1"/>
  <c r="AA30" i="1"/>
  <c r="AE30" i="1" s="1"/>
  <c r="AG30" i="1"/>
  <c r="V19" i="1"/>
  <c r="T19" i="1" s="1"/>
  <c r="W19" i="1" s="1"/>
  <c r="Q19" i="1" s="1"/>
  <c r="R19" i="1" s="1"/>
  <c r="AA35" i="1"/>
  <c r="AE35" i="1" s="1"/>
  <c r="AH35" i="1"/>
  <c r="AG35" i="1"/>
  <c r="AH22" i="1"/>
  <c r="AI22" i="1" s="1"/>
  <c r="AA22" i="1"/>
  <c r="AE22" i="1" s="1"/>
  <c r="AG22" i="1"/>
  <c r="V22" i="1"/>
  <c r="T22" i="1" s="1"/>
  <c r="W22" i="1" s="1"/>
  <c r="Q22" i="1" s="1"/>
  <c r="R22" i="1" s="1"/>
  <c r="AA37" i="1"/>
  <c r="AE37" i="1" s="1"/>
  <c r="AH37" i="1"/>
  <c r="AG37" i="1"/>
  <c r="V25" i="1"/>
  <c r="T25" i="1" s="1"/>
  <c r="W25" i="1" s="1"/>
  <c r="Q25" i="1" s="1"/>
  <c r="R25" i="1" s="1"/>
  <c r="V21" i="1"/>
  <c r="T21" i="1" s="1"/>
  <c r="W21" i="1" s="1"/>
  <c r="Q21" i="1" s="1"/>
  <c r="R21" i="1" s="1"/>
  <c r="V29" i="1"/>
  <c r="T29" i="1" s="1"/>
  <c r="W29" i="1" s="1"/>
  <c r="Q29" i="1" s="1"/>
  <c r="R29" i="1" s="1"/>
  <c r="AH34" i="1"/>
  <c r="AA34" i="1"/>
  <c r="AE34" i="1" s="1"/>
  <c r="AG34" i="1"/>
  <c r="AH26" i="1"/>
  <c r="AA26" i="1"/>
  <c r="AE26" i="1" s="1"/>
  <c r="AG26" i="1"/>
  <c r="AA28" i="1"/>
  <c r="AE28" i="1" s="1"/>
  <c r="AH28" i="1"/>
  <c r="AI28" i="1" s="1"/>
  <c r="AG28" i="1"/>
  <c r="V28" i="1"/>
  <c r="T28" i="1" s="1"/>
  <c r="W28" i="1" s="1"/>
  <c r="Q28" i="1" s="1"/>
  <c r="R28" i="1" s="1"/>
  <c r="AH38" i="1"/>
  <c r="AA38" i="1"/>
  <c r="AE38" i="1" s="1"/>
  <c r="AG38" i="1"/>
  <c r="AH20" i="1"/>
  <c r="AA20" i="1"/>
  <c r="AE20" i="1" s="1"/>
  <c r="AG20" i="1"/>
  <c r="V20" i="1"/>
  <c r="T20" i="1" s="1"/>
  <c r="W20" i="1" s="1"/>
  <c r="Q20" i="1" s="1"/>
  <c r="R20" i="1" s="1"/>
  <c r="AA24" i="1"/>
  <c r="AE24" i="1" s="1"/>
  <c r="AH24" i="1"/>
  <c r="AG24" i="1"/>
  <c r="V24" i="1"/>
  <c r="T24" i="1" s="1"/>
  <c r="W24" i="1" s="1"/>
  <c r="Q24" i="1" s="1"/>
  <c r="R24" i="1" s="1"/>
  <c r="AA32" i="1"/>
  <c r="AE32" i="1" s="1"/>
  <c r="AH32" i="1"/>
  <c r="AG32" i="1"/>
  <c r="V32" i="1"/>
  <c r="T32" i="1" s="1"/>
  <c r="W32" i="1" s="1"/>
  <c r="Q32" i="1" s="1"/>
  <c r="R32" i="1" s="1"/>
  <c r="AI27" i="1"/>
  <c r="AA36" i="1"/>
  <c r="AE36" i="1" s="1"/>
  <c r="AH36" i="1"/>
  <c r="AG36" i="1"/>
  <c r="V36" i="1"/>
  <c r="T36" i="1" s="1"/>
  <c r="W36" i="1" s="1"/>
  <c r="Q36" i="1" s="1"/>
  <c r="R36" i="1" s="1"/>
  <c r="AA31" i="1"/>
  <c r="AE31" i="1" s="1"/>
  <c r="AH31" i="1"/>
  <c r="AI31" i="1" s="1"/>
  <c r="AG31" i="1"/>
  <c r="AA33" i="1"/>
  <c r="AE33" i="1" s="1"/>
  <c r="AH33" i="1"/>
  <c r="AG33" i="1"/>
  <c r="AI35" i="1" l="1"/>
  <c r="AI36" i="1"/>
  <c r="AI26" i="1"/>
  <c r="AI37" i="1"/>
  <c r="AI32" i="1"/>
  <c r="AI33" i="1"/>
  <c r="AI24" i="1"/>
  <c r="AI23" i="1"/>
  <c r="AI21" i="1"/>
  <c r="AI20" i="1"/>
  <c r="AI19" i="1"/>
  <c r="AI38" i="1"/>
  <c r="AI25" i="1"/>
  <c r="AI34" i="1"/>
</calcChain>
</file>

<file path=xl/sharedStrings.xml><?xml version="1.0" encoding="utf-8"?>
<sst xmlns="http://schemas.openxmlformats.org/spreadsheetml/2006/main" count="996" uniqueCount="396">
  <si>
    <t>File opened</t>
  </si>
  <si>
    <t>2023-07-23 12:21:26</t>
  </si>
  <si>
    <t>Console s/n</t>
  </si>
  <si>
    <t>68C-811759</t>
  </si>
  <si>
    <t>Console ver</t>
  </si>
  <si>
    <t>Bluestem v.2.1.08</t>
  </si>
  <si>
    <t>Scripts ver</t>
  </si>
  <si>
    <t>2022.05  2.1.08, Aug 2022</t>
  </si>
  <si>
    <t>Head s/n</t>
  </si>
  <si>
    <t>68H-891759</t>
  </si>
  <si>
    <t>Head ver</t>
  </si>
  <si>
    <t>1.4.22</t>
  </si>
  <si>
    <t>Head cal</t>
  </si>
  <si>
    <t>{"co2aspanconc1": "2473", "co2aspan1": "1.00226", "h2oaspanconc2": "0", "h2oaspan2a": "0.0681933", "flowazero": "0.29744", "ssa_ref": "34842.2", "oxygen": "21", "h2oaspan2": "0", "co2bspan2a": "0.293064", "co2aspan2b": "0.289966", "h2oaspanconc1": "11.65", "co2bzero": "0.928369", "h2oaspan1": "1.00591", "h2obspan2a": "0.0687607", "h2oaspan2b": "0.0685964", "co2bspan1": "1.0021", "tazero": "-0.14134", "co2aspanconc2": "301.4", "co2aspan2a": "0.292292", "flowbzero": "0.38674", "co2aspan2": "-0.0349502", "h2obspanconc1": "11.65", "h2obspanconc2": "0", "h2obzero": "1.0566", "ssb_ref": "37125.5", "h2obspan2": "0", "flowmeterzero": "0.996167", "co2bspan2": "-0.0342144", "h2oazero": "1.04545", "h2obspan2b": "0.0690967", "co2bspanconc1": "2473", "tbzero": "-0.243059", "chamberpressurezero": "2.68235", "co2bspanconc2": "301.4", "co2bspan2b": "0.29074", "h2obspan1": "1.00489", "co2azero": "0.925242"}</t>
  </si>
  <si>
    <t>CO2 rangematch</t>
  </si>
  <si>
    <t>Mon Jul 10 11:02</t>
  </si>
  <si>
    <t>H2O rangematch</t>
  </si>
  <si>
    <t>Tue Jun  6 10:36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</si>
  <si>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</si>
  <si>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</si>
  <si>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</si>
  <si>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</si>
  <si>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</si>
  <si>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</si>
  <si>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</si>
  <si>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</si>
  <si>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</si>
  <si>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12:21:26</t>
  </si>
  <si>
    <t>Stability Definition:	Qin (LeafQ): Per=20	A (GasEx): Std&lt;0.2 Per=20	CO2_r (Meas): Std&lt;0.75 Per=20</t>
  </si>
  <si>
    <t>12:21:29</t>
  </si>
  <si>
    <t>Stability Definition:	Qin (LeafQ): Std&lt;1 Per=20	A (GasEx): Std&lt;0.2 Per=20	CO2_r (Meas): Std&lt;0.75 Per=20</t>
  </si>
  <si>
    <t>12:21:30</t>
  </si>
  <si>
    <t>Stability Definition:	Qin (LeafQ): Std&lt;1 Per=20	A (GasEx): Std&lt;0.2 Per=20	CO2_r (Meas):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</si>
  <si>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</si>
  <si>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</si>
  <si>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</si>
  <si>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</si>
  <si>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</si>
  <si>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</si>
  <si>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</si>
  <si>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</si>
  <si>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</si>
  <si>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</si>
  <si>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</si>
  <si>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</si>
  <si>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</si>
  <si>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</si>
  <si>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</si>
  <si>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</si>
  <si>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</si>
  <si>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</si>
  <si>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</si>
  <si>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</si>
  <si>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</si>
  <si>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</si>
  <si>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</si>
  <si>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</si>
  <si>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</si>
  <si>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</si>
  <si>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</si>
  <si>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</si>
  <si>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</si>
  <si>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</si>
  <si>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</si>
  <si>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</si>
  <si>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</si>
  <si>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</si>
  <si>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</si>
  <si>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</si>
  <si>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</si>
  <si>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</si>
  <si>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</si>
  <si>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</si>
  <si>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</si>
  <si>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</si>
  <si>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</si>
  <si>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</si>
  <si>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</si>
  <si>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</si>
  <si>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</si>
  <si>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</si>
  <si>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</si>
  <si>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</si>
  <si>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</si>
  <si>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</si>
  <si>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</si>
  <si>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</si>
  <si>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</si>
  <si>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</si>
  <si>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</si>
  <si>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</si>
  <si>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3.63649 87.2432 380.738 616.609 841.747 1050.11 1229.82 1313.55</t>
  </si>
  <si>
    <t>Fs_true</t>
  </si>
  <si>
    <t>0.0986418 101.738 402.903 601.545 801.746 1000.97 1201.94 1400.94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</si>
  <si>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</si>
  <si>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</si>
  <si>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</si>
  <si>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</si>
  <si>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</si>
  <si>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</si>
  <si>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</si>
  <si>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</si>
  <si>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</si>
  <si>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</si>
  <si>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</si>
  <si>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</si>
  <si>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</si>
  <si>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</si>
  <si>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</si>
  <si>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</si>
  <si>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</si>
  <si>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</si>
  <si>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</si>
  <si>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</si>
  <si>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</si>
  <si>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</si>
  <si>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</si>
  <si>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</si>
  <si>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</si>
  <si>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</si>
  <si>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</si>
  <si>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Barcode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</si>
  <si>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</si>
  <si>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</si>
  <si>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</si>
  <si>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</si>
  <si>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</si>
  <si>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</si>
  <si>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</si>
  <si>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</si>
  <si>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</si>
  <si>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</si>
  <si>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</si>
  <si>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</si>
  <si>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</si>
  <si>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</si>
  <si>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</si>
  <si>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</si>
  <si>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</si>
  <si>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</si>
  <si>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</si>
  <si>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</si>
  <si>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</si>
  <si>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</si>
  <si>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</si>
  <si>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</si>
  <si>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</si>
  <si>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</si>
  <si>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</si>
  <si>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</si>
  <si>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</si>
  <si>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</si>
  <si>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</si>
  <si>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</si>
  <si>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</si>
  <si>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</si>
  <si>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</si>
  <si>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</si>
  <si>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</si>
  <si>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</si>
  <si>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</si>
  <si>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</si>
  <si>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</si>
  <si>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</si>
  <si>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</si>
  <si>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</si>
  <si>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</si>
  <si>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</si>
  <si>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</si>
  <si>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</si>
  <si>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</si>
  <si>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</si>
  <si>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</si>
  <si>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</si>
  <si>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</si>
  <si>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</si>
  <si>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</si>
  <si>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</si>
  <si>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</si>
  <si>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</si>
  <si>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</si>
  <si>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</si>
  <si>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</si>
  <si>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</si>
  <si>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</si>
  <si>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</si>
  <si>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</si>
  <si>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</si>
  <si>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</si>
  <si>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</si>
  <si>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</si>
  <si>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</si>
  <si>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</si>
  <si>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</si>
  <si>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</si>
  <si>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</si>
  <si>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</si>
  <si>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</si>
  <si>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</si>
  <si>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</si>
  <si>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</si>
  <si>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</si>
  <si>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</si>
  <si>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</si>
  <si>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</si>
  <si>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</si>
  <si>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</si>
  <si>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</si>
  <si>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</si>
  <si>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</si>
  <si>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</si>
  <si>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</si>
  <si>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</si>
  <si>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</si>
  <si>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</si>
  <si>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</si>
  <si>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</si>
  <si>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</si>
  <si>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</si>
  <si>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</si>
  <si>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</si>
  <si>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</si>
  <si>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</si>
  <si>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</si>
  <si>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</si>
  <si>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</si>
  <si>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</si>
  <si>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</si>
  <si>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</si>
  <si>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</si>
  <si>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</si>
  <si>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</si>
  <si>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</si>
  <si>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</si>
  <si>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</si>
  <si>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</si>
  <si>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</si>
  <si>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</si>
  <si>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</si>
  <si>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</si>
  <si>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</si>
  <si>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</si>
  <si>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</si>
  <si>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</si>
  <si>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</si>
  <si>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</si>
  <si>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</si>
  <si>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</si>
  <si>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</si>
  <si>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</si>
  <si>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</si>
  <si>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</si>
  <si>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</si>
  <si>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</si>
  <si>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</si>
  <si>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</si>
  <si>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</si>
  <si>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</si>
  <si>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</si>
  <si>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</si>
  <si>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</si>
  <si>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</si>
  <si>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</si>
  <si>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</si>
  <si>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</si>
  <si>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</si>
  <si>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</si>
  <si>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</si>
  <si>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</si>
  <si>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</si>
  <si>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</si>
  <si>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</si>
  <si>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</si>
  <si>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</si>
  <si>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</si>
  <si>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</si>
  <si>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</si>
  <si>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</si>
  <si>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</si>
  <si>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</si>
  <si>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</si>
  <si>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</si>
  <si>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</si>
  <si>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</si>
  <si>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</si>
  <si>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</si>
  <si>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</si>
  <si>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</si>
  <si>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</si>
  <si>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</si>
  <si>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</si>
  <si>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</si>
  <si>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</si>
  <si>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</si>
  <si>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</si>
  <si>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</si>
  <si>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</si>
  <si>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</si>
  <si>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</si>
  <si>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</si>
  <si>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</si>
  <si>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</si>
  <si>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</si>
  <si>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</si>
  <si>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</si>
  <si>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</si>
  <si>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</si>
  <si>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</si>
  <si>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</si>
  <si>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</si>
  <si>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</si>
  <si>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</si>
  <si>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</si>
  <si>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</si>
  <si>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</si>
  <si>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</si>
  <si>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</si>
  <si>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</si>
  <si>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</si>
  <si>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</si>
  <si>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</si>
  <si>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</si>
  <si>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</si>
  <si>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</si>
  <si>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</si>
  <si>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</si>
  <si>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</si>
  <si>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</si>
  <si>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</si>
  <si>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</si>
  <si>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</si>
  <si>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</si>
  <si>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</si>
  <si>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</si>
  <si>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</si>
  <si>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</si>
  <si>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</si>
  <si>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</si>
  <si>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</si>
  <si>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</si>
  <si>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</si>
  <si>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</si>
  <si>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</si>
  <si>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</si>
  <si>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</si>
  <si>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</si>
  <si>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20230723 12:38:58</t>
  </si>
  <si>
    <t>12:38:58</t>
  </si>
  <si>
    <t>none</t>
  </si>
  <si>
    <t>12:36:34</t>
  </si>
  <si>
    <t>2/2</t>
  </si>
  <si>
    <t>00000000</t>
  </si>
  <si>
    <t>iiiiiiii</t>
  </si>
  <si>
    <t>off</t>
  </si>
  <si>
    <t>20230723 12:39:59</t>
  </si>
  <si>
    <t>12:39:59</t>
  </si>
  <si>
    <t>20230723 12:41:00</t>
  </si>
  <si>
    <t>12:41:00</t>
  </si>
  <si>
    <t>20230723 12:42:01</t>
  </si>
  <si>
    <t>12:42:01</t>
  </si>
  <si>
    <t>20230723 12:43:02</t>
  </si>
  <si>
    <t>12:43:02</t>
  </si>
  <si>
    <t>20230723 12:44:03</t>
  </si>
  <si>
    <t>12:44:03</t>
  </si>
  <si>
    <t>20230723 12:45:04</t>
  </si>
  <si>
    <t>12:45:04</t>
  </si>
  <si>
    <t>20230723 12:46:05</t>
  </si>
  <si>
    <t>12:46:05</t>
  </si>
  <si>
    <t>20230723 12:47:06</t>
  </si>
  <si>
    <t>12:47:06</t>
  </si>
  <si>
    <t>20230723 12:48:07</t>
  </si>
  <si>
    <t>12:48:07</t>
  </si>
  <si>
    <t>20230723 12:49:08</t>
  </si>
  <si>
    <t>12:49:08</t>
  </si>
  <si>
    <t>20230723 12:50:09</t>
  </si>
  <si>
    <t>12:50:09</t>
  </si>
  <si>
    <t>20230723 12:51:10</t>
  </si>
  <si>
    <t>12:51:10</t>
  </si>
  <si>
    <t>20230723 12:52:11</t>
  </si>
  <si>
    <t>12:52:11</t>
  </si>
  <si>
    <t>20230723 12:53:12</t>
  </si>
  <si>
    <t>12:53:12</t>
  </si>
  <si>
    <t>20230723 12:54:13</t>
  </si>
  <si>
    <t>12:54:13</t>
  </si>
  <si>
    <t>20230723 12:55:14</t>
  </si>
  <si>
    <t>12:55:14</t>
  </si>
  <si>
    <t>20230723 12:56:15</t>
  </si>
  <si>
    <t>12:56:15</t>
  </si>
  <si>
    <t>20230723 12:57:16</t>
  </si>
  <si>
    <t>12:57:16</t>
  </si>
  <si>
    <t>20230723 12:58:17</t>
  </si>
  <si>
    <t>12:58:17</t>
  </si>
  <si>
    <t>Lindsey</t>
  </si>
  <si>
    <t>kse</t>
  </si>
  <si>
    <t>RUCH</t>
  </si>
  <si>
    <t>BNL19094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</si>
</sst>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topLeftCell="A7" workbookViewId="0">
      <selection activeCell="K19" sqref="K19"/>
    </sheetView>
  </sheetViews>
  <sheetFormatPr baseColWidth="10" defaultColWidth="8.83203125" defaultRowHeight="15" x14ac:dyDescent="0.2"/>
  <cols>
    <col min="8" max="8" width="9.1640625" bestFit="1" customWidth="1"/>
  </cols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>
        <v>21</v>
      </c>
    </row>
    <row r="4" spans="1:216" x14ac:dyDescent="0.2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">
      <c r="B7">
        <v>6</v>
      </c>
      <c r="C7">
        <v>0.5</v>
      </c>
      <c r="D7" t="s">
        <v>53</v>
      </c>
      <c r="E7">
        <v>2</v>
      </c>
    </row>
    <row r="8" spans="1:216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121</v>
      </c>
      <c r="L17" t="s">
        <v>122</v>
      </c>
      <c r="M17" t="s">
        <v>123</v>
      </c>
      <c r="N17" t="s">
        <v>124</v>
      </c>
      <c r="O17" t="s">
        <v>125</v>
      </c>
      <c r="P17" t="s">
        <v>126</v>
      </c>
      <c r="Q17" t="s">
        <v>127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136</v>
      </c>
      <c r="AA17" t="s">
        <v>137</v>
      </c>
      <c r="AB17" t="s">
        <v>138</v>
      </c>
      <c r="AC17" t="s">
        <v>139</v>
      </c>
      <c r="AD17" t="s">
        <v>140</v>
      </c>
      <c r="AE17" t="s">
        <v>141</v>
      </c>
      <c r="AF17" t="s">
        <v>142</v>
      </c>
      <c r="AG17" t="s">
        <v>143</v>
      </c>
      <c r="AH17" t="s">
        <v>144</v>
      </c>
      <c r="AI17" t="s">
        <v>145</v>
      </c>
      <c r="AJ17" t="s">
        <v>98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122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112</v>
      </c>
      <c r="CN17" t="s">
        <v>115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204</v>
      </c>
      <c r="CU17" t="s">
        <v>205</v>
      </c>
      <c r="CV17" t="s">
        <v>206</v>
      </c>
      <c r="CW17" t="s">
        <v>207</v>
      </c>
      <c r="CX17" t="s">
        <v>208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228</v>
      </c>
      <c r="DS17" t="s">
        <v>229</v>
      </c>
      <c r="DT17" t="s">
        <v>230</v>
      </c>
      <c r="DU17" t="s">
        <v>231</v>
      </c>
      <c r="DV17" t="s">
        <v>232</v>
      </c>
      <c r="DW17" t="s">
        <v>233</v>
      </c>
      <c r="DX17" t="s">
        <v>234</v>
      </c>
      <c r="DY17" t="s">
        <v>235</v>
      </c>
      <c r="DZ17" t="s">
        <v>236</v>
      </c>
      <c r="EA17" t="s">
        <v>237</v>
      </c>
      <c r="EB17" t="s">
        <v>238</v>
      </c>
      <c r="EC17" t="s">
        <v>239</v>
      </c>
      <c r="ED17" t="s">
        <v>240</v>
      </c>
      <c r="EE17" t="s">
        <v>241</v>
      </c>
      <c r="EF17" t="s">
        <v>242</v>
      </c>
      <c r="EG17" t="s">
        <v>243</v>
      </c>
      <c r="EH17" t="s">
        <v>244</v>
      </c>
      <c r="EI17" t="s">
        <v>245</v>
      </c>
      <c r="EJ17" t="s">
        <v>246</v>
      </c>
      <c r="EK17" t="s">
        <v>247</v>
      </c>
      <c r="EL17" t="s">
        <v>248</v>
      </c>
      <c r="EM17" t="s">
        <v>249</v>
      </c>
      <c r="EN17" t="s">
        <v>250</v>
      </c>
      <c r="EO17" t="s">
        <v>251</v>
      </c>
      <c r="EP17" t="s">
        <v>252</v>
      </c>
      <c r="EQ17" t="s">
        <v>253</v>
      </c>
      <c r="ER17" t="s">
        <v>254</v>
      </c>
      <c r="ES17" t="s">
        <v>255</v>
      </c>
      <c r="ET17" t="s">
        <v>256</v>
      </c>
      <c r="EU17" t="s">
        <v>257</v>
      </c>
      <c r="EV17" t="s">
        <v>258</v>
      </c>
      <c r="EW17" t="s">
        <v>259</v>
      </c>
      <c r="EX17" t="s">
        <v>260</v>
      </c>
      <c r="EY17" t="s">
        <v>261</v>
      </c>
      <c r="EZ17" t="s">
        <v>262</v>
      </c>
      <c r="FA17" t="s">
        <v>263</v>
      </c>
      <c r="FB17" t="s">
        <v>264</v>
      </c>
      <c r="FC17" t="s">
        <v>265</v>
      </c>
      <c r="FD17" t="s">
        <v>266</v>
      </c>
      <c r="FE17" t="s">
        <v>267</v>
      </c>
      <c r="FF17" t="s">
        <v>268</v>
      </c>
      <c r="FG17" t="s">
        <v>269</v>
      </c>
      <c r="FH17" t="s">
        <v>270</v>
      </c>
      <c r="FI17" t="s">
        <v>271</v>
      </c>
      <c r="FJ17" t="s">
        <v>272</v>
      </c>
      <c r="FK17" t="s">
        <v>273</v>
      </c>
      <c r="FL17" t="s">
        <v>274</v>
      </c>
      <c r="FM17" t="s">
        <v>275</v>
      </c>
      <c r="FN17" t="s">
        <v>276</v>
      </c>
      <c r="FO17" t="s">
        <v>277</v>
      </c>
      <c r="FP17" t="s">
        <v>278</v>
      </c>
      <c r="FQ17" t="s">
        <v>279</v>
      </c>
      <c r="FR17" t="s">
        <v>280</v>
      </c>
      <c r="FS17" t="s">
        <v>281</v>
      </c>
      <c r="FT17" t="s">
        <v>282</v>
      </c>
      <c r="FU17" t="s">
        <v>283</v>
      </c>
      <c r="FV17" t="s">
        <v>284</v>
      </c>
      <c r="FW17" t="s">
        <v>285</v>
      </c>
      <c r="FX17" t="s">
        <v>286</v>
      </c>
      <c r="FY17" t="s">
        <v>287</v>
      </c>
      <c r="FZ17" t="s">
        <v>288</v>
      </c>
      <c r="GA17" t="s">
        <v>289</v>
      </c>
      <c r="GB17" t="s">
        <v>290</v>
      </c>
      <c r="GC17" t="s">
        <v>291</v>
      </c>
      <c r="GD17" t="s">
        <v>292</v>
      </c>
      <c r="GE17" t="s">
        <v>293</v>
      </c>
      <c r="GF17" t="s">
        <v>294</v>
      </c>
      <c r="GG17" t="s">
        <v>295</v>
      </c>
      <c r="GH17" t="s">
        <v>296</v>
      </c>
      <c r="GI17" t="s">
        <v>297</v>
      </c>
      <c r="GJ17" t="s">
        <v>298</v>
      </c>
      <c r="GK17" t="s">
        <v>299</v>
      </c>
      <c r="GL17" t="s">
        <v>300</v>
      </c>
      <c r="GM17" t="s">
        <v>301</v>
      </c>
      <c r="GN17" t="s">
        <v>302</v>
      </c>
      <c r="GO17" t="s">
        <v>303</v>
      </c>
      <c r="GP17" t="s">
        <v>304</v>
      </c>
      <c r="GQ17" t="s">
        <v>305</v>
      </c>
      <c r="GR17" t="s">
        <v>306</v>
      </c>
      <c r="GS17" t="s">
        <v>307</v>
      </c>
      <c r="GT17" t="s">
        <v>308</v>
      </c>
      <c r="GU17" t="s">
        <v>309</v>
      </c>
      <c r="GV17" t="s">
        <v>310</v>
      </c>
      <c r="GW17" t="s">
        <v>311</v>
      </c>
      <c r="GX17" t="s">
        <v>312</v>
      </c>
      <c r="GY17" t="s">
        <v>313</v>
      </c>
      <c r="GZ17" t="s">
        <v>314</v>
      </c>
      <c r="HA17" t="s">
        <v>315</v>
      </c>
      <c r="HB17" t="s">
        <v>316</v>
      </c>
      <c r="HC17" t="s">
        <v>317</v>
      </c>
      <c r="HD17" t="s">
        <v>318</v>
      </c>
      <c r="HE17" t="s">
        <v>319</v>
      </c>
      <c r="HF17" t="s">
        <v>320</v>
      </c>
      <c r="HG17" t="s">
        <v>321</v>
      </c>
      <c r="HH17" t="s">
        <v>322</v>
      </c>
    </row>
    <row r="18" spans="1:216" x14ac:dyDescent="0.2">
      <c r="B18" t="s">
        <v>323</v>
      </c>
      <c r="C18" t="s">
        <v>323</v>
      </c>
      <c r="F18" t="s">
        <v>323</v>
      </c>
      <c r="L18" t="s">
        <v>323</v>
      </c>
      <c r="M18" t="s">
        <v>324</v>
      </c>
      <c r="N18" t="s">
        <v>325</v>
      </c>
      <c r="O18" t="s">
        <v>326</v>
      </c>
      <c r="P18" t="s">
        <v>327</v>
      </c>
      <c r="Q18" t="s">
        <v>327</v>
      </c>
      <c r="R18" t="s">
        <v>161</v>
      </c>
      <c r="S18" t="s">
        <v>161</v>
      </c>
      <c r="T18" t="s">
        <v>324</v>
      </c>
      <c r="U18" t="s">
        <v>324</v>
      </c>
      <c r="V18" t="s">
        <v>324</v>
      </c>
      <c r="W18" t="s">
        <v>324</v>
      </c>
      <c r="X18" t="s">
        <v>328</v>
      </c>
      <c r="Y18" t="s">
        <v>329</v>
      </c>
      <c r="Z18" t="s">
        <v>329</v>
      </c>
      <c r="AA18" t="s">
        <v>330</v>
      </c>
      <c r="AB18" t="s">
        <v>331</v>
      </c>
      <c r="AC18" t="s">
        <v>330</v>
      </c>
      <c r="AD18" t="s">
        <v>330</v>
      </c>
      <c r="AE18" t="s">
        <v>330</v>
      </c>
      <c r="AF18" t="s">
        <v>328</v>
      </c>
      <c r="AG18" t="s">
        <v>328</v>
      </c>
      <c r="AH18" t="s">
        <v>328</v>
      </c>
      <c r="AI18" t="s">
        <v>328</v>
      </c>
      <c r="AJ18" t="s">
        <v>332</v>
      </c>
      <c r="AK18" t="s">
        <v>331</v>
      </c>
      <c r="AM18" t="s">
        <v>331</v>
      </c>
      <c r="AN18" t="s">
        <v>332</v>
      </c>
      <c r="AO18" t="s">
        <v>326</v>
      </c>
      <c r="AP18" t="s">
        <v>326</v>
      </c>
      <c r="AR18" t="s">
        <v>333</v>
      </c>
      <c r="AS18" t="s">
        <v>323</v>
      </c>
      <c r="AT18" t="s">
        <v>327</v>
      </c>
      <c r="AU18" t="s">
        <v>327</v>
      </c>
      <c r="AV18" t="s">
        <v>334</v>
      </c>
      <c r="AW18" t="s">
        <v>334</v>
      </c>
      <c r="AX18" t="s">
        <v>327</v>
      </c>
      <c r="AY18" t="s">
        <v>334</v>
      </c>
      <c r="AZ18" t="s">
        <v>332</v>
      </c>
      <c r="BA18" t="s">
        <v>330</v>
      </c>
      <c r="BB18" t="s">
        <v>330</v>
      </c>
      <c r="BC18" t="s">
        <v>329</v>
      </c>
      <c r="BD18" t="s">
        <v>329</v>
      </c>
      <c r="BE18" t="s">
        <v>329</v>
      </c>
      <c r="BF18" t="s">
        <v>329</v>
      </c>
      <c r="BG18" t="s">
        <v>329</v>
      </c>
      <c r="BH18" t="s">
        <v>335</v>
      </c>
      <c r="BI18" t="s">
        <v>326</v>
      </c>
      <c r="BJ18" t="s">
        <v>326</v>
      </c>
      <c r="BK18" t="s">
        <v>327</v>
      </c>
      <c r="BL18" t="s">
        <v>327</v>
      </c>
      <c r="BM18" t="s">
        <v>327</v>
      </c>
      <c r="BN18" t="s">
        <v>334</v>
      </c>
      <c r="BO18" t="s">
        <v>327</v>
      </c>
      <c r="BP18" t="s">
        <v>334</v>
      </c>
      <c r="BQ18" t="s">
        <v>330</v>
      </c>
      <c r="BR18" t="s">
        <v>330</v>
      </c>
      <c r="BS18" t="s">
        <v>329</v>
      </c>
      <c r="BT18" t="s">
        <v>329</v>
      </c>
      <c r="BU18" t="s">
        <v>326</v>
      </c>
      <c r="BZ18" t="s">
        <v>326</v>
      </c>
      <c r="CC18" t="s">
        <v>329</v>
      </c>
      <c r="CD18" t="s">
        <v>329</v>
      </c>
      <c r="CE18" t="s">
        <v>329</v>
      </c>
      <c r="CF18" t="s">
        <v>329</v>
      </c>
      <c r="CG18" t="s">
        <v>329</v>
      </c>
      <c r="CH18" t="s">
        <v>326</v>
      </c>
      <c r="CI18" t="s">
        <v>326</v>
      </c>
      <c r="CJ18" t="s">
        <v>326</v>
      </c>
      <c r="CK18" t="s">
        <v>323</v>
      </c>
      <c r="CM18" t="s">
        <v>336</v>
      </c>
      <c r="CO18" t="s">
        <v>323</v>
      </c>
      <c r="CP18" t="s">
        <v>323</v>
      </c>
      <c r="CR18" t="s">
        <v>337</v>
      </c>
      <c r="CS18" t="s">
        <v>338</v>
      </c>
      <c r="CT18" t="s">
        <v>337</v>
      </c>
      <c r="CU18" t="s">
        <v>338</v>
      </c>
      <c r="CV18" t="s">
        <v>337</v>
      </c>
      <c r="CW18" t="s">
        <v>338</v>
      </c>
      <c r="CX18" t="s">
        <v>331</v>
      </c>
      <c r="CY18" t="s">
        <v>331</v>
      </c>
      <c r="CZ18" t="s">
        <v>326</v>
      </c>
      <c r="DA18" t="s">
        <v>339</v>
      </c>
      <c r="DB18" t="s">
        <v>326</v>
      </c>
      <c r="DD18" t="s">
        <v>327</v>
      </c>
      <c r="DE18" t="s">
        <v>340</v>
      </c>
      <c r="DF18" t="s">
        <v>327</v>
      </c>
      <c r="DH18" t="s">
        <v>326</v>
      </c>
      <c r="DI18" t="s">
        <v>339</v>
      </c>
      <c r="DJ18" t="s">
        <v>326</v>
      </c>
      <c r="DO18" t="s">
        <v>341</v>
      </c>
      <c r="DP18" t="s">
        <v>341</v>
      </c>
      <c r="EC18" t="s">
        <v>341</v>
      </c>
      <c r="ED18" t="s">
        <v>341</v>
      </c>
      <c r="EE18" t="s">
        <v>342</v>
      </c>
      <c r="EF18" t="s">
        <v>342</v>
      </c>
      <c r="EG18" t="s">
        <v>329</v>
      </c>
      <c r="EH18" t="s">
        <v>329</v>
      </c>
      <c r="EI18" t="s">
        <v>331</v>
      </c>
      <c r="EJ18" t="s">
        <v>329</v>
      </c>
      <c r="EK18" t="s">
        <v>334</v>
      </c>
      <c r="EL18" t="s">
        <v>331</v>
      </c>
      <c r="EM18" t="s">
        <v>331</v>
      </c>
      <c r="EO18" t="s">
        <v>341</v>
      </c>
      <c r="EP18" t="s">
        <v>341</v>
      </c>
      <c r="EQ18" t="s">
        <v>341</v>
      </c>
      <c r="ER18" t="s">
        <v>341</v>
      </c>
      <c r="ES18" t="s">
        <v>341</v>
      </c>
      <c r="ET18" t="s">
        <v>341</v>
      </c>
      <c r="EU18" t="s">
        <v>341</v>
      </c>
      <c r="EV18" t="s">
        <v>343</v>
      </c>
      <c r="EW18" t="s">
        <v>343</v>
      </c>
      <c r="EX18" t="s">
        <v>343</v>
      </c>
      <c r="EY18" t="s">
        <v>344</v>
      </c>
      <c r="EZ18" t="s">
        <v>341</v>
      </c>
      <c r="FA18" t="s">
        <v>341</v>
      </c>
      <c r="FB18" t="s">
        <v>341</v>
      </c>
      <c r="FC18" t="s">
        <v>341</v>
      </c>
      <c r="FD18" t="s">
        <v>341</v>
      </c>
      <c r="FE18" t="s">
        <v>341</v>
      </c>
      <c r="FF18" t="s">
        <v>341</v>
      </c>
      <c r="FG18" t="s">
        <v>341</v>
      </c>
      <c r="FH18" t="s">
        <v>341</v>
      </c>
      <c r="FI18" t="s">
        <v>341</v>
      </c>
      <c r="FJ18" t="s">
        <v>341</v>
      </c>
      <c r="FK18" t="s">
        <v>341</v>
      </c>
      <c r="FR18" t="s">
        <v>341</v>
      </c>
      <c r="FS18" t="s">
        <v>331</v>
      </c>
      <c r="FT18" t="s">
        <v>331</v>
      </c>
      <c r="FU18" t="s">
        <v>337</v>
      </c>
      <c r="FV18" t="s">
        <v>338</v>
      </c>
      <c r="FW18" t="s">
        <v>338</v>
      </c>
      <c r="GA18" t="s">
        <v>338</v>
      </c>
      <c r="GE18" t="s">
        <v>327</v>
      </c>
      <c r="GF18" t="s">
        <v>327</v>
      </c>
      <c r="GG18" t="s">
        <v>334</v>
      </c>
      <c r="GH18" t="s">
        <v>334</v>
      </c>
      <c r="GI18" t="s">
        <v>345</v>
      </c>
      <c r="GJ18" t="s">
        <v>345</v>
      </c>
      <c r="GK18" t="s">
        <v>341</v>
      </c>
      <c r="GL18" t="s">
        <v>341</v>
      </c>
      <c r="GM18" t="s">
        <v>341</v>
      </c>
      <c r="GN18" t="s">
        <v>341</v>
      </c>
      <c r="GO18" t="s">
        <v>341</v>
      </c>
      <c r="GP18" t="s">
        <v>341</v>
      </c>
      <c r="GQ18" t="s">
        <v>329</v>
      </c>
      <c r="GR18" t="s">
        <v>341</v>
      </c>
      <c r="GT18" t="s">
        <v>332</v>
      </c>
      <c r="GU18" t="s">
        <v>332</v>
      </c>
      <c r="GV18" t="s">
        <v>329</v>
      </c>
      <c r="GW18" t="s">
        <v>329</v>
      </c>
      <c r="GX18" t="s">
        <v>329</v>
      </c>
      <c r="GY18" t="s">
        <v>329</v>
      </c>
      <c r="GZ18" t="s">
        <v>329</v>
      </c>
      <c r="HA18" t="s">
        <v>331</v>
      </c>
      <c r="HB18" t="s">
        <v>331</v>
      </c>
      <c r="HC18" t="s">
        <v>331</v>
      </c>
      <c r="HD18" t="s">
        <v>329</v>
      </c>
      <c r="HE18" t="s">
        <v>327</v>
      </c>
      <c r="HF18" t="s">
        <v>334</v>
      </c>
      <c r="HG18" t="s">
        <v>331</v>
      </c>
      <c r="HH18" t="s">
        <v>331</v>
      </c>
    </row>
    <row r="19" spans="1:216" x14ac:dyDescent="0.2">
      <c r="A19">
        <v>1</v>
      </c>
      <c r="B19">
        <v>1690144738</v>
      </c>
      <c r="C19">
        <v>0</v>
      </c>
      <c r="D19" t="s">
        <v>346</v>
      </c>
      <c r="E19" t="s">
        <v>347</v>
      </c>
      <c r="F19" t="s">
        <v>348</v>
      </c>
      <c r="G19" t="s">
        <v>392</v>
      </c>
      <c r="H19">
        <v>20230723</v>
      </c>
      <c r="I19" t="s">
        <v>393</v>
      </c>
      <c r="J19" t="s">
        <v>394</v>
      </c>
      <c r="K19" t="s">
        <v>395</v>
      </c>
      <c r="L19">
        <v>1690144738</v>
      </c>
      <c r="M19">
        <f t="shared" ref="M19:M38" si="0">(N19)/1000</f>
        <v>9.4268026559385918E-4</v>
      </c>
      <c r="N19">
        <f t="shared" ref="N19:N38" si="1">1000*AZ19*AL19*(AV19-AW19)/(100*$B$7*(1000-AL19*AV19))</f>
        <v>0.9426802655938592</v>
      </c>
      <c r="O19">
        <f t="shared" ref="O19:O38" si="2">AZ19*AL19*(AU19-AT19*(1000-AL19*AW19)/(1000-AL19*AV19))/(100*$B$7)</f>
        <v>8.3622250525243036</v>
      </c>
      <c r="P19">
        <f t="shared" ref="P19:P38" si="3">AT19 - IF(AL19&gt;1, O19*$B$7*100/(AN19*BH19), 0)</f>
        <v>399.99299999999999</v>
      </c>
      <c r="Q19">
        <f t="shared" ref="Q19:Q38" si="4">((W19-M19/2)*P19-O19)/(W19+M19/2)</f>
        <v>265.52618067517875</v>
      </c>
      <c r="R19">
        <f t="shared" ref="R19:R38" si="5">Q19*(BA19+BB19)/1000</f>
        <v>26.708742416757445</v>
      </c>
      <c r="S19">
        <f t="shared" ref="S19:S38" si="6">(AT19 - IF(AL19&gt;1, O19*$B$7*100/(AN19*BH19), 0))*(BA19+BB19)/1000</f>
        <v>40.234488284132993</v>
      </c>
      <c r="T19">
        <f t="shared" ref="T19:T38" si="7">2/((1/V19-1/U19)+SIGN(V19)*SQRT((1/V19-1/U19)*(1/V19-1/U19) + 4*$C$7/(($C$7+1)*($C$7+1))*(2*1/V19*1/U19-1/U19*1/U19)))</f>
        <v>0.10498571353990019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2.9380961408946304</v>
      </c>
      <c r="V19">
        <f t="shared" ref="V19:V38" si="9">M19*(1000-(1000*0.61365*EXP(17.502*Z19/(240.97+Z19))/(BA19+BB19)+AV19)/2)/(1000*0.61365*EXP(17.502*Z19/(240.97+Z19))/(BA19+BB19)-AV19)</f>
        <v>0.10294529739736363</v>
      </c>
      <c r="W19">
        <f t="shared" ref="W19:W38" si="10">1/(($C$7+1)/(T19/1.6)+1/(U19/1.37)) + $C$7/(($C$7+1)/(T19/1.6) + $C$7/(U19/1.37))</f>
        <v>6.4520831198995682E-2</v>
      </c>
      <c r="X19">
        <f t="shared" ref="X19:X38" si="11">(AO19*AR19)</f>
        <v>330.75925199999995</v>
      </c>
      <c r="Y19">
        <f t="shared" ref="Y19:Y38" si="12">(BC19+(X19+2*0.95*0.0000000567*(((BC19+$B$9)+273)^4-(BC19+273)^4)-44100*M19)/(1.84*29.3*U19+8*0.95*0.0000000567*(BC19+273)^3))</f>
        <v>27.314774287442756</v>
      </c>
      <c r="Z19">
        <f t="shared" ref="Z19:Z38" si="13">($C$9*BD19+$D$9*BE19+$E$9*Y19)</f>
        <v>25.943000000000001</v>
      </c>
      <c r="AA19">
        <f t="shared" ref="AA19:AA38" si="14">0.61365*EXP(17.502*Z19/(240.97+Z19))</f>
        <v>3.3628942273499982</v>
      </c>
      <c r="AB19">
        <f t="shared" ref="AB19:AB38" si="15">(AC19/AD19*100)</f>
        <v>74.8565776894431</v>
      </c>
      <c r="AC19">
        <f t="shared" ref="AC19:AC38" si="16">AV19*(BA19+BB19)/1000</f>
        <v>2.4684994653266998</v>
      </c>
      <c r="AD19">
        <f t="shared" ref="AD19:AD38" si="17">0.61365*EXP(17.502*BC19/(240.97+BC19))</f>
        <v>3.2976386865663891</v>
      </c>
      <c r="AE19">
        <f t="shared" ref="AE19:AE38" si="18">(AA19-AV19*(BA19+BB19)/1000)</f>
        <v>0.89439476202329837</v>
      </c>
      <c r="AF19">
        <f t="shared" ref="AF19:AF38" si="19">(-M19*44100)</f>
        <v>-41.572199712689191</v>
      </c>
      <c r="AG19">
        <f t="shared" ref="AG19:AG38" si="20">2*29.3*U19*0.92*(BC19-Z19)</f>
        <v>-52.366590102299554</v>
      </c>
      <c r="AH19">
        <f t="shared" ref="AH19:AH38" si="21">2*0.95*0.0000000567*(((BC19+$B$9)+273)^4-(Z19+273)^4)</f>
        <v>-3.7996550618424734</v>
      </c>
      <c r="AI19">
        <f t="shared" ref="AI19:AI38" si="22">X19+AH19+AF19+AG19</f>
        <v>233.02080712316871</v>
      </c>
      <c r="AJ19">
        <v>0</v>
      </c>
      <c r="AK19">
        <v>0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53382.122111882716</v>
      </c>
      <c r="AO19">
        <f t="shared" ref="AO19:AO38" si="26">$B$13*BI19+$C$13*BJ19+$F$13*BU19*(1-BX19)</f>
        <v>1999.87</v>
      </c>
      <c r="AP19">
        <f t="shared" ref="AP19:AP38" si="27">AO19*AQ19</f>
        <v>1685.8907999999997</v>
      </c>
      <c r="AQ19">
        <f t="shared" ref="AQ19:AQ38" si="28">($B$13*$D$11+$C$13*$D$11+$F$13*((CH19+BZ19)/MAX(CH19+BZ19+CI19, 0.1)*$I$11+CI19/MAX(CH19+BZ19+CI19, 0.1)*$J$11))/($B$13+$C$13+$F$13)</f>
        <v>0.84300019501267576</v>
      </c>
      <c r="AR19">
        <f t="shared" ref="AR19:AR38" si="29">($B$13*$K$11+$C$13*$K$11+$F$13*((CH19+BZ19)/MAX(CH19+BZ19+CI19, 0.1)*$P$11+CI19/MAX(CH19+BZ19+CI19, 0.1)*$Q$11))/($B$13+$C$13+$F$13)</f>
        <v>0.16539037637446433</v>
      </c>
      <c r="AS19">
        <v>1690144738</v>
      </c>
      <c r="AT19">
        <v>399.99299999999999</v>
      </c>
      <c r="AU19">
        <v>408.72899999999998</v>
      </c>
      <c r="AV19">
        <v>24.540700000000001</v>
      </c>
      <c r="AW19">
        <v>23.621500000000001</v>
      </c>
      <c r="AX19">
        <v>406.36900000000003</v>
      </c>
      <c r="AY19">
        <v>24.518699999999999</v>
      </c>
      <c r="AZ19">
        <v>600.226</v>
      </c>
      <c r="BA19">
        <v>100.488</v>
      </c>
      <c r="BB19">
        <v>9.9981E-2</v>
      </c>
      <c r="BC19">
        <v>25.612400000000001</v>
      </c>
      <c r="BD19">
        <v>25.943000000000001</v>
      </c>
      <c r="BE19">
        <v>999.9</v>
      </c>
      <c r="BF19">
        <v>0</v>
      </c>
      <c r="BG19">
        <v>0</v>
      </c>
      <c r="BH19">
        <v>10000</v>
      </c>
      <c r="BI19">
        <v>0</v>
      </c>
      <c r="BJ19">
        <v>203.14500000000001</v>
      </c>
      <c r="BK19">
        <v>-8.73569</v>
      </c>
      <c r="BL19">
        <v>410.05599999999998</v>
      </c>
      <c r="BM19">
        <v>418.61700000000002</v>
      </c>
      <c r="BN19">
        <v>0.91918800000000001</v>
      </c>
      <c r="BO19">
        <v>408.72899999999998</v>
      </c>
      <c r="BP19">
        <v>23.621500000000001</v>
      </c>
      <c r="BQ19">
        <v>2.4660500000000001</v>
      </c>
      <c r="BR19">
        <v>2.3736899999999999</v>
      </c>
      <c r="BS19">
        <v>20.804200000000002</v>
      </c>
      <c r="BT19">
        <v>20.185400000000001</v>
      </c>
      <c r="BU19">
        <v>1999.87</v>
      </c>
      <c r="BV19">
        <v>0.89999399999999996</v>
      </c>
      <c r="BW19">
        <v>0.100006</v>
      </c>
      <c r="BX19">
        <v>0</v>
      </c>
      <c r="BY19">
        <v>2.1335000000000002</v>
      </c>
      <c r="BZ19">
        <v>0</v>
      </c>
      <c r="CA19">
        <v>16668.099999999999</v>
      </c>
      <c r="CB19">
        <v>19109.400000000001</v>
      </c>
      <c r="CC19">
        <v>37.436999999999998</v>
      </c>
      <c r="CD19">
        <v>39.436999999999998</v>
      </c>
      <c r="CE19">
        <v>38.561999999999998</v>
      </c>
      <c r="CF19">
        <v>37.5</v>
      </c>
      <c r="CG19">
        <v>37.25</v>
      </c>
      <c r="CH19">
        <v>1799.87</v>
      </c>
      <c r="CI19">
        <v>200</v>
      </c>
      <c r="CJ19">
        <v>0</v>
      </c>
      <c r="CK19">
        <v>1690144744.3</v>
      </c>
      <c r="CL19">
        <v>0</v>
      </c>
      <c r="CM19">
        <v>1690144594</v>
      </c>
      <c r="CN19" t="s">
        <v>349</v>
      </c>
      <c r="CO19">
        <v>1690144594</v>
      </c>
      <c r="CP19">
        <v>1690144590</v>
      </c>
      <c r="CQ19">
        <v>21</v>
      </c>
      <c r="CR19">
        <v>0.06</v>
      </c>
      <c r="CS19">
        <v>3.2000000000000001E-2</v>
      </c>
      <c r="CT19">
        <v>-6.3769999999999998</v>
      </c>
      <c r="CU19">
        <v>2.1999999999999999E-2</v>
      </c>
      <c r="CV19">
        <v>409</v>
      </c>
      <c r="CW19">
        <v>23</v>
      </c>
      <c r="CX19">
        <v>0.18</v>
      </c>
      <c r="CY19">
        <v>0.05</v>
      </c>
      <c r="CZ19">
        <v>8.2873246639283806</v>
      </c>
      <c r="DA19">
        <v>0.23681222141334299</v>
      </c>
      <c r="DB19">
        <v>4.04021934913859E-2</v>
      </c>
      <c r="DC19">
        <v>1</v>
      </c>
      <c r="DD19">
        <v>408.71738095238101</v>
      </c>
      <c r="DE19">
        <v>-5.0337662337491498E-2</v>
      </c>
      <c r="DF19">
        <v>2.4814504572699202E-2</v>
      </c>
      <c r="DG19">
        <v>-1</v>
      </c>
      <c r="DH19">
        <v>1999.9966666666701</v>
      </c>
      <c r="DI19">
        <v>0.33015272104603699</v>
      </c>
      <c r="DJ19">
        <v>0.128223515164989</v>
      </c>
      <c r="DK19">
        <v>1</v>
      </c>
      <c r="DL19">
        <v>2</v>
      </c>
      <c r="DM19">
        <v>2</v>
      </c>
      <c r="DN19" t="s">
        <v>350</v>
      </c>
      <c r="DO19">
        <v>3.15672</v>
      </c>
      <c r="DP19">
        <v>2.8317999999999999</v>
      </c>
      <c r="DQ19">
        <v>9.5371600000000001E-2</v>
      </c>
      <c r="DR19">
        <v>9.6121499999999999E-2</v>
      </c>
      <c r="DS19">
        <v>0.12230199999999999</v>
      </c>
      <c r="DT19">
        <v>0.119098</v>
      </c>
      <c r="DU19">
        <v>28628.5</v>
      </c>
      <c r="DV19">
        <v>29676.799999999999</v>
      </c>
      <c r="DW19">
        <v>29405.7</v>
      </c>
      <c r="DX19">
        <v>30615.200000000001</v>
      </c>
      <c r="DY19">
        <v>33818.6</v>
      </c>
      <c r="DZ19">
        <v>35261.800000000003</v>
      </c>
      <c r="EA19">
        <v>40391.699999999997</v>
      </c>
      <c r="EB19">
        <v>42378.400000000001</v>
      </c>
      <c r="EC19">
        <v>2.2145999999999999</v>
      </c>
      <c r="ED19">
        <v>1.8618699999999999</v>
      </c>
      <c r="EE19">
        <v>0.12570200000000001</v>
      </c>
      <c r="EF19">
        <v>0</v>
      </c>
      <c r="EG19">
        <v>23.880199999999999</v>
      </c>
      <c r="EH19">
        <v>999.9</v>
      </c>
      <c r="EI19">
        <v>56.91</v>
      </c>
      <c r="EJ19">
        <v>31.158999999999999</v>
      </c>
      <c r="EK19">
        <v>25.7822</v>
      </c>
      <c r="EL19">
        <v>61.309399999999997</v>
      </c>
      <c r="EM19">
        <v>25.881399999999999</v>
      </c>
      <c r="EN19">
        <v>1</v>
      </c>
      <c r="EO19">
        <v>-0.14539099999999999</v>
      </c>
      <c r="EP19">
        <v>-1.10562</v>
      </c>
      <c r="EQ19">
        <v>20.279900000000001</v>
      </c>
      <c r="ER19">
        <v>5.2408000000000001</v>
      </c>
      <c r="ES19">
        <v>11.8246</v>
      </c>
      <c r="ET19">
        <v>4.9816500000000001</v>
      </c>
      <c r="EU19">
        <v>3.2995000000000001</v>
      </c>
      <c r="EV19">
        <v>6400.2</v>
      </c>
      <c r="EW19">
        <v>9999</v>
      </c>
      <c r="EX19">
        <v>226.6</v>
      </c>
      <c r="EY19">
        <v>92.7</v>
      </c>
      <c r="EZ19">
        <v>1.8736299999999999</v>
      </c>
      <c r="FA19">
        <v>1.87927</v>
      </c>
      <c r="FB19">
        <v>1.8796600000000001</v>
      </c>
      <c r="FC19">
        <v>1.8803300000000001</v>
      </c>
      <c r="FD19">
        <v>1.8778999999999999</v>
      </c>
      <c r="FE19">
        <v>1.87677</v>
      </c>
      <c r="FF19">
        <v>1.8774200000000001</v>
      </c>
      <c r="FG19">
        <v>1.8751500000000001</v>
      </c>
      <c r="FH19">
        <v>0</v>
      </c>
      <c r="FI19">
        <v>0</v>
      </c>
      <c r="FJ19">
        <v>0</v>
      </c>
      <c r="FK19">
        <v>0</v>
      </c>
      <c r="FL19" t="s">
        <v>351</v>
      </c>
      <c r="FM19" t="s">
        <v>352</v>
      </c>
      <c r="FN19" t="s">
        <v>353</v>
      </c>
      <c r="FO19" t="s">
        <v>353</v>
      </c>
      <c r="FP19" t="s">
        <v>353</v>
      </c>
      <c r="FQ19" t="s">
        <v>353</v>
      </c>
      <c r="FR19">
        <v>0</v>
      </c>
      <c r="FS19">
        <v>100</v>
      </c>
      <c r="FT19">
        <v>100</v>
      </c>
      <c r="FU19">
        <v>-6.3760000000000003</v>
      </c>
      <c r="FV19">
        <v>2.1999999999999999E-2</v>
      </c>
      <c r="FW19">
        <v>-6.3771653658445597</v>
      </c>
      <c r="FX19">
        <v>1.4527828764109799E-4</v>
      </c>
      <c r="FY19">
        <v>-4.3579519040863002E-7</v>
      </c>
      <c r="FZ19">
        <v>2.0799061152897499E-10</v>
      </c>
      <c r="GA19">
        <v>2.19500000000004E-2</v>
      </c>
      <c r="GB19">
        <v>0</v>
      </c>
      <c r="GC19">
        <v>0</v>
      </c>
      <c r="GD19">
        <v>0</v>
      </c>
      <c r="GE19">
        <v>4</v>
      </c>
      <c r="GF19">
        <v>2147</v>
      </c>
      <c r="GG19">
        <v>-1</v>
      </c>
      <c r="GH19">
        <v>-1</v>
      </c>
      <c r="GI19">
        <v>2.4</v>
      </c>
      <c r="GJ19">
        <v>2.5</v>
      </c>
      <c r="GK19">
        <v>1.06934</v>
      </c>
      <c r="GL19">
        <v>2.5561500000000001</v>
      </c>
      <c r="GM19">
        <v>1.54541</v>
      </c>
      <c r="GN19">
        <v>2.2741699999999998</v>
      </c>
      <c r="GO19">
        <v>1.5979000000000001</v>
      </c>
      <c r="GP19">
        <v>2.4414099999999999</v>
      </c>
      <c r="GQ19">
        <v>33.378399999999999</v>
      </c>
      <c r="GR19">
        <v>15.287800000000001</v>
      </c>
      <c r="GS19">
        <v>18</v>
      </c>
      <c r="GT19">
        <v>622.72400000000005</v>
      </c>
      <c r="GU19">
        <v>369.98899999999998</v>
      </c>
      <c r="GV19">
        <v>23.362400000000001</v>
      </c>
      <c r="GW19">
        <v>25.0243</v>
      </c>
      <c r="GX19">
        <v>30.0002</v>
      </c>
      <c r="GY19">
        <v>24.997900000000001</v>
      </c>
      <c r="GZ19">
        <v>24.988</v>
      </c>
      <c r="HA19">
        <v>21.458400000000001</v>
      </c>
      <c r="HB19">
        <v>15</v>
      </c>
      <c r="HC19">
        <v>-30</v>
      </c>
      <c r="HD19">
        <v>23.9283</v>
      </c>
      <c r="HE19">
        <v>408.733</v>
      </c>
      <c r="HF19">
        <v>0</v>
      </c>
      <c r="HG19">
        <v>100.16200000000001</v>
      </c>
      <c r="HH19">
        <v>98.306600000000003</v>
      </c>
    </row>
    <row r="20" spans="1:216" x14ac:dyDescent="0.2">
      <c r="A20">
        <v>2</v>
      </c>
      <c r="B20">
        <v>1690144799</v>
      </c>
      <c r="C20">
        <v>61</v>
      </c>
      <c r="D20" t="s">
        <v>354</v>
      </c>
      <c r="E20" t="s">
        <v>355</v>
      </c>
      <c r="F20" t="s">
        <v>348</v>
      </c>
      <c r="G20" t="s">
        <v>392</v>
      </c>
      <c r="H20">
        <v>20230723</v>
      </c>
      <c r="I20" t="s">
        <v>393</v>
      </c>
      <c r="J20" t="s">
        <v>394</v>
      </c>
      <c r="K20" t="s">
        <v>395</v>
      </c>
      <c r="L20">
        <v>1690144799</v>
      </c>
      <c r="M20">
        <f t="shared" si="0"/>
        <v>1.1652909088851946E-3</v>
      </c>
      <c r="N20">
        <f t="shared" si="1"/>
        <v>1.1652909088851946</v>
      </c>
      <c r="O20">
        <f t="shared" si="2"/>
        <v>8.4586199450641288</v>
      </c>
      <c r="P20">
        <f t="shared" si="3"/>
        <v>399.93599999999998</v>
      </c>
      <c r="Q20">
        <f t="shared" si="4"/>
        <v>290.76758779967452</v>
      </c>
      <c r="R20">
        <f t="shared" si="5"/>
        <v>29.244037634919433</v>
      </c>
      <c r="S20">
        <f t="shared" si="6"/>
        <v>40.2236835407424</v>
      </c>
      <c r="T20">
        <f t="shared" si="7"/>
        <v>0.13265158251254827</v>
      </c>
      <c r="U20">
        <f t="shared" si="8"/>
        <v>2.9410642796492397</v>
      </c>
      <c r="V20">
        <f t="shared" si="9"/>
        <v>0.12941515243307683</v>
      </c>
      <c r="W20">
        <f t="shared" si="10"/>
        <v>8.1168673907271394E-2</v>
      </c>
      <c r="X20">
        <f t="shared" si="11"/>
        <v>297.72173099999998</v>
      </c>
      <c r="Y20">
        <f t="shared" si="12"/>
        <v>27.184013778046005</v>
      </c>
      <c r="Z20">
        <f t="shared" si="13"/>
        <v>26.018599999999999</v>
      </c>
      <c r="AA20">
        <f t="shared" si="14"/>
        <v>3.3779740115326118</v>
      </c>
      <c r="AB20">
        <f t="shared" si="15"/>
        <v>75.225286039455014</v>
      </c>
      <c r="AC20">
        <f t="shared" si="16"/>
        <v>2.4988235234507701</v>
      </c>
      <c r="AD20">
        <f t="shared" si="17"/>
        <v>3.3217866690997475</v>
      </c>
      <c r="AE20">
        <f t="shared" si="18"/>
        <v>0.87915048808184171</v>
      </c>
      <c r="AF20">
        <f t="shared" si="19"/>
        <v>-51.389329081837083</v>
      </c>
      <c r="AG20">
        <f t="shared" si="20"/>
        <v>-44.903811788268307</v>
      </c>
      <c r="AH20">
        <f t="shared" si="21"/>
        <v>-3.2581230594240851</v>
      </c>
      <c r="AI20">
        <f t="shared" si="22"/>
        <v>198.17046707047052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53446.369440878654</v>
      </c>
      <c r="AO20">
        <f t="shared" si="26"/>
        <v>1800.12</v>
      </c>
      <c r="AP20">
        <f t="shared" si="27"/>
        <v>1517.5010999999997</v>
      </c>
      <c r="AQ20">
        <f t="shared" si="28"/>
        <v>0.84299996666888866</v>
      </c>
      <c r="AR20">
        <f t="shared" si="29"/>
        <v>0.16538993567095525</v>
      </c>
      <c r="AS20">
        <v>1690144799</v>
      </c>
      <c r="AT20">
        <v>399.93599999999998</v>
      </c>
      <c r="AU20">
        <v>408.858</v>
      </c>
      <c r="AV20">
        <v>24.845300000000002</v>
      </c>
      <c r="AW20">
        <v>23.709299999999999</v>
      </c>
      <c r="AX20">
        <v>406.31200000000001</v>
      </c>
      <c r="AY20">
        <v>24.823399999999999</v>
      </c>
      <c r="AZ20">
        <v>600.17899999999997</v>
      </c>
      <c r="BA20">
        <v>100.476</v>
      </c>
      <c r="BB20">
        <v>9.9300899999999998E-2</v>
      </c>
      <c r="BC20">
        <v>25.735399999999998</v>
      </c>
      <c r="BD20">
        <v>26.018599999999999</v>
      </c>
      <c r="BE20">
        <v>999.9</v>
      </c>
      <c r="BF20">
        <v>0</v>
      </c>
      <c r="BG20">
        <v>0</v>
      </c>
      <c r="BH20">
        <v>10018.1</v>
      </c>
      <c r="BI20">
        <v>0</v>
      </c>
      <c r="BJ20">
        <v>196.73699999999999</v>
      </c>
      <c r="BK20">
        <v>-8.9220900000000007</v>
      </c>
      <c r="BL20">
        <v>410.12599999999998</v>
      </c>
      <c r="BM20">
        <v>418.78699999999998</v>
      </c>
      <c r="BN20">
        <v>1.13601</v>
      </c>
      <c r="BO20">
        <v>408.858</v>
      </c>
      <c r="BP20">
        <v>23.709299999999999</v>
      </c>
      <c r="BQ20">
        <v>2.4963500000000001</v>
      </c>
      <c r="BR20">
        <v>2.3822100000000002</v>
      </c>
      <c r="BS20">
        <v>21.002700000000001</v>
      </c>
      <c r="BT20">
        <v>20.243300000000001</v>
      </c>
      <c r="BU20">
        <v>1800.12</v>
      </c>
      <c r="BV20">
        <v>0.90000199999999997</v>
      </c>
      <c r="BW20">
        <v>9.9998500000000004E-2</v>
      </c>
      <c r="BX20">
        <v>0</v>
      </c>
      <c r="BY20">
        <v>2.3803999999999998</v>
      </c>
      <c r="BZ20">
        <v>0</v>
      </c>
      <c r="CA20">
        <v>14927.8</v>
      </c>
      <c r="CB20">
        <v>17200.8</v>
      </c>
      <c r="CC20">
        <v>37.561999999999998</v>
      </c>
      <c r="CD20">
        <v>39.625</v>
      </c>
      <c r="CE20">
        <v>38.75</v>
      </c>
      <c r="CF20">
        <v>37.625</v>
      </c>
      <c r="CG20">
        <v>37.375</v>
      </c>
      <c r="CH20">
        <v>1620.11</v>
      </c>
      <c r="CI20">
        <v>180.01</v>
      </c>
      <c r="CJ20">
        <v>0</v>
      </c>
      <c r="CK20">
        <v>1690144804.9000001</v>
      </c>
      <c r="CL20">
        <v>0</v>
      </c>
      <c r="CM20">
        <v>1690144594</v>
      </c>
      <c r="CN20" t="s">
        <v>349</v>
      </c>
      <c r="CO20">
        <v>1690144594</v>
      </c>
      <c r="CP20">
        <v>1690144590</v>
      </c>
      <c r="CQ20">
        <v>21</v>
      </c>
      <c r="CR20">
        <v>0.06</v>
      </c>
      <c r="CS20">
        <v>3.2000000000000001E-2</v>
      </c>
      <c r="CT20">
        <v>-6.3769999999999998</v>
      </c>
      <c r="CU20">
        <v>2.1999999999999999E-2</v>
      </c>
      <c r="CV20">
        <v>409</v>
      </c>
      <c r="CW20">
        <v>23</v>
      </c>
      <c r="CX20">
        <v>0.18</v>
      </c>
      <c r="CY20">
        <v>0.05</v>
      </c>
      <c r="CZ20">
        <v>8.4923170814719207</v>
      </c>
      <c r="DA20">
        <v>-4.9325375229786597E-2</v>
      </c>
      <c r="DB20">
        <v>3.7041345717440798E-2</v>
      </c>
      <c r="DC20">
        <v>1</v>
      </c>
      <c r="DD20">
        <v>408.90260000000001</v>
      </c>
      <c r="DE20">
        <v>-3.1398496240502401E-2</v>
      </c>
      <c r="DF20">
        <v>3.8995384342257397E-2</v>
      </c>
      <c r="DG20">
        <v>-1</v>
      </c>
      <c r="DH20">
        <v>1800.0060000000001</v>
      </c>
      <c r="DI20">
        <v>0.10061090493698301</v>
      </c>
      <c r="DJ20">
        <v>0.120805629007903</v>
      </c>
      <c r="DK20">
        <v>1</v>
      </c>
      <c r="DL20">
        <v>2</v>
      </c>
      <c r="DM20">
        <v>2</v>
      </c>
      <c r="DN20" t="s">
        <v>350</v>
      </c>
      <c r="DO20">
        <v>3.1565300000000001</v>
      </c>
      <c r="DP20">
        <v>2.83128</v>
      </c>
      <c r="DQ20">
        <v>9.5330799999999993E-2</v>
      </c>
      <c r="DR20">
        <v>9.6112199999999995E-2</v>
      </c>
      <c r="DS20">
        <v>0.123334</v>
      </c>
      <c r="DT20">
        <v>0.119369</v>
      </c>
      <c r="DU20">
        <v>28624.400000000001</v>
      </c>
      <c r="DV20">
        <v>29671.599999999999</v>
      </c>
      <c r="DW20">
        <v>29400.7</v>
      </c>
      <c r="DX20">
        <v>30610.1</v>
      </c>
      <c r="DY20">
        <v>33773.1</v>
      </c>
      <c r="DZ20">
        <v>35245.800000000003</v>
      </c>
      <c r="EA20">
        <v>40385.300000000003</v>
      </c>
      <c r="EB20">
        <v>42371.9</v>
      </c>
      <c r="EC20">
        <v>2.21347</v>
      </c>
      <c r="ED20">
        <v>1.8605</v>
      </c>
      <c r="EE20">
        <v>0.129327</v>
      </c>
      <c r="EF20">
        <v>0</v>
      </c>
      <c r="EG20">
        <v>23.8965</v>
      </c>
      <c r="EH20">
        <v>999.9</v>
      </c>
      <c r="EI20">
        <v>57.124000000000002</v>
      </c>
      <c r="EJ20">
        <v>31.158999999999999</v>
      </c>
      <c r="EK20">
        <v>25.880099999999999</v>
      </c>
      <c r="EL20">
        <v>61.089500000000001</v>
      </c>
      <c r="EM20">
        <v>25.857399999999998</v>
      </c>
      <c r="EN20">
        <v>1</v>
      </c>
      <c r="EO20">
        <v>-0.138986</v>
      </c>
      <c r="EP20">
        <v>-0.39384799999999998</v>
      </c>
      <c r="EQ20">
        <v>20.294599999999999</v>
      </c>
      <c r="ER20">
        <v>5.2408000000000001</v>
      </c>
      <c r="ES20">
        <v>11.8249</v>
      </c>
      <c r="ET20">
        <v>4.9817499999999999</v>
      </c>
      <c r="EU20">
        <v>3.2997000000000001</v>
      </c>
      <c r="EV20">
        <v>6401.4</v>
      </c>
      <c r="EW20">
        <v>9999</v>
      </c>
      <c r="EX20">
        <v>226.6</v>
      </c>
      <c r="EY20">
        <v>92.8</v>
      </c>
      <c r="EZ20">
        <v>1.8736299999999999</v>
      </c>
      <c r="FA20">
        <v>1.8792800000000001</v>
      </c>
      <c r="FB20">
        <v>1.8796999999999999</v>
      </c>
      <c r="FC20">
        <v>1.8803399999999999</v>
      </c>
      <c r="FD20">
        <v>1.8778999999999999</v>
      </c>
      <c r="FE20">
        <v>1.8768</v>
      </c>
      <c r="FF20">
        <v>1.8774299999999999</v>
      </c>
      <c r="FG20">
        <v>1.8751500000000001</v>
      </c>
      <c r="FH20">
        <v>0</v>
      </c>
      <c r="FI20">
        <v>0</v>
      </c>
      <c r="FJ20">
        <v>0</v>
      </c>
      <c r="FK20">
        <v>0</v>
      </c>
      <c r="FL20" t="s">
        <v>351</v>
      </c>
      <c r="FM20" t="s">
        <v>352</v>
      </c>
      <c r="FN20" t="s">
        <v>353</v>
      </c>
      <c r="FO20" t="s">
        <v>353</v>
      </c>
      <c r="FP20" t="s">
        <v>353</v>
      </c>
      <c r="FQ20" t="s">
        <v>353</v>
      </c>
      <c r="FR20">
        <v>0</v>
      </c>
      <c r="FS20">
        <v>100</v>
      </c>
      <c r="FT20">
        <v>100</v>
      </c>
      <c r="FU20">
        <v>-6.3760000000000003</v>
      </c>
      <c r="FV20">
        <v>2.1899999999999999E-2</v>
      </c>
      <c r="FW20">
        <v>-6.3771653658445597</v>
      </c>
      <c r="FX20">
        <v>1.4527828764109799E-4</v>
      </c>
      <c r="FY20">
        <v>-4.3579519040863002E-7</v>
      </c>
      <c r="FZ20">
        <v>2.0799061152897499E-10</v>
      </c>
      <c r="GA20">
        <v>2.19500000000004E-2</v>
      </c>
      <c r="GB20">
        <v>0</v>
      </c>
      <c r="GC20">
        <v>0</v>
      </c>
      <c r="GD20">
        <v>0</v>
      </c>
      <c r="GE20">
        <v>4</v>
      </c>
      <c r="GF20">
        <v>2147</v>
      </c>
      <c r="GG20">
        <v>-1</v>
      </c>
      <c r="GH20">
        <v>-1</v>
      </c>
      <c r="GI20">
        <v>3.4</v>
      </c>
      <c r="GJ20">
        <v>3.5</v>
      </c>
      <c r="GK20">
        <v>1.06934</v>
      </c>
      <c r="GL20">
        <v>2.5537100000000001</v>
      </c>
      <c r="GM20">
        <v>1.54541</v>
      </c>
      <c r="GN20">
        <v>2.2741699999999998</v>
      </c>
      <c r="GO20">
        <v>1.5979000000000001</v>
      </c>
      <c r="GP20">
        <v>2.4230999999999998</v>
      </c>
      <c r="GQ20">
        <v>33.423200000000001</v>
      </c>
      <c r="GR20">
        <v>15.287800000000001</v>
      </c>
      <c r="GS20">
        <v>18</v>
      </c>
      <c r="GT20">
        <v>622.92600000000004</v>
      </c>
      <c r="GU20">
        <v>369.851</v>
      </c>
      <c r="GV20">
        <v>24.897600000000001</v>
      </c>
      <c r="GW20">
        <v>25.1355</v>
      </c>
      <c r="GX20">
        <v>30.000800000000002</v>
      </c>
      <c r="GY20">
        <v>25.0869</v>
      </c>
      <c r="GZ20">
        <v>25.075099999999999</v>
      </c>
      <c r="HA20">
        <v>21.460899999999999</v>
      </c>
      <c r="HB20">
        <v>15</v>
      </c>
      <c r="HC20">
        <v>-30</v>
      </c>
      <c r="HD20">
        <v>24.879300000000001</v>
      </c>
      <c r="HE20">
        <v>409.06200000000001</v>
      </c>
      <c r="HF20">
        <v>0</v>
      </c>
      <c r="HG20">
        <v>100.146</v>
      </c>
      <c r="HH20">
        <v>98.290899999999993</v>
      </c>
    </row>
    <row r="21" spans="1:216" x14ac:dyDescent="0.2">
      <c r="A21">
        <v>3</v>
      </c>
      <c r="B21">
        <v>1690144860</v>
      </c>
      <c r="C21">
        <v>122</v>
      </c>
      <c r="D21" t="s">
        <v>356</v>
      </c>
      <c r="E21" t="s">
        <v>357</v>
      </c>
      <c r="F21" t="s">
        <v>348</v>
      </c>
      <c r="G21" t="s">
        <v>392</v>
      </c>
      <c r="H21">
        <v>20230723</v>
      </c>
      <c r="I21" t="s">
        <v>393</v>
      </c>
      <c r="J21" t="s">
        <v>394</v>
      </c>
      <c r="K21" t="s">
        <v>395</v>
      </c>
      <c r="L21">
        <v>1690144860</v>
      </c>
      <c r="M21">
        <f t="shared" si="0"/>
        <v>1.1380390461443565E-3</v>
      </c>
      <c r="N21">
        <f t="shared" si="1"/>
        <v>1.1380390461443566</v>
      </c>
      <c r="O21">
        <f t="shared" si="2"/>
        <v>8.5302170636984957</v>
      </c>
      <c r="P21">
        <f t="shared" si="3"/>
        <v>399.99599999999998</v>
      </c>
      <c r="Q21">
        <f t="shared" si="4"/>
        <v>289.79429376809196</v>
      </c>
      <c r="R21">
        <f t="shared" si="5"/>
        <v>29.14596340606942</v>
      </c>
      <c r="S21">
        <f t="shared" si="6"/>
        <v>40.229462861348395</v>
      </c>
      <c r="T21">
        <f t="shared" si="7"/>
        <v>0.13231644013724483</v>
      </c>
      <c r="U21">
        <f t="shared" si="8"/>
        <v>2.9398357682119678</v>
      </c>
      <c r="V21">
        <f t="shared" si="9"/>
        <v>0.1290948187405053</v>
      </c>
      <c r="W21">
        <f t="shared" si="10"/>
        <v>8.0967178392876177E-2</v>
      </c>
      <c r="X21">
        <f t="shared" si="11"/>
        <v>248.05946399999999</v>
      </c>
      <c r="Y21">
        <f t="shared" si="12"/>
        <v>27.014493441131837</v>
      </c>
      <c r="Z21">
        <f t="shared" si="13"/>
        <v>25.944400000000002</v>
      </c>
      <c r="AA21">
        <f t="shared" si="14"/>
        <v>3.3631729473710612</v>
      </c>
      <c r="AB21">
        <f t="shared" si="15"/>
        <v>74.821070594278964</v>
      </c>
      <c r="AC21">
        <f t="shared" si="16"/>
        <v>2.50240824508119</v>
      </c>
      <c r="AD21">
        <f t="shared" si="17"/>
        <v>3.3445234413319547</v>
      </c>
      <c r="AE21">
        <f t="shared" si="18"/>
        <v>0.86076470228987123</v>
      </c>
      <c r="AF21">
        <f t="shared" si="19"/>
        <v>-50.187521934966121</v>
      </c>
      <c r="AG21">
        <f t="shared" si="20"/>
        <v>-14.882438795375943</v>
      </c>
      <c r="AH21">
        <f t="shared" si="21"/>
        <v>-1.0805102323146079</v>
      </c>
      <c r="AI21">
        <f t="shared" si="22"/>
        <v>181.90899303734332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53389.972881155838</v>
      </c>
      <c r="AO21">
        <f t="shared" si="26"/>
        <v>1499.84</v>
      </c>
      <c r="AP21">
        <f t="shared" si="27"/>
        <v>1264.3655999999999</v>
      </c>
      <c r="AQ21">
        <f t="shared" si="28"/>
        <v>0.84300032003413694</v>
      </c>
      <c r="AR21">
        <f t="shared" si="29"/>
        <v>0.16539061766588437</v>
      </c>
      <c r="AS21">
        <v>1690144860</v>
      </c>
      <c r="AT21">
        <v>399.99599999999998</v>
      </c>
      <c r="AU21">
        <v>408.97800000000001</v>
      </c>
      <c r="AV21">
        <v>24.8811</v>
      </c>
      <c r="AW21">
        <v>23.771799999999999</v>
      </c>
      <c r="AX21">
        <v>406.37200000000001</v>
      </c>
      <c r="AY21">
        <v>24.859200000000001</v>
      </c>
      <c r="AZ21">
        <v>600.22900000000004</v>
      </c>
      <c r="BA21">
        <v>100.47499999999999</v>
      </c>
      <c r="BB21">
        <v>9.9662899999999999E-2</v>
      </c>
      <c r="BC21">
        <v>25.8505</v>
      </c>
      <c r="BD21">
        <v>25.944400000000002</v>
      </c>
      <c r="BE21">
        <v>999.9</v>
      </c>
      <c r="BF21">
        <v>0</v>
      </c>
      <c r="BG21">
        <v>0</v>
      </c>
      <c r="BH21">
        <v>10011.200000000001</v>
      </c>
      <c r="BI21">
        <v>0</v>
      </c>
      <c r="BJ21">
        <v>186.48500000000001</v>
      </c>
      <c r="BK21">
        <v>-8.98203</v>
      </c>
      <c r="BL21">
        <v>410.202</v>
      </c>
      <c r="BM21">
        <v>418.93700000000001</v>
      </c>
      <c r="BN21">
        <v>1.1093599999999999</v>
      </c>
      <c r="BO21">
        <v>408.97800000000001</v>
      </c>
      <c r="BP21">
        <v>23.771799999999999</v>
      </c>
      <c r="BQ21">
        <v>2.4999199999999999</v>
      </c>
      <c r="BR21">
        <v>2.3884599999999998</v>
      </c>
      <c r="BS21">
        <v>21.026</v>
      </c>
      <c r="BT21">
        <v>20.285699999999999</v>
      </c>
      <c r="BU21">
        <v>1499.84</v>
      </c>
      <c r="BV21">
        <v>0.89998900000000004</v>
      </c>
      <c r="BW21">
        <v>0.100011</v>
      </c>
      <c r="BX21">
        <v>0</v>
      </c>
      <c r="BY21">
        <v>2.2715000000000001</v>
      </c>
      <c r="BZ21">
        <v>0</v>
      </c>
      <c r="CA21">
        <v>12361.7</v>
      </c>
      <c r="CB21">
        <v>14331.4</v>
      </c>
      <c r="CC21">
        <v>37.375</v>
      </c>
      <c r="CD21">
        <v>39.686999999999998</v>
      </c>
      <c r="CE21">
        <v>38.75</v>
      </c>
      <c r="CF21">
        <v>37.625</v>
      </c>
      <c r="CG21">
        <v>37.311999999999998</v>
      </c>
      <c r="CH21">
        <v>1349.84</v>
      </c>
      <c r="CI21">
        <v>150</v>
      </c>
      <c r="CJ21">
        <v>0</v>
      </c>
      <c r="CK21">
        <v>1690144866.0999999</v>
      </c>
      <c r="CL21">
        <v>0</v>
      </c>
      <c r="CM21">
        <v>1690144594</v>
      </c>
      <c r="CN21" t="s">
        <v>349</v>
      </c>
      <c r="CO21">
        <v>1690144594</v>
      </c>
      <c r="CP21">
        <v>1690144590</v>
      </c>
      <c r="CQ21">
        <v>21</v>
      </c>
      <c r="CR21">
        <v>0.06</v>
      </c>
      <c r="CS21">
        <v>3.2000000000000001E-2</v>
      </c>
      <c r="CT21">
        <v>-6.3769999999999998</v>
      </c>
      <c r="CU21">
        <v>2.1999999999999999E-2</v>
      </c>
      <c r="CV21">
        <v>409</v>
      </c>
      <c r="CW21">
        <v>23</v>
      </c>
      <c r="CX21">
        <v>0.18</v>
      </c>
      <c r="CY21">
        <v>0.05</v>
      </c>
      <c r="CZ21">
        <v>8.5286606119724606</v>
      </c>
      <c r="DA21">
        <v>0.31460593807213</v>
      </c>
      <c r="DB21">
        <v>6.4965114166856699E-2</v>
      </c>
      <c r="DC21">
        <v>1</v>
      </c>
      <c r="DD21">
        <v>408.95823809523802</v>
      </c>
      <c r="DE21">
        <v>0.30210389610502197</v>
      </c>
      <c r="DF21">
        <v>6.6684691440851901E-2</v>
      </c>
      <c r="DG21">
        <v>-1</v>
      </c>
      <c r="DH21">
        <v>1500.0309523809501</v>
      </c>
      <c r="DI21">
        <v>6.0775457329664502E-2</v>
      </c>
      <c r="DJ21">
        <v>0.14162004034626299</v>
      </c>
      <c r="DK21">
        <v>1</v>
      </c>
      <c r="DL21">
        <v>2</v>
      </c>
      <c r="DM21">
        <v>2</v>
      </c>
      <c r="DN21" t="s">
        <v>350</v>
      </c>
      <c r="DO21">
        <v>3.1565699999999999</v>
      </c>
      <c r="DP21">
        <v>2.8315800000000002</v>
      </c>
      <c r="DQ21">
        <v>9.5321400000000001E-2</v>
      </c>
      <c r="DR21">
        <v>9.6114500000000005E-2</v>
      </c>
      <c r="DS21">
        <v>0.123435</v>
      </c>
      <c r="DT21">
        <v>0.11956600000000001</v>
      </c>
      <c r="DU21">
        <v>28619.7</v>
      </c>
      <c r="DV21">
        <v>29665.7</v>
      </c>
      <c r="DW21">
        <v>29395.9</v>
      </c>
      <c r="DX21">
        <v>30604.5</v>
      </c>
      <c r="DY21">
        <v>33764.5</v>
      </c>
      <c r="DZ21">
        <v>35231.300000000003</v>
      </c>
      <c r="EA21">
        <v>40379.199999999997</v>
      </c>
      <c r="EB21">
        <v>42363.6</v>
      </c>
      <c r="EC21">
        <v>2.2125499999999998</v>
      </c>
      <c r="ED21">
        <v>1.8592</v>
      </c>
      <c r="EE21">
        <v>0.125691</v>
      </c>
      <c r="EF21">
        <v>0</v>
      </c>
      <c r="EG21">
        <v>23.881799999999998</v>
      </c>
      <c r="EH21">
        <v>999.9</v>
      </c>
      <c r="EI21">
        <v>57.319000000000003</v>
      </c>
      <c r="EJ21">
        <v>31.169</v>
      </c>
      <c r="EK21">
        <v>25.984999999999999</v>
      </c>
      <c r="EL21">
        <v>61.1995</v>
      </c>
      <c r="EM21">
        <v>24.9679</v>
      </c>
      <c r="EN21">
        <v>1</v>
      </c>
      <c r="EO21">
        <v>-0.13130800000000001</v>
      </c>
      <c r="EP21">
        <v>-1.10158</v>
      </c>
      <c r="EQ21">
        <v>20.293099999999999</v>
      </c>
      <c r="ER21">
        <v>5.2398999999999996</v>
      </c>
      <c r="ES21">
        <v>11.824400000000001</v>
      </c>
      <c r="ET21">
        <v>4.9817</v>
      </c>
      <c r="EU21">
        <v>3.2996799999999999</v>
      </c>
      <c r="EV21">
        <v>6402.8</v>
      </c>
      <c r="EW21">
        <v>9999</v>
      </c>
      <c r="EX21">
        <v>226.6</v>
      </c>
      <c r="EY21">
        <v>92.8</v>
      </c>
      <c r="EZ21">
        <v>1.8736299999999999</v>
      </c>
      <c r="FA21">
        <v>1.8792800000000001</v>
      </c>
      <c r="FB21">
        <v>1.87971</v>
      </c>
      <c r="FC21">
        <v>1.8803399999999999</v>
      </c>
      <c r="FD21">
        <v>1.8778999999999999</v>
      </c>
      <c r="FE21">
        <v>1.87679</v>
      </c>
      <c r="FF21">
        <v>1.87744</v>
      </c>
      <c r="FG21">
        <v>1.8751500000000001</v>
      </c>
      <c r="FH21">
        <v>0</v>
      </c>
      <c r="FI21">
        <v>0</v>
      </c>
      <c r="FJ21">
        <v>0</v>
      </c>
      <c r="FK21">
        <v>0</v>
      </c>
      <c r="FL21" t="s">
        <v>351</v>
      </c>
      <c r="FM21" t="s">
        <v>352</v>
      </c>
      <c r="FN21" t="s">
        <v>353</v>
      </c>
      <c r="FO21" t="s">
        <v>353</v>
      </c>
      <c r="FP21" t="s">
        <v>353</v>
      </c>
      <c r="FQ21" t="s">
        <v>353</v>
      </c>
      <c r="FR21">
        <v>0</v>
      </c>
      <c r="FS21">
        <v>100</v>
      </c>
      <c r="FT21">
        <v>100</v>
      </c>
      <c r="FU21">
        <v>-6.3760000000000003</v>
      </c>
      <c r="FV21">
        <v>2.1899999999999999E-2</v>
      </c>
      <c r="FW21">
        <v>-6.3771653658445597</v>
      </c>
      <c r="FX21">
        <v>1.4527828764109799E-4</v>
      </c>
      <c r="FY21">
        <v>-4.3579519040863002E-7</v>
      </c>
      <c r="FZ21">
        <v>2.0799061152897499E-10</v>
      </c>
      <c r="GA21">
        <v>2.19500000000004E-2</v>
      </c>
      <c r="GB21">
        <v>0</v>
      </c>
      <c r="GC21">
        <v>0</v>
      </c>
      <c r="GD21">
        <v>0</v>
      </c>
      <c r="GE21">
        <v>4</v>
      </c>
      <c r="GF21">
        <v>2147</v>
      </c>
      <c r="GG21">
        <v>-1</v>
      </c>
      <c r="GH21">
        <v>-1</v>
      </c>
      <c r="GI21">
        <v>4.4000000000000004</v>
      </c>
      <c r="GJ21">
        <v>4.5</v>
      </c>
      <c r="GK21">
        <v>1.06812</v>
      </c>
      <c r="GL21">
        <v>2.5585900000000001</v>
      </c>
      <c r="GM21">
        <v>1.54541</v>
      </c>
      <c r="GN21">
        <v>2.2741699999999998</v>
      </c>
      <c r="GO21">
        <v>1.5979000000000001</v>
      </c>
      <c r="GP21">
        <v>2.4499499999999999</v>
      </c>
      <c r="GQ21">
        <v>33.445599999999999</v>
      </c>
      <c r="GR21">
        <v>15.287800000000001</v>
      </c>
      <c r="GS21">
        <v>18</v>
      </c>
      <c r="GT21">
        <v>623.173</v>
      </c>
      <c r="GU21">
        <v>369.68</v>
      </c>
      <c r="GV21">
        <v>25.535799999999998</v>
      </c>
      <c r="GW21">
        <v>25.2182</v>
      </c>
      <c r="GX21">
        <v>30.000499999999999</v>
      </c>
      <c r="GY21">
        <v>25.167100000000001</v>
      </c>
      <c r="GZ21">
        <v>25.152000000000001</v>
      </c>
      <c r="HA21">
        <v>21.4495</v>
      </c>
      <c r="HB21">
        <v>15</v>
      </c>
      <c r="HC21">
        <v>-30</v>
      </c>
      <c r="HD21">
        <v>25.569199999999999</v>
      </c>
      <c r="HE21">
        <v>408.84500000000003</v>
      </c>
      <c r="HF21">
        <v>0</v>
      </c>
      <c r="HG21">
        <v>100.13</v>
      </c>
      <c r="HH21">
        <v>98.272199999999998</v>
      </c>
    </row>
    <row r="22" spans="1:216" x14ac:dyDescent="0.2">
      <c r="A22">
        <v>4</v>
      </c>
      <c r="B22">
        <v>1690144921</v>
      </c>
      <c r="C22">
        <v>183</v>
      </c>
      <c r="D22" t="s">
        <v>358</v>
      </c>
      <c r="E22" t="s">
        <v>359</v>
      </c>
      <c r="F22" t="s">
        <v>348</v>
      </c>
      <c r="G22" t="s">
        <v>392</v>
      </c>
      <c r="H22">
        <v>20230723</v>
      </c>
      <c r="I22" t="s">
        <v>393</v>
      </c>
      <c r="J22" t="s">
        <v>394</v>
      </c>
      <c r="K22" t="s">
        <v>395</v>
      </c>
      <c r="L22">
        <v>1690144921</v>
      </c>
      <c r="M22">
        <f t="shared" si="0"/>
        <v>9.7232266370774541E-4</v>
      </c>
      <c r="N22">
        <f t="shared" si="1"/>
        <v>0.97232266370774545</v>
      </c>
      <c r="O22">
        <f t="shared" si="2"/>
        <v>8.4310905462556676</v>
      </c>
      <c r="P22">
        <f t="shared" si="3"/>
        <v>400.03800000000001</v>
      </c>
      <c r="Q22">
        <f t="shared" si="4"/>
        <v>270.54215288959938</v>
      </c>
      <c r="R22">
        <f t="shared" si="5"/>
        <v>27.210206593701816</v>
      </c>
      <c r="S22">
        <f t="shared" si="6"/>
        <v>40.234457030336401</v>
      </c>
      <c r="T22">
        <f t="shared" si="7"/>
        <v>0.1101262089112043</v>
      </c>
      <c r="U22">
        <f t="shared" si="8"/>
        <v>2.9374645534317918</v>
      </c>
      <c r="V22">
        <f t="shared" si="9"/>
        <v>0.10788291659582191</v>
      </c>
      <c r="W22">
        <f t="shared" si="10"/>
        <v>6.7624567751840392E-2</v>
      </c>
      <c r="X22">
        <f t="shared" si="11"/>
        <v>206.77319099999997</v>
      </c>
      <c r="Y22">
        <f t="shared" si="12"/>
        <v>27.030099332682557</v>
      </c>
      <c r="Z22">
        <f t="shared" si="13"/>
        <v>25.990300000000001</v>
      </c>
      <c r="AA22">
        <f t="shared" si="14"/>
        <v>3.3723221641749195</v>
      </c>
      <c r="AB22">
        <f t="shared" si="15"/>
        <v>73.576279820531497</v>
      </c>
      <c r="AC22">
        <f t="shared" si="16"/>
        <v>2.4922777880252203</v>
      </c>
      <c r="AD22">
        <f t="shared" si="17"/>
        <v>3.3873386832066346</v>
      </c>
      <c r="AE22">
        <f t="shared" si="18"/>
        <v>0.88004437614969921</v>
      </c>
      <c r="AF22">
        <f t="shared" si="19"/>
        <v>-42.879429469511571</v>
      </c>
      <c r="AG22">
        <f t="shared" si="20"/>
        <v>11.89318063424642</v>
      </c>
      <c r="AH22">
        <f t="shared" si="21"/>
        <v>0.86530957598487557</v>
      </c>
      <c r="AI22">
        <f t="shared" si="22"/>
        <v>176.65225174071969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53282.648798070419</v>
      </c>
      <c r="AO22">
        <f t="shared" si="26"/>
        <v>1250.22</v>
      </c>
      <c r="AP22">
        <f t="shared" si="27"/>
        <v>1053.9351000000001</v>
      </c>
      <c r="AQ22">
        <f t="shared" si="28"/>
        <v>0.84299971205067914</v>
      </c>
      <c r="AR22">
        <f t="shared" si="29"/>
        <v>0.1653894442578106</v>
      </c>
      <c r="AS22">
        <v>1690144921</v>
      </c>
      <c r="AT22">
        <v>400.03800000000001</v>
      </c>
      <c r="AU22">
        <v>408.85500000000002</v>
      </c>
      <c r="AV22">
        <v>24.779900000000001</v>
      </c>
      <c r="AW22">
        <v>23.832000000000001</v>
      </c>
      <c r="AX22">
        <v>406.41399999999999</v>
      </c>
      <c r="AY22">
        <v>24.757899999999999</v>
      </c>
      <c r="AZ22">
        <v>600.20799999999997</v>
      </c>
      <c r="BA22">
        <v>100.477</v>
      </c>
      <c r="BB22">
        <v>9.9587800000000004E-2</v>
      </c>
      <c r="BC22">
        <v>26.0654</v>
      </c>
      <c r="BD22">
        <v>25.990300000000001</v>
      </c>
      <c r="BE22">
        <v>999.9</v>
      </c>
      <c r="BF22">
        <v>0</v>
      </c>
      <c r="BG22">
        <v>0</v>
      </c>
      <c r="BH22">
        <v>9997.5</v>
      </c>
      <c r="BI22">
        <v>0</v>
      </c>
      <c r="BJ22">
        <v>191.58099999999999</v>
      </c>
      <c r="BK22">
        <v>-8.8165899999999997</v>
      </c>
      <c r="BL22">
        <v>410.20299999999997</v>
      </c>
      <c r="BM22">
        <v>418.83600000000001</v>
      </c>
      <c r="BN22">
        <v>0.94789900000000005</v>
      </c>
      <c r="BO22">
        <v>408.85500000000002</v>
      </c>
      <c r="BP22">
        <v>23.832000000000001</v>
      </c>
      <c r="BQ22">
        <v>2.4897900000000002</v>
      </c>
      <c r="BR22">
        <v>2.3945500000000002</v>
      </c>
      <c r="BS22">
        <v>20.959900000000001</v>
      </c>
      <c r="BT22">
        <v>20.327000000000002</v>
      </c>
      <c r="BU22">
        <v>1250.22</v>
      </c>
      <c r="BV22">
        <v>0.90000999999999998</v>
      </c>
      <c r="BW22">
        <v>9.9989700000000001E-2</v>
      </c>
      <c r="BX22">
        <v>0</v>
      </c>
      <c r="BY22">
        <v>2.6995</v>
      </c>
      <c r="BZ22">
        <v>0</v>
      </c>
      <c r="CA22">
        <v>10449.5</v>
      </c>
      <c r="CB22">
        <v>11946.3</v>
      </c>
      <c r="CC22">
        <v>37.061999999999998</v>
      </c>
      <c r="CD22">
        <v>39.686999999999998</v>
      </c>
      <c r="CE22">
        <v>38.811999999999998</v>
      </c>
      <c r="CF22">
        <v>37.625</v>
      </c>
      <c r="CG22">
        <v>37.186999999999998</v>
      </c>
      <c r="CH22">
        <v>1125.21</v>
      </c>
      <c r="CI22">
        <v>125.01</v>
      </c>
      <c r="CJ22">
        <v>0</v>
      </c>
      <c r="CK22">
        <v>1690144927.3</v>
      </c>
      <c r="CL22">
        <v>0</v>
      </c>
      <c r="CM22">
        <v>1690144594</v>
      </c>
      <c r="CN22" t="s">
        <v>349</v>
      </c>
      <c r="CO22">
        <v>1690144594</v>
      </c>
      <c r="CP22">
        <v>1690144590</v>
      </c>
      <c r="CQ22">
        <v>21</v>
      </c>
      <c r="CR22">
        <v>0.06</v>
      </c>
      <c r="CS22">
        <v>3.2000000000000001E-2</v>
      </c>
      <c r="CT22">
        <v>-6.3769999999999998</v>
      </c>
      <c r="CU22">
        <v>2.1999999999999999E-2</v>
      </c>
      <c r="CV22">
        <v>409</v>
      </c>
      <c r="CW22">
        <v>23</v>
      </c>
      <c r="CX22">
        <v>0.18</v>
      </c>
      <c r="CY22">
        <v>0.05</v>
      </c>
      <c r="CZ22">
        <v>8.4667887816829008</v>
      </c>
      <c r="DA22">
        <v>-0.165336500906717</v>
      </c>
      <c r="DB22">
        <v>3.2272807640233998E-2</v>
      </c>
      <c r="DC22">
        <v>1</v>
      </c>
      <c r="DD22">
        <v>408.91735</v>
      </c>
      <c r="DE22">
        <v>-0.26224060150378697</v>
      </c>
      <c r="DF22">
        <v>3.3667900142421603E-2</v>
      </c>
      <c r="DG22">
        <v>-1</v>
      </c>
      <c r="DH22">
        <v>1250.0085714285699</v>
      </c>
      <c r="DI22">
        <v>-0.19124540215692001</v>
      </c>
      <c r="DJ22">
        <v>0.13939617109883801</v>
      </c>
      <c r="DK22">
        <v>1</v>
      </c>
      <c r="DL22">
        <v>2</v>
      </c>
      <c r="DM22">
        <v>2</v>
      </c>
      <c r="DN22" t="s">
        <v>350</v>
      </c>
      <c r="DO22">
        <v>3.1564899999999998</v>
      </c>
      <c r="DP22">
        <v>2.8313799999999998</v>
      </c>
      <c r="DQ22">
        <v>9.5314200000000002E-2</v>
      </c>
      <c r="DR22">
        <v>9.6079200000000003E-2</v>
      </c>
      <c r="DS22">
        <v>0.12306300000000001</v>
      </c>
      <c r="DT22">
        <v>0.11976199999999999</v>
      </c>
      <c r="DU22">
        <v>28616.2</v>
      </c>
      <c r="DV22">
        <v>29663.7</v>
      </c>
      <c r="DW22">
        <v>29392.2</v>
      </c>
      <c r="DX22">
        <v>30601.5</v>
      </c>
      <c r="DY22">
        <v>33775.800000000003</v>
      </c>
      <c r="DZ22">
        <v>35221.300000000003</v>
      </c>
      <c r="EA22">
        <v>40374.699999999997</v>
      </c>
      <c r="EB22">
        <v>42360.9</v>
      </c>
      <c r="EC22">
        <v>2.2115499999999999</v>
      </c>
      <c r="ED22">
        <v>1.8585499999999999</v>
      </c>
      <c r="EE22">
        <v>0.124943</v>
      </c>
      <c r="EF22">
        <v>0</v>
      </c>
      <c r="EG22">
        <v>23.940200000000001</v>
      </c>
      <c r="EH22">
        <v>999.9</v>
      </c>
      <c r="EI22">
        <v>57.49</v>
      </c>
      <c r="EJ22">
        <v>31.189</v>
      </c>
      <c r="EK22">
        <v>26.091799999999999</v>
      </c>
      <c r="EL22">
        <v>61.399500000000003</v>
      </c>
      <c r="EM22">
        <v>25.088100000000001</v>
      </c>
      <c r="EN22">
        <v>1</v>
      </c>
      <c r="EO22">
        <v>-0.126522</v>
      </c>
      <c r="EP22">
        <v>-4.1707500000000002E-2</v>
      </c>
      <c r="EQ22">
        <v>20.299499999999998</v>
      </c>
      <c r="ER22">
        <v>5.2403500000000003</v>
      </c>
      <c r="ES22">
        <v>11.825200000000001</v>
      </c>
      <c r="ET22">
        <v>4.9820000000000002</v>
      </c>
      <c r="EU22">
        <v>3.2996799999999999</v>
      </c>
      <c r="EV22">
        <v>6404</v>
      </c>
      <c r="EW22">
        <v>9999</v>
      </c>
      <c r="EX22">
        <v>226.6</v>
      </c>
      <c r="EY22">
        <v>92.8</v>
      </c>
      <c r="EZ22">
        <v>1.8736299999999999</v>
      </c>
      <c r="FA22">
        <v>1.87931</v>
      </c>
      <c r="FB22">
        <v>1.8796999999999999</v>
      </c>
      <c r="FC22">
        <v>1.8803399999999999</v>
      </c>
      <c r="FD22">
        <v>1.8778999999999999</v>
      </c>
      <c r="FE22">
        <v>1.8768</v>
      </c>
      <c r="FF22">
        <v>1.8774200000000001</v>
      </c>
      <c r="FG22">
        <v>1.8751500000000001</v>
      </c>
      <c r="FH22">
        <v>0</v>
      </c>
      <c r="FI22">
        <v>0</v>
      </c>
      <c r="FJ22">
        <v>0</v>
      </c>
      <c r="FK22">
        <v>0</v>
      </c>
      <c r="FL22" t="s">
        <v>351</v>
      </c>
      <c r="FM22" t="s">
        <v>352</v>
      </c>
      <c r="FN22" t="s">
        <v>353</v>
      </c>
      <c r="FO22" t="s">
        <v>353</v>
      </c>
      <c r="FP22" t="s">
        <v>353</v>
      </c>
      <c r="FQ22" t="s">
        <v>353</v>
      </c>
      <c r="FR22">
        <v>0</v>
      </c>
      <c r="FS22">
        <v>100</v>
      </c>
      <c r="FT22">
        <v>100</v>
      </c>
      <c r="FU22">
        <v>-6.3760000000000003</v>
      </c>
      <c r="FV22">
        <v>2.1999999999999999E-2</v>
      </c>
      <c r="FW22">
        <v>-6.3771653658445597</v>
      </c>
      <c r="FX22">
        <v>1.4527828764109799E-4</v>
      </c>
      <c r="FY22">
        <v>-4.3579519040863002E-7</v>
      </c>
      <c r="FZ22">
        <v>2.0799061152897499E-10</v>
      </c>
      <c r="GA22">
        <v>2.19500000000004E-2</v>
      </c>
      <c r="GB22">
        <v>0</v>
      </c>
      <c r="GC22">
        <v>0</v>
      </c>
      <c r="GD22">
        <v>0</v>
      </c>
      <c r="GE22">
        <v>4</v>
      </c>
      <c r="GF22">
        <v>2147</v>
      </c>
      <c r="GG22">
        <v>-1</v>
      </c>
      <c r="GH22">
        <v>-1</v>
      </c>
      <c r="GI22">
        <v>5.5</v>
      </c>
      <c r="GJ22">
        <v>5.5</v>
      </c>
      <c r="GK22">
        <v>1.06812</v>
      </c>
      <c r="GL22">
        <v>2.5610400000000002</v>
      </c>
      <c r="GM22">
        <v>1.54541</v>
      </c>
      <c r="GN22">
        <v>2.2741699999999998</v>
      </c>
      <c r="GO22">
        <v>1.5979000000000001</v>
      </c>
      <c r="GP22">
        <v>2.4670399999999999</v>
      </c>
      <c r="GQ22">
        <v>33.490600000000001</v>
      </c>
      <c r="GR22">
        <v>15.2791</v>
      </c>
      <c r="GS22">
        <v>18</v>
      </c>
      <c r="GT22">
        <v>623.17700000000002</v>
      </c>
      <c r="GU22">
        <v>369.76900000000001</v>
      </c>
      <c r="GV22">
        <v>25.021100000000001</v>
      </c>
      <c r="GW22">
        <v>25.268599999999999</v>
      </c>
      <c r="GX22">
        <v>29.999099999999999</v>
      </c>
      <c r="GY22">
        <v>25.231100000000001</v>
      </c>
      <c r="GZ22">
        <v>25.215800000000002</v>
      </c>
      <c r="HA22">
        <v>21.45</v>
      </c>
      <c r="HB22">
        <v>15</v>
      </c>
      <c r="HC22">
        <v>-30</v>
      </c>
      <c r="HD22">
        <v>25.0946</v>
      </c>
      <c r="HE22">
        <v>408.923</v>
      </c>
      <c r="HF22">
        <v>0</v>
      </c>
      <c r="HG22">
        <v>100.11799999999999</v>
      </c>
      <c r="HH22">
        <v>98.264600000000002</v>
      </c>
    </row>
    <row r="23" spans="1:216" x14ac:dyDescent="0.2">
      <c r="A23">
        <v>5</v>
      </c>
      <c r="B23">
        <v>1690144982</v>
      </c>
      <c r="C23">
        <v>244</v>
      </c>
      <c r="D23" t="s">
        <v>360</v>
      </c>
      <c r="E23" t="s">
        <v>361</v>
      </c>
      <c r="F23" t="s">
        <v>348</v>
      </c>
      <c r="G23" t="s">
        <v>392</v>
      </c>
      <c r="H23">
        <v>20230723</v>
      </c>
      <c r="I23" t="s">
        <v>393</v>
      </c>
      <c r="J23" t="s">
        <v>394</v>
      </c>
      <c r="K23" t="s">
        <v>395</v>
      </c>
      <c r="L23">
        <v>1690144982</v>
      </c>
      <c r="M23">
        <f t="shared" si="0"/>
        <v>1.0747092777792966E-3</v>
      </c>
      <c r="N23">
        <f t="shared" si="1"/>
        <v>1.0747092777792966</v>
      </c>
      <c r="O23">
        <f t="shared" si="2"/>
        <v>8.3743255591412726</v>
      </c>
      <c r="P23">
        <f t="shared" si="3"/>
        <v>400.041</v>
      </c>
      <c r="Q23">
        <f t="shared" si="4"/>
        <v>285.94141254021264</v>
      </c>
      <c r="R23">
        <f t="shared" si="5"/>
        <v>28.758878678438165</v>
      </c>
      <c r="S23">
        <f t="shared" si="6"/>
        <v>40.234572821042995</v>
      </c>
      <c r="T23">
        <f t="shared" si="7"/>
        <v>0.12507592766400971</v>
      </c>
      <c r="U23">
        <f t="shared" si="8"/>
        <v>2.9424851789246844</v>
      </c>
      <c r="V23">
        <f t="shared" si="9"/>
        <v>0.12219563489661445</v>
      </c>
      <c r="W23">
        <f t="shared" si="10"/>
        <v>7.662553025266447E-2</v>
      </c>
      <c r="X23">
        <f t="shared" si="11"/>
        <v>165.41553599999997</v>
      </c>
      <c r="Y23">
        <f t="shared" si="12"/>
        <v>26.866729796881188</v>
      </c>
      <c r="Z23">
        <f t="shared" si="13"/>
        <v>25.963999999999999</v>
      </c>
      <c r="AA23">
        <f t="shared" si="14"/>
        <v>3.3670771467493643</v>
      </c>
      <c r="AB23">
        <f t="shared" si="15"/>
        <v>73.580273277561474</v>
      </c>
      <c r="AC23">
        <f t="shared" si="16"/>
        <v>2.5083483923954</v>
      </c>
      <c r="AD23">
        <f t="shared" si="17"/>
        <v>3.4089957547906096</v>
      </c>
      <c r="AE23">
        <f t="shared" si="18"/>
        <v>0.85872875435396434</v>
      </c>
      <c r="AF23">
        <f t="shared" si="19"/>
        <v>-47.394679150066978</v>
      </c>
      <c r="AG23">
        <f t="shared" si="20"/>
        <v>33.186496594126872</v>
      </c>
      <c r="AH23">
        <f t="shared" si="21"/>
        <v>2.4114087786076608</v>
      </c>
      <c r="AI23">
        <f t="shared" si="22"/>
        <v>153.61876222266753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53409.520591825982</v>
      </c>
      <c r="AO23">
        <f t="shared" si="26"/>
        <v>1000.16</v>
      </c>
      <c r="AP23">
        <f t="shared" si="27"/>
        <v>843.1343999999998</v>
      </c>
      <c r="AQ23">
        <f t="shared" si="28"/>
        <v>0.84299952007678758</v>
      </c>
      <c r="AR23">
        <f t="shared" si="29"/>
        <v>0.16538907374820028</v>
      </c>
      <c r="AS23">
        <v>1690144982</v>
      </c>
      <c r="AT23">
        <v>400.041</v>
      </c>
      <c r="AU23">
        <v>408.84100000000001</v>
      </c>
      <c r="AV23">
        <v>24.939800000000002</v>
      </c>
      <c r="AW23">
        <v>23.892399999999999</v>
      </c>
      <c r="AX23">
        <v>406.41699999999997</v>
      </c>
      <c r="AY23">
        <v>24.9178</v>
      </c>
      <c r="AZ23">
        <v>600.29</v>
      </c>
      <c r="BA23">
        <v>100.476</v>
      </c>
      <c r="BB23">
        <v>0.100123</v>
      </c>
      <c r="BC23">
        <v>26.173200000000001</v>
      </c>
      <c r="BD23">
        <v>25.963999999999999</v>
      </c>
      <c r="BE23">
        <v>999.9</v>
      </c>
      <c r="BF23">
        <v>0</v>
      </c>
      <c r="BG23">
        <v>0</v>
      </c>
      <c r="BH23">
        <v>10026.200000000001</v>
      </c>
      <c r="BI23">
        <v>0</v>
      </c>
      <c r="BJ23">
        <v>147.114</v>
      </c>
      <c r="BK23">
        <v>-8.80002</v>
      </c>
      <c r="BL23">
        <v>410.27300000000002</v>
      </c>
      <c r="BM23">
        <v>418.84800000000001</v>
      </c>
      <c r="BN23">
        <v>1.0473399999999999</v>
      </c>
      <c r="BO23">
        <v>408.84100000000001</v>
      </c>
      <c r="BP23">
        <v>23.892399999999999</v>
      </c>
      <c r="BQ23">
        <v>2.5058600000000002</v>
      </c>
      <c r="BR23">
        <v>2.40062</v>
      </c>
      <c r="BS23">
        <v>21.064599999999999</v>
      </c>
      <c r="BT23">
        <v>20.367999999999999</v>
      </c>
      <c r="BU23">
        <v>1000.16</v>
      </c>
      <c r="BV23">
        <v>0.90001299999999995</v>
      </c>
      <c r="BW23">
        <v>9.9986900000000004E-2</v>
      </c>
      <c r="BX23">
        <v>0</v>
      </c>
      <c r="BY23">
        <v>2.653</v>
      </c>
      <c r="BZ23">
        <v>0</v>
      </c>
      <c r="CA23">
        <v>8084.17</v>
      </c>
      <c r="CB23">
        <v>9556.94</v>
      </c>
      <c r="CC23">
        <v>36.75</v>
      </c>
      <c r="CD23">
        <v>39.686999999999998</v>
      </c>
      <c r="CE23">
        <v>38.686999999999998</v>
      </c>
      <c r="CF23">
        <v>37.625</v>
      </c>
      <c r="CG23">
        <v>37</v>
      </c>
      <c r="CH23">
        <v>900.16</v>
      </c>
      <c r="CI23">
        <v>100</v>
      </c>
      <c r="CJ23">
        <v>0</v>
      </c>
      <c r="CK23">
        <v>1690144987.9000001</v>
      </c>
      <c r="CL23">
        <v>0</v>
      </c>
      <c r="CM23">
        <v>1690144594</v>
      </c>
      <c r="CN23" t="s">
        <v>349</v>
      </c>
      <c r="CO23">
        <v>1690144594</v>
      </c>
      <c r="CP23">
        <v>1690144590</v>
      </c>
      <c r="CQ23">
        <v>21</v>
      </c>
      <c r="CR23">
        <v>0.06</v>
      </c>
      <c r="CS23">
        <v>3.2000000000000001E-2</v>
      </c>
      <c r="CT23">
        <v>-6.3769999999999998</v>
      </c>
      <c r="CU23">
        <v>2.1999999999999999E-2</v>
      </c>
      <c r="CV23">
        <v>409</v>
      </c>
      <c r="CW23">
        <v>23</v>
      </c>
      <c r="CX23">
        <v>0.18</v>
      </c>
      <c r="CY23">
        <v>0.05</v>
      </c>
      <c r="CZ23">
        <v>8.4116875855023494</v>
      </c>
      <c r="DA23">
        <v>-0.18237202556027701</v>
      </c>
      <c r="DB23">
        <v>3.0317866602450099E-2</v>
      </c>
      <c r="DC23">
        <v>1</v>
      </c>
      <c r="DD23">
        <v>408.84666666666698</v>
      </c>
      <c r="DE23">
        <v>1.8779220778044E-2</v>
      </c>
      <c r="DF23">
        <v>2.4594488994256501E-2</v>
      </c>
      <c r="DG23">
        <v>-1</v>
      </c>
      <c r="DH23">
        <v>1000.0622</v>
      </c>
      <c r="DI23">
        <v>-4.2702303212760702E-2</v>
      </c>
      <c r="DJ23">
        <v>0.13352026063483799</v>
      </c>
      <c r="DK23">
        <v>1</v>
      </c>
      <c r="DL23">
        <v>2</v>
      </c>
      <c r="DM23">
        <v>2</v>
      </c>
      <c r="DN23" t="s">
        <v>350</v>
      </c>
      <c r="DO23">
        <v>3.15665</v>
      </c>
      <c r="DP23">
        <v>2.8321700000000001</v>
      </c>
      <c r="DQ23">
        <v>9.5304700000000006E-2</v>
      </c>
      <c r="DR23">
        <v>9.6065899999999996E-2</v>
      </c>
      <c r="DS23">
        <v>0.12361</v>
      </c>
      <c r="DT23">
        <v>0.119961</v>
      </c>
      <c r="DU23">
        <v>28614.1</v>
      </c>
      <c r="DV23">
        <v>29660.9</v>
      </c>
      <c r="DW23">
        <v>29390</v>
      </c>
      <c r="DX23">
        <v>30598.400000000001</v>
      </c>
      <c r="DY23">
        <v>33752.6</v>
      </c>
      <c r="DZ23">
        <v>35210.1</v>
      </c>
      <c r="EA23">
        <v>40372.6</v>
      </c>
      <c r="EB23">
        <v>42357</v>
      </c>
      <c r="EC23">
        <v>2.21163</v>
      </c>
      <c r="ED23">
        <v>1.85788</v>
      </c>
      <c r="EE23">
        <v>0.123803</v>
      </c>
      <c r="EF23">
        <v>0</v>
      </c>
      <c r="EG23">
        <v>23.932600000000001</v>
      </c>
      <c r="EH23">
        <v>999.9</v>
      </c>
      <c r="EI23">
        <v>57.636000000000003</v>
      </c>
      <c r="EJ23">
        <v>31.219000000000001</v>
      </c>
      <c r="EK23">
        <v>26.201799999999999</v>
      </c>
      <c r="EL23">
        <v>61.269500000000001</v>
      </c>
      <c r="EM23">
        <v>25.404599999999999</v>
      </c>
      <c r="EN23">
        <v>1</v>
      </c>
      <c r="EO23">
        <v>-0.123547</v>
      </c>
      <c r="EP23">
        <v>-1.44584</v>
      </c>
      <c r="EQ23">
        <v>20.294799999999999</v>
      </c>
      <c r="ER23">
        <v>5.2406499999999996</v>
      </c>
      <c r="ES23">
        <v>11.8261</v>
      </c>
      <c r="ET23">
        <v>4.9817</v>
      </c>
      <c r="EU23">
        <v>3.2995800000000002</v>
      </c>
      <c r="EV23">
        <v>6405.4</v>
      </c>
      <c r="EW23">
        <v>9999</v>
      </c>
      <c r="EX23">
        <v>226.6</v>
      </c>
      <c r="EY23">
        <v>92.8</v>
      </c>
      <c r="EZ23">
        <v>1.8736299999999999</v>
      </c>
      <c r="FA23">
        <v>1.87927</v>
      </c>
      <c r="FB23">
        <v>1.87968</v>
      </c>
      <c r="FC23">
        <v>1.8803300000000001</v>
      </c>
      <c r="FD23">
        <v>1.8778999999999999</v>
      </c>
      <c r="FE23">
        <v>1.8767400000000001</v>
      </c>
      <c r="FF23">
        <v>1.8774200000000001</v>
      </c>
      <c r="FG23">
        <v>1.8751500000000001</v>
      </c>
      <c r="FH23">
        <v>0</v>
      </c>
      <c r="FI23">
        <v>0</v>
      </c>
      <c r="FJ23">
        <v>0</v>
      </c>
      <c r="FK23">
        <v>0</v>
      </c>
      <c r="FL23" t="s">
        <v>351</v>
      </c>
      <c r="FM23" t="s">
        <v>352</v>
      </c>
      <c r="FN23" t="s">
        <v>353</v>
      </c>
      <c r="FO23" t="s">
        <v>353</v>
      </c>
      <c r="FP23" t="s">
        <v>353</v>
      </c>
      <c r="FQ23" t="s">
        <v>353</v>
      </c>
      <c r="FR23">
        <v>0</v>
      </c>
      <c r="FS23">
        <v>100</v>
      </c>
      <c r="FT23">
        <v>100</v>
      </c>
      <c r="FU23">
        <v>-6.3760000000000003</v>
      </c>
      <c r="FV23">
        <v>2.1999999999999999E-2</v>
      </c>
      <c r="FW23">
        <v>-6.3771653658445597</v>
      </c>
      <c r="FX23">
        <v>1.4527828764109799E-4</v>
      </c>
      <c r="FY23">
        <v>-4.3579519040863002E-7</v>
      </c>
      <c r="FZ23">
        <v>2.0799061152897499E-10</v>
      </c>
      <c r="GA23">
        <v>2.19500000000004E-2</v>
      </c>
      <c r="GB23">
        <v>0</v>
      </c>
      <c r="GC23">
        <v>0</v>
      </c>
      <c r="GD23">
        <v>0</v>
      </c>
      <c r="GE23">
        <v>4</v>
      </c>
      <c r="GF23">
        <v>2147</v>
      </c>
      <c r="GG23">
        <v>-1</v>
      </c>
      <c r="GH23">
        <v>-1</v>
      </c>
      <c r="GI23">
        <v>6.5</v>
      </c>
      <c r="GJ23">
        <v>6.5</v>
      </c>
      <c r="GK23">
        <v>1.06812</v>
      </c>
      <c r="GL23">
        <v>2.5561500000000001</v>
      </c>
      <c r="GM23">
        <v>1.54541</v>
      </c>
      <c r="GN23">
        <v>2.2741699999999998</v>
      </c>
      <c r="GO23">
        <v>1.5979000000000001</v>
      </c>
      <c r="GP23">
        <v>2.4694799999999999</v>
      </c>
      <c r="GQ23">
        <v>33.512999999999998</v>
      </c>
      <c r="GR23">
        <v>15.2791</v>
      </c>
      <c r="GS23">
        <v>18</v>
      </c>
      <c r="GT23">
        <v>623.76800000000003</v>
      </c>
      <c r="GU23">
        <v>369.726</v>
      </c>
      <c r="GV23">
        <v>26.240400000000001</v>
      </c>
      <c r="GW23">
        <v>25.302199999999999</v>
      </c>
      <c r="GX23">
        <v>30.0002</v>
      </c>
      <c r="GY23">
        <v>25.278199999999998</v>
      </c>
      <c r="GZ23">
        <v>25.2624</v>
      </c>
      <c r="HA23">
        <v>21.448799999999999</v>
      </c>
      <c r="HB23">
        <v>15</v>
      </c>
      <c r="HC23">
        <v>-30</v>
      </c>
      <c r="HD23">
        <v>26.2559</v>
      </c>
      <c r="HE23">
        <v>408.83300000000003</v>
      </c>
      <c r="HF23">
        <v>0</v>
      </c>
      <c r="HG23">
        <v>100.11199999999999</v>
      </c>
      <c r="HH23">
        <v>98.254999999999995</v>
      </c>
    </row>
    <row r="24" spans="1:216" x14ac:dyDescent="0.2">
      <c r="A24">
        <v>6</v>
      </c>
      <c r="B24">
        <v>1690145043</v>
      </c>
      <c r="C24">
        <v>305</v>
      </c>
      <c r="D24" t="s">
        <v>362</v>
      </c>
      <c r="E24" t="s">
        <v>363</v>
      </c>
      <c r="F24" t="s">
        <v>348</v>
      </c>
      <c r="G24" t="s">
        <v>392</v>
      </c>
      <c r="H24">
        <v>20230723</v>
      </c>
      <c r="I24" t="s">
        <v>393</v>
      </c>
      <c r="J24" t="s">
        <v>394</v>
      </c>
      <c r="K24" t="s">
        <v>395</v>
      </c>
      <c r="L24">
        <v>1690145043</v>
      </c>
      <c r="M24">
        <f t="shared" si="0"/>
        <v>1.0222773082060686E-3</v>
      </c>
      <c r="N24">
        <f t="shared" si="1"/>
        <v>1.0222773082060685</v>
      </c>
      <c r="O24">
        <f t="shared" si="2"/>
        <v>8.4592550158268107</v>
      </c>
      <c r="P24">
        <f t="shared" si="3"/>
        <v>399.99599999999998</v>
      </c>
      <c r="Q24">
        <f t="shared" si="4"/>
        <v>275.17135760811783</v>
      </c>
      <c r="R24">
        <f t="shared" si="5"/>
        <v>27.675623318354074</v>
      </c>
      <c r="S24">
        <f t="shared" si="6"/>
        <v>40.229981496161997</v>
      </c>
      <c r="T24">
        <f t="shared" si="7"/>
        <v>0.1149513935882355</v>
      </c>
      <c r="U24">
        <f t="shared" si="8"/>
        <v>2.9380971395814157</v>
      </c>
      <c r="V24">
        <f t="shared" si="9"/>
        <v>0.11251007701011943</v>
      </c>
      <c r="W24">
        <f t="shared" si="10"/>
        <v>7.0533822341328878E-2</v>
      </c>
      <c r="X24">
        <f t="shared" si="11"/>
        <v>124.07265861146639</v>
      </c>
      <c r="Y24">
        <f t="shared" si="12"/>
        <v>26.90393477543704</v>
      </c>
      <c r="Z24">
        <f t="shared" si="13"/>
        <v>26.069700000000001</v>
      </c>
      <c r="AA24">
        <f t="shared" si="14"/>
        <v>3.3882002486871463</v>
      </c>
      <c r="AB24">
        <f t="shared" si="15"/>
        <v>72.22485051323288</v>
      </c>
      <c r="AC24">
        <f t="shared" si="16"/>
        <v>2.5011129032500499</v>
      </c>
      <c r="AD24">
        <f t="shared" si="17"/>
        <v>3.4629533816643918</v>
      </c>
      <c r="AE24">
        <f t="shared" si="18"/>
        <v>0.88708734543709644</v>
      </c>
      <c r="AF24">
        <f t="shared" si="19"/>
        <v>-45.082429291887621</v>
      </c>
      <c r="AG24">
        <f t="shared" si="20"/>
        <v>58.528317059477132</v>
      </c>
      <c r="AH24">
        <f t="shared" si="21"/>
        <v>4.2671028527256425</v>
      </c>
      <c r="AI24">
        <f t="shared" si="22"/>
        <v>141.78564923178155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53234.494531981749</v>
      </c>
      <c r="AO24">
        <f t="shared" si="26"/>
        <v>750.18899999999996</v>
      </c>
      <c r="AP24">
        <f t="shared" si="27"/>
        <v>632.40875700075969</v>
      </c>
      <c r="AQ24">
        <f t="shared" si="28"/>
        <v>0.84299924019248451</v>
      </c>
      <c r="AR24">
        <f t="shared" si="29"/>
        <v>0.16538853357149519</v>
      </c>
      <c r="AS24">
        <v>1690145043</v>
      </c>
      <c r="AT24">
        <v>399.99599999999998</v>
      </c>
      <c r="AU24">
        <v>408.86099999999999</v>
      </c>
      <c r="AV24">
        <v>24.867899999999999</v>
      </c>
      <c r="AW24">
        <v>23.871400000000001</v>
      </c>
      <c r="AX24">
        <v>406.37200000000001</v>
      </c>
      <c r="AY24">
        <v>24.8459</v>
      </c>
      <c r="AZ24">
        <v>600.21400000000006</v>
      </c>
      <c r="BA24">
        <v>100.476</v>
      </c>
      <c r="BB24">
        <v>9.9959500000000007E-2</v>
      </c>
      <c r="BC24">
        <v>26.4392</v>
      </c>
      <c r="BD24">
        <v>26.069700000000001</v>
      </c>
      <c r="BE24">
        <v>999.9</v>
      </c>
      <c r="BF24">
        <v>0</v>
      </c>
      <c r="BG24">
        <v>0</v>
      </c>
      <c r="BH24">
        <v>10001.200000000001</v>
      </c>
      <c r="BI24">
        <v>0</v>
      </c>
      <c r="BJ24">
        <v>160.57400000000001</v>
      </c>
      <c r="BK24">
        <v>-8.8651400000000002</v>
      </c>
      <c r="BL24">
        <v>410.197</v>
      </c>
      <c r="BM24">
        <v>418.86</v>
      </c>
      <c r="BN24">
        <v>0.99645600000000001</v>
      </c>
      <c r="BO24">
        <v>408.86099999999999</v>
      </c>
      <c r="BP24">
        <v>23.871400000000001</v>
      </c>
      <c r="BQ24">
        <v>2.4986100000000002</v>
      </c>
      <c r="BR24">
        <v>2.3984899999999998</v>
      </c>
      <c r="BS24">
        <v>21.017499999999998</v>
      </c>
      <c r="BT24">
        <v>20.3536</v>
      </c>
      <c r="BU24">
        <v>750.18899999999996</v>
      </c>
      <c r="BV24">
        <v>0.90002199999999999</v>
      </c>
      <c r="BW24">
        <v>9.9977899999999995E-2</v>
      </c>
      <c r="BX24">
        <v>0</v>
      </c>
      <c r="BY24">
        <v>2.5701000000000001</v>
      </c>
      <c r="BZ24">
        <v>0</v>
      </c>
      <c r="CA24">
        <v>6525.01</v>
      </c>
      <c r="CB24">
        <v>7168.34</v>
      </c>
      <c r="CC24">
        <v>36.311999999999998</v>
      </c>
      <c r="CD24">
        <v>39.561999999999998</v>
      </c>
      <c r="CE24">
        <v>38.436999999999998</v>
      </c>
      <c r="CF24">
        <v>37.561999999999998</v>
      </c>
      <c r="CG24">
        <v>36.75</v>
      </c>
      <c r="CH24">
        <v>675.19</v>
      </c>
      <c r="CI24">
        <v>75</v>
      </c>
      <c r="CJ24">
        <v>0</v>
      </c>
      <c r="CK24">
        <v>1690145049.0999999</v>
      </c>
      <c r="CL24">
        <v>0</v>
      </c>
      <c r="CM24">
        <v>1690144594</v>
      </c>
      <c r="CN24" t="s">
        <v>349</v>
      </c>
      <c r="CO24">
        <v>1690144594</v>
      </c>
      <c r="CP24">
        <v>1690144590</v>
      </c>
      <c r="CQ24">
        <v>21</v>
      </c>
      <c r="CR24">
        <v>0.06</v>
      </c>
      <c r="CS24">
        <v>3.2000000000000001E-2</v>
      </c>
      <c r="CT24">
        <v>-6.3769999999999998</v>
      </c>
      <c r="CU24">
        <v>2.1999999999999999E-2</v>
      </c>
      <c r="CV24">
        <v>409</v>
      </c>
      <c r="CW24">
        <v>23</v>
      </c>
      <c r="CX24">
        <v>0.18</v>
      </c>
      <c r="CY24">
        <v>0.05</v>
      </c>
      <c r="CZ24">
        <v>8.5123573935409702</v>
      </c>
      <c r="DA24">
        <v>0.213014254837432</v>
      </c>
      <c r="DB24">
        <v>4.0314729993002403E-2</v>
      </c>
      <c r="DC24">
        <v>1</v>
      </c>
      <c r="DD24">
        <v>408.88319999999999</v>
      </c>
      <c r="DE24">
        <v>0.28827067669151402</v>
      </c>
      <c r="DF24">
        <v>3.84130186265021E-2</v>
      </c>
      <c r="DG24">
        <v>-1</v>
      </c>
      <c r="DH24">
        <v>749.96249999999998</v>
      </c>
      <c r="DI24">
        <v>5.6059142593350202E-2</v>
      </c>
      <c r="DJ24">
        <v>0.151301850616572</v>
      </c>
      <c r="DK24">
        <v>1</v>
      </c>
      <c r="DL24">
        <v>2</v>
      </c>
      <c r="DM24">
        <v>2</v>
      </c>
      <c r="DN24" t="s">
        <v>350</v>
      </c>
      <c r="DO24">
        <v>3.1564800000000002</v>
      </c>
      <c r="DP24">
        <v>2.8317899999999998</v>
      </c>
      <c r="DQ24">
        <v>9.5289499999999999E-2</v>
      </c>
      <c r="DR24">
        <v>9.6062800000000004E-2</v>
      </c>
      <c r="DS24">
        <v>0.12335</v>
      </c>
      <c r="DT24">
        <v>0.11988</v>
      </c>
      <c r="DU24">
        <v>28614.6</v>
      </c>
      <c r="DV24">
        <v>29662</v>
      </c>
      <c r="DW24">
        <v>29389.9</v>
      </c>
      <c r="DX24">
        <v>30599.3</v>
      </c>
      <c r="DY24">
        <v>33762.400000000001</v>
      </c>
      <c r="DZ24">
        <v>35214.300000000003</v>
      </c>
      <c r="EA24">
        <v>40372.1</v>
      </c>
      <c r="EB24">
        <v>42358.1</v>
      </c>
      <c r="EC24">
        <v>2.2107299999999999</v>
      </c>
      <c r="ED24">
        <v>1.85775</v>
      </c>
      <c r="EE24">
        <v>0.12882099999999999</v>
      </c>
      <c r="EF24">
        <v>0</v>
      </c>
      <c r="EG24">
        <v>23.956099999999999</v>
      </c>
      <c r="EH24">
        <v>999.9</v>
      </c>
      <c r="EI24">
        <v>57.765000000000001</v>
      </c>
      <c r="EJ24">
        <v>31.228999999999999</v>
      </c>
      <c r="EK24">
        <v>26.2746</v>
      </c>
      <c r="EL24">
        <v>60.779499999999999</v>
      </c>
      <c r="EM24">
        <v>25.761199999999999</v>
      </c>
      <c r="EN24">
        <v>1</v>
      </c>
      <c r="EO24">
        <v>-0.121062</v>
      </c>
      <c r="EP24">
        <v>0.54389200000000004</v>
      </c>
      <c r="EQ24">
        <v>20.301400000000001</v>
      </c>
      <c r="ER24">
        <v>5.2408000000000001</v>
      </c>
      <c r="ES24">
        <v>11.8283</v>
      </c>
      <c r="ET24">
        <v>4.9823500000000003</v>
      </c>
      <c r="EU24">
        <v>3.2997800000000002</v>
      </c>
      <c r="EV24">
        <v>6406.5</v>
      </c>
      <c r="EW24">
        <v>9999</v>
      </c>
      <c r="EX24">
        <v>226.6</v>
      </c>
      <c r="EY24">
        <v>92.8</v>
      </c>
      <c r="EZ24">
        <v>1.8736299999999999</v>
      </c>
      <c r="FA24">
        <v>1.8792899999999999</v>
      </c>
      <c r="FB24">
        <v>1.87971</v>
      </c>
      <c r="FC24">
        <v>1.8803399999999999</v>
      </c>
      <c r="FD24">
        <v>1.8778999999999999</v>
      </c>
      <c r="FE24">
        <v>1.8767799999999999</v>
      </c>
      <c r="FF24">
        <v>1.87744</v>
      </c>
      <c r="FG24">
        <v>1.8751500000000001</v>
      </c>
      <c r="FH24">
        <v>0</v>
      </c>
      <c r="FI24">
        <v>0</v>
      </c>
      <c r="FJ24">
        <v>0</v>
      </c>
      <c r="FK24">
        <v>0</v>
      </c>
      <c r="FL24" t="s">
        <v>351</v>
      </c>
      <c r="FM24" t="s">
        <v>352</v>
      </c>
      <c r="FN24" t="s">
        <v>353</v>
      </c>
      <c r="FO24" t="s">
        <v>353</v>
      </c>
      <c r="FP24" t="s">
        <v>353</v>
      </c>
      <c r="FQ24" t="s">
        <v>353</v>
      </c>
      <c r="FR24">
        <v>0</v>
      </c>
      <c r="FS24">
        <v>100</v>
      </c>
      <c r="FT24">
        <v>100</v>
      </c>
      <c r="FU24">
        <v>-6.3760000000000003</v>
      </c>
      <c r="FV24">
        <v>2.1999999999999999E-2</v>
      </c>
      <c r="FW24">
        <v>-6.3771653658445597</v>
      </c>
      <c r="FX24">
        <v>1.4527828764109799E-4</v>
      </c>
      <c r="FY24">
        <v>-4.3579519040863002E-7</v>
      </c>
      <c r="FZ24">
        <v>2.0799061152897499E-10</v>
      </c>
      <c r="GA24">
        <v>2.19500000000004E-2</v>
      </c>
      <c r="GB24">
        <v>0</v>
      </c>
      <c r="GC24">
        <v>0</v>
      </c>
      <c r="GD24">
        <v>0</v>
      </c>
      <c r="GE24">
        <v>4</v>
      </c>
      <c r="GF24">
        <v>2147</v>
      </c>
      <c r="GG24">
        <v>-1</v>
      </c>
      <c r="GH24">
        <v>-1</v>
      </c>
      <c r="GI24">
        <v>7.5</v>
      </c>
      <c r="GJ24">
        <v>7.5</v>
      </c>
      <c r="GK24">
        <v>1.06812</v>
      </c>
      <c r="GL24">
        <v>2.5598100000000001</v>
      </c>
      <c r="GM24">
        <v>1.54541</v>
      </c>
      <c r="GN24">
        <v>2.2741699999999998</v>
      </c>
      <c r="GO24">
        <v>1.5979000000000001</v>
      </c>
      <c r="GP24">
        <v>2.4609399999999999</v>
      </c>
      <c r="GQ24">
        <v>33.535499999999999</v>
      </c>
      <c r="GR24">
        <v>15.270300000000001</v>
      </c>
      <c r="GS24">
        <v>18</v>
      </c>
      <c r="GT24">
        <v>623.38499999999999</v>
      </c>
      <c r="GU24">
        <v>369.82</v>
      </c>
      <c r="GV24">
        <v>25.9633</v>
      </c>
      <c r="GW24">
        <v>25.297999999999998</v>
      </c>
      <c r="GX24">
        <v>29.9999</v>
      </c>
      <c r="GY24">
        <v>25.3018</v>
      </c>
      <c r="GZ24">
        <v>25.285799999999998</v>
      </c>
      <c r="HA24">
        <v>21.441600000000001</v>
      </c>
      <c r="HB24">
        <v>15</v>
      </c>
      <c r="HC24">
        <v>-30</v>
      </c>
      <c r="HD24">
        <v>25.911100000000001</v>
      </c>
      <c r="HE24">
        <v>408.96199999999999</v>
      </c>
      <c r="HF24">
        <v>0</v>
      </c>
      <c r="HG24">
        <v>100.111</v>
      </c>
      <c r="HH24">
        <v>98.2577</v>
      </c>
    </row>
    <row r="25" spans="1:216" x14ac:dyDescent="0.2">
      <c r="A25">
        <v>7</v>
      </c>
      <c r="B25">
        <v>1690145104</v>
      </c>
      <c r="C25">
        <v>366</v>
      </c>
      <c r="D25" t="s">
        <v>364</v>
      </c>
      <c r="E25" t="s">
        <v>365</v>
      </c>
      <c r="F25" t="s">
        <v>348</v>
      </c>
      <c r="G25" t="s">
        <v>392</v>
      </c>
      <c r="H25">
        <v>20230723</v>
      </c>
      <c r="I25" t="s">
        <v>393</v>
      </c>
      <c r="J25" t="s">
        <v>394</v>
      </c>
      <c r="K25" t="s">
        <v>395</v>
      </c>
      <c r="L25">
        <v>1690145104</v>
      </c>
      <c r="M25">
        <f t="shared" si="0"/>
        <v>1.0189724748011107E-3</v>
      </c>
      <c r="N25">
        <f t="shared" si="1"/>
        <v>1.0189724748011106</v>
      </c>
      <c r="O25">
        <f t="shared" si="2"/>
        <v>8.3798231490520081</v>
      </c>
      <c r="P25">
        <f t="shared" si="3"/>
        <v>399.99900000000002</v>
      </c>
      <c r="Q25">
        <f t="shared" si="4"/>
        <v>278.75951641299014</v>
      </c>
      <c r="R25">
        <f t="shared" si="5"/>
        <v>28.036357951069025</v>
      </c>
      <c r="S25">
        <f t="shared" si="6"/>
        <v>40.230071024570996</v>
      </c>
      <c r="T25">
        <f t="shared" si="7"/>
        <v>0.11734181049895803</v>
      </c>
      <c r="U25">
        <f t="shared" si="8"/>
        <v>2.9314922880613814</v>
      </c>
      <c r="V25">
        <f t="shared" si="9"/>
        <v>0.11479351895138261</v>
      </c>
      <c r="W25">
        <f t="shared" si="10"/>
        <v>7.1970293946532052E-2</v>
      </c>
      <c r="X25">
        <f t="shared" si="11"/>
        <v>99.233089935524987</v>
      </c>
      <c r="Y25">
        <f t="shared" si="12"/>
        <v>26.755021565751338</v>
      </c>
      <c r="Z25">
        <f t="shared" si="13"/>
        <v>25.9908</v>
      </c>
      <c r="AA25">
        <f t="shared" si="14"/>
        <v>3.3724219484178679</v>
      </c>
      <c r="AB25">
        <f t="shared" si="15"/>
        <v>72.377002882000724</v>
      </c>
      <c r="AC25">
        <f t="shared" si="16"/>
        <v>2.5057462956489003</v>
      </c>
      <c r="AD25">
        <f t="shared" si="17"/>
        <v>3.4620752391945881</v>
      </c>
      <c r="AE25">
        <f t="shared" si="18"/>
        <v>0.86667565276896763</v>
      </c>
      <c r="AF25">
        <f t="shared" si="19"/>
        <v>-44.93668613872898</v>
      </c>
      <c r="AG25">
        <f t="shared" si="20"/>
        <v>70.186724093103763</v>
      </c>
      <c r="AH25">
        <f t="shared" si="21"/>
        <v>5.1264695954207831</v>
      </c>
      <c r="AI25">
        <f t="shared" si="22"/>
        <v>129.60959748532056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53043.437802765933</v>
      </c>
      <c r="AO25">
        <f t="shared" si="26"/>
        <v>600.005</v>
      </c>
      <c r="AP25">
        <f t="shared" si="27"/>
        <v>505.80331499249991</v>
      </c>
      <c r="AQ25">
        <f t="shared" si="28"/>
        <v>0.84299849999999987</v>
      </c>
      <c r="AR25">
        <f t="shared" si="29"/>
        <v>0.16538710499999998</v>
      </c>
      <c r="AS25">
        <v>1690145104</v>
      </c>
      <c r="AT25">
        <v>399.99900000000002</v>
      </c>
      <c r="AU25">
        <v>408.78300000000002</v>
      </c>
      <c r="AV25">
        <v>24.914100000000001</v>
      </c>
      <c r="AW25">
        <v>23.9209</v>
      </c>
      <c r="AX25">
        <v>406.375</v>
      </c>
      <c r="AY25">
        <v>24.892199999999999</v>
      </c>
      <c r="AZ25">
        <v>600.23299999999995</v>
      </c>
      <c r="BA25">
        <v>100.47499999999999</v>
      </c>
      <c r="BB25">
        <v>0.100429</v>
      </c>
      <c r="BC25">
        <v>26.434899999999999</v>
      </c>
      <c r="BD25">
        <v>25.9908</v>
      </c>
      <c r="BE25">
        <v>999.9</v>
      </c>
      <c r="BF25">
        <v>0</v>
      </c>
      <c r="BG25">
        <v>0</v>
      </c>
      <c r="BH25">
        <v>9963.75</v>
      </c>
      <c r="BI25">
        <v>0</v>
      </c>
      <c r="BJ25">
        <v>196.79300000000001</v>
      </c>
      <c r="BK25">
        <v>-8.7838700000000003</v>
      </c>
      <c r="BL25">
        <v>410.21899999999999</v>
      </c>
      <c r="BM25">
        <v>418.80099999999999</v>
      </c>
      <c r="BN25">
        <v>0.99322699999999997</v>
      </c>
      <c r="BO25">
        <v>408.78300000000002</v>
      </c>
      <c r="BP25">
        <v>23.9209</v>
      </c>
      <c r="BQ25">
        <v>2.5032399999999999</v>
      </c>
      <c r="BR25">
        <v>2.4034499999999999</v>
      </c>
      <c r="BS25">
        <v>21.047599999999999</v>
      </c>
      <c r="BT25">
        <v>20.387</v>
      </c>
      <c r="BU25">
        <v>600.005</v>
      </c>
      <c r="BV25">
        <v>0.90004700000000004</v>
      </c>
      <c r="BW25">
        <v>9.9953399999999998E-2</v>
      </c>
      <c r="BX25">
        <v>0</v>
      </c>
      <c r="BY25">
        <v>2.7976999999999999</v>
      </c>
      <c r="BZ25">
        <v>0</v>
      </c>
      <c r="CA25">
        <v>5821.24</v>
      </c>
      <c r="CB25">
        <v>5733.31</v>
      </c>
      <c r="CC25">
        <v>35.936999999999998</v>
      </c>
      <c r="CD25">
        <v>39.375</v>
      </c>
      <c r="CE25">
        <v>38.061999999999998</v>
      </c>
      <c r="CF25">
        <v>37.436999999999998</v>
      </c>
      <c r="CG25">
        <v>36.436999999999998</v>
      </c>
      <c r="CH25">
        <v>540.03</v>
      </c>
      <c r="CI25">
        <v>59.97</v>
      </c>
      <c r="CJ25">
        <v>0</v>
      </c>
      <c r="CK25">
        <v>1690145110.3</v>
      </c>
      <c r="CL25">
        <v>0</v>
      </c>
      <c r="CM25">
        <v>1690144594</v>
      </c>
      <c r="CN25" t="s">
        <v>349</v>
      </c>
      <c r="CO25">
        <v>1690144594</v>
      </c>
      <c r="CP25">
        <v>1690144590</v>
      </c>
      <c r="CQ25">
        <v>21</v>
      </c>
      <c r="CR25">
        <v>0.06</v>
      </c>
      <c r="CS25">
        <v>3.2000000000000001E-2</v>
      </c>
      <c r="CT25">
        <v>-6.3769999999999998</v>
      </c>
      <c r="CU25">
        <v>2.1999999999999999E-2</v>
      </c>
      <c r="CV25">
        <v>409</v>
      </c>
      <c r="CW25">
        <v>23</v>
      </c>
      <c r="CX25">
        <v>0.18</v>
      </c>
      <c r="CY25">
        <v>0.05</v>
      </c>
      <c r="CZ25">
        <v>8.4088573432361997</v>
      </c>
      <c r="DA25">
        <v>0.157210053401204</v>
      </c>
      <c r="DB25">
        <v>3.1154384238841499E-2</v>
      </c>
      <c r="DC25">
        <v>1</v>
      </c>
      <c r="DD25">
        <v>408.78785714285698</v>
      </c>
      <c r="DE25">
        <v>0.113688311688965</v>
      </c>
      <c r="DF25">
        <v>4.5814622030928703E-2</v>
      </c>
      <c r="DG25">
        <v>-1</v>
      </c>
      <c r="DH25">
        <v>600.00633333333303</v>
      </c>
      <c r="DI25">
        <v>-0.126647020664788</v>
      </c>
      <c r="DJ25">
        <v>6.3931014407526895E-2</v>
      </c>
      <c r="DK25">
        <v>1</v>
      </c>
      <c r="DL25">
        <v>2</v>
      </c>
      <c r="DM25">
        <v>2</v>
      </c>
      <c r="DN25" t="s">
        <v>350</v>
      </c>
      <c r="DO25">
        <v>3.1565300000000001</v>
      </c>
      <c r="DP25">
        <v>2.8319399999999999</v>
      </c>
      <c r="DQ25">
        <v>9.5287700000000003E-2</v>
      </c>
      <c r="DR25">
        <v>9.6045900000000003E-2</v>
      </c>
      <c r="DS25">
        <v>0.12350899999999999</v>
      </c>
      <c r="DT25">
        <v>0.12005</v>
      </c>
      <c r="DU25">
        <v>28615.5</v>
      </c>
      <c r="DV25">
        <v>29664.1</v>
      </c>
      <c r="DW25">
        <v>29390.7</v>
      </c>
      <c r="DX25">
        <v>30600.9</v>
      </c>
      <c r="DY25">
        <v>33756.800000000003</v>
      </c>
      <c r="DZ25">
        <v>35208.400000000001</v>
      </c>
      <c r="EA25">
        <v>40372.9</v>
      </c>
      <c r="EB25">
        <v>42359.3</v>
      </c>
      <c r="EC25">
        <v>2.2113999999999998</v>
      </c>
      <c r="ED25">
        <v>1.85815</v>
      </c>
      <c r="EE25">
        <v>0.120409</v>
      </c>
      <c r="EF25">
        <v>0</v>
      </c>
      <c r="EG25">
        <v>24.0152</v>
      </c>
      <c r="EH25">
        <v>999.9</v>
      </c>
      <c r="EI25">
        <v>57.862000000000002</v>
      </c>
      <c r="EJ25">
        <v>31.239000000000001</v>
      </c>
      <c r="EK25">
        <v>26.339400000000001</v>
      </c>
      <c r="EL25">
        <v>61.669499999999999</v>
      </c>
      <c r="EM25">
        <v>24.759599999999999</v>
      </c>
      <c r="EN25">
        <v>1</v>
      </c>
      <c r="EO25">
        <v>-0.12467200000000001</v>
      </c>
      <c r="EP25">
        <v>-1.35568</v>
      </c>
      <c r="EQ25">
        <v>20.299299999999999</v>
      </c>
      <c r="ER25">
        <v>5.2409499999999998</v>
      </c>
      <c r="ES25">
        <v>11.8283</v>
      </c>
      <c r="ET25">
        <v>4.9820500000000001</v>
      </c>
      <c r="EU25">
        <v>3.2997999999999998</v>
      </c>
      <c r="EV25">
        <v>6408</v>
      </c>
      <c r="EW25">
        <v>9999</v>
      </c>
      <c r="EX25">
        <v>226.6</v>
      </c>
      <c r="EY25">
        <v>92.8</v>
      </c>
      <c r="EZ25">
        <v>1.8736299999999999</v>
      </c>
      <c r="FA25">
        <v>1.87927</v>
      </c>
      <c r="FB25">
        <v>1.8796999999999999</v>
      </c>
      <c r="FC25">
        <v>1.8803399999999999</v>
      </c>
      <c r="FD25">
        <v>1.8778999999999999</v>
      </c>
      <c r="FE25">
        <v>1.8767100000000001</v>
      </c>
      <c r="FF25">
        <v>1.8774200000000001</v>
      </c>
      <c r="FG25">
        <v>1.8751500000000001</v>
      </c>
      <c r="FH25">
        <v>0</v>
      </c>
      <c r="FI25">
        <v>0</v>
      </c>
      <c r="FJ25">
        <v>0</v>
      </c>
      <c r="FK25">
        <v>0</v>
      </c>
      <c r="FL25" t="s">
        <v>351</v>
      </c>
      <c r="FM25" t="s">
        <v>352</v>
      </c>
      <c r="FN25" t="s">
        <v>353</v>
      </c>
      <c r="FO25" t="s">
        <v>353</v>
      </c>
      <c r="FP25" t="s">
        <v>353</v>
      </c>
      <c r="FQ25" t="s">
        <v>353</v>
      </c>
      <c r="FR25">
        <v>0</v>
      </c>
      <c r="FS25">
        <v>100</v>
      </c>
      <c r="FT25">
        <v>100</v>
      </c>
      <c r="FU25">
        <v>-6.3760000000000003</v>
      </c>
      <c r="FV25">
        <v>2.1899999999999999E-2</v>
      </c>
      <c r="FW25">
        <v>-6.3771653658445597</v>
      </c>
      <c r="FX25">
        <v>1.4527828764109799E-4</v>
      </c>
      <c r="FY25">
        <v>-4.3579519040863002E-7</v>
      </c>
      <c r="FZ25">
        <v>2.0799061152897499E-10</v>
      </c>
      <c r="GA25">
        <v>2.19500000000004E-2</v>
      </c>
      <c r="GB25">
        <v>0</v>
      </c>
      <c r="GC25">
        <v>0</v>
      </c>
      <c r="GD25">
        <v>0</v>
      </c>
      <c r="GE25">
        <v>4</v>
      </c>
      <c r="GF25">
        <v>2147</v>
      </c>
      <c r="GG25">
        <v>-1</v>
      </c>
      <c r="GH25">
        <v>-1</v>
      </c>
      <c r="GI25">
        <v>8.5</v>
      </c>
      <c r="GJ25">
        <v>8.6</v>
      </c>
      <c r="GK25">
        <v>1.06812</v>
      </c>
      <c r="GL25">
        <v>2.5671400000000002</v>
      </c>
      <c r="GM25">
        <v>1.54541</v>
      </c>
      <c r="GN25">
        <v>2.2741699999999998</v>
      </c>
      <c r="GO25">
        <v>1.5979000000000001</v>
      </c>
      <c r="GP25">
        <v>2.2985799999999998</v>
      </c>
      <c r="GQ25">
        <v>33.558</v>
      </c>
      <c r="GR25">
        <v>15.252800000000001</v>
      </c>
      <c r="GS25">
        <v>18</v>
      </c>
      <c r="GT25">
        <v>623.96400000000006</v>
      </c>
      <c r="GU25">
        <v>370.10899999999998</v>
      </c>
      <c r="GV25">
        <v>26.513200000000001</v>
      </c>
      <c r="GW25">
        <v>25.2895</v>
      </c>
      <c r="GX25">
        <v>30.0001</v>
      </c>
      <c r="GY25">
        <v>25.309699999999999</v>
      </c>
      <c r="GZ25">
        <v>25.296399999999998</v>
      </c>
      <c r="HA25">
        <v>21.4358</v>
      </c>
      <c r="HB25">
        <v>15</v>
      </c>
      <c r="HC25">
        <v>-30</v>
      </c>
      <c r="HD25">
        <v>26.507400000000001</v>
      </c>
      <c r="HE25">
        <v>408.80399999999997</v>
      </c>
      <c r="HF25">
        <v>0</v>
      </c>
      <c r="HG25">
        <v>100.114</v>
      </c>
      <c r="HH25">
        <v>98.261600000000001</v>
      </c>
    </row>
    <row r="26" spans="1:216" x14ac:dyDescent="0.2">
      <c r="A26">
        <v>8</v>
      </c>
      <c r="B26">
        <v>1690145165</v>
      </c>
      <c r="C26">
        <v>427</v>
      </c>
      <c r="D26" t="s">
        <v>366</v>
      </c>
      <c r="E26" t="s">
        <v>367</v>
      </c>
      <c r="F26" t="s">
        <v>348</v>
      </c>
      <c r="G26" t="s">
        <v>392</v>
      </c>
      <c r="H26">
        <v>20230723</v>
      </c>
      <c r="I26" t="s">
        <v>393</v>
      </c>
      <c r="J26" t="s">
        <v>394</v>
      </c>
      <c r="K26" t="s">
        <v>395</v>
      </c>
      <c r="L26">
        <v>1690145165</v>
      </c>
      <c r="M26">
        <f t="shared" si="0"/>
        <v>9.3669736231610323E-4</v>
      </c>
      <c r="N26">
        <f t="shared" si="1"/>
        <v>0.93669736231610323</v>
      </c>
      <c r="O26">
        <f t="shared" si="2"/>
        <v>8.0829263402974956</v>
      </c>
      <c r="P26">
        <f t="shared" si="3"/>
        <v>400.04700000000003</v>
      </c>
      <c r="Q26">
        <f t="shared" si="4"/>
        <v>271.42421858078103</v>
      </c>
      <c r="R26">
        <f t="shared" si="5"/>
        <v>27.298562711179972</v>
      </c>
      <c r="S26">
        <f t="shared" si="6"/>
        <v>40.234833037454997</v>
      </c>
      <c r="T26">
        <f t="shared" si="7"/>
        <v>0.10625246290272525</v>
      </c>
      <c r="U26">
        <f t="shared" si="8"/>
        <v>2.9405027756184419</v>
      </c>
      <c r="V26">
        <f t="shared" si="9"/>
        <v>0.10416471263541364</v>
      </c>
      <c r="W26">
        <f t="shared" si="10"/>
        <v>6.5287104720475594E-2</v>
      </c>
      <c r="X26">
        <f t="shared" si="11"/>
        <v>82.706006321243024</v>
      </c>
      <c r="Y26">
        <f t="shared" si="12"/>
        <v>26.723068445332395</v>
      </c>
      <c r="Z26">
        <f t="shared" si="13"/>
        <v>26.029199999999999</v>
      </c>
      <c r="AA26">
        <f t="shared" si="14"/>
        <v>3.3800930865612884</v>
      </c>
      <c r="AB26">
        <f t="shared" si="15"/>
        <v>72.081618243509553</v>
      </c>
      <c r="AC26">
        <f t="shared" si="16"/>
        <v>2.5021215001964996</v>
      </c>
      <c r="AD26">
        <f t="shared" si="17"/>
        <v>3.4712338057446401</v>
      </c>
      <c r="AE26">
        <f t="shared" si="18"/>
        <v>0.87797158636478878</v>
      </c>
      <c r="AF26">
        <f t="shared" si="19"/>
        <v>-41.308353678140151</v>
      </c>
      <c r="AG26">
        <f t="shared" si="20"/>
        <v>71.417037730433492</v>
      </c>
      <c r="AH26">
        <f t="shared" si="21"/>
        <v>5.2025174332663608</v>
      </c>
      <c r="AI26">
        <f t="shared" si="22"/>
        <v>118.01720780680273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53297.191593666663</v>
      </c>
      <c r="AO26">
        <f t="shared" si="26"/>
        <v>500.07600000000002</v>
      </c>
      <c r="AP26">
        <f t="shared" si="27"/>
        <v>421.56325799028133</v>
      </c>
      <c r="AQ26">
        <f t="shared" si="28"/>
        <v>0.84299838022676821</v>
      </c>
      <c r="AR26">
        <f t="shared" si="29"/>
        <v>0.16538687383766271</v>
      </c>
      <c r="AS26">
        <v>1690145165</v>
      </c>
      <c r="AT26">
        <v>400.04700000000003</v>
      </c>
      <c r="AU26">
        <v>408.50099999999998</v>
      </c>
      <c r="AV26">
        <v>24.8781</v>
      </c>
      <c r="AW26">
        <v>23.9651</v>
      </c>
      <c r="AX26">
        <v>406.423</v>
      </c>
      <c r="AY26">
        <v>24.856100000000001</v>
      </c>
      <c r="AZ26">
        <v>600.25900000000001</v>
      </c>
      <c r="BA26">
        <v>100.47499999999999</v>
      </c>
      <c r="BB26">
        <v>0.10026500000000001</v>
      </c>
      <c r="BC26">
        <v>26.479700000000001</v>
      </c>
      <c r="BD26">
        <v>26.029199999999999</v>
      </c>
      <c r="BE26">
        <v>999.9</v>
      </c>
      <c r="BF26">
        <v>0</v>
      </c>
      <c r="BG26">
        <v>0</v>
      </c>
      <c r="BH26">
        <v>10015</v>
      </c>
      <c r="BI26">
        <v>0</v>
      </c>
      <c r="BJ26">
        <v>223.572</v>
      </c>
      <c r="BK26">
        <v>-8.4542800000000007</v>
      </c>
      <c r="BL26">
        <v>410.25299999999999</v>
      </c>
      <c r="BM26">
        <v>418.53100000000001</v>
      </c>
      <c r="BN26">
        <v>0.91293500000000005</v>
      </c>
      <c r="BO26">
        <v>408.50099999999998</v>
      </c>
      <c r="BP26">
        <v>23.9651</v>
      </c>
      <c r="BQ26">
        <v>2.4996299999999998</v>
      </c>
      <c r="BR26">
        <v>2.4079100000000002</v>
      </c>
      <c r="BS26">
        <v>21.024100000000001</v>
      </c>
      <c r="BT26">
        <v>20.417000000000002</v>
      </c>
      <c r="BU26">
        <v>500.07600000000002</v>
      </c>
      <c r="BV26">
        <v>0.90004499999999998</v>
      </c>
      <c r="BW26">
        <v>9.9954699999999994E-2</v>
      </c>
      <c r="BX26">
        <v>0</v>
      </c>
      <c r="BY26">
        <v>2.5316000000000001</v>
      </c>
      <c r="BZ26">
        <v>0</v>
      </c>
      <c r="CA26">
        <v>5323.15</v>
      </c>
      <c r="CB26">
        <v>4778.4399999999996</v>
      </c>
      <c r="CC26">
        <v>35.625</v>
      </c>
      <c r="CD26">
        <v>39.25</v>
      </c>
      <c r="CE26">
        <v>37.875</v>
      </c>
      <c r="CF26">
        <v>37.375</v>
      </c>
      <c r="CG26">
        <v>36.25</v>
      </c>
      <c r="CH26">
        <v>450.09</v>
      </c>
      <c r="CI26">
        <v>49.98</v>
      </c>
      <c r="CJ26">
        <v>0</v>
      </c>
      <c r="CK26">
        <v>1690145170.9000001</v>
      </c>
      <c r="CL26">
        <v>0</v>
      </c>
      <c r="CM26">
        <v>1690144594</v>
      </c>
      <c r="CN26" t="s">
        <v>349</v>
      </c>
      <c r="CO26">
        <v>1690144594</v>
      </c>
      <c r="CP26">
        <v>1690144590</v>
      </c>
      <c r="CQ26">
        <v>21</v>
      </c>
      <c r="CR26">
        <v>0.06</v>
      </c>
      <c r="CS26">
        <v>3.2000000000000001E-2</v>
      </c>
      <c r="CT26">
        <v>-6.3769999999999998</v>
      </c>
      <c r="CU26">
        <v>2.1999999999999999E-2</v>
      </c>
      <c r="CV26">
        <v>409</v>
      </c>
      <c r="CW26">
        <v>23</v>
      </c>
      <c r="CX26">
        <v>0.18</v>
      </c>
      <c r="CY26">
        <v>0.05</v>
      </c>
      <c r="CZ26">
        <v>8.22489481591942</v>
      </c>
      <c r="DA26">
        <v>-0.149151220290035</v>
      </c>
      <c r="DB26">
        <v>3.5052245297755302E-2</v>
      </c>
      <c r="DC26">
        <v>1</v>
      </c>
      <c r="DD26">
        <v>408.62625000000003</v>
      </c>
      <c r="DE26">
        <v>1.12330827063818E-2</v>
      </c>
      <c r="DF26">
        <v>3.82712359350929E-2</v>
      </c>
      <c r="DG26">
        <v>-1</v>
      </c>
      <c r="DH26">
        <v>500.01655</v>
      </c>
      <c r="DI26">
        <v>-4.6564655069447099E-4</v>
      </c>
      <c r="DJ26">
        <v>0.110245850262043</v>
      </c>
      <c r="DK26">
        <v>1</v>
      </c>
      <c r="DL26">
        <v>2</v>
      </c>
      <c r="DM26">
        <v>2</v>
      </c>
      <c r="DN26" t="s">
        <v>350</v>
      </c>
      <c r="DO26">
        <v>3.1565699999999999</v>
      </c>
      <c r="DP26">
        <v>2.8322099999999999</v>
      </c>
      <c r="DQ26">
        <v>9.5289499999999999E-2</v>
      </c>
      <c r="DR26">
        <v>9.5988500000000004E-2</v>
      </c>
      <c r="DS26">
        <v>0.123375</v>
      </c>
      <c r="DT26">
        <v>0.120196</v>
      </c>
      <c r="DU26">
        <v>28614.2</v>
      </c>
      <c r="DV26">
        <v>29663.1</v>
      </c>
      <c r="DW26">
        <v>29389.599999999999</v>
      </c>
      <c r="DX26">
        <v>30598.1</v>
      </c>
      <c r="DY26">
        <v>33761.5</v>
      </c>
      <c r="DZ26">
        <v>35199.699999999997</v>
      </c>
      <c r="EA26">
        <v>40372.1</v>
      </c>
      <c r="EB26">
        <v>42355.8</v>
      </c>
      <c r="EC26">
        <v>2.21088</v>
      </c>
      <c r="ED26">
        <v>1.8576699999999999</v>
      </c>
      <c r="EE26">
        <v>0.107978</v>
      </c>
      <c r="EF26">
        <v>0</v>
      </c>
      <c r="EG26">
        <v>24.257999999999999</v>
      </c>
      <c r="EH26">
        <v>999.9</v>
      </c>
      <c r="EI26">
        <v>57.936</v>
      </c>
      <c r="EJ26">
        <v>31.26</v>
      </c>
      <c r="EK26">
        <v>26.398199999999999</v>
      </c>
      <c r="EL26">
        <v>61.029499999999999</v>
      </c>
      <c r="EM26">
        <v>25.741199999999999</v>
      </c>
      <c r="EN26">
        <v>1</v>
      </c>
      <c r="EO26">
        <v>-0.123366</v>
      </c>
      <c r="EP26">
        <v>-0.37231999999999998</v>
      </c>
      <c r="EQ26">
        <v>20.305700000000002</v>
      </c>
      <c r="ER26">
        <v>5.2400500000000001</v>
      </c>
      <c r="ES26">
        <v>11.8292</v>
      </c>
      <c r="ET26">
        <v>4.9818499999999997</v>
      </c>
      <c r="EU26">
        <v>3.29975</v>
      </c>
      <c r="EV26">
        <v>6409.1</v>
      </c>
      <c r="EW26">
        <v>9999</v>
      </c>
      <c r="EX26">
        <v>226.6</v>
      </c>
      <c r="EY26">
        <v>92.9</v>
      </c>
      <c r="EZ26">
        <v>1.8736299999999999</v>
      </c>
      <c r="FA26">
        <v>1.87927</v>
      </c>
      <c r="FB26">
        <v>1.87967</v>
      </c>
      <c r="FC26">
        <v>1.8803399999999999</v>
      </c>
      <c r="FD26">
        <v>1.8778999999999999</v>
      </c>
      <c r="FE26">
        <v>1.8767100000000001</v>
      </c>
      <c r="FF26">
        <v>1.87741</v>
      </c>
      <c r="FG26">
        <v>1.8751500000000001</v>
      </c>
      <c r="FH26">
        <v>0</v>
      </c>
      <c r="FI26">
        <v>0</v>
      </c>
      <c r="FJ26">
        <v>0</v>
      </c>
      <c r="FK26">
        <v>0</v>
      </c>
      <c r="FL26" t="s">
        <v>351</v>
      </c>
      <c r="FM26" t="s">
        <v>352</v>
      </c>
      <c r="FN26" t="s">
        <v>353</v>
      </c>
      <c r="FO26" t="s">
        <v>353</v>
      </c>
      <c r="FP26" t="s">
        <v>353</v>
      </c>
      <c r="FQ26" t="s">
        <v>353</v>
      </c>
      <c r="FR26">
        <v>0</v>
      </c>
      <c r="FS26">
        <v>100</v>
      </c>
      <c r="FT26">
        <v>100</v>
      </c>
      <c r="FU26">
        <v>-6.3760000000000003</v>
      </c>
      <c r="FV26">
        <v>2.1999999999999999E-2</v>
      </c>
      <c r="FW26">
        <v>-6.3771653658445597</v>
      </c>
      <c r="FX26">
        <v>1.4527828764109799E-4</v>
      </c>
      <c r="FY26">
        <v>-4.3579519040863002E-7</v>
      </c>
      <c r="FZ26">
        <v>2.0799061152897499E-10</v>
      </c>
      <c r="GA26">
        <v>2.19500000000004E-2</v>
      </c>
      <c r="GB26">
        <v>0</v>
      </c>
      <c r="GC26">
        <v>0</v>
      </c>
      <c r="GD26">
        <v>0</v>
      </c>
      <c r="GE26">
        <v>4</v>
      </c>
      <c r="GF26">
        <v>2147</v>
      </c>
      <c r="GG26">
        <v>-1</v>
      </c>
      <c r="GH26">
        <v>-1</v>
      </c>
      <c r="GI26">
        <v>9.5</v>
      </c>
      <c r="GJ26">
        <v>9.6</v>
      </c>
      <c r="GK26">
        <v>1.0668899999999999</v>
      </c>
      <c r="GL26">
        <v>2.5549300000000001</v>
      </c>
      <c r="GM26">
        <v>1.54541</v>
      </c>
      <c r="GN26">
        <v>2.2741699999999998</v>
      </c>
      <c r="GO26">
        <v>1.5979000000000001</v>
      </c>
      <c r="GP26">
        <v>2.4621599999999999</v>
      </c>
      <c r="GQ26">
        <v>33.602899999999998</v>
      </c>
      <c r="GR26">
        <v>15.2615</v>
      </c>
      <c r="GS26">
        <v>18</v>
      </c>
      <c r="GT26">
        <v>623.91899999999998</v>
      </c>
      <c r="GU26">
        <v>370.08499999999998</v>
      </c>
      <c r="GV26">
        <v>25.887</v>
      </c>
      <c r="GW26">
        <v>25.314399999999999</v>
      </c>
      <c r="GX26">
        <v>30.000299999999999</v>
      </c>
      <c r="GY26">
        <v>25.339200000000002</v>
      </c>
      <c r="GZ26">
        <v>25.330300000000001</v>
      </c>
      <c r="HA26">
        <v>21.423300000000001</v>
      </c>
      <c r="HB26">
        <v>15</v>
      </c>
      <c r="HC26">
        <v>-30</v>
      </c>
      <c r="HD26">
        <v>25.858499999999999</v>
      </c>
      <c r="HE26">
        <v>408.60599999999999</v>
      </c>
      <c r="HF26">
        <v>0</v>
      </c>
      <c r="HG26">
        <v>100.111</v>
      </c>
      <c r="HH26">
        <v>98.253100000000003</v>
      </c>
    </row>
    <row r="27" spans="1:216" x14ac:dyDescent="0.2">
      <c r="A27">
        <v>9</v>
      </c>
      <c r="B27">
        <v>1690145226</v>
      </c>
      <c r="C27">
        <v>488</v>
      </c>
      <c r="D27" t="s">
        <v>368</v>
      </c>
      <c r="E27" t="s">
        <v>369</v>
      </c>
      <c r="F27" t="s">
        <v>348</v>
      </c>
      <c r="G27" t="s">
        <v>392</v>
      </c>
      <c r="H27">
        <v>20230723</v>
      </c>
      <c r="I27" t="s">
        <v>393</v>
      </c>
      <c r="J27" t="s">
        <v>394</v>
      </c>
      <c r="K27" t="s">
        <v>395</v>
      </c>
      <c r="L27">
        <v>1690145226</v>
      </c>
      <c r="M27">
        <f t="shared" si="0"/>
        <v>9.2696779681058084E-4</v>
      </c>
      <c r="N27">
        <f t="shared" si="1"/>
        <v>0.92696779681058084</v>
      </c>
      <c r="O27">
        <f t="shared" si="2"/>
        <v>7.6507917180113658</v>
      </c>
      <c r="P27">
        <f t="shared" si="3"/>
        <v>400.11599999999999</v>
      </c>
      <c r="Q27">
        <f t="shared" si="4"/>
        <v>278.99115544027245</v>
      </c>
      <c r="R27">
        <f t="shared" si="5"/>
        <v>28.059079586857415</v>
      </c>
      <c r="S27">
        <f t="shared" si="6"/>
        <v>40.241012910456007</v>
      </c>
      <c r="T27">
        <f t="shared" si="7"/>
        <v>0.10704012112247271</v>
      </c>
      <c r="U27">
        <f t="shared" si="8"/>
        <v>2.9411521129833407</v>
      </c>
      <c r="V27">
        <f t="shared" si="9"/>
        <v>0.10492209309793743</v>
      </c>
      <c r="W27">
        <f t="shared" si="10"/>
        <v>6.5763113907831572E-2</v>
      </c>
      <c r="X27">
        <f t="shared" si="11"/>
        <v>62.017916999999997</v>
      </c>
      <c r="Y27">
        <f t="shared" si="12"/>
        <v>26.550648724684773</v>
      </c>
      <c r="Z27">
        <f t="shared" si="13"/>
        <v>25.9542</v>
      </c>
      <c r="AA27">
        <f t="shared" si="14"/>
        <v>3.3651245525268076</v>
      </c>
      <c r="AB27">
        <f t="shared" si="15"/>
        <v>72.319387755503442</v>
      </c>
      <c r="AC27">
        <f t="shared" si="16"/>
        <v>2.5024966648218001</v>
      </c>
      <c r="AD27">
        <f t="shared" si="17"/>
        <v>3.4603399482338157</v>
      </c>
      <c r="AE27">
        <f t="shared" si="18"/>
        <v>0.86262788770500753</v>
      </c>
      <c r="AF27">
        <f t="shared" si="19"/>
        <v>-40.879279839346616</v>
      </c>
      <c r="AG27">
        <f t="shared" si="20"/>
        <v>74.873634040097684</v>
      </c>
      <c r="AH27">
        <f t="shared" si="21"/>
        <v>5.4496101109487984</v>
      </c>
      <c r="AI27">
        <f t="shared" si="22"/>
        <v>101.46188131169987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53325.539253303948</v>
      </c>
      <c r="AO27">
        <f t="shared" si="26"/>
        <v>374.99</v>
      </c>
      <c r="AP27">
        <f t="shared" si="27"/>
        <v>316.1157</v>
      </c>
      <c r="AQ27">
        <f t="shared" si="28"/>
        <v>0.84299767993813168</v>
      </c>
      <c r="AR27">
        <f t="shared" si="29"/>
        <v>0.16538552228059414</v>
      </c>
      <c r="AS27">
        <v>1690145226</v>
      </c>
      <c r="AT27">
        <v>400.11599999999999</v>
      </c>
      <c r="AU27">
        <v>408.13499999999999</v>
      </c>
      <c r="AV27">
        <v>24.882300000000001</v>
      </c>
      <c r="AW27">
        <v>23.9787</v>
      </c>
      <c r="AX27">
        <v>406.49299999999999</v>
      </c>
      <c r="AY27">
        <v>24.860299999999999</v>
      </c>
      <c r="AZ27">
        <v>600.20100000000002</v>
      </c>
      <c r="BA27">
        <v>100.474</v>
      </c>
      <c r="BB27">
        <v>9.9365999999999996E-2</v>
      </c>
      <c r="BC27">
        <v>26.426400000000001</v>
      </c>
      <c r="BD27">
        <v>25.9542</v>
      </c>
      <c r="BE27">
        <v>999.9</v>
      </c>
      <c r="BF27">
        <v>0</v>
      </c>
      <c r="BG27">
        <v>0</v>
      </c>
      <c r="BH27">
        <v>10018.799999999999</v>
      </c>
      <c r="BI27">
        <v>0</v>
      </c>
      <c r="BJ27">
        <v>197.375</v>
      </c>
      <c r="BK27">
        <v>-8.0180699999999998</v>
      </c>
      <c r="BL27">
        <v>410.32600000000002</v>
      </c>
      <c r="BM27">
        <v>418.16199999999998</v>
      </c>
      <c r="BN27">
        <v>0.90359299999999998</v>
      </c>
      <c r="BO27">
        <v>408.13499999999999</v>
      </c>
      <c r="BP27">
        <v>23.9787</v>
      </c>
      <c r="BQ27">
        <v>2.5000200000000001</v>
      </c>
      <c r="BR27">
        <v>2.40923</v>
      </c>
      <c r="BS27">
        <v>21.026599999999998</v>
      </c>
      <c r="BT27">
        <v>20.425999999999998</v>
      </c>
      <c r="BU27">
        <v>374.99</v>
      </c>
      <c r="BV27">
        <v>0.90007599999999999</v>
      </c>
      <c r="BW27">
        <v>9.9924399999999997E-2</v>
      </c>
      <c r="BX27">
        <v>0</v>
      </c>
      <c r="BY27">
        <v>2.4359000000000002</v>
      </c>
      <c r="BZ27">
        <v>0</v>
      </c>
      <c r="CA27">
        <v>4438.17</v>
      </c>
      <c r="CB27">
        <v>3583.22</v>
      </c>
      <c r="CC27">
        <v>35.186999999999998</v>
      </c>
      <c r="CD27">
        <v>39.125</v>
      </c>
      <c r="CE27">
        <v>37.625</v>
      </c>
      <c r="CF27">
        <v>37.186999999999998</v>
      </c>
      <c r="CG27">
        <v>35.936999999999998</v>
      </c>
      <c r="CH27">
        <v>337.52</v>
      </c>
      <c r="CI27">
        <v>37.47</v>
      </c>
      <c r="CJ27">
        <v>0</v>
      </c>
      <c r="CK27">
        <v>1690145232.0999999</v>
      </c>
      <c r="CL27">
        <v>0</v>
      </c>
      <c r="CM27">
        <v>1690144594</v>
      </c>
      <c r="CN27" t="s">
        <v>349</v>
      </c>
      <c r="CO27">
        <v>1690144594</v>
      </c>
      <c r="CP27">
        <v>1690144590</v>
      </c>
      <c r="CQ27">
        <v>21</v>
      </c>
      <c r="CR27">
        <v>0.06</v>
      </c>
      <c r="CS27">
        <v>3.2000000000000001E-2</v>
      </c>
      <c r="CT27">
        <v>-6.3769999999999998</v>
      </c>
      <c r="CU27">
        <v>2.1999999999999999E-2</v>
      </c>
      <c r="CV27">
        <v>409</v>
      </c>
      <c r="CW27">
        <v>23</v>
      </c>
      <c r="CX27">
        <v>0.18</v>
      </c>
      <c r="CY27">
        <v>0.05</v>
      </c>
      <c r="CZ27">
        <v>7.6861937328606098</v>
      </c>
      <c r="DA27">
        <v>-0.234489934458356</v>
      </c>
      <c r="DB27">
        <v>4.2285259190653998E-2</v>
      </c>
      <c r="DC27">
        <v>1</v>
      </c>
      <c r="DD27">
        <v>408.09633333333301</v>
      </c>
      <c r="DE27">
        <v>-0.214987012987469</v>
      </c>
      <c r="DF27">
        <v>5.73845286378196E-2</v>
      </c>
      <c r="DG27">
        <v>-1</v>
      </c>
      <c r="DH27">
        <v>375.00242857142899</v>
      </c>
      <c r="DI27">
        <v>-3.0428024585196799E-2</v>
      </c>
      <c r="DJ27">
        <v>1.7264252713878901E-2</v>
      </c>
      <c r="DK27">
        <v>1</v>
      </c>
      <c r="DL27">
        <v>2</v>
      </c>
      <c r="DM27">
        <v>2</v>
      </c>
      <c r="DN27" t="s">
        <v>350</v>
      </c>
      <c r="DO27">
        <v>3.1564100000000002</v>
      </c>
      <c r="DP27">
        <v>2.83135</v>
      </c>
      <c r="DQ27">
        <v>9.5291299999999995E-2</v>
      </c>
      <c r="DR27">
        <v>9.5912600000000001E-2</v>
      </c>
      <c r="DS27">
        <v>0.123377</v>
      </c>
      <c r="DT27">
        <v>0.120231</v>
      </c>
      <c r="DU27">
        <v>28614.2</v>
      </c>
      <c r="DV27">
        <v>29663.200000000001</v>
      </c>
      <c r="DW27">
        <v>29389.8</v>
      </c>
      <c r="DX27">
        <v>30595.8</v>
      </c>
      <c r="DY27">
        <v>33762.199999999997</v>
      </c>
      <c r="DZ27">
        <v>35196.6</v>
      </c>
      <c r="EA27">
        <v>40372.699999999997</v>
      </c>
      <c r="EB27">
        <v>42353.599999999999</v>
      </c>
      <c r="EC27">
        <v>2.21055</v>
      </c>
      <c r="ED27">
        <v>1.85697</v>
      </c>
      <c r="EE27">
        <v>0.101879</v>
      </c>
      <c r="EF27">
        <v>0</v>
      </c>
      <c r="EG27">
        <v>24.283000000000001</v>
      </c>
      <c r="EH27">
        <v>999.9</v>
      </c>
      <c r="EI27">
        <v>58.009</v>
      </c>
      <c r="EJ27">
        <v>31.27</v>
      </c>
      <c r="EK27">
        <v>26.451899999999998</v>
      </c>
      <c r="EL27">
        <v>61.499499999999998</v>
      </c>
      <c r="EM27">
        <v>24.8918</v>
      </c>
      <c r="EN27">
        <v>1</v>
      </c>
      <c r="EO27">
        <v>-0.11964900000000001</v>
      </c>
      <c r="EP27">
        <v>-1.4292499999999999</v>
      </c>
      <c r="EQ27">
        <v>20.3005</v>
      </c>
      <c r="ER27">
        <v>5.2394499999999997</v>
      </c>
      <c r="ES27">
        <v>11.8285</v>
      </c>
      <c r="ET27">
        <v>4.9812000000000003</v>
      </c>
      <c r="EU27">
        <v>3.2999499999999999</v>
      </c>
      <c r="EV27">
        <v>6410.5</v>
      </c>
      <c r="EW27">
        <v>9999</v>
      </c>
      <c r="EX27">
        <v>226.6</v>
      </c>
      <c r="EY27">
        <v>92.9</v>
      </c>
      <c r="EZ27">
        <v>1.8736299999999999</v>
      </c>
      <c r="FA27">
        <v>1.8793</v>
      </c>
      <c r="FB27">
        <v>1.8797299999999999</v>
      </c>
      <c r="FC27">
        <v>1.8803399999999999</v>
      </c>
      <c r="FD27">
        <v>1.8778999999999999</v>
      </c>
      <c r="FE27">
        <v>1.87677</v>
      </c>
      <c r="FF27">
        <v>1.8774299999999999</v>
      </c>
      <c r="FG27">
        <v>1.8751500000000001</v>
      </c>
      <c r="FH27">
        <v>0</v>
      </c>
      <c r="FI27">
        <v>0</v>
      </c>
      <c r="FJ27">
        <v>0</v>
      </c>
      <c r="FK27">
        <v>0</v>
      </c>
      <c r="FL27" t="s">
        <v>351</v>
      </c>
      <c r="FM27" t="s">
        <v>352</v>
      </c>
      <c r="FN27" t="s">
        <v>353</v>
      </c>
      <c r="FO27" t="s">
        <v>353</v>
      </c>
      <c r="FP27" t="s">
        <v>353</v>
      </c>
      <c r="FQ27" t="s">
        <v>353</v>
      </c>
      <c r="FR27">
        <v>0</v>
      </c>
      <c r="FS27">
        <v>100</v>
      </c>
      <c r="FT27">
        <v>100</v>
      </c>
      <c r="FU27">
        <v>-6.3769999999999998</v>
      </c>
      <c r="FV27">
        <v>2.1999999999999999E-2</v>
      </c>
      <c r="FW27">
        <v>-6.3771653658445597</v>
      </c>
      <c r="FX27">
        <v>1.4527828764109799E-4</v>
      </c>
      <c r="FY27">
        <v>-4.3579519040863002E-7</v>
      </c>
      <c r="FZ27">
        <v>2.0799061152897499E-10</v>
      </c>
      <c r="GA27">
        <v>2.19500000000004E-2</v>
      </c>
      <c r="GB27">
        <v>0</v>
      </c>
      <c r="GC27">
        <v>0</v>
      </c>
      <c r="GD27">
        <v>0</v>
      </c>
      <c r="GE27">
        <v>4</v>
      </c>
      <c r="GF27">
        <v>2147</v>
      </c>
      <c r="GG27">
        <v>-1</v>
      </c>
      <c r="GH27">
        <v>-1</v>
      </c>
      <c r="GI27">
        <v>10.5</v>
      </c>
      <c r="GJ27">
        <v>10.6</v>
      </c>
      <c r="GK27">
        <v>1.0668899999999999</v>
      </c>
      <c r="GL27">
        <v>2.5659200000000002</v>
      </c>
      <c r="GM27">
        <v>1.54541</v>
      </c>
      <c r="GN27">
        <v>2.2741699999999998</v>
      </c>
      <c r="GO27">
        <v>1.5979000000000001</v>
      </c>
      <c r="GP27">
        <v>2.3046899999999999</v>
      </c>
      <c r="GQ27">
        <v>33.625399999999999</v>
      </c>
      <c r="GR27">
        <v>15.235300000000001</v>
      </c>
      <c r="GS27">
        <v>18</v>
      </c>
      <c r="GT27">
        <v>624.11099999999999</v>
      </c>
      <c r="GU27">
        <v>369.964</v>
      </c>
      <c r="GV27">
        <v>26.724399999999999</v>
      </c>
      <c r="GW27">
        <v>25.357600000000001</v>
      </c>
      <c r="GX27">
        <v>30.000299999999999</v>
      </c>
      <c r="GY27">
        <v>25.376799999999999</v>
      </c>
      <c r="GZ27">
        <v>25.367799999999999</v>
      </c>
      <c r="HA27">
        <v>21.405899999999999</v>
      </c>
      <c r="HB27">
        <v>15</v>
      </c>
      <c r="HC27">
        <v>-30</v>
      </c>
      <c r="HD27">
        <v>26.745899999999999</v>
      </c>
      <c r="HE27">
        <v>407.875</v>
      </c>
      <c r="HF27">
        <v>0</v>
      </c>
      <c r="HG27">
        <v>100.11199999999999</v>
      </c>
      <c r="HH27">
        <v>98.247</v>
      </c>
    </row>
    <row r="28" spans="1:216" x14ac:dyDescent="0.2">
      <c r="A28">
        <v>10</v>
      </c>
      <c r="B28">
        <v>1690145287</v>
      </c>
      <c r="C28">
        <v>549</v>
      </c>
      <c r="D28" t="s">
        <v>370</v>
      </c>
      <c r="E28" t="s">
        <v>371</v>
      </c>
      <c r="F28" t="s">
        <v>348</v>
      </c>
      <c r="G28" t="s">
        <v>392</v>
      </c>
      <c r="H28">
        <v>20230723</v>
      </c>
      <c r="I28" t="s">
        <v>393</v>
      </c>
      <c r="J28" t="s">
        <v>394</v>
      </c>
      <c r="K28" t="s">
        <v>395</v>
      </c>
      <c r="L28">
        <v>1690145287</v>
      </c>
      <c r="M28">
        <f t="shared" si="0"/>
        <v>8.5910016147402513E-4</v>
      </c>
      <c r="N28">
        <f t="shared" si="1"/>
        <v>0.85910016147402513</v>
      </c>
      <c r="O28">
        <f t="shared" si="2"/>
        <v>6.3977497031099917</v>
      </c>
      <c r="P28">
        <f t="shared" si="3"/>
        <v>400.00299999999999</v>
      </c>
      <c r="Q28">
        <f t="shared" si="4"/>
        <v>287.91103330011447</v>
      </c>
      <c r="R28">
        <f t="shared" si="5"/>
        <v>28.957818213843876</v>
      </c>
      <c r="S28">
        <f t="shared" si="6"/>
        <v>40.231921737149996</v>
      </c>
      <c r="T28">
        <f t="shared" si="7"/>
        <v>9.703992026740095E-2</v>
      </c>
      <c r="U28">
        <f t="shared" si="8"/>
        <v>2.9353020963625553</v>
      </c>
      <c r="V28">
        <f t="shared" si="9"/>
        <v>9.5292274209555841E-2</v>
      </c>
      <c r="W28">
        <f t="shared" si="10"/>
        <v>5.9712068836963478E-2</v>
      </c>
      <c r="X28">
        <f t="shared" si="11"/>
        <v>41.335476116293215</v>
      </c>
      <c r="Y28">
        <f t="shared" si="12"/>
        <v>26.553909639565596</v>
      </c>
      <c r="Z28">
        <f t="shared" si="13"/>
        <v>26.000399999999999</v>
      </c>
      <c r="AA28">
        <f t="shared" si="14"/>
        <v>3.3743383060178114</v>
      </c>
      <c r="AB28">
        <f t="shared" si="15"/>
        <v>71.620547478224466</v>
      </c>
      <c r="AC28">
        <f t="shared" si="16"/>
        <v>2.4940285291349999</v>
      </c>
      <c r="AD28">
        <f t="shared" si="17"/>
        <v>3.4822807377914629</v>
      </c>
      <c r="AE28">
        <f t="shared" si="18"/>
        <v>0.88030977688281142</v>
      </c>
      <c r="AF28">
        <f t="shared" si="19"/>
        <v>-37.88631712100451</v>
      </c>
      <c r="AG28">
        <f t="shared" si="20"/>
        <v>84.377837129303231</v>
      </c>
      <c r="AH28">
        <f t="shared" si="21"/>
        <v>6.1583394939851024</v>
      </c>
      <c r="AI28">
        <f t="shared" si="22"/>
        <v>93.985335618577039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53136.607731345641</v>
      </c>
      <c r="AO28">
        <f t="shared" si="26"/>
        <v>249.928</v>
      </c>
      <c r="AP28">
        <f t="shared" si="27"/>
        <v>210.68924399807935</v>
      </c>
      <c r="AQ28">
        <f t="shared" si="28"/>
        <v>0.84299975992317533</v>
      </c>
      <c r="AR28">
        <f t="shared" si="29"/>
        <v>0.16538953665172856</v>
      </c>
      <c r="AS28">
        <v>1690145287</v>
      </c>
      <c r="AT28">
        <v>400.00299999999999</v>
      </c>
      <c r="AU28">
        <v>406.74200000000002</v>
      </c>
      <c r="AV28">
        <v>24.796700000000001</v>
      </c>
      <c r="AW28">
        <v>23.959199999999999</v>
      </c>
      <c r="AX28">
        <v>406.37900000000002</v>
      </c>
      <c r="AY28">
        <v>24.774799999999999</v>
      </c>
      <c r="AZ28">
        <v>600.21299999999997</v>
      </c>
      <c r="BA28">
        <v>100.479</v>
      </c>
      <c r="BB28">
        <v>0.10005</v>
      </c>
      <c r="BC28">
        <v>26.5336</v>
      </c>
      <c r="BD28">
        <v>26.000399999999999</v>
      </c>
      <c r="BE28">
        <v>999.9</v>
      </c>
      <c r="BF28">
        <v>0</v>
      </c>
      <c r="BG28">
        <v>0</v>
      </c>
      <c r="BH28">
        <v>9985</v>
      </c>
      <c r="BI28">
        <v>0</v>
      </c>
      <c r="BJ28">
        <v>151.22999999999999</v>
      </c>
      <c r="BK28">
        <v>-6.7389200000000002</v>
      </c>
      <c r="BL28">
        <v>410.17399999999998</v>
      </c>
      <c r="BM28">
        <v>416.726</v>
      </c>
      <c r="BN28">
        <v>0.83756399999999998</v>
      </c>
      <c r="BO28">
        <v>406.74200000000002</v>
      </c>
      <c r="BP28">
        <v>23.959199999999999</v>
      </c>
      <c r="BQ28">
        <v>2.4915400000000001</v>
      </c>
      <c r="BR28">
        <v>2.4073799999999999</v>
      </c>
      <c r="BS28">
        <v>20.971299999999999</v>
      </c>
      <c r="BT28">
        <v>20.413499999999999</v>
      </c>
      <c r="BU28">
        <v>249.928</v>
      </c>
      <c r="BV28">
        <v>0.89999899999999999</v>
      </c>
      <c r="BW28">
        <v>0.10000100000000001</v>
      </c>
      <c r="BX28">
        <v>0</v>
      </c>
      <c r="BY28">
        <v>2.4773000000000001</v>
      </c>
      <c r="BZ28">
        <v>0</v>
      </c>
      <c r="CA28">
        <v>3173.26</v>
      </c>
      <c r="CB28">
        <v>2388.15</v>
      </c>
      <c r="CC28">
        <v>34.75</v>
      </c>
      <c r="CD28">
        <v>38.875</v>
      </c>
      <c r="CE28">
        <v>37.25</v>
      </c>
      <c r="CF28">
        <v>37</v>
      </c>
      <c r="CG28">
        <v>35.625</v>
      </c>
      <c r="CH28">
        <v>224.93</v>
      </c>
      <c r="CI28">
        <v>24.99</v>
      </c>
      <c r="CJ28">
        <v>0</v>
      </c>
      <c r="CK28">
        <v>1690145293.3</v>
      </c>
      <c r="CL28">
        <v>0</v>
      </c>
      <c r="CM28">
        <v>1690144594</v>
      </c>
      <c r="CN28" t="s">
        <v>349</v>
      </c>
      <c r="CO28">
        <v>1690144594</v>
      </c>
      <c r="CP28">
        <v>1690144590</v>
      </c>
      <c r="CQ28">
        <v>21</v>
      </c>
      <c r="CR28">
        <v>0.06</v>
      </c>
      <c r="CS28">
        <v>3.2000000000000001E-2</v>
      </c>
      <c r="CT28">
        <v>-6.3769999999999998</v>
      </c>
      <c r="CU28">
        <v>2.1999999999999999E-2</v>
      </c>
      <c r="CV28">
        <v>409</v>
      </c>
      <c r="CW28">
        <v>23</v>
      </c>
      <c r="CX28">
        <v>0.18</v>
      </c>
      <c r="CY28">
        <v>0.05</v>
      </c>
      <c r="CZ28">
        <v>6.4499342307389496</v>
      </c>
      <c r="DA28">
        <v>1.5710042075390701E-2</v>
      </c>
      <c r="DB28">
        <v>1.9686331429496499E-2</v>
      </c>
      <c r="DC28">
        <v>1</v>
      </c>
      <c r="DD28">
        <v>406.87909999999999</v>
      </c>
      <c r="DE28">
        <v>-0.33121804511206698</v>
      </c>
      <c r="DF28">
        <v>3.9634454707990902E-2</v>
      </c>
      <c r="DG28">
        <v>-1</v>
      </c>
      <c r="DH28">
        <v>249.99823809523801</v>
      </c>
      <c r="DI28">
        <v>0.10283494408619499</v>
      </c>
      <c r="DJ28">
        <v>0.14312595344224899</v>
      </c>
      <c r="DK28">
        <v>1</v>
      </c>
      <c r="DL28">
        <v>2</v>
      </c>
      <c r="DM28">
        <v>2</v>
      </c>
      <c r="DN28" t="s">
        <v>350</v>
      </c>
      <c r="DO28">
        <v>3.1564100000000002</v>
      </c>
      <c r="DP28">
        <v>2.8317399999999999</v>
      </c>
      <c r="DQ28">
        <v>9.5266900000000002E-2</v>
      </c>
      <c r="DR28">
        <v>9.5660700000000001E-2</v>
      </c>
      <c r="DS28">
        <v>0.123073</v>
      </c>
      <c r="DT28">
        <v>0.12016</v>
      </c>
      <c r="DU28">
        <v>28613.1</v>
      </c>
      <c r="DV28">
        <v>29668.799999999999</v>
      </c>
      <c r="DW28">
        <v>29388.1</v>
      </c>
      <c r="DX28">
        <v>30593.1</v>
      </c>
      <c r="DY28">
        <v>33773.1</v>
      </c>
      <c r="DZ28">
        <v>35197.300000000003</v>
      </c>
      <c r="EA28">
        <v>40371.1</v>
      </c>
      <c r="EB28">
        <v>42350.8</v>
      </c>
      <c r="EC28">
        <v>2.2098300000000002</v>
      </c>
      <c r="ED28">
        <v>1.85623</v>
      </c>
      <c r="EE28">
        <v>0.10198400000000001</v>
      </c>
      <c r="EF28">
        <v>0</v>
      </c>
      <c r="EG28">
        <v>24.3276</v>
      </c>
      <c r="EH28">
        <v>999.9</v>
      </c>
      <c r="EI28">
        <v>58.058</v>
      </c>
      <c r="EJ28">
        <v>31.29</v>
      </c>
      <c r="EK28">
        <v>26.502199999999998</v>
      </c>
      <c r="EL28">
        <v>61.159500000000001</v>
      </c>
      <c r="EM28">
        <v>24.7837</v>
      </c>
      <c r="EN28">
        <v>1</v>
      </c>
      <c r="EO28">
        <v>-0.118077</v>
      </c>
      <c r="EP28">
        <v>-0.81616</v>
      </c>
      <c r="EQ28">
        <v>20.3064</v>
      </c>
      <c r="ER28">
        <v>5.2409499999999998</v>
      </c>
      <c r="ES28">
        <v>11.8291</v>
      </c>
      <c r="ET28">
        <v>4.9817999999999998</v>
      </c>
      <c r="EU28">
        <v>3.2999299999999998</v>
      </c>
      <c r="EV28">
        <v>6411.9</v>
      </c>
      <c r="EW28">
        <v>9999</v>
      </c>
      <c r="EX28">
        <v>226.6</v>
      </c>
      <c r="EY28">
        <v>92.9</v>
      </c>
      <c r="EZ28">
        <v>1.8736299999999999</v>
      </c>
      <c r="FA28">
        <v>1.8792800000000001</v>
      </c>
      <c r="FB28">
        <v>1.87971</v>
      </c>
      <c r="FC28">
        <v>1.8803399999999999</v>
      </c>
      <c r="FD28">
        <v>1.8778999999999999</v>
      </c>
      <c r="FE28">
        <v>1.87673</v>
      </c>
      <c r="FF28">
        <v>1.8774299999999999</v>
      </c>
      <c r="FG28">
        <v>1.8751599999999999</v>
      </c>
      <c r="FH28">
        <v>0</v>
      </c>
      <c r="FI28">
        <v>0</v>
      </c>
      <c r="FJ28">
        <v>0</v>
      </c>
      <c r="FK28">
        <v>0</v>
      </c>
      <c r="FL28" t="s">
        <v>351</v>
      </c>
      <c r="FM28" t="s">
        <v>352</v>
      </c>
      <c r="FN28" t="s">
        <v>353</v>
      </c>
      <c r="FO28" t="s">
        <v>353</v>
      </c>
      <c r="FP28" t="s">
        <v>353</v>
      </c>
      <c r="FQ28" t="s">
        <v>353</v>
      </c>
      <c r="FR28">
        <v>0</v>
      </c>
      <c r="FS28">
        <v>100</v>
      </c>
      <c r="FT28">
        <v>100</v>
      </c>
      <c r="FU28">
        <v>-6.3760000000000003</v>
      </c>
      <c r="FV28">
        <v>2.1899999999999999E-2</v>
      </c>
      <c r="FW28">
        <v>-6.3771653658445597</v>
      </c>
      <c r="FX28">
        <v>1.4527828764109799E-4</v>
      </c>
      <c r="FY28">
        <v>-4.3579519040863002E-7</v>
      </c>
      <c r="FZ28">
        <v>2.0799061152897499E-10</v>
      </c>
      <c r="GA28">
        <v>2.19500000000004E-2</v>
      </c>
      <c r="GB28">
        <v>0</v>
      </c>
      <c r="GC28">
        <v>0</v>
      </c>
      <c r="GD28">
        <v>0</v>
      </c>
      <c r="GE28">
        <v>4</v>
      </c>
      <c r="GF28">
        <v>2147</v>
      </c>
      <c r="GG28">
        <v>-1</v>
      </c>
      <c r="GH28">
        <v>-1</v>
      </c>
      <c r="GI28">
        <v>11.6</v>
      </c>
      <c r="GJ28">
        <v>11.6</v>
      </c>
      <c r="GK28">
        <v>1.0644499999999999</v>
      </c>
      <c r="GL28">
        <v>2.5622600000000002</v>
      </c>
      <c r="GM28">
        <v>1.54541</v>
      </c>
      <c r="GN28">
        <v>2.2741699999999998</v>
      </c>
      <c r="GO28">
        <v>1.5979000000000001</v>
      </c>
      <c r="GP28">
        <v>2.4011200000000001</v>
      </c>
      <c r="GQ28">
        <v>33.6479</v>
      </c>
      <c r="GR28">
        <v>15.244</v>
      </c>
      <c r="GS28">
        <v>18</v>
      </c>
      <c r="GT28">
        <v>623.94399999999996</v>
      </c>
      <c r="GU28">
        <v>369.76499999999999</v>
      </c>
      <c r="GV28">
        <v>26.434100000000001</v>
      </c>
      <c r="GW28">
        <v>25.383199999999999</v>
      </c>
      <c r="GX28">
        <v>29.9999</v>
      </c>
      <c r="GY28">
        <v>25.4085</v>
      </c>
      <c r="GZ28">
        <v>25.3978</v>
      </c>
      <c r="HA28">
        <v>21.359500000000001</v>
      </c>
      <c r="HB28">
        <v>15</v>
      </c>
      <c r="HC28">
        <v>-30</v>
      </c>
      <c r="HD28">
        <v>26.465199999999999</v>
      </c>
      <c r="HE28">
        <v>406.88600000000002</v>
      </c>
      <c r="HF28">
        <v>0</v>
      </c>
      <c r="HG28">
        <v>100.107</v>
      </c>
      <c r="HH28">
        <v>98.239699999999999</v>
      </c>
    </row>
    <row r="29" spans="1:216" x14ac:dyDescent="0.2">
      <c r="A29">
        <v>11</v>
      </c>
      <c r="B29">
        <v>1690145348</v>
      </c>
      <c r="C29">
        <v>610</v>
      </c>
      <c r="D29" t="s">
        <v>372</v>
      </c>
      <c r="E29" t="s">
        <v>373</v>
      </c>
      <c r="F29" t="s">
        <v>348</v>
      </c>
      <c r="G29" t="s">
        <v>392</v>
      </c>
      <c r="H29">
        <v>20230723</v>
      </c>
      <c r="I29" t="s">
        <v>393</v>
      </c>
      <c r="J29" t="s">
        <v>394</v>
      </c>
      <c r="K29" t="s">
        <v>395</v>
      </c>
      <c r="L29">
        <v>1690145348</v>
      </c>
      <c r="M29">
        <f t="shared" si="0"/>
        <v>8.5936667578525628E-4</v>
      </c>
      <c r="N29">
        <f t="shared" si="1"/>
        <v>0.85936667578525627</v>
      </c>
      <c r="O29">
        <f t="shared" si="2"/>
        <v>5.3115144669523673</v>
      </c>
      <c r="P29">
        <f t="shared" si="3"/>
        <v>400.02199999999999</v>
      </c>
      <c r="Q29">
        <f t="shared" si="4"/>
        <v>306.99546413977737</v>
      </c>
      <c r="R29">
        <f t="shared" si="5"/>
        <v>30.877013430901265</v>
      </c>
      <c r="S29">
        <f t="shared" si="6"/>
        <v>40.233443517693992</v>
      </c>
      <c r="T29">
        <f t="shared" si="7"/>
        <v>9.8111991741802254E-2</v>
      </c>
      <c r="U29">
        <f t="shared" si="8"/>
        <v>2.938360476816444</v>
      </c>
      <c r="V29">
        <f t="shared" si="9"/>
        <v>9.6327722974024699E-2</v>
      </c>
      <c r="W29">
        <f t="shared" si="10"/>
        <v>6.0362433567661113E-2</v>
      </c>
      <c r="X29">
        <f t="shared" si="11"/>
        <v>29.780875836752376</v>
      </c>
      <c r="Y29">
        <f t="shared" si="12"/>
        <v>26.453848942359748</v>
      </c>
      <c r="Z29">
        <f t="shared" si="13"/>
        <v>25.907299999999999</v>
      </c>
      <c r="AA29">
        <f t="shared" si="14"/>
        <v>3.3557936800950561</v>
      </c>
      <c r="AB29">
        <f t="shared" si="15"/>
        <v>71.483351520721584</v>
      </c>
      <c r="AC29">
        <f t="shared" si="16"/>
        <v>2.4845601205155998</v>
      </c>
      <c r="AD29">
        <f t="shared" si="17"/>
        <v>3.4757185661550518</v>
      </c>
      <c r="AE29">
        <f t="shared" si="18"/>
        <v>0.87123355957945625</v>
      </c>
      <c r="AF29">
        <f t="shared" si="19"/>
        <v>-37.898070402129804</v>
      </c>
      <c r="AG29">
        <f t="shared" si="20"/>
        <v>94.144780542528025</v>
      </c>
      <c r="AH29">
        <f t="shared" si="21"/>
        <v>6.8597289393100924</v>
      </c>
      <c r="AI29">
        <f t="shared" si="22"/>
        <v>92.887314916460696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53231.098008547779</v>
      </c>
      <c r="AO29">
        <f t="shared" si="26"/>
        <v>180.06700000000001</v>
      </c>
      <c r="AP29">
        <f t="shared" si="27"/>
        <v>151.79627100349865</v>
      </c>
      <c r="AQ29">
        <f t="shared" si="28"/>
        <v>0.84299883378686069</v>
      </c>
      <c r="AR29">
        <f t="shared" si="29"/>
        <v>0.16538774920864108</v>
      </c>
      <c r="AS29">
        <v>1690145348</v>
      </c>
      <c r="AT29">
        <v>400.02199999999999</v>
      </c>
      <c r="AU29">
        <v>405.67500000000001</v>
      </c>
      <c r="AV29">
        <v>24.7028</v>
      </c>
      <c r="AW29">
        <v>23.864999999999998</v>
      </c>
      <c r="AX29">
        <v>406.399</v>
      </c>
      <c r="AY29">
        <v>24.680800000000001</v>
      </c>
      <c r="AZ29">
        <v>600.24199999999996</v>
      </c>
      <c r="BA29">
        <v>100.47799999999999</v>
      </c>
      <c r="BB29">
        <v>0.100077</v>
      </c>
      <c r="BC29">
        <v>26.5016</v>
      </c>
      <c r="BD29">
        <v>25.907299999999999</v>
      </c>
      <c r="BE29">
        <v>999.9</v>
      </c>
      <c r="BF29">
        <v>0</v>
      </c>
      <c r="BG29">
        <v>0</v>
      </c>
      <c r="BH29">
        <v>10002.5</v>
      </c>
      <c r="BI29">
        <v>0</v>
      </c>
      <c r="BJ29">
        <v>146.69999999999999</v>
      </c>
      <c r="BK29">
        <v>-5.6528</v>
      </c>
      <c r="BL29">
        <v>410.154</v>
      </c>
      <c r="BM29">
        <v>415.59300000000002</v>
      </c>
      <c r="BN29">
        <v>0.83773399999999998</v>
      </c>
      <c r="BO29">
        <v>405.67500000000001</v>
      </c>
      <c r="BP29">
        <v>23.864999999999998</v>
      </c>
      <c r="BQ29">
        <v>2.4820799999999998</v>
      </c>
      <c r="BR29">
        <v>2.39791</v>
      </c>
      <c r="BS29">
        <v>20.909500000000001</v>
      </c>
      <c r="BT29">
        <v>20.349699999999999</v>
      </c>
      <c r="BU29">
        <v>180.06700000000001</v>
      </c>
      <c r="BV29">
        <v>0.900038</v>
      </c>
      <c r="BW29">
        <v>9.9961599999999998E-2</v>
      </c>
      <c r="BX29">
        <v>0</v>
      </c>
      <c r="BY29">
        <v>2.6076000000000001</v>
      </c>
      <c r="BZ29">
        <v>0</v>
      </c>
      <c r="CA29">
        <v>2518.33</v>
      </c>
      <c r="CB29">
        <v>1720.62</v>
      </c>
      <c r="CC29">
        <v>34.375</v>
      </c>
      <c r="CD29">
        <v>38.625</v>
      </c>
      <c r="CE29">
        <v>37</v>
      </c>
      <c r="CF29">
        <v>36.811999999999998</v>
      </c>
      <c r="CG29">
        <v>35.311999999999998</v>
      </c>
      <c r="CH29">
        <v>162.07</v>
      </c>
      <c r="CI29">
        <v>18</v>
      </c>
      <c r="CJ29">
        <v>0</v>
      </c>
      <c r="CK29">
        <v>1690145353.9000001</v>
      </c>
      <c r="CL29">
        <v>0</v>
      </c>
      <c r="CM29">
        <v>1690144594</v>
      </c>
      <c r="CN29" t="s">
        <v>349</v>
      </c>
      <c r="CO29">
        <v>1690144594</v>
      </c>
      <c r="CP29">
        <v>1690144590</v>
      </c>
      <c r="CQ29">
        <v>21</v>
      </c>
      <c r="CR29">
        <v>0.06</v>
      </c>
      <c r="CS29">
        <v>3.2000000000000001E-2</v>
      </c>
      <c r="CT29">
        <v>-6.3769999999999998</v>
      </c>
      <c r="CU29">
        <v>2.1999999999999999E-2</v>
      </c>
      <c r="CV29">
        <v>409</v>
      </c>
      <c r="CW29">
        <v>23</v>
      </c>
      <c r="CX29">
        <v>0.18</v>
      </c>
      <c r="CY29">
        <v>0.05</v>
      </c>
      <c r="CZ29">
        <v>5.2581252029377898</v>
      </c>
      <c r="DA29">
        <v>0.23180672614765199</v>
      </c>
      <c r="DB29">
        <v>3.7855662826795901E-2</v>
      </c>
      <c r="DC29">
        <v>1</v>
      </c>
      <c r="DD29">
        <v>405.65647619047598</v>
      </c>
      <c r="DE29">
        <v>-2.8363636363173499E-2</v>
      </c>
      <c r="DF29">
        <v>3.0758071410875502E-2</v>
      </c>
      <c r="DG29">
        <v>-1</v>
      </c>
      <c r="DH29">
        <v>179.97900000000001</v>
      </c>
      <c r="DI29">
        <v>2.2162989297099402E-2</v>
      </c>
      <c r="DJ29">
        <v>0.130104573324689</v>
      </c>
      <c r="DK29">
        <v>1</v>
      </c>
      <c r="DL29">
        <v>2</v>
      </c>
      <c r="DM29">
        <v>2</v>
      </c>
      <c r="DN29" t="s">
        <v>350</v>
      </c>
      <c r="DO29">
        <v>3.1564700000000001</v>
      </c>
      <c r="DP29">
        <v>2.8319100000000001</v>
      </c>
      <c r="DQ29">
        <v>9.5266299999999998E-2</v>
      </c>
      <c r="DR29">
        <v>9.5465999999999995E-2</v>
      </c>
      <c r="DS29">
        <v>0.122738</v>
      </c>
      <c r="DT29">
        <v>0.119826</v>
      </c>
      <c r="DU29">
        <v>28613.200000000001</v>
      </c>
      <c r="DV29">
        <v>29676.7</v>
      </c>
      <c r="DW29">
        <v>29388.2</v>
      </c>
      <c r="DX29">
        <v>30594.799999999999</v>
      </c>
      <c r="DY29">
        <v>33786.199999999997</v>
      </c>
      <c r="DZ29">
        <v>35212.300000000003</v>
      </c>
      <c r="EA29">
        <v>40371.1</v>
      </c>
      <c r="EB29">
        <v>42352.7</v>
      </c>
      <c r="EC29">
        <v>2.2100300000000002</v>
      </c>
      <c r="ED29">
        <v>1.85588</v>
      </c>
      <c r="EE29">
        <v>0.101801</v>
      </c>
      <c r="EF29">
        <v>0</v>
      </c>
      <c r="EG29">
        <v>24.237200000000001</v>
      </c>
      <c r="EH29">
        <v>999.9</v>
      </c>
      <c r="EI29">
        <v>58.106000000000002</v>
      </c>
      <c r="EJ29">
        <v>31.3</v>
      </c>
      <c r="EK29">
        <v>26.540400000000002</v>
      </c>
      <c r="EL29">
        <v>61.299500000000002</v>
      </c>
      <c r="EM29">
        <v>25.240400000000001</v>
      </c>
      <c r="EN29">
        <v>1</v>
      </c>
      <c r="EO29">
        <v>-0.116905</v>
      </c>
      <c r="EP29">
        <v>-1.86246</v>
      </c>
      <c r="EQ29">
        <v>20.297699999999999</v>
      </c>
      <c r="ER29">
        <v>5.2409499999999998</v>
      </c>
      <c r="ES29">
        <v>11.828799999999999</v>
      </c>
      <c r="ET29">
        <v>4.9819500000000003</v>
      </c>
      <c r="EU29">
        <v>3.29975</v>
      </c>
      <c r="EV29">
        <v>6413.1</v>
      </c>
      <c r="EW29">
        <v>9999</v>
      </c>
      <c r="EX29">
        <v>226.6</v>
      </c>
      <c r="EY29">
        <v>92.9</v>
      </c>
      <c r="EZ29">
        <v>1.8736200000000001</v>
      </c>
      <c r="FA29">
        <v>1.87927</v>
      </c>
      <c r="FB29">
        <v>1.8796600000000001</v>
      </c>
      <c r="FC29">
        <v>1.8803399999999999</v>
      </c>
      <c r="FD29">
        <v>1.8778900000000001</v>
      </c>
      <c r="FE29">
        <v>1.8766799999999999</v>
      </c>
      <c r="FF29">
        <v>1.8773899999999999</v>
      </c>
      <c r="FG29">
        <v>1.8751500000000001</v>
      </c>
      <c r="FH29">
        <v>0</v>
      </c>
      <c r="FI29">
        <v>0</v>
      </c>
      <c r="FJ29">
        <v>0</v>
      </c>
      <c r="FK29">
        <v>0</v>
      </c>
      <c r="FL29" t="s">
        <v>351</v>
      </c>
      <c r="FM29" t="s">
        <v>352</v>
      </c>
      <c r="FN29" t="s">
        <v>353</v>
      </c>
      <c r="FO29" t="s">
        <v>353</v>
      </c>
      <c r="FP29" t="s">
        <v>353</v>
      </c>
      <c r="FQ29" t="s">
        <v>353</v>
      </c>
      <c r="FR29">
        <v>0</v>
      </c>
      <c r="FS29">
        <v>100</v>
      </c>
      <c r="FT29">
        <v>100</v>
      </c>
      <c r="FU29">
        <v>-6.3769999999999998</v>
      </c>
      <c r="FV29">
        <v>2.1999999999999999E-2</v>
      </c>
      <c r="FW29">
        <v>-6.3771653658445597</v>
      </c>
      <c r="FX29">
        <v>1.4527828764109799E-4</v>
      </c>
      <c r="FY29">
        <v>-4.3579519040863002E-7</v>
      </c>
      <c r="FZ29">
        <v>2.0799061152897499E-10</v>
      </c>
      <c r="GA29">
        <v>2.19500000000004E-2</v>
      </c>
      <c r="GB29">
        <v>0</v>
      </c>
      <c r="GC29">
        <v>0</v>
      </c>
      <c r="GD29">
        <v>0</v>
      </c>
      <c r="GE29">
        <v>4</v>
      </c>
      <c r="GF29">
        <v>2147</v>
      </c>
      <c r="GG29">
        <v>-1</v>
      </c>
      <c r="GH29">
        <v>-1</v>
      </c>
      <c r="GI29">
        <v>12.6</v>
      </c>
      <c r="GJ29">
        <v>12.6</v>
      </c>
      <c r="GK29">
        <v>1.0607899999999999</v>
      </c>
      <c r="GL29">
        <v>2.5524900000000001</v>
      </c>
      <c r="GM29">
        <v>1.54541</v>
      </c>
      <c r="GN29">
        <v>2.2741699999999998</v>
      </c>
      <c r="GO29">
        <v>1.5979000000000001</v>
      </c>
      <c r="GP29">
        <v>2.4401899999999999</v>
      </c>
      <c r="GQ29">
        <v>33.670499999999997</v>
      </c>
      <c r="GR29">
        <v>15.235300000000001</v>
      </c>
      <c r="GS29">
        <v>18</v>
      </c>
      <c r="GT29">
        <v>624.22</v>
      </c>
      <c r="GU29">
        <v>369.65</v>
      </c>
      <c r="GV29">
        <v>27.135899999999999</v>
      </c>
      <c r="GW29">
        <v>25.384799999999998</v>
      </c>
      <c r="GX29">
        <v>30.0001</v>
      </c>
      <c r="GY29">
        <v>25.419799999999999</v>
      </c>
      <c r="GZ29">
        <v>25.4086</v>
      </c>
      <c r="HA29">
        <v>21.3</v>
      </c>
      <c r="HB29">
        <v>15</v>
      </c>
      <c r="HC29">
        <v>-30</v>
      </c>
      <c r="HD29">
        <v>27.173100000000002</v>
      </c>
      <c r="HE29">
        <v>405.625</v>
      </c>
      <c r="HF29">
        <v>0</v>
      </c>
      <c r="HG29">
        <v>100.107</v>
      </c>
      <c r="HH29">
        <v>98.244399999999999</v>
      </c>
    </row>
    <row r="30" spans="1:216" x14ac:dyDescent="0.2">
      <c r="A30">
        <v>12</v>
      </c>
      <c r="B30">
        <v>1690145409</v>
      </c>
      <c r="C30">
        <v>671</v>
      </c>
      <c r="D30" t="s">
        <v>374</v>
      </c>
      <c r="E30" t="s">
        <v>375</v>
      </c>
      <c r="F30" t="s">
        <v>348</v>
      </c>
      <c r="G30" t="s">
        <v>392</v>
      </c>
      <c r="H30">
        <v>20230723</v>
      </c>
      <c r="I30" t="s">
        <v>393</v>
      </c>
      <c r="J30" t="s">
        <v>394</v>
      </c>
      <c r="K30" t="s">
        <v>395</v>
      </c>
      <c r="L30">
        <v>1690145409</v>
      </c>
      <c r="M30">
        <f t="shared" si="0"/>
        <v>8.642984611616025E-4</v>
      </c>
      <c r="N30">
        <f t="shared" si="1"/>
        <v>0.86429846116160247</v>
      </c>
      <c r="O30">
        <f t="shared" si="2"/>
        <v>3.8544184742943512</v>
      </c>
      <c r="P30">
        <f t="shared" si="3"/>
        <v>400.06</v>
      </c>
      <c r="Q30">
        <f t="shared" si="4"/>
        <v>328.88702806763877</v>
      </c>
      <c r="R30">
        <f t="shared" si="5"/>
        <v>33.077673827356001</v>
      </c>
      <c r="S30">
        <f t="shared" si="6"/>
        <v>40.235865394637997</v>
      </c>
      <c r="T30">
        <f t="shared" si="7"/>
        <v>9.5174170594152716E-2</v>
      </c>
      <c r="U30">
        <f t="shared" si="8"/>
        <v>2.9362203709948287</v>
      </c>
      <c r="V30">
        <f t="shared" si="9"/>
        <v>9.3492969370821966E-2</v>
      </c>
      <c r="W30">
        <f t="shared" si="10"/>
        <v>5.8581681478333363E-2</v>
      </c>
      <c r="X30">
        <f t="shared" si="11"/>
        <v>20.677272778147497</v>
      </c>
      <c r="Y30">
        <f t="shared" si="12"/>
        <v>26.573658268693709</v>
      </c>
      <c r="Z30">
        <f t="shared" si="13"/>
        <v>26.011800000000001</v>
      </c>
      <c r="AA30">
        <f t="shared" si="14"/>
        <v>3.3766152159179557</v>
      </c>
      <c r="AB30">
        <f t="shared" si="15"/>
        <v>70.44765449773908</v>
      </c>
      <c r="AC30">
        <f t="shared" si="16"/>
        <v>2.4738932225944801</v>
      </c>
      <c r="AD30">
        <f t="shared" si="17"/>
        <v>3.5116757828663783</v>
      </c>
      <c r="AE30">
        <f t="shared" si="18"/>
        <v>0.90272199332347558</v>
      </c>
      <c r="AF30">
        <f t="shared" si="19"/>
        <v>-38.115562137226668</v>
      </c>
      <c r="AG30">
        <f t="shared" si="20"/>
        <v>105.1886971499932</v>
      </c>
      <c r="AH30">
        <f t="shared" si="21"/>
        <v>7.6807576490398768</v>
      </c>
      <c r="AI30">
        <f t="shared" si="22"/>
        <v>95.431165439953901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53137.86967308131</v>
      </c>
      <c r="AO30">
        <f t="shared" si="26"/>
        <v>125.02200000000001</v>
      </c>
      <c r="AP30">
        <f t="shared" si="27"/>
        <v>105.39348599904014</v>
      </c>
      <c r="AQ30">
        <f t="shared" si="28"/>
        <v>0.84299952007678758</v>
      </c>
      <c r="AR30">
        <f t="shared" si="29"/>
        <v>0.16538907374820028</v>
      </c>
      <c r="AS30">
        <v>1690145409</v>
      </c>
      <c r="AT30">
        <v>400.06</v>
      </c>
      <c r="AU30">
        <v>404.25900000000001</v>
      </c>
      <c r="AV30">
        <v>24.5976</v>
      </c>
      <c r="AW30">
        <v>23.754799999999999</v>
      </c>
      <c r="AX30">
        <v>406.43599999999998</v>
      </c>
      <c r="AY30">
        <v>24.575700000000001</v>
      </c>
      <c r="AZ30">
        <v>600.16999999999996</v>
      </c>
      <c r="BA30">
        <v>100.47499999999999</v>
      </c>
      <c r="BB30">
        <v>9.9577299999999994E-2</v>
      </c>
      <c r="BC30">
        <v>26.676300000000001</v>
      </c>
      <c r="BD30">
        <v>26.011800000000001</v>
      </c>
      <c r="BE30">
        <v>999.9</v>
      </c>
      <c r="BF30">
        <v>0</v>
      </c>
      <c r="BG30">
        <v>0</v>
      </c>
      <c r="BH30">
        <v>9990.6200000000008</v>
      </c>
      <c r="BI30">
        <v>0</v>
      </c>
      <c r="BJ30">
        <v>162.673</v>
      </c>
      <c r="BK30">
        <v>-4.1989700000000001</v>
      </c>
      <c r="BL30">
        <v>410.14800000000002</v>
      </c>
      <c r="BM30">
        <v>414.09500000000003</v>
      </c>
      <c r="BN30">
        <v>0.84287299999999998</v>
      </c>
      <c r="BO30">
        <v>404.25900000000001</v>
      </c>
      <c r="BP30">
        <v>23.754799999999999</v>
      </c>
      <c r="BQ30">
        <v>2.47146</v>
      </c>
      <c r="BR30">
        <v>2.3867699999999998</v>
      </c>
      <c r="BS30">
        <v>20.839700000000001</v>
      </c>
      <c r="BT30">
        <v>20.2743</v>
      </c>
      <c r="BU30">
        <v>125.02200000000001</v>
      </c>
      <c r="BV30">
        <v>0.900038</v>
      </c>
      <c r="BW30">
        <v>9.9961599999999998E-2</v>
      </c>
      <c r="BX30">
        <v>0</v>
      </c>
      <c r="BY30">
        <v>2.3883000000000001</v>
      </c>
      <c r="BZ30">
        <v>0</v>
      </c>
      <c r="CA30">
        <v>2142.27</v>
      </c>
      <c r="CB30">
        <v>1194.6300000000001</v>
      </c>
      <c r="CC30">
        <v>33.875</v>
      </c>
      <c r="CD30">
        <v>38.311999999999998</v>
      </c>
      <c r="CE30">
        <v>36.561999999999998</v>
      </c>
      <c r="CF30">
        <v>36.5</v>
      </c>
      <c r="CG30">
        <v>34.875</v>
      </c>
      <c r="CH30">
        <v>112.52</v>
      </c>
      <c r="CI30">
        <v>12.5</v>
      </c>
      <c r="CJ30">
        <v>0</v>
      </c>
      <c r="CK30">
        <v>1690145415.0999999</v>
      </c>
      <c r="CL30">
        <v>0</v>
      </c>
      <c r="CM30">
        <v>1690144594</v>
      </c>
      <c r="CN30" t="s">
        <v>349</v>
      </c>
      <c r="CO30">
        <v>1690144594</v>
      </c>
      <c r="CP30">
        <v>1690144590</v>
      </c>
      <c r="CQ30">
        <v>21</v>
      </c>
      <c r="CR30">
        <v>0.06</v>
      </c>
      <c r="CS30">
        <v>3.2000000000000001E-2</v>
      </c>
      <c r="CT30">
        <v>-6.3769999999999998</v>
      </c>
      <c r="CU30">
        <v>2.1999999999999999E-2</v>
      </c>
      <c r="CV30">
        <v>409</v>
      </c>
      <c r="CW30">
        <v>23</v>
      </c>
      <c r="CX30">
        <v>0.18</v>
      </c>
      <c r="CY30">
        <v>0.05</v>
      </c>
      <c r="CZ30">
        <v>3.85017268332872</v>
      </c>
      <c r="DA30">
        <v>0.23305586486364199</v>
      </c>
      <c r="DB30">
        <v>5.0911427198066302E-2</v>
      </c>
      <c r="DC30">
        <v>1</v>
      </c>
      <c r="DD30">
        <v>404.26310000000001</v>
      </c>
      <c r="DE30">
        <v>-0.212390977444011</v>
      </c>
      <c r="DF30">
        <v>4.8278255975125903E-2</v>
      </c>
      <c r="DG30">
        <v>-1</v>
      </c>
      <c r="DH30">
        <v>124.980952380952</v>
      </c>
      <c r="DI30">
        <v>-2.8251734949265601E-2</v>
      </c>
      <c r="DJ30">
        <v>0.104600134840338</v>
      </c>
      <c r="DK30">
        <v>1</v>
      </c>
      <c r="DL30">
        <v>2</v>
      </c>
      <c r="DM30">
        <v>2</v>
      </c>
      <c r="DN30" t="s">
        <v>350</v>
      </c>
      <c r="DO30">
        <v>3.1563500000000002</v>
      </c>
      <c r="DP30">
        <v>2.8313100000000002</v>
      </c>
      <c r="DQ30">
        <v>9.5274800000000007E-2</v>
      </c>
      <c r="DR30">
        <v>9.5214900000000005E-2</v>
      </c>
      <c r="DS30">
        <v>0.12237099999999999</v>
      </c>
      <c r="DT30">
        <v>0.11944200000000001</v>
      </c>
      <c r="DU30">
        <v>28616.3</v>
      </c>
      <c r="DV30">
        <v>29687.9</v>
      </c>
      <c r="DW30">
        <v>29391.4</v>
      </c>
      <c r="DX30">
        <v>30597.5</v>
      </c>
      <c r="DY30">
        <v>33804.199999999997</v>
      </c>
      <c r="DZ30">
        <v>35230.800000000003</v>
      </c>
      <c r="EA30">
        <v>40375.5</v>
      </c>
      <c r="EB30">
        <v>42356.4</v>
      </c>
      <c r="EC30">
        <v>2.2105000000000001</v>
      </c>
      <c r="ED30">
        <v>1.8567499999999999</v>
      </c>
      <c r="EE30">
        <v>0.116434</v>
      </c>
      <c r="EF30">
        <v>0</v>
      </c>
      <c r="EG30">
        <v>24.101500000000001</v>
      </c>
      <c r="EH30">
        <v>999.9</v>
      </c>
      <c r="EI30">
        <v>58.082000000000001</v>
      </c>
      <c r="EJ30">
        <v>31.31</v>
      </c>
      <c r="EK30">
        <v>26.541499999999999</v>
      </c>
      <c r="EL30">
        <v>61.649500000000003</v>
      </c>
      <c r="EM30">
        <v>25.556899999999999</v>
      </c>
      <c r="EN30">
        <v>1</v>
      </c>
      <c r="EO30">
        <v>-0.12041200000000001</v>
      </c>
      <c r="EP30">
        <v>-2.0133800000000002</v>
      </c>
      <c r="EQ30">
        <v>20.2971</v>
      </c>
      <c r="ER30">
        <v>5.2408000000000001</v>
      </c>
      <c r="ES30">
        <v>11.829700000000001</v>
      </c>
      <c r="ET30">
        <v>4.9824000000000002</v>
      </c>
      <c r="EU30">
        <v>3.2997999999999998</v>
      </c>
      <c r="EV30">
        <v>6414.5</v>
      </c>
      <c r="EW30">
        <v>9999</v>
      </c>
      <c r="EX30">
        <v>226.6</v>
      </c>
      <c r="EY30">
        <v>92.9</v>
      </c>
      <c r="EZ30">
        <v>1.8736299999999999</v>
      </c>
      <c r="FA30">
        <v>1.87927</v>
      </c>
      <c r="FB30">
        <v>1.87967</v>
      </c>
      <c r="FC30">
        <v>1.8803399999999999</v>
      </c>
      <c r="FD30">
        <v>1.8778900000000001</v>
      </c>
      <c r="FE30">
        <v>1.8767</v>
      </c>
      <c r="FF30">
        <v>1.87741</v>
      </c>
      <c r="FG30">
        <v>1.8751500000000001</v>
      </c>
      <c r="FH30">
        <v>0</v>
      </c>
      <c r="FI30">
        <v>0</v>
      </c>
      <c r="FJ30">
        <v>0</v>
      </c>
      <c r="FK30">
        <v>0</v>
      </c>
      <c r="FL30" t="s">
        <v>351</v>
      </c>
      <c r="FM30" t="s">
        <v>352</v>
      </c>
      <c r="FN30" t="s">
        <v>353</v>
      </c>
      <c r="FO30" t="s">
        <v>353</v>
      </c>
      <c r="FP30" t="s">
        <v>353</v>
      </c>
      <c r="FQ30" t="s">
        <v>353</v>
      </c>
      <c r="FR30">
        <v>0</v>
      </c>
      <c r="FS30">
        <v>100</v>
      </c>
      <c r="FT30">
        <v>100</v>
      </c>
      <c r="FU30">
        <v>-6.3760000000000003</v>
      </c>
      <c r="FV30">
        <v>2.1899999999999999E-2</v>
      </c>
      <c r="FW30">
        <v>-6.3771653658445597</v>
      </c>
      <c r="FX30">
        <v>1.4527828764109799E-4</v>
      </c>
      <c r="FY30">
        <v>-4.3579519040863002E-7</v>
      </c>
      <c r="FZ30">
        <v>2.0799061152897499E-10</v>
      </c>
      <c r="GA30">
        <v>2.19500000000004E-2</v>
      </c>
      <c r="GB30">
        <v>0</v>
      </c>
      <c r="GC30">
        <v>0</v>
      </c>
      <c r="GD30">
        <v>0</v>
      </c>
      <c r="GE30">
        <v>4</v>
      </c>
      <c r="GF30">
        <v>2147</v>
      </c>
      <c r="GG30">
        <v>-1</v>
      </c>
      <c r="GH30">
        <v>-1</v>
      </c>
      <c r="GI30">
        <v>13.6</v>
      </c>
      <c r="GJ30">
        <v>13.7</v>
      </c>
      <c r="GK30">
        <v>1.0583499999999999</v>
      </c>
      <c r="GL30">
        <v>2.5659200000000002</v>
      </c>
      <c r="GM30">
        <v>1.54541</v>
      </c>
      <c r="GN30">
        <v>2.2741699999999998</v>
      </c>
      <c r="GO30">
        <v>1.5979000000000001</v>
      </c>
      <c r="GP30">
        <v>2.3303199999999999</v>
      </c>
      <c r="GQ30">
        <v>33.670499999999997</v>
      </c>
      <c r="GR30">
        <v>15.209</v>
      </c>
      <c r="GS30">
        <v>18</v>
      </c>
      <c r="GT30">
        <v>624.31700000000001</v>
      </c>
      <c r="GU30">
        <v>369.95400000000001</v>
      </c>
      <c r="GV30">
        <v>27.744399999999999</v>
      </c>
      <c r="GW30">
        <v>25.3385</v>
      </c>
      <c r="GX30">
        <v>29.999600000000001</v>
      </c>
      <c r="GY30">
        <v>25.3979</v>
      </c>
      <c r="GZ30">
        <v>25.384</v>
      </c>
      <c r="HA30">
        <v>21.242100000000001</v>
      </c>
      <c r="HB30">
        <v>15</v>
      </c>
      <c r="HC30">
        <v>-30</v>
      </c>
      <c r="HD30">
        <v>27.738199999999999</v>
      </c>
      <c r="HE30">
        <v>404.274</v>
      </c>
      <c r="HF30">
        <v>0</v>
      </c>
      <c r="HG30">
        <v>100.11799999999999</v>
      </c>
      <c r="HH30">
        <v>98.253100000000003</v>
      </c>
    </row>
    <row r="31" spans="1:216" x14ac:dyDescent="0.2">
      <c r="A31">
        <v>13</v>
      </c>
      <c r="B31">
        <v>1690145470</v>
      </c>
      <c r="C31">
        <v>732</v>
      </c>
      <c r="D31" t="s">
        <v>376</v>
      </c>
      <c r="E31" t="s">
        <v>377</v>
      </c>
      <c r="F31" t="s">
        <v>348</v>
      </c>
      <c r="G31" t="s">
        <v>392</v>
      </c>
      <c r="H31">
        <v>20230723</v>
      </c>
      <c r="I31" t="s">
        <v>393</v>
      </c>
      <c r="J31" t="s">
        <v>394</v>
      </c>
      <c r="K31" t="s">
        <v>395</v>
      </c>
      <c r="L31">
        <v>1690145470</v>
      </c>
      <c r="M31">
        <f t="shared" si="0"/>
        <v>8.7399225643796134E-4</v>
      </c>
      <c r="N31">
        <f t="shared" si="1"/>
        <v>0.8739922564379613</v>
      </c>
      <c r="O31">
        <f t="shared" si="2"/>
        <v>3.1138253257577144</v>
      </c>
      <c r="P31">
        <f t="shared" si="3"/>
        <v>400.04300000000001</v>
      </c>
      <c r="Q31">
        <f t="shared" si="4"/>
        <v>341.08748750871098</v>
      </c>
      <c r="R31">
        <f t="shared" si="5"/>
        <v>34.307323405436406</v>
      </c>
      <c r="S31">
        <f t="shared" si="6"/>
        <v>40.237197433783003</v>
      </c>
      <c r="T31">
        <f t="shared" si="7"/>
        <v>9.4723543432655488E-2</v>
      </c>
      <c r="U31">
        <f t="shared" si="8"/>
        <v>2.9412920767725876</v>
      </c>
      <c r="V31">
        <f t="shared" si="9"/>
        <v>9.3060891993964306E-2</v>
      </c>
      <c r="W31">
        <f t="shared" si="10"/>
        <v>5.8310009260151965E-2</v>
      </c>
      <c r="X31">
        <f t="shared" si="11"/>
        <v>16.528820499624736</v>
      </c>
      <c r="Y31">
        <f t="shared" si="12"/>
        <v>26.5868359694162</v>
      </c>
      <c r="Z31">
        <f t="shared" si="13"/>
        <v>26.0474</v>
      </c>
      <c r="AA31">
        <f t="shared" si="14"/>
        <v>3.3837342065807112</v>
      </c>
      <c r="AB31">
        <f t="shared" si="15"/>
        <v>70.074528771525934</v>
      </c>
      <c r="AC31">
        <f t="shared" si="16"/>
        <v>2.466576824663</v>
      </c>
      <c r="AD31">
        <f t="shared" si="17"/>
        <v>3.5199335163638921</v>
      </c>
      <c r="AE31">
        <f t="shared" si="18"/>
        <v>0.91715738191771123</v>
      </c>
      <c r="AF31">
        <f t="shared" si="19"/>
        <v>-38.543058508914093</v>
      </c>
      <c r="AG31">
        <f t="shared" si="20"/>
        <v>106.0522436306543</v>
      </c>
      <c r="AH31">
        <f t="shared" si="21"/>
        <v>7.7333852022535297</v>
      </c>
      <c r="AI31">
        <f t="shared" si="22"/>
        <v>91.771390823618475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53278.219817496094</v>
      </c>
      <c r="AO31">
        <f t="shared" si="26"/>
        <v>99.932500000000005</v>
      </c>
      <c r="AP31">
        <f t="shared" si="27"/>
        <v>84.243607512758928</v>
      </c>
      <c r="AQ31">
        <f t="shared" si="28"/>
        <v>0.84300510357250069</v>
      </c>
      <c r="AR31">
        <f t="shared" si="29"/>
        <v>0.16539984989492643</v>
      </c>
      <c r="AS31">
        <v>1690145470</v>
      </c>
      <c r="AT31">
        <v>400.04300000000001</v>
      </c>
      <c r="AU31">
        <v>403.505</v>
      </c>
      <c r="AV31">
        <v>24.523</v>
      </c>
      <c r="AW31">
        <v>23.6708</v>
      </c>
      <c r="AX31">
        <v>406.41899999999998</v>
      </c>
      <c r="AY31">
        <v>24.501100000000001</v>
      </c>
      <c r="AZ31">
        <v>600.25300000000004</v>
      </c>
      <c r="BA31">
        <v>100.482</v>
      </c>
      <c r="BB31">
        <v>0.10018100000000001</v>
      </c>
      <c r="BC31">
        <v>26.716200000000001</v>
      </c>
      <c r="BD31">
        <v>26.0474</v>
      </c>
      <c r="BE31">
        <v>999.9</v>
      </c>
      <c r="BF31">
        <v>0</v>
      </c>
      <c r="BG31">
        <v>0</v>
      </c>
      <c r="BH31">
        <v>10018.799999999999</v>
      </c>
      <c r="BI31">
        <v>0</v>
      </c>
      <c r="BJ31">
        <v>173.571</v>
      </c>
      <c r="BK31">
        <v>-3.4626199999999998</v>
      </c>
      <c r="BL31">
        <v>410.1</v>
      </c>
      <c r="BM31">
        <v>413.28800000000001</v>
      </c>
      <c r="BN31">
        <v>0.85220300000000004</v>
      </c>
      <c r="BO31">
        <v>403.505</v>
      </c>
      <c r="BP31">
        <v>23.6708</v>
      </c>
      <c r="BQ31">
        <v>2.4641199999999999</v>
      </c>
      <c r="BR31">
        <v>2.3784800000000001</v>
      </c>
      <c r="BS31">
        <v>20.791399999999999</v>
      </c>
      <c r="BT31">
        <v>20.218</v>
      </c>
      <c r="BU31">
        <v>99.932500000000005</v>
      </c>
      <c r="BV31">
        <v>0.89980700000000002</v>
      </c>
      <c r="BW31">
        <v>0.100193</v>
      </c>
      <c r="BX31">
        <v>0</v>
      </c>
      <c r="BY31">
        <v>2.5785</v>
      </c>
      <c r="BZ31">
        <v>0</v>
      </c>
      <c r="CA31">
        <v>2033.57</v>
      </c>
      <c r="CB31">
        <v>954.84900000000005</v>
      </c>
      <c r="CC31">
        <v>33.561999999999998</v>
      </c>
      <c r="CD31">
        <v>38</v>
      </c>
      <c r="CE31">
        <v>36.25</v>
      </c>
      <c r="CF31">
        <v>36.25</v>
      </c>
      <c r="CG31">
        <v>34.625</v>
      </c>
      <c r="CH31">
        <v>89.92</v>
      </c>
      <c r="CI31">
        <v>10.01</v>
      </c>
      <c r="CJ31">
        <v>0</v>
      </c>
      <c r="CK31">
        <v>1690145476.3</v>
      </c>
      <c r="CL31">
        <v>0</v>
      </c>
      <c r="CM31">
        <v>1690144594</v>
      </c>
      <c r="CN31" t="s">
        <v>349</v>
      </c>
      <c r="CO31">
        <v>1690144594</v>
      </c>
      <c r="CP31">
        <v>1690144590</v>
      </c>
      <c r="CQ31">
        <v>21</v>
      </c>
      <c r="CR31">
        <v>0.06</v>
      </c>
      <c r="CS31">
        <v>3.2000000000000001E-2</v>
      </c>
      <c r="CT31">
        <v>-6.3769999999999998</v>
      </c>
      <c r="CU31">
        <v>2.1999999999999999E-2</v>
      </c>
      <c r="CV31">
        <v>409</v>
      </c>
      <c r="CW31">
        <v>23</v>
      </c>
      <c r="CX31">
        <v>0.18</v>
      </c>
      <c r="CY31">
        <v>0.05</v>
      </c>
      <c r="CZ31">
        <v>3.09095837693547</v>
      </c>
      <c r="DA31">
        <v>0.173692835812913</v>
      </c>
      <c r="DB31">
        <v>4.6793207579454599E-2</v>
      </c>
      <c r="DC31">
        <v>1</v>
      </c>
      <c r="DD31">
        <v>403.47899999999998</v>
      </c>
      <c r="DE31">
        <v>7.1639097744406896E-2</v>
      </c>
      <c r="DF31">
        <v>4.37389986167925E-2</v>
      </c>
      <c r="DG31">
        <v>-1</v>
      </c>
      <c r="DH31">
        <v>99.980270000000004</v>
      </c>
      <c r="DI31">
        <v>4.8416953570465E-2</v>
      </c>
      <c r="DJ31">
        <v>0.118977742036062</v>
      </c>
      <c r="DK31">
        <v>1</v>
      </c>
      <c r="DL31">
        <v>2</v>
      </c>
      <c r="DM31">
        <v>2</v>
      </c>
      <c r="DN31" t="s">
        <v>350</v>
      </c>
      <c r="DO31">
        <v>3.1565799999999999</v>
      </c>
      <c r="DP31">
        <v>2.83216</v>
      </c>
      <c r="DQ31">
        <v>9.5286099999999999E-2</v>
      </c>
      <c r="DR31">
        <v>9.5092999999999997E-2</v>
      </c>
      <c r="DS31">
        <v>0.122126</v>
      </c>
      <c r="DT31">
        <v>0.11916300000000001</v>
      </c>
      <c r="DU31">
        <v>28620.5</v>
      </c>
      <c r="DV31">
        <v>29694.799999999999</v>
      </c>
      <c r="DW31">
        <v>29395.8</v>
      </c>
      <c r="DX31">
        <v>30600.2</v>
      </c>
      <c r="DY31">
        <v>33818.1</v>
      </c>
      <c r="DZ31">
        <v>35244.5</v>
      </c>
      <c r="EA31">
        <v>40381</v>
      </c>
      <c r="EB31">
        <v>42359.6</v>
      </c>
      <c r="EC31">
        <v>2.2110799999999999</v>
      </c>
      <c r="ED31">
        <v>1.85745</v>
      </c>
      <c r="EE31">
        <v>0.11609899999999999</v>
      </c>
      <c r="EF31">
        <v>0</v>
      </c>
      <c r="EG31">
        <v>24.142800000000001</v>
      </c>
      <c r="EH31">
        <v>999.9</v>
      </c>
      <c r="EI31">
        <v>58.009</v>
      </c>
      <c r="EJ31">
        <v>31.33</v>
      </c>
      <c r="EK31">
        <v>26.540800000000001</v>
      </c>
      <c r="EL31">
        <v>61.009500000000003</v>
      </c>
      <c r="EM31">
        <v>24.747599999999998</v>
      </c>
      <c r="EN31">
        <v>1</v>
      </c>
      <c r="EO31">
        <v>-0.126468</v>
      </c>
      <c r="EP31">
        <v>-1.1703699999999999</v>
      </c>
      <c r="EQ31">
        <v>20.305199999999999</v>
      </c>
      <c r="ER31">
        <v>5.2408000000000001</v>
      </c>
      <c r="ES31">
        <v>11.828799999999999</v>
      </c>
      <c r="ET31">
        <v>4.9813999999999998</v>
      </c>
      <c r="EU31">
        <v>3.2999000000000001</v>
      </c>
      <c r="EV31">
        <v>6415.7</v>
      </c>
      <c r="EW31">
        <v>9999</v>
      </c>
      <c r="EX31">
        <v>226.6</v>
      </c>
      <c r="EY31">
        <v>92.9</v>
      </c>
      <c r="EZ31">
        <v>1.8736299999999999</v>
      </c>
      <c r="FA31">
        <v>1.8792800000000001</v>
      </c>
      <c r="FB31">
        <v>1.8797200000000001</v>
      </c>
      <c r="FC31">
        <v>1.8803399999999999</v>
      </c>
      <c r="FD31">
        <v>1.8778999999999999</v>
      </c>
      <c r="FE31">
        <v>1.8767499999999999</v>
      </c>
      <c r="FF31">
        <v>1.87741</v>
      </c>
      <c r="FG31">
        <v>1.8751599999999999</v>
      </c>
      <c r="FH31">
        <v>0</v>
      </c>
      <c r="FI31">
        <v>0</v>
      </c>
      <c r="FJ31">
        <v>0</v>
      </c>
      <c r="FK31">
        <v>0</v>
      </c>
      <c r="FL31" t="s">
        <v>351</v>
      </c>
      <c r="FM31" t="s">
        <v>352</v>
      </c>
      <c r="FN31" t="s">
        <v>353</v>
      </c>
      <c r="FO31" t="s">
        <v>353</v>
      </c>
      <c r="FP31" t="s">
        <v>353</v>
      </c>
      <c r="FQ31" t="s">
        <v>353</v>
      </c>
      <c r="FR31">
        <v>0</v>
      </c>
      <c r="FS31">
        <v>100</v>
      </c>
      <c r="FT31">
        <v>100</v>
      </c>
      <c r="FU31">
        <v>-6.3760000000000003</v>
      </c>
      <c r="FV31">
        <v>2.1899999999999999E-2</v>
      </c>
      <c r="FW31">
        <v>-6.3771653658445597</v>
      </c>
      <c r="FX31">
        <v>1.4527828764109799E-4</v>
      </c>
      <c r="FY31">
        <v>-4.3579519040863002E-7</v>
      </c>
      <c r="FZ31">
        <v>2.0799061152897499E-10</v>
      </c>
      <c r="GA31">
        <v>2.19500000000004E-2</v>
      </c>
      <c r="GB31">
        <v>0</v>
      </c>
      <c r="GC31">
        <v>0</v>
      </c>
      <c r="GD31">
        <v>0</v>
      </c>
      <c r="GE31">
        <v>4</v>
      </c>
      <c r="GF31">
        <v>2147</v>
      </c>
      <c r="GG31">
        <v>-1</v>
      </c>
      <c r="GH31">
        <v>-1</v>
      </c>
      <c r="GI31">
        <v>14.6</v>
      </c>
      <c r="GJ31">
        <v>14.7</v>
      </c>
      <c r="GK31">
        <v>1.0571299999999999</v>
      </c>
      <c r="GL31">
        <v>2.5585900000000001</v>
      </c>
      <c r="GM31">
        <v>1.54541</v>
      </c>
      <c r="GN31">
        <v>2.2741699999999998</v>
      </c>
      <c r="GO31">
        <v>1.5979000000000001</v>
      </c>
      <c r="GP31">
        <v>2.4621599999999999</v>
      </c>
      <c r="GQ31">
        <v>33.670499999999997</v>
      </c>
      <c r="GR31">
        <v>15.2265</v>
      </c>
      <c r="GS31">
        <v>18</v>
      </c>
      <c r="GT31">
        <v>624.30399999999997</v>
      </c>
      <c r="GU31">
        <v>370.10199999999998</v>
      </c>
      <c r="GV31">
        <v>27.001799999999999</v>
      </c>
      <c r="GW31">
        <v>25.279399999999999</v>
      </c>
      <c r="GX31">
        <v>29.999700000000001</v>
      </c>
      <c r="GY31">
        <v>25.360199999999999</v>
      </c>
      <c r="GZ31">
        <v>25.3504</v>
      </c>
      <c r="HA31">
        <v>21.209399999999999</v>
      </c>
      <c r="HB31">
        <v>15</v>
      </c>
      <c r="HC31">
        <v>-30</v>
      </c>
      <c r="HD31">
        <v>26.9451</v>
      </c>
      <c r="HE31">
        <v>403.47199999999998</v>
      </c>
      <c r="HF31">
        <v>0</v>
      </c>
      <c r="HG31">
        <v>100.133</v>
      </c>
      <c r="HH31">
        <v>98.260999999999996</v>
      </c>
    </row>
    <row r="32" spans="1:216" x14ac:dyDescent="0.2">
      <c r="A32">
        <v>14</v>
      </c>
      <c r="B32">
        <v>1690145531</v>
      </c>
      <c r="C32">
        <v>793</v>
      </c>
      <c r="D32" t="s">
        <v>378</v>
      </c>
      <c r="E32" t="s">
        <v>379</v>
      </c>
      <c r="F32" t="s">
        <v>348</v>
      </c>
      <c r="G32" t="s">
        <v>392</v>
      </c>
      <c r="H32">
        <v>20230723</v>
      </c>
      <c r="I32" t="s">
        <v>393</v>
      </c>
      <c r="J32" t="s">
        <v>394</v>
      </c>
      <c r="K32" t="s">
        <v>395</v>
      </c>
      <c r="L32">
        <v>1690145531</v>
      </c>
      <c r="M32">
        <f t="shared" si="0"/>
        <v>8.1343691580283446E-4</v>
      </c>
      <c r="N32">
        <f t="shared" si="1"/>
        <v>0.8134369158028345</v>
      </c>
      <c r="O32">
        <f t="shared" si="2"/>
        <v>2.1675900130947681</v>
      </c>
      <c r="P32">
        <f t="shared" si="3"/>
        <v>400.07</v>
      </c>
      <c r="Q32">
        <f t="shared" si="4"/>
        <v>354.86230396811112</v>
      </c>
      <c r="R32">
        <f t="shared" si="5"/>
        <v>35.693962886068704</v>
      </c>
      <c r="S32">
        <f t="shared" si="6"/>
        <v>40.241196577229999</v>
      </c>
      <c r="T32">
        <f t="shared" si="7"/>
        <v>8.884517670243143E-2</v>
      </c>
      <c r="U32">
        <f t="shared" si="8"/>
        <v>2.9288032486163269</v>
      </c>
      <c r="V32">
        <f t="shared" si="9"/>
        <v>8.7374631464064836E-2</v>
      </c>
      <c r="W32">
        <f t="shared" si="10"/>
        <v>5.4739239837373471E-2</v>
      </c>
      <c r="X32">
        <f t="shared" si="11"/>
        <v>12.378895815352752</v>
      </c>
      <c r="Y32">
        <f t="shared" si="12"/>
        <v>26.455382248636653</v>
      </c>
      <c r="Z32">
        <f t="shared" si="13"/>
        <v>25.924399999999999</v>
      </c>
      <c r="AA32">
        <f t="shared" si="14"/>
        <v>3.3591931468873493</v>
      </c>
      <c r="AB32">
        <f t="shared" si="15"/>
        <v>70.100724547972632</v>
      </c>
      <c r="AC32">
        <f t="shared" si="16"/>
        <v>2.4498074417894999</v>
      </c>
      <c r="AD32">
        <f t="shared" si="17"/>
        <v>3.4946963210244744</v>
      </c>
      <c r="AE32">
        <f t="shared" si="18"/>
        <v>0.90938570509784933</v>
      </c>
      <c r="AF32">
        <f t="shared" si="19"/>
        <v>-35.872567986904997</v>
      </c>
      <c r="AG32">
        <f t="shared" si="20"/>
        <v>105.72826023910496</v>
      </c>
      <c r="AH32">
        <f t="shared" si="21"/>
        <v>7.7331275162705007</v>
      </c>
      <c r="AI32">
        <f t="shared" si="22"/>
        <v>89.967715583823207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52937.512588369071</v>
      </c>
      <c r="AO32">
        <f t="shared" si="26"/>
        <v>74.8446</v>
      </c>
      <c r="AP32">
        <f t="shared" si="27"/>
        <v>63.094177811063602</v>
      </c>
      <c r="AQ32">
        <f t="shared" si="28"/>
        <v>0.84300240513094604</v>
      </c>
      <c r="AR32">
        <f t="shared" si="29"/>
        <v>0.16539464190272582</v>
      </c>
      <c r="AS32">
        <v>1690145531</v>
      </c>
      <c r="AT32">
        <v>400.07</v>
      </c>
      <c r="AU32">
        <v>402.56200000000001</v>
      </c>
      <c r="AV32">
        <v>24.355499999999999</v>
      </c>
      <c r="AW32">
        <v>23.562200000000001</v>
      </c>
      <c r="AX32">
        <v>406.44600000000003</v>
      </c>
      <c r="AY32">
        <v>24.333500000000001</v>
      </c>
      <c r="AZ32">
        <v>600.24599999999998</v>
      </c>
      <c r="BA32">
        <v>100.485</v>
      </c>
      <c r="BB32">
        <v>0.10038900000000001</v>
      </c>
      <c r="BC32">
        <v>26.594000000000001</v>
      </c>
      <c r="BD32">
        <v>25.924399999999999</v>
      </c>
      <c r="BE32">
        <v>999.9</v>
      </c>
      <c r="BF32">
        <v>0</v>
      </c>
      <c r="BG32">
        <v>0</v>
      </c>
      <c r="BH32">
        <v>9947.5</v>
      </c>
      <c r="BI32">
        <v>0</v>
      </c>
      <c r="BJ32">
        <v>215.48</v>
      </c>
      <c r="BK32">
        <v>-2.4921899999999999</v>
      </c>
      <c r="BL32">
        <v>410.05700000000002</v>
      </c>
      <c r="BM32">
        <v>412.27600000000001</v>
      </c>
      <c r="BN32">
        <v>0.79329300000000003</v>
      </c>
      <c r="BO32">
        <v>402.56200000000001</v>
      </c>
      <c r="BP32">
        <v>23.562200000000001</v>
      </c>
      <c r="BQ32">
        <v>2.4473600000000002</v>
      </c>
      <c r="BR32">
        <v>2.3676499999999998</v>
      </c>
      <c r="BS32">
        <v>20.680599999999998</v>
      </c>
      <c r="BT32">
        <v>20.144200000000001</v>
      </c>
      <c r="BU32">
        <v>74.8446</v>
      </c>
      <c r="BV32">
        <v>0.89987200000000001</v>
      </c>
      <c r="BW32">
        <v>0.10012799999999999</v>
      </c>
      <c r="BX32">
        <v>0</v>
      </c>
      <c r="BY32">
        <v>2.4628000000000001</v>
      </c>
      <c r="BZ32">
        <v>0</v>
      </c>
      <c r="CA32">
        <v>2039.17</v>
      </c>
      <c r="CB32">
        <v>715.14599999999996</v>
      </c>
      <c r="CC32">
        <v>33.375</v>
      </c>
      <c r="CD32">
        <v>38.186999999999998</v>
      </c>
      <c r="CE32">
        <v>36.25</v>
      </c>
      <c r="CF32">
        <v>36.375</v>
      </c>
      <c r="CG32">
        <v>34.561999999999998</v>
      </c>
      <c r="CH32">
        <v>67.349999999999994</v>
      </c>
      <c r="CI32">
        <v>7.49</v>
      </c>
      <c r="CJ32">
        <v>0</v>
      </c>
      <c r="CK32">
        <v>1690145536.9000001</v>
      </c>
      <c r="CL32">
        <v>0</v>
      </c>
      <c r="CM32">
        <v>1690144594</v>
      </c>
      <c r="CN32" t="s">
        <v>349</v>
      </c>
      <c r="CO32">
        <v>1690144594</v>
      </c>
      <c r="CP32">
        <v>1690144590</v>
      </c>
      <c r="CQ32">
        <v>21</v>
      </c>
      <c r="CR32">
        <v>0.06</v>
      </c>
      <c r="CS32">
        <v>3.2000000000000001E-2</v>
      </c>
      <c r="CT32">
        <v>-6.3769999999999998</v>
      </c>
      <c r="CU32">
        <v>2.1999999999999999E-2</v>
      </c>
      <c r="CV32">
        <v>409</v>
      </c>
      <c r="CW32">
        <v>23</v>
      </c>
      <c r="CX32">
        <v>0.18</v>
      </c>
      <c r="CY32">
        <v>0.05</v>
      </c>
      <c r="CZ32">
        <v>2.137959072638</v>
      </c>
      <c r="DA32">
        <v>0.23506170370047799</v>
      </c>
      <c r="DB32">
        <v>3.59386286167966E-2</v>
      </c>
      <c r="DC32">
        <v>1</v>
      </c>
      <c r="DD32">
        <v>402.51974999999999</v>
      </c>
      <c r="DE32">
        <v>7.9443609022055398E-2</v>
      </c>
      <c r="DF32">
        <v>1.60058583025036E-2</v>
      </c>
      <c r="DG32">
        <v>-1</v>
      </c>
      <c r="DH32">
        <v>74.956699999999998</v>
      </c>
      <c r="DI32">
        <v>-0.44415379074982497</v>
      </c>
      <c r="DJ32">
        <v>0.14233217017479599</v>
      </c>
      <c r="DK32">
        <v>1</v>
      </c>
      <c r="DL32">
        <v>2</v>
      </c>
      <c r="DM32">
        <v>2</v>
      </c>
      <c r="DN32" t="s">
        <v>350</v>
      </c>
      <c r="DO32">
        <v>3.1566100000000001</v>
      </c>
      <c r="DP32">
        <v>2.83175</v>
      </c>
      <c r="DQ32">
        <v>9.5300499999999996E-2</v>
      </c>
      <c r="DR32">
        <v>9.4933600000000007E-2</v>
      </c>
      <c r="DS32">
        <v>0.121547</v>
      </c>
      <c r="DT32">
        <v>0.118793</v>
      </c>
      <c r="DU32">
        <v>28621.599999999999</v>
      </c>
      <c r="DV32">
        <v>29704.1</v>
      </c>
      <c r="DW32">
        <v>29397.200000000001</v>
      </c>
      <c r="DX32">
        <v>30604.2</v>
      </c>
      <c r="DY32">
        <v>33842.300000000003</v>
      </c>
      <c r="DZ32">
        <v>35263.9</v>
      </c>
      <c r="EA32">
        <v>40382.9</v>
      </c>
      <c r="EB32">
        <v>42365.1</v>
      </c>
      <c r="EC32">
        <v>2.2115499999999999</v>
      </c>
      <c r="ED32">
        <v>1.8580700000000001</v>
      </c>
      <c r="EE32">
        <v>0.109516</v>
      </c>
      <c r="EF32">
        <v>0</v>
      </c>
      <c r="EG32">
        <v>24.127600000000001</v>
      </c>
      <c r="EH32">
        <v>999.9</v>
      </c>
      <c r="EI32">
        <v>57.911000000000001</v>
      </c>
      <c r="EJ32">
        <v>31.33</v>
      </c>
      <c r="EK32">
        <v>26.494599999999998</v>
      </c>
      <c r="EL32">
        <v>61.4495</v>
      </c>
      <c r="EM32">
        <v>25.725200000000001</v>
      </c>
      <c r="EN32">
        <v>1</v>
      </c>
      <c r="EO32">
        <v>-0.12935199999999999</v>
      </c>
      <c r="EP32">
        <v>-1.8719300000000001</v>
      </c>
      <c r="EQ32">
        <v>20.299199999999999</v>
      </c>
      <c r="ER32">
        <v>5.24125</v>
      </c>
      <c r="ES32">
        <v>11.8302</v>
      </c>
      <c r="ET32">
        <v>4.9817499999999999</v>
      </c>
      <c r="EU32">
        <v>3.29983</v>
      </c>
      <c r="EV32">
        <v>6417.1</v>
      </c>
      <c r="EW32">
        <v>9999</v>
      </c>
      <c r="EX32">
        <v>226.6</v>
      </c>
      <c r="EY32">
        <v>93</v>
      </c>
      <c r="EZ32">
        <v>1.8736299999999999</v>
      </c>
      <c r="FA32">
        <v>1.87927</v>
      </c>
      <c r="FB32">
        <v>1.8796999999999999</v>
      </c>
      <c r="FC32">
        <v>1.8803399999999999</v>
      </c>
      <c r="FD32">
        <v>1.8778999999999999</v>
      </c>
      <c r="FE32">
        <v>1.8767199999999999</v>
      </c>
      <c r="FF32">
        <v>1.87741</v>
      </c>
      <c r="FG32">
        <v>1.8751500000000001</v>
      </c>
      <c r="FH32">
        <v>0</v>
      </c>
      <c r="FI32">
        <v>0</v>
      </c>
      <c r="FJ32">
        <v>0</v>
      </c>
      <c r="FK32">
        <v>0</v>
      </c>
      <c r="FL32" t="s">
        <v>351</v>
      </c>
      <c r="FM32" t="s">
        <v>352</v>
      </c>
      <c r="FN32" t="s">
        <v>353</v>
      </c>
      <c r="FO32" t="s">
        <v>353</v>
      </c>
      <c r="FP32" t="s">
        <v>353</v>
      </c>
      <c r="FQ32" t="s">
        <v>353</v>
      </c>
      <c r="FR32">
        <v>0</v>
      </c>
      <c r="FS32">
        <v>100</v>
      </c>
      <c r="FT32">
        <v>100</v>
      </c>
      <c r="FU32">
        <v>-6.3760000000000003</v>
      </c>
      <c r="FV32">
        <v>2.1999999999999999E-2</v>
      </c>
      <c r="FW32">
        <v>-6.3771653658445597</v>
      </c>
      <c r="FX32">
        <v>1.4527828764109799E-4</v>
      </c>
      <c r="FY32">
        <v>-4.3579519040863002E-7</v>
      </c>
      <c r="FZ32">
        <v>2.0799061152897499E-10</v>
      </c>
      <c r="GA32">
        <v>2.19500000000004E-2</v>
      </c>
      <c r="GB32">
        <v>0</v>
      </c>
      <c r="GC32">
        <v>0</v>
      </c>
      <c r="GD32">
        <v>0</v>
      </c>
      <c r="GE32">
        <v>4</v>
      </c>
      <c r="GF32">
        <v>2147</v>
      </c>
      <c r="GG32">
        <v>-1</v>
      </c>
      <c r="GH32">
        <v>-1</v>
      </c>
      <c r="GI32">
        <v>15.6</v>
      </c>
      <c r="GJ32">
        <v>15.7</v>
      </c>
      <c r="GK32">
        <v>1.0546899999999999</v>
      </c>
      <c r="GL32">
        <v>2.5659200000000002</v>
      </c>
      <c r="GM32">
        <v>1.54541</v>
      </c>
      <c r="GN32">
        <v>2.2741699999999998</v>
      </c>
      <c r="GO32">
        <v>1.5979000000000001</v>
      </c>
      <c r="GP32">
        <v>2.3278799999999999</v>
      </c>
      <c r="GQ32">
        <v>33.670499999999997</v>
      </c>
      <c r="GR32">
        <v>15.2003</v>
      </c>
      <c r="GS32">
        <v>18</v>
      </c>
      <c r="GT32">
        <v>624.27200000000005</v>
      </c>
      <c r="GU32">
        <v>370.21699999999998</v>
      </c>
      <c r="GV32">
        <v>27.402100000000001</v>
      </c>
      <c r="GW32">
        <v>25.235299999999999</v>
      </c>
      <c r="GX32">
        <v>29.9998</v>
      </c>
      <c r="GY32">
        <v>25.327000000000002</v>
      </c>
      <c r="GZ32">
        <v>25.317900000000002</v>
      </c>
      <c r="HA32">
        <v>21.1707</v>
      </c>
      <c r="HB32">
        <v>15</v>
      </c>
      <c r="HC32">
        <v>-30</v>
      </c>
      <c r="HD32">
        <v>27.436</v>
      </c>
      <c r="HE32">
        <v>402.53500000000003</v>
      </c>
      <c r="HF32">
        <v>0</v>
      </c>
      <c r="HG32">
        <v>100.137</v>
      </c>
      <c r="HH32">
        <v>98.273799999999994</v>
      </c>
    </row>
    <row r="33" spans="1:216" x14ac:dyDescent="0.2">
      <c r="A33">
        <v>15</v>
      </c>
      <c r="B33">
        <v>1690145592.0999999</v>
      </c>
      <c r="C33">
        <v>854.09999990463302</v>
      </c>
      <c r="D33" t="s">
        <v>380</v>
      </c>
      <c r="E33" t="s">
        <v>381</v>
      </c>
      <c r="F33" t="s">
        <v>348</v>
      </c>
      <c r="G33" t="s">
        <v>392</v>
      </c>
      <c r="H33">
        <v>20230723</v>
      </c>
      <c r="I33" t="s">
        <v>393</v>
      </c>
      <c r="J33" t="s">
        <v>394</v>
      </c>
      <c r="K33" t="s">
        <v>395</v>
      </c>
      <c r="L33">
        <v>1690145592.0999999</v>
      </c>
      <c r="M33">
        <f t="shared" si="0"/>
        <v>7.5602184576972395E-4</v>
      </c>
      <c r="N33">
        <f t="shared" si="1"/>
        <v>0.75602184576972398</v>
      </c>
      <c r="O33">
        <f t="shared" si="2"/>
        <v>1.4500815368401374</v>
      </c>
      <c r="P33">
        <f t="shared" si="3"/>
        <v>400.03899999999999</v>
      </c>
      <c r="Q33">
        <f t="shared" si="4"/>
        <v>365.01744000527333</v>
      </c>
      <c r="R33">
        <f t="shared" si="5"/>
        <v>36.716702296423769</v>
      </c>
      <c r="S33">
        <f t="shared" si="6"/>
        <v>40.239482447049298</v>
      </c>
      <c r="T33">
        <f t="shared" si="7"/>
        <v>8.0496703762836602E-2</v>
      </c>
      <c r="U33">
        <f t="shared" si="8"/>
        <v>2.9349280704895921</v>
      </c>
      <c r="V33">
        <f t="shared" si="9"/>
        <v>7.9289993040300391E-2</v>
      </c>
      <c r="W33">
        <f t="shared" si="10"/>
        <v>4.9663156868152966E-2</v>
      </c>
      <c r="X33">
        <f t="shared" si="11"/>
        <v>9.897185619776069</v>
      </c>
      <c r="Y33">
        <f t="shared" si="12"/>
        <v>26.536855590606677</v>
      </c>
      <c r="Z33">
        <f t="shared" si="13"/>
        <v>26.027999999999999</v>
      </c>
      <c r="AA33">
        <f t="shared" si="14"/>
        <v>3.379853133011085</v>
      </c>
      <c r="AB33">
        <f t="shared" si="15"/>
        <v>69.731289337501224</v>
      </c>
      <c r="AC33">
        <f t="shared" si="16"/>
        <v>2.4485349721553997</v>
      </c>
      <c r="AD33">
        <f t="shared" si="17"/>
        <v>3.5113863452379719</v>
      </c>
      <c r="AE33">
        <f t="shared" si="18"/>
        <v>0.93131816085568531</v>
      </c>
      <c r="AF33">
        <f t="shared" si="19"/>
        <v>-33.340563398444829</v>
      </c>
      <c r="AG33">
        <f t="shared" si="20"/>
        <v>102.35759107793071</v>
      </c>
      <c r="AH33">
        <f t="shared" si="21"/>
        <v>7.4778785555829943</v>
      </c>
      <c r="AI33">
        <f t="shared" si="22"/>
        <v>86.392091854844949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53100.913378242782</v>
      </c>
      <c r="AO33">
        <f t="shared" si="26"/>
        <v>59.8429</v>
      </c>
      <c r="AP33">
        <f t="shared" si="27"/>
        <v>50.447444694184483</v>
      </c>
      <c r="AQ33">
        <f t="shared" si="28"/>
        <v>0.84299799465240632</v>
      </c>
      <c r="AR33">
        <f t="shared" si="29"/>
        <v>0.16538612967914437</v>
      </c>
      <c r="AS33">
        <v>1690145592.0999999</v>
      </c>
      <c r="AT33">
        <v>400.03899999999999</v>
      </c>
      <c r="AU33">
        <v>401.791</v>
      </c>
      <c r="AV33">
        <v>24.341999999999999</v>
      </c>
      <c r="AW33">
        <v>23.604600000000001</v>
      </c>
      <c r="AX33">
        <v>406.41500000000002</v>
      </c>
      <c r="AY33">
        <v>24.3201</v>
      </c>
      <c r="AZ33">
        <v>600.178</v>
      </c>
      <c r="BA33">
        <v>100.489</v>
      </c>
      <c r="BB33">
        <v>9.9898700000000007E-2</v>
      </c>
      <c r="BC33">
        <v>26.674900000000001</v>
      </c>
      <c r="BD33">
        <v>26.027999999999999</v>
      </c>
      <c r="BE33">
        <v>999.9</v>
      </c>
      <c r="BF33">
        <v>0</v>
      </c>
      <c r="BG33">
        <v>0</v>
      </c>
      <c r="BH33">
        <v>9981.8799999999992</v>
      </c>
      <c r="BI33">
        <v>0</v>
      </c>
      <c r="BJ33">
        <v>241.95099999999999</v>
      </c>
      <c r="BK33">
        <v>-1.7523200000000001</v>
      </c>
      <c r="BL33">
        <v>410.02</v>
      </c>
      <c r="BM33">
        <v>411.505</v>
      </c>
      <c r="BN33">
        <v>0.73738099999999995</v>
      </c>
      <c r="BO33">
        <v>401.791</v>
      </c>
      <c r="BP33">
        <v>23.604600000000001</v>
      </c>
      <c r="BQ33">
        <v>2.44611</v>
      </c>
      <c r="BR33">
        <v>2.37201</v>
      </c>
      <c r="BS33">
        <v>20.6723</v>
      </c>
      <c r="BT33">
        <v>20.173999999999999</v>
      </c>
      <c r="BU33">
        <v>59.8429</v>
      </c>
      <c r="BV33">
        <v>0.90005100000000005</v>
      </c>
      <c r="BW33">
        <v>9.9948700000000001E-2</v>
      </c>
      <c r="BX33">
        <v>0</v>
      </c>
      <c r="BY33">
        <v>2.0659999999999998</v>
      </c>
      <c r="BZ33">
        <v>0</v>
      </c>
      <c r="CA33">
        <v>2301.3200000000002</v>
      </c>
      <c r="CB33">
        <v>571.82600000000002</v>
      </c>
      <c r="CC33">
        <v>33.311999999999998</v>
      </c>
      <c r="CD33">
        <v>38.25</v>
      </c>
      <c r="CE33">
        <v>36.25</v>
      </c>
      <c r="CF33">
        <v>36.625</v>
      </c>
      <c r="CG33">
        <v>34.5</v>
      </c>
      <c r="CH33">
        <v>53.86</v>
      </c>
      <c r="CI33">
        <v>5.98</v>
      </c>
      <c r="CJ33">
        <v>0</v>
      </c>
      <c r="CK33">
        <v>1690145598.0999999</v>
      </c>
      <c r="CL33">
        <v>0</v>
      </c>
      <c r="CM33">
        <v>1690144594</v>
      </c>
      <c r="CN33" t="s">
        <v>349</v>
      </c>
      <c r="CO33">
        <v>1690144594</v>
      </c>
      <c r="CP33">
        <v>1690144590</v>
      </c>
      <c r="CQ33">
        <v>21</v>
      </c>
      <c r="CR33">
        <v>0.06</v>
      </c>
      <c r="CS33">
        <v>3.2000000000000001E-2</v>
      </c>
      <c r="CT33">
        <v>-6.3769999999999998</v>
      </c>
      <c r="CU33">
        <v>2.1999999999999999E-2</v>
      </c>
      <c r="CV33">
        <v>409</v>
      </c>
      <c r="CW33">
        <v>23</v>
      </c>
      <c r="CX33">
        <v>0.18</v>
      </c>
      <c r="CY33">
        <v>0.05</v>
      </c>
      <c r="CZ33">
        <v>1.51383878432757</v>
      </c>
      <c r="DA33">
        <v>-1.0614127185539999E-2</v>
      </c>
      <c r="DB33">
        <v>3.1844797347050702E-2</v>
      </c>
      <c r="DC33">
        <v>1</v>
      </c>
      <c r="DD33">
        <v>401.89795238095201</v>
      </c>
      <c r="DE33">
        <v>-0.15341253288552101</v>
      </c>
      <c r="DF33">
        <v>2.3550303183723999E-2</v>
      </c>
      <c r="DG33">
        <v>-1</v>
      </c>
      <c r="DH33">
        <v>59.954715</v>
      </c>
      <c r="DI33">
        <v>-0.23020020515964501</v>
      </c>
      <c r="DJ33">
        <v>0.15689691926548499</v>
      </c>
      <c r="DK33">
        <v>1</v>
      </c>
      <c r="DL33">
        <v>2</v>
      </c>
      <c r="DM33">
        <v>2</v>
      </c>
      <c r="DN33" t="s">
        <v>350</v>
      </c>
      <c r="DO33">
        <v>3.1564800000000002</v>
      </c>
      <c r="DP33">
        <v>2.8315600000000001</v>
      </c>
      <c r="DQ33">
        <v>9.5305299999999996E-2</v>
      </c>
      <c r="DR33">
        <v>9.4805100000000003E-2</v>
      </c>
      <c r="DS33">
        <v>0.121512</v>
      </c>
      <c r="DT33">
        <v>0.118954</v>
      </c>
      <c r="DU33">
        <v>28624.3</v>
      </c>
      <c r="DV33">
        <v>29711.3</v>
      </c>
      <c r="DW33">
        <v>29400</v>
      </c>
      <c r="DX33">
        <v>30607.200000000001</v>
      </c>
      <c r="DY33">
        <v>33846.400000000001</v>
      </c>
      <c r="DZ33">
        <v>35260.699999999997</v>
      </c>
      <c r="EA33">
        <v>40386.400000000001</v>
      </c>
      <c r="EB33">
        <v>42369.4</v>
      </c>
      <c r="EC33">
        <v>2.2117</v>
      </c>
      <c r="ED33">
        <v>1.8586800000000001</v>
      </c>
      <c r="EE33">
        <v>0.109151</v>
      </c>
      <c r="EF33">
        <v>0</v>
      </c>
      <c r="EG33">
        <v>24.237500000000001</v>
      </c>
      <c r="EH33">
        <v>999.9</v>
      </c>
      <c r="EI33">
        <v>57.85</v>
      </c>
      <c r="EJ33">
        <v>31.34</v>
      </c>
      <c r="EK33">
        <v>26.480399999999999</v>
      </c>
      <c r="EL33">
        <v>61.428600000000003</v>
      </c>
      <c r="EM33">
        <v>25.3886</v>
      </c>
      <c r="EN33">
        <v>1</v>
      </c>
      <c r="EO33">
        <v>-0.133547</v>
      </c>
      <c r="EP33">
        <v>-0.93579000000000001</v>
      </c>
      <c r="EQ33">
        <v>20.307500000000001</v>
      </c>
      <c r="ER33">
        <v>5.2413999999999996</v>
      </c>
      <c r="ES33">
        <v>11.829800000000001</v>
      </c>
      <c r="ET33">
        <v>4.98285</v>
      </c>
      <c r="EU33">
        <v>3.29983</v>
      </c>
      <c r="EV33">
        <v>6418.3</v>
      </c>
      <c r="EW33">
        <v>9999</v>
      </c>
      <c r="EX33">
        <v>226.6</v>
      </c>
      <c r="EY33">
        <v>93</v>
      </c>
      <c r="EZ33">
        <v>1.8736299999999999</v>
      </c>
      <c r="FA33">
        <v>1.87927</v>
      </c>
      <c r="FB33">
        <v>1.8797200000000001</v>
      </c>
      <c r="FC33">
        <v>1.8803399999999999</v>
      </c>
      <c r="FD33">
        <v>1.8778999999999999</v>
      </c>
      <c r="FE33">
        <v>1.8767100000000001</v>
      </c>
      <c r="FF33">
        <v>1.8774200000000001</v>
      </c>
      <c r="FG33">
        <v>1.8751500000000001</v>
      </c>
      <c r="FH33">
        <v>0</v>
      </c>
      <c r="FI33">
        <v>0</v>
      </c>
      <c r="FJ33">
        <v>0</v>
      </c>
      <c r="FK33">
        <v>0</v>
      </c>
      <c r="FL33" t="s">
        <v>351</v>
      </c>
      <c r="FM33" t="s">
        <v>352</v>
      </c>
      <c r="FN33" t="s">
        <v>353</v>
      </c>
      <c r="FO33" t="s">
        <v>353</v>
      </c>
      <c r="FP33" t="s">
        <v>353</v>
      </c>
      <c r="FQ33" t="s">
        <v>353</v>
      </c>
      <c r="FR33">
        <v>0</v>
      </c>
      <c r="FS33">
        <v>100</v>
      </c>
      <c r="FT33">
        <v>100</v>
      </c>
      <c r="FU33">
        <v>-6.3760000000000003</v>
      </c>
      <c r="FV33">
        <v>2.1899999999999999E-2</v>
      </c>
      <c r="FW33">
        <v>-6.3771653658445597</v>
      </c>
      <c r="FX33">
        <v>1.4527828764109799E-4</v>
      </c>
      <c r="FY33">
        <v>-4.3579519040863002E-7</v>
      </c>
      <c r="FZ33">
        <v>2.0799061152897499E-10</v>
      </c>
      <c r="GA33">
        <v>2.19500000000004E-2</v>
      </c>
      <c r="GB33">
        <v>0</v>
      </c>
      <c r="GC33">
        <v>0</v>
      </c>
      <c r="GD33">
        <v>0</v>
      </c>
      <c r="GE33">
        <v>4</v>
      </c>
      <c r="GF33">
        <v>2147</v>
      </c>
      <c r="GG33">
        <v>-1</v>
      </c>
      <c r="GH33">
        <v>-1</v>
      </c>
      <c r="GI33">
        <v>16.600000000000001</v>
      </c>
      <c r="GJ33">
        <v>16.7</v>
      </c>
      <c r="GK33">
        <v>1.0534699999999999</v>
      </c>
      <c r="GL33">
        <v>2.5647000000000002</v>
      </c>
      <c r="GM33">
        <v>1.54541</v>
      </c>
      <c r="GN33">
        <v>2.2741699999999998</v>
      </c>
      <c r="GO33">
        <v>1.5979000000000001</v>
      </c>
      <c r="GP33">
        <v>2.32056</v>
      </c>
      <c r="GQ33">
        <v>33.670499999999997</v>
      </c>
      <c r="GR33">
        <v>15.1915</v>
      </c>
      <c r="GS33">
        <v>18</v>
      </c>
      <c r="GT33">
        <v>624.06700000000001</v>
      </c>
      <c r="GU33">
        <v>370.37900000000002</v>
      </c>
      <c r="GV33">
        <v>26.88</v>
      </c>
      <c r="GW33">
        <v>25.202400000000001</v>
      </c>
      <c r="GX33">
        <v>29.9999</v>
      </c>
      <c r="GY33">
        <v>25.299600000000002</v>
      </c>
      <c r="GZ33">
        <v>25.2944</v>
      </c>
      <c r="HA33">
        <v>21.145499999999998</v>
      </c>
      <c r="HB33">
        <v>15</v>
      </c>
      <c r="HC33">
        <v>-30</v>
      </c>
      <c r="HD33">
        <v>26.8582</v>
      </c>
      <c r="HE33">
        <v>401.81700000000001</v>
      </c>
      <c r="HF33">
        <v>0</v>
      </c>
      <c r="HG33">
        <v>100.146</v>
      </c>
      <c r="HH33">
        <v>98.283500000000004</v>
      </c>
    </row>
    <row r="34" spans="1:216" x14ac:dyDescent="0.2">
      <c r="A34">
        <v>16</v>
      </c>
      <c r="B34">
        <v>1690145653.0999999</v>
      </c>
      <c r="C34">
        <v>915.09999990463302</v>
      </c>
      <c r="D34" t="s">
        <v>382</v>
      </c>
      <c r="E34" t="s">
        <v>383</v>
      </c>
      <c r="F34" t="s">
        <v>348</v>
      </c>
      <c r="G34" t="s">
        <v>392</v>
      </c>
      <c r="H34">
        <v>20230723</v>
      </c>
      <c r="I34" t="s">
        <v>393</v>
      </c>
      <c r="J34" t="s">
        <v>394</v>
      </c>
      <c r="K34" t="s">
        <v>395</v>
      </c>
      <c r="L34">
        <v>1690145653.0999999</v>
      </c>
      <c r="M34">
        <f t="shared" si="0"/>
        <v>7.2167758787146255E-4</v>
      </c>
      <c r="N34">
        <f t="shared" si="1"/>
        <v>0.72167758787146252</v>
      </c>
      <c r="O34">
        <f t="shared" si="2"/>
        <v>1.092867691485347</v>
      </c>
      <c r="P34">
        <f t="shared" si="3"/>
        <v>400.00299999999999</v>
      </c>
      <c r="Q34">
        <f t="shared" si="4"/>
        <v>371.21205630612394</v>
      </c>
      <c r="R34">
        <f t="shared" si="5"/>
        <v>37.336776378526153</v>
      </c>
      <c r="S34">
        <f t="shared" si="6"/>
        <v>40.232590262163896</v>
      </c>
      <c r="T34">
        <f t="shared" si="7"/>
        <v>7.7147790864887669E-2</v>
      </c>
      <c r="U34">
        <f t="shared" si="8"/>
        <v>2.944658767045393</v>
      </c>
      <c r="V34">
        <f t="shared" si="9"/>
        <v>7.6042260015464505E-2</v>
      </c>
      <c r="W34">
        <f t="shared" si="10"/>
        <v>4.7624420263778111E-2</v>
      </c>
      <c r="X34">
        <f t="shared" si="11"/>
        <v>8.2927208252213802</v>
      </c>
      <c r="Y34">
        <f t="shared" si="12"/>
        <v>26.474347193631139</v>
      </c>
      <c r="Z34">
        <f t="shared" si="13"/>
        <v>26.0291</v>
      </c>
      <c r="AA34">
        <f t="shared" si="14"/>
        <v>3.3800730898638407</v>
      </c>
      <c r="AB34">
        <f t="shared" si="15"/>
        <v>70.121171265836793</v>
      </c>
      <c r="AC34">
        <f t="shared" si="16"/>
        <v>2.4531939667233895</v>
      </c>
      <c r="AD34">
        <f t="shared" si="17"/>
        <v>3.4985068310155163</v>
      </c>
      <c r="AE34">
        <f t="shared" si="18"/>
        <v>0.92687912314045118</v>
      </c>
      <c r="AF34">
        <f t="shared" si="19"/>
        <v>-31.825981625131497</v>
      </c>
      <c r="AG34">
        <f t="shared" si="20"/>
        <v>92.616175508118332</v>
      </c>
      <c r="AH34">
        <f t="shared" si="21"/>
        <v>6.7417738518084578</v>
      </c>
      <c r="AI34">
        <f t="shared" si="22"/>
        <v>75.824688560016668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53394.527771237546</v>
      </c>
      <c r="AO34">
        <f t="shared" si="26"/>
        <v>50.138300000000001</v>
      </c>
      <c r="AP34">
        <f t="shared" si="27"/>
        <v>42.266766893897085</v>
      </c>
      <c r="AQ34">
        <f t="shared" si="28"/>
        <v>0.84300358994814517</v>
      </c>
      <c r="AR34">
        <f t="shared" si="29"/>
        <v>0.16539692859992022</v>
      </c>
      <c r="AS34">
        <v>1690145653.0999999</v>
      </c>
      <c r="AT34">
        <v>400.00299999999999</v>
      </c>
      <c r="AU34">
        <v>401.38400000000001</v>
      </c>
      <c r="AV34">
        <v>24.3903</v>
      </c>
      <c r="AW34">
        <v>23.686499999999999</v>
      </c>
      <c r="AX34">
        <v>406.37900000000002</v>
      </c>
      <c r="AY34">
        <v>24.368400000000001</v>
      </c>
      <c r="AZ34">
        <v>600.23500000000001</v>
      </c>
      <c r="BA34">
        <v>100.48099999999999</v>
      </c>
      <c r="BB34">
        <v>9.9721299999999999E-2</v>
      </c>
      <c r="BC34">
        <v>26.612500000000001</v>
      </c>
      <c r="BD34">
        <v>26.0291</v>
      </c>
      <c r="BE34">
        <v>999.9</v>
      </c>
      <c r="BF34">
        <v>0</v>
      </c>
      <c r="BG34">
        <v>0</v>
      </c>
      <c r="BH34">
        <v>10038.1</v>
      </c>
      <c r="BI34">
        <v>0</v>
      </c>
      <c r="BJ34">
        <v>244.774</v>
      </c>
      <c r="BK34">
        <v>-1.38113</v>
      </c>
      <c r="BL34">
        <v>410.00299999999999</v>
      </c>
      <c r="BM34">
        <v>411.12200000000001</v>
      </c>
      <c r="BN34">
        <v>0.70382100000000003</v>
      </c>
      <c r="BO34">
        <v>401.38400000000001</v>
      </c>
      <c r="BP34">
        <v>23.686499999999999</v>
      </c>
      <c r="BQ34">
        <v>2.4507699999999999</v>
      </c>
      <c r="BR34">
        <v>2.3800500000000002</v>
      </c>
      <c r="BS34">
        <v>20.703199999999999</v>
      </c>
      <c r="BT34">
        <v>20.2287</v>
      </c>
      <c r="BU34">
        <v>50.138300000000001</v>
      </c>
      <c r="BV34">
        <v>0.89993800000000002</v>
      </c>
      <c r="BW34">
        <v>0.100062</v>
      </c>
      <c r="BX34">
        <v>0</v>
      </c>
      <c r="BY34">
        <v>2.4300999999999999</v>
      </c>
      <c r="BZ34">
        <v>0</v>
      </c>
      <c r="CA34">
        <v>2305.79</v>
      </c>
      <c r="CB34">
        <v>479.08199999999999</v>
      </c>
      <c r="CC34">
        <v>33.375</v>
      </c>
      <c r="CD34">
        <v>38.311999999999998</v>
      </c>
      <c r="CE34">
        <v>36.311999999999998</v>
      </c>
      <c r="CF34">
        <v>36.875</v>
      </c>
      <c r="CG34">
        <v>34.561999999999998</v>
      </c>
      <c r="CH34">
        <v>45.12</v>
      </c>
      <c r="CI34">
        <v>5.0199999999999996</v>
      </c>
      <c r="CJ34">
        <v>0</v>
      </c>
      <c r="CK34">
        <v>1690145659.3</v>
      </c>
      <c r="CL34">
        <v>0</v>
      </c>
      <c r="CM34">
        <v>1690144594</v>
      </c>
      <c r="CN34" t="s">
        <v>349</v>
      </c>
      <c r="CO34">
        <v>1690144594</v>
      </c>
      <c r="CP34">
        <v>1690144590</v>
      </c>
      <c r="CQ34">
        <v>21</v>
      </c>
      <c r="CR34">
        <v>0.06</v>
      </c>
      <c r="CS34">
        <v>3.2000000000000001E-2</v>
      </c>
      <c r="CT34">
        <v>-6.3769999999999998</v>
      </c>
      <c r="CU34">
        <v>2.1999999999999999E-2</v>
      </c>
      <c r="CV34">
        <v>409</v>
      </c>
      <c r="CW34">
        <v>23</v>
      </c>
      <c r="CX34">
        <v>0.18</v>
      </c>
      <c r="CY34">
        <v>0.05</v>
      </c>
      <c r="CZ34">
        <v>1.09362988987065</v>
      </c>
      <c r="DA34">
        <v>0.64105886146608004</v>
      </c>
      <c r="DB34">
        <v>7.78566576200862E-2</v>
      </c>
      <c r="DC34">
        <v>1</v>
      </c>
      <c r="DD34">
        <v>401.41325000000001</v>
      </c>
      <c r="DE34">
        <v>0.37881203007605402</v>
      </c>
      <c r="DF34">
        <v>5.21391167934383E-2</v>
      </c>
      <c r="DG34">
        <v>-1</v>
      </c>
      <c r="DH34">
        <v>50.001214285714298</v>
      </c>
      <c r="DI34">
        <v>-0.20498487603372301</v>
      </c>
      <c r="DJ34">
        <v>0.16452148010204201</v>
      </c>
      <c r="DK34">
        <v>1</v>
      </c>
      <c r="DL34">
        <v>2</v>
      </c>
      <c r="DM34">
        <v>2</v>
      </c>
      <c r="DN34" t="s">
        <v>350</v>
      </c>
      <c r="DO34">
        <v>3.15659</v>
      </c>
      <c r="DP34">
        <v>2.8318699999999999</v>
      </c>
      <c r="DQ34">
        <v>9.5289899999999997E-2</v>
      </c>
      <c r="DR34">
        <v>9.4722000000000001E-2</v>
      </c>
      <c r="DS34">
        <v>0.121671</v>
      </c>
      <c r="DT34">
        <v>0.11923</v>
      </c>
      <c r="DU34">
        <v>28625.4</v>
      </c>
      <c r="DV34">
        <v>29712.2</v>
      </c>
      <c r="DW34">
        <v>29400.7</v>
      </c>
      <c r="DX34">
        <v>30605.3</v>
      </c>
      <c r="DY34">
        <v>33841</v>
      </c>
      <c r="DZ34">
        <v>35247.199999999997</v>
      </c>
      <c r="EA34">
        <v>40387.300000000003</v>
      </c>
      <c r="EB34">
        <v>42366.400000000001</v>
      </c>
      <c r="EC34">
        <v>2.2117200000000001</v>
      </c>
      <c r="ED34">
        <v>1.8582000000000001</v>
      </c>
      <c r="EE34">
        <v>9.70438E-2</v>
      </c>
      <c r="EF34">
        <v>0</v>
      </c>
      <c r="EG34">
        <v>24.4374</v>
      </c>
      <c r="EH34">
        <v>999.9</v>
      </c>
      <c r="EI34">
        <v>57.777000000000001</v>
      </c>
      <c r="EJ34">
        <v>31.35</v>
      </c>
      <c r="EK34">
        <v>26.464099999999998</v>
      </c>
      <c r="EL34">
        <v>61.268599999999999</v>
      </c>
      <c r="EM34">
        <v>24.9359</v>
      </c>
      <c r="EN34">
        <v>1</v>
      </c>
      <c r="EO34">
        <v>-0.13253599999999999</v>
      </c>
      <c r="EP34">
        <v>-0.60661500000000002</v>
      </c>
      <c r="EQ34">
        <v>20.309200000000001</v>
      </c>
      <c r="ER34">
        <v>5.2411000000000003</v>
      </c>
      <c r="ES34">
        <v>11.8302</v>
      </c>
      <c r="ET34">
        <v>4.9823500000000003</v>
      </c>
      <c r="EU34">
        <v>3.2999800000000001</v>
      </c>
      <c r="EV34">
        <v>6419.7</v>
      </c>
      <c r="EW34">
        <v>9999</v>
      </c>
      <c r="EX34">
        <v>226.6</v>
      </c>
      <c r="EY34">
        <v>93</v>
      </c>
      <c r="EZ34">
        <v>1.8736299999999999</v>
      </c>
      <c r="FA34">
        <v>1.8793</v>
      </c>
      <c r="FB34">
        <v>1.87971</v>
      </c>
      <c r="FC34">
        <v>1.8803399999999999</v>
      </c>
      <c r="FD34">
        <v>1.8778999999999999</v>
      </c>
      <c r="FE34">
        <v>1.8767499999999999</v>
      </c>
      <c r="FF34">
        <v>1.8774299999999999</v>
      </c>
      <c r="FG34">
        <v>1.8751599999999999</v>
      </c>
      <c r="FH34">
        <v>0</v>
      </c>
      <c r="FI34">
        <v>0</v>
      </c>
      <c r="FJ34">
        <v>0</v>
      </c>
      <c r="FK34">
        <v>0</v>
      </c>
      <c r="FL34" t="s">
        <v>351</v>
      </c>
      <c r="FM34" t="s">
        <v>352</v>
      </c>
      <c r="FN34" t="s">
        <v>353</v>
      </c>
      <c r="FO34" t="s">
        <v>353</v>
      </c>
      <c r="FP34" t="s">
        <v>353</v>
      </c>
      <c r="FQ34" t="s">
        <v>353</v>
      </c>
      <c r="FR34">
        <v>0</v>
      </c>
      <c r="FS34">
        <v>100</v>
      </c>
      <c r="FT34">
        <v>100</v>
      </c>
      <c r="FU34">
        <v>-6.3760000000000003</v>
      </c>
      <c r="FV34">
        <v>2.1899999999999999E-2</v>
      </c>
      <c r="FW34">
        <v>-6.3771653658445597</v>
      </c>
      <c r="FX34">
        <v>1.4527828764109799E-4</v>
      </c>
      <c r="FY34">
        <v>-4.3579519040863002E-7</v>
      </c>
      <c r="FZ34">
        <v>2.0799061152897499E-10</v>
      </c>
      <c r="GA34">
        <v>2.19500000000004E-2</v>
      </c>
      <c r="GB34">
        <v>0</v>
      </c>
      <c r="GC34">
        <v>0</v>
      </c>
      <c r="GD34">
        <v>0</v>
      </c>
      <c r="GE34">
        <v>4</v>
      </c>
      <c r="GF34">
        <v>2147</v>
      </c>
      <c r="GG34">
        <v>-1</v>
      </c>
      <c r="GH34">
        <v>-1</v>
      </c>
      <c r="GI34">
        <v>17.7</v>
      </c>
      <c r="GJ34">
        <v>17.7</v>
      </c>
      <c r="GK34">
        <v>1.0522499999999999</v>
      </c>
      <c r="GL34">
        <v>2.5561500000000001</v>
      </c>
      <c r="GM34">
        <v>1.54541</v>
      </c>
      <c r="GN34">
        <v>2.2741699999999998</v>
      </c>
      <c r="GO34">
        <v>1.5979000000000001</v>
      </c>
      <c r="GP34">
        <v>2.4340799999999998</v>
      </c>
      <c r="GQ34">
        <v>33.692999999999998</v>
      </c>
      <c r="GR34">
        <v>15.2003</v>
      </c>
      <c r="GS34">
        <v>18</v>
      </c>
      <c r="GT34">
        <v>624.19399999999996</v>
      </c>
      <c r="GU34">
        <v>370.221</v>
      </c>
      <c r="GV34">
        <v>26.410399999999999</v>
      </c>
      <c r="GW34">
        <v>25.224599999999999</v>
      </c>
      <c r="GX34">
        <v>30.000399999999999</v>
      </c>
      <c r="GY34">
        <v>25.309200000000001</v>
      </c>
      <c r="GZ34">
        <v>25.308800000000002</v>
      </c>
      <c r="HA34">
        <v>21.1265</v>
      </c>
      <c r="HB34">
        <v>15</v>
      </c>
      <c r="HC34">
        <v>-30</v>
      </c>
      <c r="HD34">
        <v>26.403099999999998</v>
      </c>
      <c r="HE34">
        <v>401.44099999999997</v>
      </c>
      <c r="HF34">
        <v>0</v>
      </c>
      <c r="HG34">
        <v>100.149</v>
      </c>
      <c r="HH34">
        <v>98.277100000000004</v>
      </c>
    </row>
    <row r="35" spans="1:216" x14ac:dyDescent="0.2">
      <c r="A35">
        <v>17</v>
      </c>
      <c r="B35">
        <v>1690145714.0999999</v>
      </c>
      <c r="C35">
        <v>976.09999990463302</v>
      </c>
      <c r="D35" t="s">
        <v>384</v>
      </c>
      <c r="E35" t="s">
        <v>385</v>
      </c>
      <c r="F35" t="s">
        <v>348</v>
      </c>
      <c r="G35" t="s">
        <v>392</v>
      </c>
      <c r="H35">
        <v>20230723</v>
      </c>
      <c r="I35" t="s">
        <v>393</v>
      </c>
      <c r="J35" t="s">
        <v>394</v>
      </c>
      <c r="K35" t="s">
        <v>395</v>
      </c>
      <c r="L35">
        <v>1690145714.0999999</v>
      </c>
      <c r="M35">
        <f t="shared" si="0"/>
        <v>6.8469838357321016E-4</v>
      </c>
      <c r="N35">
        <f t="shared" si="1"/>
        <v>0.68469838357321011</v>
      </c>
      <c r="O35">
        <f t="shared" si="2"/>
        <v>8.3277439540216616E-2</v>
      </c>
      <c r="P35">
        <f t="shared" si="3"/>
        <v>400.04300000000001</v>
      </c>
      <c r="Q35">
        <f t="shared" si="4"/>
        <v>392.24903371856107</v>
      </c>
      <c r="R35">
        <f t="shared" si="5"/>
        <v>39.453029918380352</v>
      </c>
      <c r="S35">
        <f t="shared" si="6"/>
        <v>40.236959408198004</v>
      </c>
      <c r="T35">
        <f t="shared" si="7"/>
        <v>7.3647255931076822E-2</v>
      </c>
      <c r="U35">
        <f t="shared" si="8"/>
        <v>2.9301647698661411</v>
      </c>
      <c r="V35">
        <f t="shared" si="9"/>
        <v>7.2634154651603486E-2</v>
      </c>
      <c r="W35">
        <f t="shared" si="10"/>
        <v>4.5486208708267938E-2</v>
      </c>
      <c r="X35">
        <f t="shared" si="11"/>
        <v>4.9222876193346785</v>
      </c>
      <c r="Y35">
        <f t="shared" si="12"/>
        <v>26.421246489083074</v>
      </c>
      <c r="Z35">
        <f t="shared" si="13"/>
        <v>26.034700000000001</v>
      </c>
      <c r="AA35">
        <f t="shared" si="14"/>
        <v>3.3811930640501502</v>
      </c>
      <c r="AB35">
        <f t="shared" si="15"/>
        <v>70.507292588655829</v>
      </c>
      <c r="AC35">
        <f t="shared" si="16"/>
        <v>2.460577629111</v>
      </c>
      <c r="AD35">
        <f t="shared" si="17"/>
        <v>3.4898200438161364</v>
      </c>
      <c r="AE35">
        <f t="shared" si="18"/>
        <v>0.92061543493915021</v>
      </c>
      <c r="AF35">
        <f t="shared" si="19"/>
        <v>-30.195198715578567</v>
      </c>
      <c r="AG35">
        <f t="shared" si="20"/>
        <v>84.609290669911147</v>
      </c>
      <c r="AH35">
        <f t="shared" si="21"/>
        <v>6.188260685612633</v>
      </c>
      <c r="AI35">
        <f t="shared" si="22"/>
        <v>65.524640259279892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52981.090639150258</v>
      </c>
      <c r="AO35">
        <f t="shared" si="26"/>
        <v>29.760300000000001</v>
      </c>
      <c r="AP35">
        <f t="shared" si="27"/>
        <v>25.088052901209679</v>
      </c>
      <c r="AQ35">
        <f t="shared" si="28"/>
        <v>0.84300403225806453</v>
      </c>
      <c r="AR35">
        <f t="shared" si="29"/>
        <v>0.16539778225806454</v>
      </c>
      <c r="AS35">
        <v>1690145714.0999999</v>
      </c>
      <c r="AT35">
        <v>400.04300000000001</v>
      </c>
      <c r="AU35">
        <v>400.4</v>
      </c>
      <c r="AV35">
        <v>24.4635</v>
      </c>
      <c r="AW35">
        <v>23.7959</v>
      </c>
      <c r="AX35">
        <v>406.41899999999998</v>
      </c>
      <c r="AY35">
        <v>24.441500000000001</v>
      </c>
      <c r="AZ35">
        <v>600.31299999999999</v>
      </c>
      <c r="BA35">
        <v>100.48099999999999</v>
      </c>
      <c r="BB35">
        <v>0.10058599999999999</v>
      </c>
      <c r="BC35">
        <v>26.5703</v>
      </c>
      <c r="BD35">
        <v>26.034700000000001</v>
      </c>
      <c r="BE35">
        <v>999.9</v>
      </c>
      <c r="BF35">
        <v>0</v>
      </c>
      <c r="BG35">
        <v>0</v>
      </c>
      <c r="BH35">
        <v>9955.6200000000008</v>
      </c>
      <c r="BI35">
        <v>0</v>
      </c>
      <c r="BJ35">
        <v>247.25299999999999</v>
      </c>
      <c r="BK35">
        <v>-0.35723899999999997</v>
      </c>
      <c r="BL35">
        <v>410.07499999999999</v>
      </c>
      <c r="BM35">
        <v>410.16</v>
      </c>
      <c r="BN35">
        <v>0.66760399999999998</v>
      </c>
      <c r="BO35">
        <v>400.4</v>
      </c>
      <c r="BP35">
        <v>23.7959</v>
      </c>
      <c r="BQ35">
        <v>2.4581200000000001</v>
      </c>
      <c r="BR35">
        <v>2.3910399999999998</v>
      </c>
      <c r="BS35">
        <v>20.751799999999999</v>
      </c>
      <c r="BT35">
        <v>20.3032</v>
      </c>
      <c r="BU35">
        <v>29.760300000000001</v>
      </c>
      <c r="BV35">
        <v>0.89982700000000004</v>
      </c>
      <c r="BW35">
        <v>0.100173</v>
      </c>
      <c r="BX35">
        <v>0</v>
      </c>
      <c r="BY35">
        <v>2.2892000000000001</v>
      </c>
      <c r="BZ35">
        <v>0</v>
      </c>
      <c r="CA35">
        <v>2270.0700000000002</v>
      </c>
      <c r="CB35">
        <v>284.35899999999998</v>
      </c>
      <c r="CC35">
        <v>33.375</v>
      </c>
      <c r="CD35">
        <v>38.436999999999998</v>
      </c>
      <c r="CE35">
        <v>36.375</v>
      </c>
      <c r="CF35">
        <v>37</v>
      </c>
      <c r="CG35">
        <v>34.561999999999998</v>
      </c>
      <c r="CH35">
        <v>26.78</v>
      </c>
      <c r="CI35">
        <v>2.98</v>
      </c>
      <c r="CJ35">
        <v>0</v>
      </c>
      <c r="CK35">
        <v>1690145720.5</v>
      </c>
      <c r="CL35">
        <v>0</v>
      </c>
      <c r="CM35">
        <v>1690144594</v>
      </c>
      <c r="CN35" t="s">
        <v>349</v>
      </c>
      <c r="CO35">
        <v>1690144594</v>
      </c>
      <c r="CP35">
        <v>1690144590</v>
      </c>
      <c r="CQ35">
        <v>21</v>
      </c>
      <c r="CR35">
        <v>0.06</v>
      </c>
      <c r="CS35">
        <v>3.2000000000000001E-2</v>
      </c>
      <c r="CT35">
        <v>-6.3769999999999998</v>
      </c>
      <c r="CU35">
        <v>2.1999999999999999E-2</v>
      </c>
      <c r="CV35">
        <v>409</v>
      </c>
      <c r="CW35">
        <v>23</v>
      </c>
      <c r="CX35">
        <v>0.18</v>
      </c>
      <c r="CY35">
        <v>0.05</v>
      </c>
      <c r="CZ35">
        <v>6.5407393760717594E-2</v>
      </c>
      <c r="DA35">
        <v>-0.189384691117188</v>
      </c>
      <c r="DB35">
        <v>3.7599012595121203E-2</v>
      </c>
      <c r="DC35">
        <v>1</v>
      </c>
      <c r="DD35">
        <v>400.444476190476</v>
      </c>
      <c r="DE35">
        <v>-0.59454545454535002</v>
      </c>
      <c r="DF35">
        <v>7.2065194721510503E-2</v>
      </c>
      <c r="DG35">
        <v>-1</v>
      </c>
      <c r="DH35">
        <v>30.022790000000001</v>
      </c>
      <c r="DI35">
        <v>1.31931565337904E-2</v>
      </c>
      <c r="DJ35">
        <v>2.4159695776229902E-2</v>
      </c>
      <c r="DK35">
        <v>1</v>
      </c>
      <c r="DL35">
        <v>2</v>
      </c>
      <c r="DM35">
        <v>2</v>
      </c>
      <c r="DN35" t="s">
        <v>350</v>
      </c>
      <c r="DO35">
        <v>3.1567099999999999</v>
      </c>
      <c r="DP35">
        <v>2.83202</v>
      </c>
      <c r="DQ35">
        <v>9.5285099999999998E-2</v>
      </c>
      <c r="DR35">
        <v>9.4533300000000001E-2</v>
      </c>
      <c r="DS35">
        <v>0.121915</v>
      </c>
      <c r="DT35">
        <v>0.1196</v>
      </c>
      <c r="DU35">
        <v>28620.400000000001</v>
      </c>
      <c r="DV35">
        <v>29712.9</v>
      </c>
      <c r="DW35">
        <v>29395.8</v>
      </c>
      <c r="DX35">
        <v>30600.1</v>
      </c>
      <c r="DY35">
        <v>33826.400000000001</v>
      </c>
      <c r="DZ35">
        <v>35227.300000000003</v>
      </c>
      <c r="EA35">
        <v>40380.800000000003</v>
      </c>
      <c r="EB35">
        <v>42360.2</v>
      </c>
      <c r="EC35">
        <v>2.2109999999999999</v>
      </c>
      <c r="ED35">
        <v>1.85677</v>
      </c>
      <c r="EE35">
        <v>8.7730600000000006E-2</v>
      </c>
      <c r="EF35">
        <v>0</v>
      </c>
      <c r="EG35">
        <v>24.596</v>
      </c>
      <c r="EH35">
        <v>999.9</v>
      </c>
      <c r="EI35">
        <v>57.728000000000002</v>
      </c>
      <c r="EJ35">
        <v>31.35</v>
      </c>
      <c r="EK35">
        <v>26.4405</v>
      </c>
      <c r="EL35">
        <v>61.258600000000001</v>
      </c>
      <c r="EM35">
        <v>25.745200000000001</v>
      </c>
      <c r="EN35">
        <v>1</v>
      </c>
      <c r="EO35">
        <v>-0.12564</v>
      </c>
      <c r="EP35">
        <v>-0.94017399999999995</v>
      </c>
      <c r="EQ35">
        <v>20.307400000000001</v>
      </c>
      <c r="ER35">
        <v>5.2393000000000001</v>
      </c>
      <c r="ES35">
        <v>11.8291</v>
      </c>
      <c r="ET35">
        <v>4.9816000000000003</v>
      </c>
      <c r="EU35">
        <v>3.29962</v>
      </c>
      <c r="EV35">
        <v>6420.8</v>
      </c>
      <c r="EW35">
        <v>9999</v>
      </c>
      <c r="EX35">
        <v>226.6</v>
      </c>
      <c r="EY35">
        <v>93</v>
      </c>
      <c r="EZ35">
        <v>1.8736299999999999</v>
      </c>
      <c r="FA35">
        <v>1.87927</v>
      </c>
      <c r="FB35">
        <v>1.8797200000000001</v>
      </c>
      <c r="FC35">
        <v>1.8803399999999999</v>
      </c>
      <c r="FD35">
        <v>1.8778999999999999</v>
      </c>
      <c r="FE35">
        <v>1.8767100000000001</v>
      </c>
      <c r="FF35">
        <v>1.8774299999999999</v>
      </c>
      <c r="FG35">
        <v>1.8751500000000001</v>
      </c>
      <c r="FH35">
        <v>0</v>
      </c>
      <c r="FI35">
        <v>0</v>
      </c>
      <c r="FJ35">
        <v>0</v>
      </c>
      <c r="FK35">
        <v>0</v>
      </c>
      <c r="FL35" t="s">
        <v>351</v>
      </c>
      <c r="FM35" t="s">
        <v>352</v>
      </c>
      <c r="FN35" t="s">
        <v>353</v>
      </c>
      <c r="FO35" t="s">
        <v>353</v>
      </c>
      <c r="FP35" t="s">
        <v>353</v>
      </c>
      <c r="FQ35" t="s">
        <v>353</v>
      </c>
      <c r="FR35">
        <v>0</v>
      </c>
      <c r="FS35">
        <v>100</v>
      </c>
      <c r="FT35">
        <v>100</v>
      </c>
      <c r="FU35">
        <v>-6.3760000000000003</v>
      </c>
      <c r="FV35">
        <v>2.1999999999999999E-2</v>
      </c>
      <c r="FW35">
        <v>-6.3771653658445597</v>
      </c>
      <c r="FX35">
        <v>1.4527828764109799E-4</v>
      </c>
      <c r="FY35">
        <v>-4.3579519040863002E-7</v>
      </c>
      <c r="FZ35">
        <v>2.0799061152897499E-10</v>
      </c>
      <c r="GA35">
        <v>2.19500000000004E-2</v>
      </c>
      <c r="GB35">
        <v>0</v>
      </c>
      <c r="GC35">
        <v>0</v>
      </c>
      <c r="GD35">
        <v>0</v>
      </c>
      <c r="GE35">
        <v>4</v>
      </c>
      <c r="GF35">
        <v>2147</v>
      </c>
      <c r="GG35">
        <v>-1</v>
      </c>
      <c r="GH35">
        <v>-1</v>
      </c>
      <c r="GI35">
        <v>18.7</v>
      </c>
      <c r="GJ35">
        <v>18.7</v>
      </c>
      <c r="GK35">
        <v>1.0510299999999999</v>
      </c>
      <c r="GL35">
        <v>2.5708000000000002</v>
      </c>
      <c r="GM35">
        <v>1.54541</v>
      </c>
      <c r="GN35">
        <v>2.2741699999999998</v>
      </c>
      <c r="GO35">
        <v>1.5979000000000001</v>
      </c>
      <c r="GP35">
        <v>2.3107899999999999</v>
      </c>
      <c r="GQ35">
        <v>33.715499999999999</v>
      </c>
      <c r="GR35">
        <v>15.173999999999999</v>
      </c>
      <c r="GS35">
        <v>18</v>
      </c>
      <c r="GT35">
        <v>624.25400000000002</v>
      </c>
      <c r="GU35">
        <v>369.80900000000003</v>
      </c>
      <c r="GV35">
        <v>26.773099999999999</v>
      </c>
      <c r="GW35">
        <v>25.302700000000002</v>
      </c>
      <c r="GX35">
        <v>30.000599999999999</v>
      </c>
      <c r="GY35">
        <v>25.360700000000001</v>
      </c>
      <c r="GZ35">
        <v>25.361000000000001</v>
      </c>
      <c r="HA35">
        <v>21.091000000000001</v>
      </c>
      <c r="HB35">
        <v>15</v>
      </c>
      <c r="HC35">
        <v>-30</v>
      </c>
      <c r="HD35">
        <v>26.765899999999998</v>
      </c>
      <c r="HE35">
        <v>400.48399999999998</v>
      </c>
      <c r="HF35">
        <v>0</v>
      </c>
      <c r="HG35">
        <v>100.13200000000001</v>
      </c>
      <c r="HH35">
        <v>98.261700000000005</v>
      </c>
    </row>
    <row r="36" spans="1:216" x14ac:dyDescent="0.2">
      <c r="A36">
        <v>18</v>
      </c>
      <c r="B36">
        <v>1690145775.0999999</v>
      </c>
      <c r="C36">
        <v>1037.0999999046301</v>
      </c>
      <c r="D36" t="s">
        <v>386</v>
      </c>
      <c r="E36" t="s">
        <v>387</v>
      </c>
      <c r="F36" t="s">
        <v>348</v>
      </c>
      <c r="G36" t="s">
        <v>392</v>
      </c>
      <c r="H36">
        <v>20230723</v>
      </c>
      <c r="I36" t="s">
        <v>393</v>
      </c>
      <c r="J36" t="s">
        <v>394</v>
      </c>
      <c r="K36" t="s">
        <v>395</v>
      </c>
      <c r="L36">
        <v>1690145775.0999999</v>
      </c>
      <c r="M36">
        <f t="shared" si="0"/>
        <v>6.4890483202730085E-4</v>
      </c>
      <c r="N36">
        <f t="shared" si="1"/>
        <v>0.64890483202730087</v>
      </c>
      <c r="O36">
        <f t="shared" si="2"/>
        <v>-0.47666049800220595</v>
      </c>
      <c r="P36">
        <f t="shared" si="3"/>
        <v>400.012</v>
      </c>
      <c r="Q36">
        <f t="shared" si="4"/>
        <v>404.94349116888179</v>
      </c>
      <c r="R36">
        <f t="shared" si="5"/>
        <v>40.730486649497927</v>
      </c>
      <c r="S36">
        <f t="shared" si="6"/>
        <v>40.234461797644009</v>
      </c>
      <c r="T36">
        <f t="shared" si="7"/>
        <v>7.0714759581881753E-2</v>
      </c>
      <c r="U36">
        <f t="shared" si="8"/>
        <v>2.9380087193224735</v>
      </c>
      <c r="V36">
        <f t="shared" si="9"/>
        <v>6.9782639273195973E-2</v>
      </c>
      <c r="W36">
        <f t="shared" si="10"/>
        <v>4.369687316258021E-2</v>
      </c>
      <c r="X36">
        <f t="shared" si="11"/>
        <v>3.3107356412381428</v>
      </c>
      <c r="Y36">
        <f t="shared" si="12"/>
        <v>26.397320390796562</v>
      </c>
      <c r="Z36">
        <f t="shared" si="13"/>
        <v>26.023299999999999</v>
      </c>
      <c r="AA36">
        <f t="shared" si="14"/>
        <v>3.3789134581814304</v>
      </c>
      <c r="AB36">
        <f t="shared" si="15"/>
        <v>70.900673932804821</v>
      </c>
      <c r="AC36">
        <f t="shared" si="16"/>
        <v>2.4707945854639002</v>
      </c>
      <c r="AD36">
        <f t="shared" si="17"/>
        <v>3.4848675596589715</v>
      </c>
      <c r="AE36">
        <f t="shared" si="18"/>
        <v>0.90811887271753022</v>
      </c>
      <c r="AF36">
        <f t="shared" si="19"/>
        <v>-28.616703092403966</v>
      </c>
      <c r="AG36">
        <f t="shared" si="20"/>
        <v>82.824183945199593</v>
      </c>
      <c r="AH36">
        <f t="shared" si="21"/>
        <v>6.0404513166457248</v>
      </c>
      <c r="AI36">
        <f t="shared" si="22"/>
        <v>63.558667810679495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53213.061769273874</v>
      </c>
      <c r="AO36">
        <f t="shared" si="26"/>
        <v>20.0258</v>
      </c>
      <c r="AP36">
        <f t="shared" si="27"/>
        <v>16.881059544682973</v>
      </c>
      <c r="AQ36">
        <f t="shared" si="28"/>
        <v>0.84296555167249121</v>
      </c>
      <c r="AR36">
        <f t="shared" si="29"/>
        <v>0.16532351472790813</v>
      </c>
      <c r="AS36">
        <v>1690145775.0999999</v>
      </c>
      <c r="AT36">
        <v>400.012</v>
      </c>
      <c r="AU36">
        <v>399.79500000000002</v>
      </c>
      <c r="AV36">
        <v>24.564699999999998</v>
      </c>
      <c r="AW36">
        <v>23.931999999999999</v>
      </c>
      <c r="AX36">
        <v>406.38799999999998</v>
      </c>
      <c r="AY36">
        <v>24.5427</v>
      </c>
      <c r="AZ36">
        <v>600.25099999999998</v>
      </c>
      <c r="BA36">
        <v>100.483</v>
      </c>
      <c r="BB36">
        <v>0.100137</v>
      </c>
      <c r="BC36">
        <v>26.546199999999999</v>
      </c>
      <c r="BD36">
        <v>26.023299999999999</v>
      </c>
      <c r="BE36">
        <v>999.9</v>
      </c>
      <c r="BF36">
        <v>0</v>
      </c>
      <c r="BG36">
        <v>0</v>
      </c>
      <c r="BH36">
        <v>10000</v>
      </c>
      <c r="BI36">
        <v>0</v>
      </c>
      <c r="BJ36">
        <v>244.56200000000001</v>
      </c>
      <c r="BK36">
        <v>0.21731600000000001</v>
      </c>
      <c r="BL36">
        <v>410.08600000000001</v>
      </c>
      <c r="BM36">
        <v>409.59699999999998</v>
      </c>
      <c r="BN36">
        <v>0.63261599999999996</v>
      </c>
      <c r="BO36">
        <v>399.79500000000002</v>
      </c>
      <c r="BP36">
        <v>23.931999999999999</v>
      </c>
      <c r="BQ36">
        <v>2.4683299999999999</v>
      </c>
      <c r="BR36">
        <v>2.40476</v>
      </c>
      <c r="BS36">
        <v>20.819099999999999</v>
      </c>
      <c r="BT36">
        <v>20.395900000000001</v>
      </c>
      <c r="BU36">
        <v>20.0258</v>
      </c>
      <c r="BV36">
        <v>0.90118900000000002</v>
      </c>
      <c r="BW36">
        <v>9.8810599999999998E-2</v>
      </c>
      <c r="BX36">
        <v>0</v>
      </c>
      <c r="BY36">
        <v>2.3597000000000001</v>
      </c>
      <c r="BZ36">
        <v>0</v>
      </c>
      <c r="CA36">
        <v>2071.4299999999998</v>
      </c>
      <c r="CB36">
        <v>191.40299999999999</v>
      </c>
      <c r="CC36">
        <v>33.25</v>
      </c>
      <c r="CD36">
        <v>38.436999999999998</v>
      </c>
      <c r="CE36">
        <v>36.311999999999998</v>
      </c>
      <c r="CF36">
        <v>37</v>
      </c>
      <c r="CG36">
        <v>34.561999999999998</v>
      </c>
      <c r="CH36">
        <v>18.05</v>
      </c>
      <c r="CI36">
        <v>1.98</v>
      </c>
      <c r="CJ36">
        <v>0</v>
      </c>
      <c r="CK36">
        <v>1690145781.0999999</v>
      </c>
      <c r="CL36">
        <v>0</v>
      </c>
      <c r="CM36">
        <v>1690144594</v>
      </c>
      <c r="CN36" t="s">
        <v>349</v>
      </c>
      <c r="CO36">
        <v>1690144594</v>
      </c>
      <c r="CP36">
        <v>1690144590</v>
      </c>
      <c r="CQ36">
        <v>21</v>
      </c>
      <c r="CR36">
        <v>0.06</v>
      </c>
      <c r="CS36">
        <v>3.2000000000000001E-2</v>
      </c>
      <c r="CT36">
        <v>-6.3769999999999998</v>
      </c>
      <c r="CU36">
        <v>2.1999999999999999E-2</v>
      </c>
      <c r="CV36">
        <v>409</v>
      </c>
      <c r="CW36">
        <v>23</v>
      </c>
      <c r="CX36">
        <v>0.18</v>
      </c>
      <c r="CY36">
        <v>0.05</v>
      </c>
      <c r="CZ36">
        <v>-0.52726123549075299</v>
      </c>
      <c r="DA36">
        <v>0.14142755922328401</v>
      </c>
      <c r="DB36">
        <v>4.1063724647481398E-2</v>
      </c>
      <c r="DC36">
        <v>1</v>
      </c>
      <c r="DD36">
        <v>399.79809999999998</v>
      </c>
      <c r="DE36">
        <v>-0.228180451128255</v>
      </c>
      <c r="DF36">
        <v>4.1564287555548397E-2</v>
      </c>
      <c r="DG36">
        <v>-1</v>
      </c>
      <c r="DH36">
        <v>20.0109142857143</v>
      </c>
      <c r="DI36">
        <v>-0.196870941130461</v>
      </c>
      <c r="DJ36">
        <v>6.6496561212300603E-2</v>
      </c>
      <c r="DK36">
        <v>1</v>
      </c>
      <c r="DL36">
        <v>2</v>
      </c>
      <c r="DM36">
        <v>2</v>
      </c>
      <c r="DN36" t="s">
        <v>350</v>
      </c>
      <c r="DO36">
        <v>3.1564899999999998</v>
      </c>
      <c r="DP36">
        <v>2.83195</v>
      </c>
      <c r="DQ36">
        <v>9.5266600000000007E-2</v>
      </c>
      <c r="DR36">
        <v>9.4412399999999994E-2</v>
      </c>
      <c r="DS36">
        <v>0.122256</v>
      </c>
      <c r="DT36">
        <v>0.120063</v>
      </c>
      <c r="DU36">
        <v>28614.9</v>
      </c>
      <c r="DV36">
        <v>29710.9</v>
      </c>
      <c r="DW36">
        <v>29389.9</v>
      </c>
      <c r="DX36">
        <v>30594.3</v>
      </c>
      <c r="DY36">
        <v>33807.699999999997</v>
      </c>
      <c r="DZ36">
        <v>35202.9</v>
      </c>
      <c r="EA36">
        <v>40373.9</v>
      </c>
      <c r="EB36">
        <v>42353</v>
      </c>
      <c r="EC36">
        <v>2.2095799999999999</v>
      </c>
      <c r="ED36">
        <v>1.85548</v>
      </c>
      <c r="EE36">
        <v>8.3968000000000001E-2</v>
      </c>
      <c r="EF36">
        <v>0</v>
      </c>
      <c r="EG36">
        <v>24.6463</v>
      </c>
      <c r="EH36">
        <v>999.9</v>
      </c>
      <c r="EI36">
        <v>57.752000000000002</v>
      </c>
      <c r="EJ36">
        <v>31.401</v>
      </c>
      <c r="EK36">
        <v>26.528500000000001</v>
      </c>
      <c r="EL36">
        <v>61.218600000000002</v>
      </c>
      <c r="EM36">
        <v>25.056100000000001</v>
      </c>
      <c r="EN36">
        <v>1</v>
      </c>
      <c r="EO36">
        <v>-0.118506</v>
      </c>
      <c r="EP36">
        <v>-0.99116000000000004</v>
      </c>
      <c r="EQ36">
        <v>20.307600000000001</v>
      </c>
      <c r="ER36">
        <v>5.24125</v>
      </c>
      <c r="ES36">
        <v>11.83</v>
      </c>
      <c r="ET36">
        <v>4.9819000000000004</v>
      </c>
      <c r="EU36">
        <v>3.2997999999999998</v>
      </c>
      <c r="EV36">
        <v>6422.3</v>
      </c>
      <c r="EW36">
        <v>9999</v>
      </c>
      <c r="EX36">
        <v>226.6</v>
      </c>
      <c r="EY36">
        <v>93</v>
      </c>
      <c r="EZ36">
        <v>1.8736299999999999</v>
      </c>
      <c r="FA36">
        <v>1.87927</v>
      </c>
      <c r="FB36">
        <v>1.8796900000000001</v>
      </c>
      <c r="FC36">
        <v>1.8803399999999999</v>
      </c>
      <c r="FD36">
        <v>1.8778999999999999</v>
      </c>
      <c r="FE36">
        <v>1.8767100000000001</v>
      </c>
      <c r="FF36">
        <v>1.8774</v>
      </c>
      <c r="FG36">
        <v>1.8751500000000001</v>
      </c>
      <c r="FH36">
        <v>0</v>
      </c>
      <c r="FI36">
        <v>0</v>
      </c>
      <c r="FJ36">
        <v>0</v>
      </c>
      <c r="FK36">
        <v>0</v>
      </c>
      <c r="FL36" t="s">
        <v>351</v>
      </c>
      <c r="FM36" t="s">
        <v>352</v>
      </c>
      <c r="FN36" t="s">
        <v>353</v>
      </c>
      <c r="FO36" t="s">
        <v>353</v>
      </c>
      <c r="FP36" t="s">
        <v>353</v>
      </c>
      <c r="FQ36" t="s">
        <v>353</v>
      </c>
      <c r="FR36">
        <v>0</v>
      </c>
      <c r="FS36">
        <v>100</v>
      </c>
      <c r="FT36">
        <v>100</v>
      </c>
      <c r="FU36">
        <v>-6.3760000000000003</v>
      </c>
      <c r="FV36">
        <v>2.1999999999999999E-2</v>
      </c>
      <c r="FW36">
        <v>-6.3771653658445597</v>
      </c>
      <c r="FX36">
        <v>1.4527828764109799E-4</v>
      </c>
      <c r="FY36">
        <v>-4.3579519040863002E-7</v>
      </c>
      <c r="FZ36">
        <v>2.0799061152897499E-10</v>
      </c>
      <c r="GA36">
        <v>2.19500000000004E-2</v>
      </c>
      <c r="GB36">
        <v>0</v>
      </c>
      <c r="GC36">
        <v>0</v>
      </c>
      <c r="GD36">
        <v>0</v>
      </c>
      <c r="GE36">
        <v>4</v>
      </c>
      <c r="GF36">
        <v>2147</v>
      </c>
      <c r="GG36">
        <v>-1</v>
      </c>
      <c r="GH36">
        <v>-1</v>
      </c>
      <c r="GI36">
        <v>19.7</v>
      </c>
      <c r="GJ36">
        <v>19.8</v>
      </c>
      <c r="GK36">
        <v>1.0498000000000001</v>
      </c>
      <c r="GL36">
        <v>2.5585900000000001</v>
      </c>
      <c r="GM36">
        <v>1.54541</v>
      </c>
      <c r="GN36">
        <v>2.2741699999999998</v>
      </c>
      <c r="GO36">
        <v>1.5979000000000001</v>
      </c>
      <c r="GP36">
        <v>2.4499499999999999</v>
      </c>
      <c r="GQ36">
        <v>33.760599999999997</v>
      </c>
      <c r="GR36">
        <v>15.182700000000001</v>
      </c>
      <c r="GS36">
        <v>18</v>
      </c>
      <c r="GT36">
        <v>623.94000000000005</v>
      </c>
      <c r="GU36">
        <v>369.52100000000002</v>
      </c>
      <c r="GV36">
        <v>26.7332</v>
      </c>
      <c r="GW36">
        <v>25.390699999999999</v>
      </c>
      <c r="GX36">
        <v>30.000599999999999</v>
      </c>
      <c r="GY36">
        <v>25.424099999999999</v>
      </c>
      <c r="GZ36">
        <v>25.421399999999998</v>
      </c>
      <c r="HA36">
        <v>21.065899999999999</v>
      </c>
      <c r="HB36">
        <v>15</v>
      </c>
      <c r="HC36">
        <v>-30</v>
      </c>
      <c r="HD36">
        <v>26.709700000000002</v>
      </c>
      <c r="HE36">
        <v>399.76600000000002</v>
      </c>
      <c r="HF36">
        <v>0</v>
      </c>
      <c r="HG36">
        <v>100.114</v>
      </c>
      <c r="HH36">
        <v>98.244200000000006</v>
      </c>
    </row>
    <row r="37" spans="1:216" x14ac:dyDescent="0.2">
      <c r="A37">
        <v>19</v>
      </c>
      <c r="B37">
        <v>1690145836.0999999</v>
      </c>
      <c r="C37">
        <v>1098.0999999046301</v>
      </c>
      <c r="D37" t="s">
        <v>388</v>
      </c>
      <c r="E37" t="s">
        <v>389</v>
      </c>
      <c r="F37" t="s">
        <v>348</v>
      </c>
      <c r="G37" t="s">
        <v>392</v>
      </c>
      <c r="H37">
        <v>20230723</v>
      </c>
      <c r="I37" t="s">
        <v>393</v>
      </c>
      <c r="J37" t="s">
        <v>394</v>
      </c>
      <c r="K37" t="s">
        <v>395</v>
      </c>
      <c r="L37">
        <v>1690145836.0999999</v>
      </c>
      <c r="M37">
        <f t="shared" si="0"/>
        <v>6.0392387356223234E-4</v>
      </c>
      <c r="N37">
        <f t="shared" si="1"/>
        <v>0.60392387356223232</v>
      </c>
      <c r="O37">
        <f t="shared" si="2"/>
        <v>-1.9203371175077477</v>
      </c>
      <c r="P37">
        <f t="shared" si="3"/>
        <v>400.10399999999998</v>
      </c>
      <c r="Q37">
        <f t="shared" si="4"/>
        <v>440.32450997989145</v>
      </c>
      <c r="R37">
        <f t="shared" si="5"/>
        <v>44.290071659043079</v>
      </c>
      <c r="S37">
        <f t="shared" si="6"/>
        <v>40.244488847280003</v>
      </c>
      <c r="T37">
        <f t="shared" si="7"/>
        <v>6.7015937808626927E-2</v>
      </c>
      <c r="U37">
        <f t="shared" si="8"/>
        <v>2.936834643695093</v>
      </c>
      <c r="V37">
        <f t="shared" si="9"/>
        <v>6.6177825265566231E-2</v>
      </c>
      <c r="W37">
        <f t="shared" si="10"/>
        <v>4.1435568513212881E-2</v>
      </c>
      <c r="X37">
        <f t="shared" si="11"/>
        <v>0</v>
      </c>
      <c r="Y37">
        <f t="shared" si="12"/>
        <v>26.330048239907633</v>
      </c>
      <c r="Z37">
        <f t="shared" si="13"/>
        <v>25.973500000000001</v>
      </c>
      <c r="AA37">
        <f t="shared" si="14"/>
        <v>3.3689709121932538</v>
      </c>
      <c r="AB37">
        <f t="shared" si="15"/>
        <v>71.349130880344063</v>
      </c>
      <c r="AC37">
        <f t="shared" si="16"/>
        <v>2.4777321463240001</v>
      </c>
      <c r="AD37">
        <f t="shared" si="17"/>
        <v>3.4726872153205015</v>
      </c>
      <c r="AE37">
        <f t="shared" si="18"/>
        <v>0.89123876586925377</v>
      </c>
      <c r="AF37">
        <f t="shared" si="19"/>
        <v>-26.633042824094446</v>
      </c>
      <c r="AG37">
        <f t="shared" si="20"/>
        <v>81.271112025279365</v>
      </c>
      <c r="AH37">
        <f t="shared" si="21"/>
        <v>5.926308914924963</v>
      </c>
      <c r="AI37">
        <f t="shared" si="22"/>
        <v>60.564378116109879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53189.549962835867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1690145836.0999999</v>
      </c>
      <c r="AT37">
        <v>400.10399999999998</v>
      </c>
      <c r="AU37">
        <v>398.42599999999999</v>
      </c>
      <c r="AV37">
        <v>24.633199999999999</v>
      </c>
      <c r="AW37">
        <v>24.0444</v>
      </c>
      <c r="AX37">
        <v>406.48099999999999</v>
      </c>
      <c r="AY37">
        <v>24.6112</v>
      </c>
      <c r="AZ37">
        <v>600.25199999999995</v>
      </c>
      <c r="BA37">
        <v>100.485</v>
      </c>
      <c r="BB37">
        <v>0.10007000000000001</v>
      </c>
      <c r="BC37">
        <v>26.486799999999999</v>
      </c>
      <c r="BD37">
        <v>25.973500000000001</v>
      </c>
      <c r="BE37">
        <v>999.9</v>
      </c>
      <c r="BF37">
        <v>0</v>
      </c>
      <c r="BG37">
        <v>0</v>
      </c>
      <c r="BH37">
        <v>9993.1200000000008</v>
      </c>
      <c r="BI37">
        <v>0</v>
      </c>
      <c r="BJ37">
        <v>242.851</v>
      </c>
      <c r="BK37">
        <v>1.67798</v>
      </c>
      <c r="BL37">
        <v>410.209</v>
      </c>
      <c r="BM37">
        <v>408.24200000000002</v>
      </c>
      <c r="BN37">
        <v>0.58871700000000005</v>
      </c>
      <c r="BO37">
        <v>398.42599999999999</v>
      </c>
      <c r="BP37">
        <v>24.0444</v>
      </c>
      <c r="BQ37">
        <v>2.47526</v>
      </c>
      <c r="BR37">
        <v>2.4161000000000001</v>
      </c>
      <c r="BS37">
        <v>20.864699999999999</v>
      </c>
      <c r="BT37">
        <v>20.472100000000001</v>
      </c>
      <c r="BU37">
        <v>0</v>
      </c>
      <c r="BV37">
        <v>0</v>
      </c>
      <c r="BW37">
        <v>0</v>
      </c>
      <c r="BX37">
        <v>0</v>
      </c>
      <c r="BY37">
        <v>5.46</v>
      </c>
      <c r="BZ37">
        <v>0</v>
      </c>
      <c r="CA37">
        <v>1928.66</v>
      </c>
      <c r="CB37">
        <v>-2.91</v>
      </c>
      <c r="CC37">
        <v>33.25</v>
      </c>
      <c r="CD37">
        <v>38.5</v>
      </c>
      <c r="CE37">
        <v>36.311999999999998</v>
      </c>
      <c r="CF37">
        <v>37.061999999999998</v>
      </c>
      <c r="CG37">
        <v>34.5</v>
      </c>
      <c r="CH37">
        <v>0</v>
      </c>
      <c r="CI37">
        <v>0</v>
      </c>
      <c r="CJ37">
        <v>0</v>
      </c>
      <c r="CK37">
        <v>1690145841.7</v>
      </c>
      <c r="CL37">
        <v>0</v>
      </c>
      <c r="CM37">
        <v>1690144594</v>
      </c>
      <c r="CN37" t="s">
        <v>349</v>
      </c>
      <c r="CO37">
        <v>1690144594</v>
      </c>
      <c r="CP37">
        <v>1690144590</v>
      </c>
      <c r="CQ37">
        <v>21</v>
      </c>
      <c r="CR37">
        <v>0.06</v>
      </c>
      <c r="CS37">
        <v>3.2000000000000001E-2</v>
      </c>
      <c r="CT37">
        <v>-6.3769999999999998</v>
      </c>
      <c r="CU37">
        <v>2.1999999999999999E-2</v>
      </c>
      <c r="CV37">
        <v>409</v>
      </c>
      <c r="CW37">
        <v>23</v>
      </c>
      <c r="CX37">
        <v>0.18</v>
      </c>
      <c r="CY37">
        <v>0.05</v>
      </c>
      <c r="CZ37">
        <v>-1.87597331045027</v>
      </c>
      <c r="DA37">
        <v>-0.45434555625478501</v>
      </c>
      <c r="DB37">
        <v>5.73814012246164E-2</v>
      </c>
      <c r="DC37">
        <v>1</v>
      </c>
      <c r="DD37">
        <v>398.56357142857098</v>
      </c>
      <c r="DE37">
        <v>-0.80968831168850797</v>
      </c>
      <c r="DF37">
        <v>8.5497742341999305E-2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350</v>
      </c>
      <c r="DO37">
        <v>3.1564199999999998</v>
      </c>
      <c r="DP37">
        <v>2.8318300000000001</v>
      </c>
      <c r="DQ37">
        <v>9.5267099999999993E-2</v>
      </c>
      <c r="DR37">
        <v>9.4150499999999998E-2</v>
      </c>
      <c r="DS37">
        <v>0.122478</v>
      </c>
      <c r="DT37">
        <v>0.120438</v>
      </c>
      <c r="DU37">
        <v>28609.599999999999</v>
      </c>
      <c r="DV37">
        <v>29713.1</v>
      </c>
      <c r="DW37">
        <v>29385</v>
      </c>
      <c r="DX37">
        <v>30588.2</v>
      </c>
      <c r="DY37">
        <v>33794.6</v>
      </c>
      <c r="DZ37">
        <v>35182</v>
      </c>
      <c r="EA37">
        <v>40368</v>
      </c>
      <c r="EB37">
        <v>42345.599999999999</v>
      </c>
      <c r="EC37">
        <v>2.2082999999999999</v>
      </c>
      <c r="ED37">
        <v>1.85415</v>
      </c>
      <c r="EE37">
        <v>7.67037E-2</v>
      </c>
      <c r="EF37">
        <v>0</v>
      </c>
      <c r="EG37">
        <v>24.715699999999998</v>
      </c>
      <c r="EH37">
        <v>999.9</v>
      </c>
      <c r="EI37">
        <v>57.777000000000001</v>
      </c>
      <c r="EJ37">
        <v>31.401</v>
      </c>
      <c r="EK37">
        <v>26.5383</v>
      </c>
      <c r="EL37">
        <v>61.328600000000002</v>
      </c>
      <c r="EM37">
        <v>24.943899999999999</v>
      </c>
      <c r="EN37">
        <v>1</v>
      </c>
      <c r="EO37">
        <v>-0.11046</v>
      </c>
      <c r="EP37">
        <v>-0.99024199999999996</v>
      </c>
      <c r="EQ37">
        <v>20.3078</v>
      </c>
      <c r="ER37">
        <v>5.2406499999999996</v>
      </c>
      <c r="ES37">
        <v>11.8292</v>
      </c>
      <c r="ET37">
        <v>4.9825499999999998</v>
      </c>
      <c r="EU37">
        <v>3.2999000000000001</v>
      </c>
      <c r="EV37">
        <v>6423.7</v>
      </c>
      <c r="EW37">
        <v>9999</v>
      </c>
      <c r="EX37">
        <v>226.6</v>
      </c>
      <c r="EY37">
        <v>93</v>
      </c>
      <c r="EZ37">
        <v>1.8736299999999999</v>
      </c>
      <c r="FA37">
        <v>1.87927</v>
      </c>
      <c r="FB37">
        <v>1.8796900000000001</v>
      </c>
      <c r="FC37">
        <v>1.8803399999999999</v>
      </c>
      <c r="FD37">
        <v>1.8778999999999999</v>
      </c>
      <c r="FE37">
        <v>1.8767100000000001</v>
      </c>
      <c r="FF37">
        <v>1.87738</v>
      </c>
      <c r="FG37">
        <v>1.8751500000000001</v>
      </c>
      <c r="FH37">
        <v>0</v>
      </c>
      <c r="FI37">
        <v>0</v>
      </c>
      <c r="FJ37">
        <v>0</v>
      </c>
      <c r="FK37">
        <v>0</v>
      </c>
      <c r="FL37" t="s">
        <v>351</v>
      </c>
      <c r="FM37" t="s">
        <v>352</v>
      </c>
      <c r="FN37" t="s">
        <v>353</v>
      </c>
      <c r="FO37" t="s">
        <v>353</v>
      </c>
      <c r="FP37" t="s">
        <v>353</v>
      </c>
      <c r="FQ37" t="s">
        <v>353</v>
      </c>
      <c r="FR37">
        <v>0</v>
      </c>
      <c r="FS37">
        <v>100</v>
      </c>
      <c r="FT37">
        <v>100</v>
      </c>
      <c r="FU37">
        <v>-6.3769999999999998</v>
      </c>
      <c r="FV37">
        <v>2.1999999999999999E-2</v>
      </c>
      <c r="FW37">
        <v>-6.3771653658445597</v>
      </c>
      <c r="FX37">
        <v>1.4527828764109799E-4</v>
      </c>
      <c r="FY37">
        <v>-4.3579519040863002E-7</v>
      </c>
      <c r="FZ37">
        <v>2.0799061152897499E-10</v>
      </c>
      <c r="GA37">
        <v>2.19500000000004E-2</v>
      </c>
      <c r="GB37">
        <v>0</v>
      </c>
      <c r="GC37">
        <v>0</v>
      </c>
      <c r="GD37">
        <v>0</v>
      </c>
      <c r="GE37">
        <v>4</v>
      </c>
      <c r="GF37">
        <v>2147</v>
      </c>
      <c r="GG37">
        <v>-1</v>
      </c>
      <c r="GH37">
        <v>-1</v>
      </c>
      <c r="GI37">
        <v>20.7</v>
      </c>
      <c r="GJ37">
        <v>20.8</v>
      </c>
      <c r="GK37">
        <v>1.0473600000000001</v>
      </c>
      <c r="GL37">
        <v>2.5695800000000002</v>
      </c>
      <c r="GM37">
        <v>1.54541</v>
      </c>
      <c r="GN37">
        <v>2.2741699999999998</v>
      </c>
      <c r="GO37">
        <v>1.5979000000000001</v>
      </c>
      <c r="GP37">
        <v>2.31812</v>
      </c>
      <c r="GQ37">
        <v>33.783200000000001</v>
      </c>
      <c r="GR37">
        <v>15.156499999999999</v>
      </c>
      <c r="GS37">
        <v>18</v>
      </c>
      <c r="GT37">
        <v>623.87199999999996</v>
      </c>
      <c r="GU37">
        <v>369.31599999999997</v>
      </c>
      <c r="GV37">
        <v>26.6374</v>
      </c>
      <c r="GW37">
        <v>25.4876</v>
      </c>
      <c r="GX37">
        <v>30.000699999999998</v>
      </c>
      <c r="GY37">
        <v>25.499500000000001</v>
      </c>
      <c r="GZ37">
        <v>25.496099999999998</v>
      </c>
      <c r="HA37">
        <v>21.011700000000001</v>
      </c>
      <c r="HB37">
        <v>15</v>
      </c>
      <c r="HC37">
        <v>-30</v>
      </c>
      <c r="HD37">
        <v>26.651700000000002</v>
      </c>
      <c r="HE37">
        <v>398.39600000000002</v>
      </c>
      <c r="HF37">
        <v>0</v>
      </c>
      <c r="HG37">
        <v>100.098</v>
      </c>
      <c r="HH37">
        <v>98.226100000000002</v>
      </c>
    </row>
    <row r="38" spans="1:216" x14ac:dyDescent="0.2">
      <c r="A38">
        <v>20</v>
      </c>
      <c r="B38">
        <v>1690145897.0999999</v>
      </c>
      <c r="C38">
        <v>1159.0999999046301</v>
      </c>
      <c r="D38" t="s">
        <v>390</v>
      </c>
      <c r="E38" t="s">
        <v>391</v>
      </c>
      <c r="F38" t="s">
        <v>348</v>
      </c>
      <c r="G38" t="s">
        <v>392</v>
      </c>
      <c r="H38">
        <v>20230723</v>
      </c>
      <c r="I38" t="s">
        <v>393</v>
      </c>
      <c r="J38" t="s">
        <v>394</v>
      </c>
      <c r="K38" t="s">
        <v>395</v>
      </c>
      <c r="L38">
        <v>1690145897.0999999</v>
      </c>
      <c r="M38">
        <f t="shared" si="0"/>
        <v>2.5834743504304616E-5</v>
      </c>
      <c r="N38">
        <f t="shared" si="1"/>
        <v>2.5834743504304616E-2</v>
      </c>
      <c r="O38">
        <f t="shared" si="2"/>
        <v>4.5325245824094234</v>
      </c>
      <c r="P38">
        <f t="shared" si="3"/>
        <v>399.54300000000001</v>
      </c>
      <c r="Q38">
        <f t="shared" si="4"/>
        <v>-2360.2718342340172</v>
      </c>
      <c r="R38">
        <f t="shared" si="5"/>
        <v>-237.41448677214339</v>
      </c>
      <c r="S38">
        <f t="shared" si="6"/>
        <v>40.189140467876101</v>
      </c>
      <c r="T38">
        <f t="shared" si="7"/>
        <v>2.6141472230970316E-3</v>
      </c>
      <c r="U38">
        <f t="shared" si="8"/>
        <v>2.9431511073022252</v>
      </c>
      <c r="V38">
        <f t="shared" si="9"/>
        <v>2.6128579538025752E-3</v>
      </c>
      <c r="W38">
        <f t="shared" si="10"/>
        <v>1.6331520010846759E-3</v>
      </c>
      <c r="X38">
        <f t="shared" si="11"/>
        <v>297.69880799999999</v>
      </c>
      <c r="Y38">
        <f t="shared" si="12"/>
        <v>27.515188836362828</v>
      </c>
      <c r="Z38">
        <f t="shared" si="13"/>
        <v>26.114699999999999</v>
      </c>
      <c r="AA38">
        <f t="shared" si="14"/>
        <v>3.3972281197465568</v>
      </c>
      <c r="AB38">
        <f t="shared" si="15"/>
        <v>73.037518801320473</v>
      </c>
      <c r="AC38">
        <f t="shared" si="16"/>
        <v>2.4314780531452898</v>
      </c>
      <c r="AD38">
        <f t="shared" si="17"/>
        <v>3.3290808519378814</v>
      </c>
      <c r="AE38">
        <f t="shared" si="18"/>
        <v>0.96575006660126705</v>
      </c>
      <c r="AF38">
        <f t="shared" si="19"/>
        <v>-1.1393121885398336</v>
      </c>
      <c r="AG38">
        <f t="shared" si="20"/>
        <v>-54.313138922680885</v>
      </c>
      <c r="AH38">
        <f t="shared" si="21"/>
        <v>-3.9406807759087825</v>
      </c>
      <c r="AI38">
        <f t="shared" si="22"/>
        <v>238.30567611287046</v>
      </c>
      <c r="AJ38">
        <v>0</v>
      </c>
      <c r="AK38">
        <v>0</v>
      </c>
      <c r="AL38">
        <f t="shared" si="23"/>
        <v>1</v>
      </c>
      <c r="AM38">
        <f t="shared" si="24"/>
        <v>0</v>
      </c>
      <c r="AN38">
        <f t="shared" si="25"/>
        <v>53500.850494495724</v>
      </c>
      <c r="AO38">
        <f t="shared" si="26"/>
        <v>1799.98</v>
      </c>
      <c r="AP38">
        <f t="shared" si="27"/>
        <v>1517.3832000000002</v>
      </c>
      <c r="AQ38">
        <f t="shared" si="28"/>
        <v>0.84300003333370377</v>
      </c>
      <c r="AR38">
        <f t="shared" si="29"/>
        <v>0.16539006433404815</v>
      </c>
      <c r="AS38">
        <v>1690145897.0999999</v>
      </c>
      <c r="AT38">
        <v>399.54300000000001</v>
      </c>
      <c r="AU38">
        <v>404.084</v>
      </c>
      <c r="AV38">
        <v>24.172699999999999</v>
      </c>
      <c r="AW38">
        <v>24.147500000000001</v>
      </c>
      <c r="AX38">
        <v>405.91899999999998</v>
      </c>
      <c r="AY38">
        <v>24.150700000000001</v>
      </c>
      <c r="AZ38">
        <v>600.24400000000003</v>
      </c>
      <c r="BA38">
        <v>100.488</v>
      </c>
      <c r="BB38">
        <v>9.9772700000000006E-2</v>
      </c>
      <c r="BC38">
        <v>25.772400000000001</v>
      </c>
      <c r="BD38">
        <v>26.114699999999999</v>
      </c>
      <c r="BE38">
        <v>999.9</v>
      </c>
      <c r="BF38">
        <v>0</v>
      </c>
      <c r="BG38">
        <v>0</v>
      </c>
      <c r="BH38">
        <v>10028.799999999999</v>
      </c>
      <c r="BI38">
        <v>0</v>
      </c>
      <c r="BJ38">
        <v>232.68100000000001</v>
      </c>
      <c r="BK38">
        <v>-4.54068</v>
      </c>
      <c r="BL38">
        <v>409.44</v>
      </c>
      <c r="BM38">
        <v>414.08300000000003</v>
      </c>
      <c r="BN38">
        <v>2.5171300000000001E-2</v>
      </c>
      <c r="BO38">
        <v>404.084</v>
      </c>
      <c r="BP38">
        <v>24.147500000000001</v>
      </c>
      <c r="BQ38">
        <v>2.4290699999999998</v>
      </c>
      <c r="BR38">
        <v>2.4265400000000001</v>
      </c>
      <c r="BS38">
        <v>20.558900000000001</v>
      </c>
      <c r="BT38">
        <v>20.542000000000002</v>
      </c>
      <c r="BU38">
        <v>1799.98</v>
      </c>
      <c r="BV38">
        <v>0.89999700000000005</v>
      </c>
      <c r="BW38">
        <v>0.10000299999999999</v>
      </c>
      <c r="BX38">
        <v>0</v>
      </c>
      <c r="BY38">
        <v>2.2888999999999999</v>
      </c>
      <c r="BZ38">
        <v>0</v>
      </c>
      <c r="CA38">
        <v>15482.4</v>
      </c>
      <c r="CB38">
        <v>17199.400000000001</v>
      </c>
      <c r="CC38">
        <v>34.5</v>
      </c>
      <c r="CD38">
        <v>38.436999999999998</v>
      </c>
      <c r="CE38">
        <v>36.375</v>
      </c>
      <c r="CF38">
        <v>37.125</v>
      </c>
      <c r="CG38">
        <v>35</v>
      </c>
      <c r="CH38">
        <v>1619.98</v>
      </c>
      <c r="CI38">
        <v>180</v>
      </c>
      <c r="CJ38">
        <v>0</v>
      </c>
      <c r="CK38">
        <v>1690145903.0999999</v>
      </c>
      <c r="CL38">
        <v>0</v>
      </c>
      <c r="CM38">
        <v>1690144594</v>
      </c>
      <c r="CN38" t="s">
        <v>349</v>
      </c>
      <c r="CO38">
        <v>1690144594</v>
      </c>
      <c r="CP38">
        <v>1690144590</v>
      </c>
      <c r="CQ38">
        <v>21</v>
      </c>
      <c r="CR38">
        <v>0.06</v>
      </c>
      <c r="CS38">
        <v>3.2000000000000001E-2</v>
      </c>
      <c r="CT38">
        <v>-6.3769999999999998</v>
      </c>
      <c r="CU38">
        <v>2.1999999999999999E-2</v>
      </c>
      <c r="CV38">
        <v>409</v>
      </c>
      <c r="CW38">
        <v>23</v>
      </c>
      <c r="CX38">
        <v>0.18</v>
      </c>
      <c r="CY38">
        <v>0.05</v>
      </c>
      <c r="CZ38">
        <v>4.30684237438434</v>
      </c>
      <c r="DA38">
        <v>0.96607777836910602</v>
      </c>
      <c r="DB38">
        <v>0.106057025619405</v>
      </c>
      <c r="DC38">
        <v>1</v>
      </c>
      <c r="DD38">
        <v>403.68770000000001</v>
      </c>
      <c r="DE38">
        <v>1.7295338345865301</v>
      </c>
      <c r="DF38">
        <v>0.169945020521336</v>
      </c>
      <c r="DG38">
        <v>-1</v>
      </c>
      <c r="DH38">
        <v>1799.9885714285699</v>
      </c>
      <c r="DI38">
        <v>0.30325511764975399</v>
      </c>
      <c r="DJ38">
        <v>0.12966204108358401</v>
      </c>
      <c r="DK38">
        <v>1</v>
      </c>
      <c r="DL38">
        <v>2</v>
      </c>
      <c r="DM38">
        <v>2</v>
      </c>
      <c r="DN38" t="s">
        <v>350</v>
      </c>
      <c r="DO38">
        <v>3.1563300000000001</v>
      </c>
      <c r="DP38">
        <v>2.8318400000000001</v>
      </c>
      <c r="DQ38">
        <v>9.5148700000000003E-2</v>
      </c>
      <c r="DR38">
        <v>9.5155400000000001E-2</v>
      </c>
      <c r="DS38">
        <v>0.120833</v>
      </c>
      <c r="DT38">
        <v>0.120784</v>
      </c>
      <c r="DU38">
        <v>28611.5</v>
      </c>
      <c r="DV38">
        <v>29676.2</v>
      </c>
      <c r="DW38">
        <v>29383.5</v>
      </c>
      <c r="DX38">
        <v>30584.7</v>
      </c>
      <c r="DY38">
        <v>33858.800000000003</v>
      </c>
      <c r="DZ38">
        <v>35165.300000000003</v>
      </c>
      <c r="EA38">
        <v>40366.5</v>
      </c>
      <c r="EB38">
        <v>42341.8</v>
      </c>
      <c r="EC38">
        <v>2.2059799999999998</v>
      </c>
      <c r="ED38">
        <v>1.85263</v>
      </c>
      <c r="EE38">
        <v>9.1195100000000001E-2</v>
      </c>
      <c r="EF38">
        <v>0</v>
      </c>
      <c r="EG38">
        <v>24.619299999999999</v>
      </c>
      <c r="EH38">
        <v>999.9</v>
      </c>
      <c r="EI38">
        <v>57.826000000000001</v>
      </c>
      <c r="EJ38">
        <v>31.420999999999999</v>
      </c>
      <c r="EK38">
        <v>26.593299999999999</v>
      </c>
      <c r="EL38">
        <v>61.468600000000002</v>
      </c>
      <c r="EM38">
        <v>25.749199999999998</v>
      </c>
      <c r="EN38">
        <v>1</v>
      </c>
      <c r="EO38">
        <v>-9.0701199999999996E-2</v>
      </c>
      <c r="EP38">
        <v>4.6393599999999999</v>
      </c>
      <c r="EQ38">
        <v>20.229299999999999</v>
      </c>
      <c r="ER38">
        <v>5.24125</v>
      </c>
      <c r="ES38">
        <v>11.828900000000001</v>
      </c>
      <c r="ET38">
        <v>4.9816000000000003</v>
      </c>
      <c r="EU38">
        <v>3.2999800000000001</v>
      </c>
      <c r="EV38">
        <v>6424.8</v>
      </c>
      <c r="EW38">
        <v>9999</v>
      </c>
      <c r="EX38">
        <v>226.6</v>
      </c>
      <c r="EY38">
        <v>93.1</v>
      </c>
      <c r="EZ38">
        <v>1.8735299999999999</v>
      </c>
      <c r="FA38">
        <v>1.87927</v>
      </c>
      <c r="FB38">
        <v>1.87958</v>
      </c>
      <c r="FC38">
        <v>1.88029</v>
      </c>
      <c r="FD38">
        <v>1.87781</v>
      </c>
      <c r="FE38">
        <v>1.8766799999999999</v>
      </c>
      <c r="FF38">
        <v>1.8772899999999999</v>
      </c>
      <c r="FG38">
        <v>1.8751</v>
      </c>
      <c r="FH38">
        <v>0</v>
      </c>
      <c r="FI38">
        <v>0</v>
      </c>
      <c r="FJ38">
        <v>0</v>
      </c>
      <c r="FK38">
        <v>0</v>
      </c>
      <c r="FL38" t="s">
        <v>351</v>
      </c>
      <c r="FM38" t="s">
        <v>352</v>
      </c>
      <c r="FN38" t="s">
        <v>353</v>
      </c>
      <c r="FO38" t="s">
        <v>353</v>
      </c>
      <c r="FP38" t="s">
        <v>353</v>
      </c>
      <c r="FQ38" t="s">
        <v>353</v>
      </c>
      <c r="FR38">
        <v>0</v>
      </c>
      <c r="FS38">
        <v>100</v>
      </c>
      <c r="FT38">
        <v>100</v>
      </c>
      <c r="FU38">
        <v>-6.3760000000000003</v>
      </c>
      <c r="FV38">
        <v>2.1999999999999999E-2</v>
      </c>
      <c r="FW38">
        <v>-6.3771653658445597</v>
      </c>
      <c r="FX38">
        <v>1.4527828764109799E-4</v>
      </c>
      <c r="FY38">
        <v>-4.3579519040863002E-7</v>
      </c>
      <c r="FZ38">
        <v>2.0799061152897499E-10</v>
      </c>
      <c r="GA38">
        <v>2.19500000000004E-2</v>
      </c>
      <c r="GB38">
        <v>0</v>
      </c>
      <c r="GC38">
        <v>0</v>
      </c>
      <c r="GD38">
        <v>0</v>
      </c>
      <c r="GE38">
        <v>4</v>
      </c>
      <c r="GF38">
        <v>2147</v>
      </c>
      <c r="GG38">
        <v>-1</v>
      </c>
      <c r="GH38">
        <v>-1</v>
      </c>
      <c r="GI38">
        <v>21.7</v>
      </c>
      <c r="GJ38">
        <v>21.8</v>
      </c>
      <c r="GK38">
        <v>1.0595699999999999</v>
      </c>
      <c r="GL38">
        <v>2.5671400000000002</v>
      </c>
      <c r="GM38">
        <v>1.54541</v>
      </c>
      <c r="GN38">
        <v>2.2741699999999998</v>
      </c>
      <c r="GO38">
        <v>1.5979000000000001</v>
      </c>
      <c r="GP38">
        <v>2.4047900000000002</v>
      </c>
      <c r="GQ38">
        <v>33.850900000000003</v>
      </c>
      <c r="GR38">
        <v>15.0602</v>
      </c>
      <c r="GS38">
        <v>18</v>
      </c>
      <c r="GT38">
        <v>622.98500000000001</v>
      </c>
      <c r="GU38">
        <v>368.95499999999998</v>
      </c>
      <c r="GV38">
        <v>21.4072</v>
      </c>
      <c r="GW38">
        <v>25.589700000000001</v>
      </c>
      <c r="GX38">
        <v>30</v>
      </c>
      <c r="GY38">
        <v>25.570399999999999</v>
      </c>
      <c r="GZ38">
        <v>25.563800000000001</v>
      </c>
      <c r="HA38">
        <v>21.2578</v>
      </c>
      <c r="HB38">
        <v>15</v>
      </c>
      <c r="HC38">
        <v>-30</v>
      </c>
      <c r="HD38">
        <v>21.378</v>
      </c>
      <c r="HE38">
        <v>404.21899999999999</v>
      </c>
      <c r="HF38">
        <v>0</v>
      </c>
      <c r="HG38">
        <v>100.09399999999999</v>
      </c>
      <c r="HH38">
        <v>98.216200000000001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2023-07-23T13:09:59Z</dcterms:created>
  <dcterms:modified xsi:type="dcterms:W3CDTF">2023-07-25T17:17:52Z</dcterms:modified>
</cp:coreProperties>
</file>