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0C8D3976-2063-6C4A-A586-BBE7F2D850D2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X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N29" i="1"/>
  <c r="M29" i="1"/>
  <c r="AF29" i="1" s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X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X22" i="1" s="1"/>
  <c r="AN22" i="1"/>
  <c r="AL22" i="1"/>
  <c r="AM22" i="1" s="1"/>
  <c r="AD22" i="1"/>
  <c r="AC22" i="1"/>
  <c r="AB22" i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V24" i="1" l="1"/>
  <c r="T24" i="1" s="1"/>
  <c r="W24" i="1" s="1"/>
  <c r="Q24" i="1" s="1"/>
  <c r="R24" i="1" s="1"/>
  <c r="AF24" i="1"/>
  <c r="AF20" i="1"/>
  <c r="P25" i="1"/>
  <c r="O25" i="1"/>
  <c r="N25" i="1"/>
  <c r="M25" i="1" s="1"/>
  <c r="AM25" i="1"/>
  <c r="S25" i="1"/>
  <c r="S27" i="1"/>
  <c r="P27" i="1"/>
  <c r="O27" i="1"/>
  <c r="N27" i="1"/>
  <c r="M27" i="1" s="1"/>
  <c r="AM27" i="1"/>
  <c r="S35" i="1"/>
  <c r="P35" i="1"/>
  <c r="O35" i="1"/>
  <c r="N35" i="1"/>
  <c r="M35" i="1" s="1"/>
  <c r="AM35" i="1"/>
  <c r="Y26" i="1"/>
  <c r="Z26" i="1" s="1"/>
  <c r="S31" i="1"/>
  <c r="P31" i="1"/>
  <c r="O31" i="1"/>
  <c r="N31" i="1"/>
  <c r="M31" i="1" s="1"/>
  <c r="AM31" i="1"/>
  <c r="V28" i="1"/>
  <c r="T28" i="1" s="1"/>
  <c r="W28" i="1" s="1"/>
  <c r="Q28" i="1" s="1"/>
  <c r="R28" i="1" s="1"/>
  <c r="AF28" i="1"/>
  <c r="O23" i="1"/>
  <c r="N23" i="1"/>
  <c r="M23" i="1" s="1"/>
  <c r="S23" i="1"/>
  <c r="P23" i="1"/>
  <c r="AM23" i="1"/>
  <c r="N19" i="1"/>
  <c r="M19" i="1" s="1"/>
  <c r="S19" i="1"/>
  <c r="O19" i="1"/>
  <c r="P19" i="1"/>
  <c r="AM19" i="1"/>
  <c r="AF32" i="1"/>
  <c r="AF36" i="1"/>
  <c r="Y20" i="1"/>
  <c r="Z20" i="1" s="1"/>
  <c r="V20" i="1" s="1"/>
  <c r="T20" i="1" s="1"/>
  <c r="W20" i="1" s="1"/>
  <c r="Q20" i="1" s="1"/>
  <c r="R20" i="1" s="1"/>
  <c r="O20" i="1"/>
  <c r="S22" i="1"/>
  <c r="O24" i="1"/>
  <c r="S26" i="1"/>
  <c r="O28" i="1"/>
  <c r="S30" i="1"/>
  <c r="O32" i="1"/>
  <c r="S34" i="1"/>
  <c r="S38" i="1"/>
  <c r="Y24" i="1"/>
  <c r="Z24" i="1" s="1"/>
  <c r="AM26" i="1"/>
  <c r="Y28" i="1"/>
  <c r="Z28" i="1" s="1"/>
  <c r="AM30" i="1"/>
  <c r="Y32" i="1"/>
  <c r="Z32" i="1" s="1"/>
  <c r="V32" i="1" s="1"/>
  <c r="T32" i="1" s="1"/>
  <c r="W32" i="1" s="1"/>
  <c r="Q32" i="1" s="1"/>
  <c r="R32" i="1" s="1"/>
  <c r="AM34" i="1"/>
  <c r="Y36" i="1"/>
  <c r="Z36" i="1" s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AM37" i="1"/>
  <c r="O38" i="1"/>
  <c r="P22" i="1"/>
  <c r="AP22" i="1"/>
  <c r="AP26" i="1"/>
  <c r="N33" i="1"/>
  <c r="M33" i="1" s="1"/>
  <c r="X34" i="1"/>
  <c r="N37" i="1"/>
  <c r="M37" i="1" s="1"/>
  <c r="X38" i="1"/>
  <c r="AM20" i="1"/>
  <c r="O21" i="1"/>
  <c r="AM24" i="1"/>
  <c r="AM28" i="1"/>
  <c r="O29" i="1"/>
  <c r="AM32" i="1"/>
  <c r="O33" i="1"/>
  <c r="AM36" i="1"/>
  <c r="O37" i="1"/>
  <c r="N21" i="1"/>
  <c r="M21" i="1" s="1"/>
  <c r="X21" i="1"/>
  <c r="X25" i="1"/>
  <c r="X29" i="1"/>
  <c r="X33" i="1"/>
  <c r="X37" i="1"/>
  <c r="AF30" i="1" l="1"/>
  <c r="Y35" i="1"/>
  <c r="Z35" i="1" s="1"/>
  <c r="V35" i="1" s="1"/>
  <c r="T35" i="1" s="1"/>
  <c r="W35" i="1" s="1"/>
  <c r="Q35" i="1" s="1"/>
  <c r="R35" i="1" s="1"/>
  <c r="Y19" i="1"/>
  <c r="Z19" i="1" s="1"/>
  <c r="V19" i="1" s="1"/>
  <c r="T19" i="1" s="1"/>
  <c r="W19" i="1" s="1"/>
  <c r="Q19" i="1" s="1"/>
  <c r="R19" i="1" s="1"/>
  <c r="AA24" i="1"/>
  <c r="AE24" i="1" s="1"/>
  <c r="AH24" i="1"/>
  <c r="AI24" i="1" s="1"/>
  <c r="AG24" i="1"/>
  <c r="AF19" i="1"/>
  <c r="AF23" i="1"/>
  <c r="Y38" i="1"/>
  <c r="Z38" i="1" s="1"/>
  <c r="AF34" i="1"/>
  <c r="Y37" i="1"/>
  <c r="Z37" i="1" s="1"/>
  <c r="AF37" i="1"/>
  <c r="V37" i="1"/>
  <c r="T37" i="1" s="1"/>
  <c r="W37" i="1" s="1"/>
  <c r="Q37" i="1" s="1"/>
  <c r="R37" i="1" s="1"/>
  <c r="Y31" i="1"/>
  <c r="Z31" i="1" s="1"/>
  <c r="AA36" i="1"/>
  <c r="AE36" i="1" s="1"/>
  <c r="AH36" i="1"/>
  <c r="AG36" i="1"/>
  <c r="Y34" i="1"/>
  <c r="Z34" i="1" s="1"/>
  <c r="AH26" i="1"/>
  <c r="AI26" i="1" s="1"/>
  <c r="AA26" i="1"/>
  <c r="AE26" i="1" s="1"/>
  <c r="AG20" i="1"/>
  <c r="AA20" i="1"/>
  <c r="AE20" i="1" s="1"/>
  <c r="AH20" i="1"/>
  <c r="Y25" i="1"/>
  <c r="Z25" i="1" s="1"/>
  <c r="AF26" i="1"/>
  <c r="V26" i="1"/>
  <c r="T26" i="1" s="1"/>
  <c r="W26" i="1" s="1"/>
  <c r="Q26" i="1" s="1"/>
  <c r="R26" i="1" s="1"/>
  <c r="AF27" i="1"/>
  <c r="V27" i="1"/>
  <c r="T27" i="1" s="1"/>
  <c r="W27" i="1" s="1"/>
  <c r="Q27" i="1" s="1"/>
  <c r="R27" i="1" s="1"/>
  <c r="Y30" i="1"/>
  <c r="Z30" i="1" s="1"/>
  <c r="Y33" i="1"/>
  <c r="Z33" i="1" s="1"/>
  <c r="AF25" i="1"/>
  <c r="V25" i="1"/>
  <c r="T25" i="1" s="1"/>
  <c r="W25" i="1" s="1"/>
  <c r="Q25" i="1" s="1"/>
  <c r="R25" i="1" s="1"/>
  <c r="Y29" i="1"/>
  <c r="Z29" i="1" s="1"/>
  <c r="AF33" i="1"/>
  <c r="V33" i="1"/>
  <c r="T33" i="1" s="1"/>
  <c r="W33" i="1" s="1"/>
  <c r="Q33" i="1" s="1"/>
  <c r="R33" i="1" s="1"/>
  <c r="Y27" i="1"/>
  <c r="Z27" i="1" s="1"/>
  <c r="AG26" i="1"/>
  <c r="AA28" i="1"/>
  <c r="AE28" i="1" s="1"/>
  <c r="AH28" i="1"/>
  <c r="AG28" i="1"/>
  <c r="V36" i="1"/>
  <c r="T36" i="1" s="1"/>
  <c r="W36" i="1" s="1"/>
  <c r="Q36" i="1" s="1"/>
  <c r="R36" i="1" s="1"/>
  <c r="AA32" i="1"/>
  <c r="AE32" i="1" s="1"/>
  <c r="AH32" i="1"/>
  <c r="AG32" i="1"/>
  <c r="Y21" i="1"/>
  <c r="Z21" i="1" s="1"/>
  <c r="V21" i="1" s="1"/>
  <c r="T21" i="1" s="1"/>
  <c r="W21" i="1" s="1"/>
  <c r="Q21" i="1" s="1"/>
  <c r="R21" i="1" s="1"/>
  <c r="Y23" i="1"/>
  <c r="Z23" i="1" s="1"/>
  <c r="V23" i="1" s="1"/>
  <c r="T23" i="1" s="1"/>
  <c r="W23" i="1" s="1"/>
  <c r="Q23" i="1" s="1"/>
  <c r="R23" i="1" s="1"/>
  <c r="AF21" i="1"/>
  <c r="AF38" i="1"/>
  <c r="AF22" i="1"/>
  <c r="V22" i="1"/>
  <c r="T22" i="1" s="1"/>
  <c r="W22" i="1" s="1"/>
  <c r="Q22" i="1" s="1"/>
  <c r="R22" i="1" s="1"/>
  <c r="AF31" i="1"/>
  <c r="AF35" i="1"/>
  <c r="Y22" i="1"/>
  <c r="Z22" i="1" s="1"/>
  <c r="AH29" i="1" l="1"/>
  <c r="AA29" i="1"/>
  <c r="AE29" i="1" s="1"/>
  <c r="AG29" i="1"/>
  <c r="V29" i="1"/>
  <c r="T29" i="1" s="1"/>
  <c r="W29" i="1" s="1"/>
  <c r="Q29" i="1" s="1"/>
  <c r="R29" i="1" s="1"/>
  <c r="AH30" i="1"/>
  <c r="AA30" i="1"/>
  <c r="AE30" i="1" s="1"/>
  <c r="AG30" i="1"/>
  <c r="AA31" i="1"/>
  <c r="AE31" i="1" s="1"/>
  <c r="AH31" i="1"/>
  <c r="AG31" i="1"/>
  <c r="AH38" i="1"/>
  <c r="AA38" i="1"/>
  <c r="AE38" i="1" s="1"/>
  <c r="AG38" i="1"/>
  <c r="V31" i="1"/>
  <c r="T31" i="1" s="1"/>
  <c r="W31" i="1" s="1"/>
  <c r="Q31" i="1" s="1"/>
  <c r="R31" i="1" s="1"/>
  <c r="AA25" i="1"/>
  <c r="AE25" i="1" s="1"/>
  <c r="AH25" i="1"/>
  <c r="AI25" i="1" s="1"/>
  <c r="AG25" i="1"/>
  <c r="AH34" i="1"/>
  <c r="AA34" i="1"/>
  <c r="AE34" i="1" s="1"/>
  <c r="AG34" i="1"/>
  <c r="AA37" i="1"/>
  <c r="AE37" i="1" s="1"/>
  <c r="AH37" i="1"/>
  <c r="AG37" i="1"/>
  <c r="AI28" i="1"/>
  <c r="V38" i="1"/>
  <c r="T38" i="1" s="1"/>
  <c r="W38" i="1" s="1"/>
  <c r="Q38" i="1" s="1"/>
  <c r="R38" i="1" s="1"/>
  <c r="AH27" i="1"/>
  <c r="AA27" i="1"/>
  <c r="AE27" i="1" s="1"/>
  <c r="AG27" i="1"/>
  <c r="AA33" i="1"/>
  <c r="AE33" i="1" s="1"/>
  <c r="AH33" i="1"/>
  <c r="AG33" i="1"/>
  <c r="V30" i="1"/>
  <c r="T30" i="1" s="1"/>
  <c r="W30" i="1" s="1"/>
  <c r="Q30" i="1" s="1"/>
  <c r="R30" i="1" s="1"/>
  <c r="AA23" i="1"/>
  <c r="AE23" i="1" s="1"/>
  <c r="AH23" i="1"/>
  <c r="AG23" i="1"/>
  <c r="AA19" i="1"/>
  <c r="AE19" i="1" s="1"/>
  <c r="AH19" i="1"/>
  <c r="AG19" i="1"/>
  <c r="AH21" i="1"/>
  <c r="AI21" i="1" s="1"/>
  <c r="AA21" i="1"/>
  <c r="AE21" i="1" s="1"/>
  <c r="AG21" i="1"/>
  <c r="AA35" i="1"/>
  <c r="AE35" i="1" s="1"/>
  <c r="AH35" i="1"/>
  <c r="AG35" i="1"/>
  <c r="AH22" i="1"/>
  <c r="AA22" i="1"/>
  <c r="AE22" i="1" s="1"/>
  <c r="AG22" i="1"/>
  <c r="AI32" i="1"/>
  <c r="AI20" i="1"/>
  <c r="AI36" i="1"/>
  <c r="V34" i="1"/>
  <c r="T34" i="1" s="1"/>
  <c r="W34" i="1" s="1"/>
  <c r="Q34" i="1" s="1"/>
  <c r="R34" i="1" s="1"/>
  <c r="AI33" i="1" l="1"/>
  <c r="AI37" i="1"/>
  <c r="AI22" i="1"/>
  <c r="AI19" i="1"/>
  <c r="AI30" i="1"/>
  <c r="AI35" i="1"/>
  <c r="AI38" i="1"/>
  <c r="AI23" i="1"/>
  <c r="AI27" i="1"/>
  <c r="AI34" i="1"/>
  <c r="AI31" i="1"/>
  <c r="AI29" i="1"/>
</calcChain>
</file>

<file path=xl/sharedStrings.xml><?xml version="1.0" encoding="utf-8"?>
<sst xmlns="http://schemas.openxmlformats.org/spreadsheetml/2006/main" count="1012" uniqueCount="393">
  <si>
    <t>File opened</t>
  </si>
  <si>
    <t>2023-07-23 13:10:41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</si>
  <si>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</si>
  <si>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</si>
  <si>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</si>
  <si>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</si>
  <si>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</si>
  <si>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</si>
  <si>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</si>
  <si>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</si>
  <si>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</si>
  <si>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</si>
  <si>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</si>
  <si>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{"co2aspanconc1": "2473", "co2aspan1": "1.00226", "h2oaspanconc2": "0", "h2oaspan2a": "0.0681933", "flowazero": "0.29744", "ssa_ref": "34842.2", "oxygen": "21", "h2oaspan2": "0", "co2bspan2a": "0.293064", "co2aspan2b": "0.289966", "h2oaspanconc1": "11.65", "co2bzero": "0.928369", "h2oaspan1": "1.00591", "h2obspan2a": "0.0687607", "h2oaspan2b": "0.0685964", "co2bspan1": "1.0021", "tazero": "-0.14134", "co2aspanconc2": "301.4", "co2aspan2a": "0.292292", "flowbzero": "0.38674", "co2aspan2": "-0.0349502", "h2obspanconc1": "11.65", "h2obspanconc2": "0", "h2obzero": "1.0566", "ssb_ref": "37125.5", "h2obspan2": "0", "flowmeterzero": "0.996167", "co2bspan2": "-0.0342144", "h2oazero": "1.04545", "h2obspan2b": "0.0690967", "co2bspanconc1": "2473", "tbzero": "-0.243059", "chamberpressurezero": "2.68235", "co2bspanconc2": "301.4", "co2bspan2b": "0.29074", "h2obspan1": "1.00489",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</si>
  <si>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</si>
  <si>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</si>
  <si>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</si>
  <si>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</si>
  <si>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</si>
  <si>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</si>
  <si>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</si>
  <si>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</si>
  <si>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</si>
  <si>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</si>
  <si>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</si>
  <si>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</si>
  <si>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</si>
  <si>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13:10:41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</si>
  <si>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</si>
  <si>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</si>
  <si>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</si>
  <si>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</si>
  <si>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</si>
  <si>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</si>
  <si>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</si>
  <si>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</si>
  <si>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</si>
  <si>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</si>
  <si>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</si>
  <si>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</si>
  <si>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</si>
  <si>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</si>
  <si>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</si>
  <si>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</si>
  <si>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</si>
  <si>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</si>
  <si>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</si>
  <si>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</si>
  <si>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</si>
  <si>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</si>
  <si>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</si>
  <si>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</si>
  <si>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</si>
  <si>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</si>
  <si>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</si>
  <si>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</si>
  <si>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</si>
  <si>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</si>
  <si>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</si>
  <si>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</si>
  <si>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</si>
  <si>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</si>
  <si>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</si>
  <si>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</si>
  <si>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</si>
  <si>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</si>
  <si>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</si>
  <si>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</si>
  <si>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</si>
  <si>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</si>
  <si>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</si>
  <si>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</si>
  <si>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</si>
  <si>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</si>
  <si>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</si>
  <si>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</si>
  <si>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</si>
  <si>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</si>
  <si>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</si>
  <si>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</si>
  <si>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</si>
  <si>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</si>
  <si>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</si>
  <si>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</si>
  <si>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</si>
  <si>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</si>
  <si>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</si>
  <si>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3.63649 87.2432 380.738 616.609 841.747 1050.11 1229.82 1313.55</t>
  </si>
  <si>
    <t>Fs_true</t>
  </si>
  <si>
    <t>0.0986418 101.738 402.903 601.545 801.746 1000.97 1201.94 1400.94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</si>
  <si>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</si>
  <si>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</si>
  <si>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</si>
  <si>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</si>
  <si>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</si>
  <si>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</si>
  <si>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</si>
  <si>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</si>
  <si>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</si>
  <si>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</si>
  <si>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</si>
  <si>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</si>
  <si>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</si>
  <si>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</si>
  <si>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</si>
  <si>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</si>
  <si>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</si>
  <si>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</si>
  <si>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</si>
  <si>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</si>
  <si>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</si>
  <si>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</si>
  <si>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</si>
  <si>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</si>
  <si>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</si>
  <si>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</si>
  <si>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</si>
  <si>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</si>
  <si>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</si>
  <si>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</si>
  <si>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</si>
  <si>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</si>
  <si>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</si>
  <si>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</si>
  <si>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</si>
  <si>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</si>
  <si>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</si>
  <si>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</si>
  <si>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</si>
  <si>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</si>
  <si>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</si>
  <si>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</si>
  <si>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</si>
  <si>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</si>
  <si>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</si>
  <si>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</si>
  <si>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</si>
  <si>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</si>
  <si>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</si>
  <si>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</si>
  <si>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</si>
  <si>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</si>
  <si>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</si>
  <si>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</si>
  <si>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</si>
  <si>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</si>
  <si>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</si>
  <si>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</si>
  <si>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</si>
  <si>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</si>
  <si>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</si>
  <si>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</si>
  <si>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</si>
  <si>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</si>
  <si>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</si>
  <si>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</si>
  <si>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</si>
  <si>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</si>
  <si>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</si>
  <si>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</si>
  <si>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</si>
  <si>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</si>
  <si>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</si>
  <si>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</si>
  <si>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</si>
  <si>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</si>
  <si>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</si>
  <si>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</si>
  <si>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</si>
  <si>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</si>
  <si>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</si>
  <si>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</si>
  <si>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</si>
  <si>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</si>
  <si>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</si>
  <si>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</si>
  <si>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</si>
  <si>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</si>
  <si>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</si>
  <si>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</si>
  <si>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</si>
  <si>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</si>
  <si>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</si>
  <si>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</si>
  <si>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</si>
  <si>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</si>
  <si>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</si>
  <si>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</si>
  <si>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</si>
  <si>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</si>
  <si>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</si>
  <si>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</si>
  <si>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</si>
  <si>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</si>
  <si>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</si>
  <si>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</si>
  <si>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</si>
  <si>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</si>
  <si>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</si>
  <si>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</si>
  <si>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</si>
  <si>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</si>
  <si>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</si>
  <si>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</si>
  <si>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</si>
  <si>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</si>
  <si>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</si>
  <si>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</si>
  <si>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</si>
  <si>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</si>
  <si>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</si>
  <si>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</si>
  <si>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</si>
  <si>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</si>
  <si>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</si>
  <si>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</si>
  <si>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</si>
  <si>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</si>
  <si>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</si>
  <si>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</si>
  <si>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</si>
  <si>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</si>
  <si>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</si>
  <si>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</si>
  <si>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</si>
  <si>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</si>
  <si>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</si>
  <si>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</si>
  <si>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</si>
  <si>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</si>
  <si>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</si>
  <si>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</si>
  <si>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</si>
  <si>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</si>
  <si>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</si>
  <si>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</si>
  <si>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</si>
  <si>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</si>
  <si>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</si>
  <si>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</si>
  <si>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</si>
  <si>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</si>
  <si>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</si>
  <si>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</si>
  <si>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</si>
  <si>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</si>
  <si>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</si>
  <si>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</si>
  <si>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</si>
  <si>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</si>
  <si>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</si>
  <si>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</si>
  <si>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</si>
  <si>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</si>
  <si>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</si>
  <si>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</si>
  <si>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</si>
  <si>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</si>
  <si>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</si>
  <si>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</si>
  <si>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</si>
  <si>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</si>
  <si>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</si>
  <si>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</si>
  <si>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</si>
  <si>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</si>
  <si>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</si>
  <si>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</si>
  <si>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</si>
  <si>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</si>
  <si>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</si>
  <si>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</si>
  <si>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</si>
  <si>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</si>
  <si>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</si>
  <si>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</si>
  <si>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</si>
  <si>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</si>
  <si>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</si>
  <si>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</si>
  <si>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</si>
  <si>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</si>
  <si>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</si>
  <si>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</si>
  <si>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</si>
  <si>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</si>
  <si>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</si>
  <si>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</si>
  <si>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</si>
  <si>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</si>
  <si>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</si>
  <si>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</si>
  <si>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</si>
  <si>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</si>
  <si>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</si>
  <si>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</si>
  <si>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</si>
  <si>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</si>
  <si>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</si>
  <si>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</si>
  <si>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</si>
  <si>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</si>
  <si>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</si>
  <si>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</si>
  <si>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</si>
  <si>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</si>
  <si>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</si>
  <si>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</si>
  <si>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</si>
  <si>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</si>
  <si>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</si>
  <si>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</si>
  <si>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</si>
  <si>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</si>
  <si>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</si>
  <si>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</si>
  <si>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</si>
  <si>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</si>
  <si>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</si>
  <si>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</si>
  <si>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</si>
  <si>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</si>
  <si>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</si>
  <si>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</si>
  <si>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</si>
  <si>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</si>
  <si>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</si>
  <si>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</si>
  <si>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</si>
  <si>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</si>
  <si>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</si>
  <si>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</si>
  <si>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</si>
  <si>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</si>
  <si>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</si>
  <si>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</si>
  <si>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</si>
  <si>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</si>
  <si>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</si>
  <si>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</si>
  <si>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</si>
  <si>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</si>
  <si>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13:53:01</t>
  </si>
  <si>
    <t>13:53:01</t>
  </si>
  <si>
    <t>none</t>
  </si>
  <si>
    <t>Lindsey</t>
  </si>
  <si>
    <t>20230723</t>
  </si>
  <si>
    <t>kse</t>
  </si>
  <si>
    <t>ALVIF</t>
  </si>
  <si>
    <t>BNL19096</t>
  </si>
  <si>
    <t>13:50:17</t>
  </si>
  <si>
    <t>2/2</t>
  </si>
  <si>
    <t>00000000</t>
  </si>
  <si>
    <t>iiiiiiii</t>
  </si>
  <si>
    <t>off</t>
  </si>
  <si>
    <t>20230723 13:54:02</t>
  </si>
  <si>
    <t>13:54:02</t>
  </si>
  <si>
    <t>20230723 13:55:03</t>
  </si>
  <si>
    <t>13:55:03</t>
  </si>
  <si>
    <t>20230723 13:56:04</t>
  </si>
  <si>
    <t>13:56:04</t>
  </si>
  <si>
    <t>20230723 13:57:05</t>
  </si>
  <si>
    <t>13:57:05</t>
  </si>
  <si>
    <t>20230723 13:58:06</t>
  </si>
  <si>
    <t>13:58:06</t>
  </si>
  <si>
    <t>20230723 13:59:07</t>
  </si>
  <si>
    <t>13:59:07</t>
  </si>
  <si>
    <t>20230723 14:00:08</t>
  </si>
  <si>
    <t>14:00:08</t>
  </si>
  <si>
    <t>20230723 14:01:09</t>
  </si>
  <si>
    <t>14:01:09</t>
  </si>
  <si>
    <t>20230723 14:02:10</t>
  </si>
  <si>
    <t>14:02:10</t>
  </si>
  <si>
    <t>20230723 14:03:11</t>
  </si>
  <si>
    <t>14:03:11</t>
  </si>
  <si>
    <t>20230723 14:04:12</t>
  </si>
  <si>
    <t>14:04:12</t>
  </si>
  <si>
    <t>20230723 14:05:13</t>
  </si>
  <si>
    <t>14:05:13</t>
  </si>
  <si>
    <t>20230723 14:06:14</t>
  </si>
  <si>
    <t>14:06:14</t>
  </si>
  <si>
    <t>20230723 14:07:15</t>
  </si>
  <si>
    <t>14:07:15</t>
  </si>
  <si>
    <t>20230723 14:08:16</t>
  </si>
  <si>
    <t>14:08:16</t>
  </si>
  <si>
    <t>20230723 14:09:17</t>
  </si>
  <si>
    <t>14:09:17</t>
  </si>
  <si>
    <t>20230723 14:10:18</t>
  </si>
  <si>
    <t>14:10:18</t>
  </si>
  <si>
    <t>20230723 14:11:20</t>
  </si>
  <si>
    <t>14:11:20</t>
  </si>
  <si>
    <t>20230723 14:13:07</t>
  </si>
  <si>
    <t>14:13:07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</si>
</sst>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1690149181.0999999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1690149181.0999999</v>
      </c>
      <c r="M19">
        <f t="shared" ref="M19:M38" si="0">(N19)/1000</f>
        <v>1.5621614982689542E-3</v>
      </c>
      <c r="N19">
        <f t="shared" ref="N19:N38" si="1">1000*AZ19*AL19*(AV19-AW19)/(100*$B$7*(1000-AL19*AV19))</f>
        <v>1.5621614982689542</v>
      </c>
      <c r="O19">
        <f t="shared" ref="O19:O38" si="2">AZ19*AL19*(AU19-AT19*(1000-AL19*AW19)/(1000-AL19*AV19))/(100*$B$7)</f>
        <v>14.914260034596845</v>
      </c>
      <c r="P19">
        <f t="shared" ref="P19:P38" si="3">AT19 - IF(AL19&gt;1, O19*$B$7*100/(AN19*BH19), 0)</f>
        <v>400.04599999999999</v>
      </c>
      <c r="Q19">
        <f t="shared" ref="Q19:Q38" si="4">((W19-M19/2)*P19-O19)/(W19+M19/2)</f>
        <v>212.89603827396564</v>
      </c>
      <c r="R19">
        <f t="shared" ref="R19:R38" si="5">Q19*(BA19+BB19)/1000</f>
        <v>21.416779191923862</v>
      </c>
      <c r="S19">
        <f t="shared" ref="S19:S38" si="6">(AT19 - IF(AL19&gt;1, O19*$B$7*100/(AN19*BH19), 0))*(BA19+BB19)/1000</f>
        <v>40.243571078513995</v>
      </c>
      <c r="T19">
        <f t="shared" ref="T19:T38" si="7">2/((1/V19-1/U19)+SIGN(V19)*SQRT((1/V19-1/U19)*(1/V19-1/U19) + 4*$C$7/(($C$7+1)*($C$7+1))*(2*1/V19*1/U19-1/U19*1/U19)))</f>
        <v>0.13446176332979498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2.9357257030581532</v>
      </c>
      <c r="V19">
        <f t="shared" ref="V19:V38" si="9">M19*(1000-(1000*0.61365*EXP(17.502*Z19/(240.97+Z19))/(BA19+BB19)+AV19)/2)/(1000*0.61365*EXP(17.502*Z19/(240.97+Z19))/(BA19+BB19)-AV19)</f>
        <v>0.13113170952911465</v>
      </c>
      <c r="W19">
        <f t="shared" ref="W19:W38" si="10">1/(($C$7+1)/(T19/1.6)+1/(U19/1.37)) + $C$7/(($C$7+1)/(T19/1.6) + $C$7/(U19/1.37))</f>
        <v>8.2249641512411639E-2</v>
      </c>
      <c r="X19">
        <f t="shared" ref="X19:X38" si="11">(AO19*AR19)</f>
        <v>330.77317799999997</v>
      </c>
      <c r="Y19">
        <f t="shared" ref="Y19:Y38" si="12">(BC19+(X19+2*0.95*0.0000000567*(((BC19+$B$9)+273)^4-(BC19+273)^4)-44100*M19)/(1.84*29.3*U19+8*0.95*0.0000000567*(BC19+273)^3))</f>
        <v>27.024932413597995</v>
      </c>
      <c r="Z19">
        <f t="shared" ref="Z19:Z38" si="13">($C$9*BD19+$D$9*BE19+$E$9*Y19)</f>
        <v>25.951799999999999</v>
      </c>
      <c r="AA19">
        <f t="shared" ref="AA19:AA38" si="14">0.61365*EXP(17.502*Z19/(240.97+Z19))</f>
        <v>3.3646465169726949</v>
      </c>
      <c r="AB19">
        <f t="shared" ref="AB19:AB38" si="15">(AC19/AD19*100)</f>
        <v>67.213999123199642</v>
      </c>
      <c r="AC19">
        <f t="shared" ref="AC19:AC38" si="16">AV19*(BA19+BB19)/1000</f>
        <v>2.1993801792887999</v>
      </c>
      <c r="AD19">
        <f t="shared" ref="AD19:AD38" si="17">0.61365*EXP(17.502*BC19/(240.97+BC19))</f>
        <v>3.2722055047750609</v>
      </c>
      <c r="AE19">
        <f t="shared" ref="AE19:AE38" si="18">(AA19-AV19*(BA19+BB19)/1000)</f>
        <v>1.165266337683895</v>
      </c>
      <c r="AF19">
        <f t="shared" ref="AF19:AF38" si="19">(-M19*44100)</f>
        <v>-68.891322073660874</v>
      </c>
      <c r="AG19">
        <f t="shared" ref="AG19:AG38" si="20">2*29.3*U19*0.92*(BC19-Z19)</f>
        <v>-74.355642559716685</v>
      </c>
      <c r="AH19">
        <f t="shared" ref="AH19:AH38" si="21">2*0.95*0.0000000567*(((BC19+$B$9)+273)^4-(Z19+273)^4)</f>
        <v>-5.3962158482510851</v>
      </c>
      <c r="AI19">
        <f t="shared" ref="AI19:AI38" si="22">X19+AH19+AF19+AG19</f>
        <v>182.12999751837134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53336.5465096712</v>
      </c>
      <c r="AO19">
        <f t="shared" ref="AO19:AO38" si="26">$B$13*BI19+$C$13*BJ19+$F$13*BU19*(1-BX19)</f>
        <v>1999.95</v>
      </c>
      <c r="AP19">
        <f t="shared" ref="AP19:AP38" si="27">AO19*AQ19</f>
        <v>1685.9586000000002</v>
      </c>
      <c r="AQ19">
        <f t="shared" ref="AQ19:AQ38" si="28">($B$13*$D$11+$C$13*$D$11+$F$13*((CH19+BZ19)/MAX(CH19+BZ19+CI19, 0.1)*$I$11+CI19/MAX(CH19+BZ19+CI19, 0.1)*$J$11))/($B$13+$C$13+$F$13)</f>
        <v>0.8430003750093753</v>
      </c>
      <c r="AR19">
        <f t="shared" ref="AR19:AR38" si="29">($B$13*$K$11+$C$13*$K$11+$F$13*((CH19+BZ19)/MAX(CH19+BZ19+CI19, 0.1)*$P$11+CI19/MAX(CH19+BZ19+CI19, 0.1)*$Q$11))/($B$13+$C$13+$F$13)</f>
        <v>0.16539072376809419</v>
      </c>
      <c r="AS19">
        <v>1690149181.0999999</v>
      </c>
      <c r="AT19">
        <v>400.04599999999999</v>
      </c>
      <c r="AU19">
        <v>415.57799999999997</v>
      </c>
      <c r="AV19">
        <v>21.863199999999999</v>
      </c>
      <c r="AW19">
        <v>20.335899999999999</v>
      </c>
      <c r="AX19">
        <v>406.334</v>
      </c>
      <c r="AY19">
        <v>21.951499999999999</v>
      </c>
      <c r="AZ19">
        <v>600.27800000000002</v>
      </c>
      <c r="BA19">
        <v>100.497</v>
      </c>
      <c r="BB19">
        <v>0.100359</v>
      </c>
      <c r="BC19">
        <v>25.481999999999999</v>
      </c>
      <c r="BD19">
        <v>25.951799999999999</v>
      </c>
      <c r="BE19">
        <v>999.9</v>
      </c>
      <c r="BF19">
        <v>0</v>
      </c>
      <c r="BG19">
        <v>0</v>
      </c>
      <c r="BH19">
        <v>9985.6200000000008</v>
      </c>
      <c r="BI19">
        <v>0</v>
      </c>
      <c r="BJ19">
        <v>221.506</v>
      </c>
      <c r="BK19">
        <v>-15.531599999999999</v>
      </c>
      <c r="BL19">
        <v>408.988</v>
      </c>
      <c r="BM19">
        <v>424.20400000000001</v>
      </c>
      <c r="BN19">
        <v>1.5273000000000001</v>
      </c>
      <c r="BO19">
        <v>415.57799999999997</v>
      </c>
      <c r="BP19">
        <v>20.335899999999999</v>
      </c>
      <c r="BQ19">
        <v>2.19719</v>
      </c>
      <c r="BR19">
        <v>2.0436999999999999</v>
      </c>
      <c r="BS19">
        <v>18.941800000000001</v>
      </c>
      <c r="BT19">
        <v>17.786999999999999</v>
      </c>
      <c r="BU19">
        <v>1999.95</v>
      </c>
      <c r="BV19">
        <v>0.89998900000000004</v>
      </c>
      <c r="BW19">
        <v>0.100011</v>
      </c>
      <c r="BX19">
        <v>0</v>
      </c>
      <c r="BY19">
        <v>2.6339000000000001</v>
      </c>
      <c r="BZ19">
        <v>0</v>
      </c>
      <c r="CA19">
        <v>17130.400000000001</v>
      </c>
      <c r="CB19">
        <v>19110.099999999999</v>
      </c>
      <c r="CC19">
        <v>39.686999999999998</v>
      </c>
      <c r="CD19">
        <v>41.186999999999998</v>
      </c>
      <c r="CE19">
        <v>40.625</v>
      </c>
      <c r="CF19">
        <v>39.186999999999998</v>
      </c>
      <c r="CG19">
        <v>39.186999999999998</v>
      </c>
      <c r="CH19">
        <v>1799.93</v>
      </c>
      <c r="CI19">
        <v>200.02</v>
      </c>
      <c r="CJ19">
        <v>0</v>
      </c>
      <c r="CK19">
        <v>1690149187.5</v>
      </c>
      <c r="CL19">
        <v>0</v>
      </c>
      <c r="CM19">
        <v>1690149017.0999999</v>
      </c>
      <c r="CN19" t="s">
        <v>350</v>
      </c>
      <c r="CO19">
        <v>1690149011.0999999</v>
      </c>
      <c r="CP19">
        <v>1690149017.0999999</v>
      </c>
      <c r="CQ19">
        <v>23</v>
      </c>
      <c r="CR19">
        <v>5.1999999999999998E-2</v>
      </c>
      <c r="CS19">
        <v>-6.7000000000000004E-2</v>
      </c>
      <c r="CT19">
        <v>-6.29</v>
      </c>
      <c r="CU19">
        <v>-8.7999999999999995E-2</v>
      </c>
      <c r="CV19">
        <v>416</v>
      </c>
      <c r="CW19">
        <v>20</v>
      </c>
      <c r="CX19">
        <v>0.15</v>
      </c>
      <c r="CY19">
        <v>0.04</v>
      </c>
      <c r="CZ19">
        <v>14.963231066873901</v>
      </c>
      <c r="DA19">
        <v>-7.3953910242536003E-2</v>
      </c>
      <c r="DB19">
        <v>3.5824847761637003E-2</v>
      </c>
      <c r="DC19">
        <v>1</v>
      </c>
      <c r="DD19">
        <v>415.601</v>
      </c>
      <c r="DE19">
        <v>2.3688311688426E-2</v>
      </c>
      <c r="DF19">
        <v>3.05442691998399E-2</v>
      </c>
      <c r="DG19">
        <v>-1</v>
      </c>
      <c r="DH19">
        <v>2000.0119047619</v>
      </c>
      <c r="DI19">
        <v>-0.105122861001909</v>
      </c>
      <c r="DJ19">
        <v>0.123041574376052</v>
      </c>
      <c r="DK19">
        <v>1</v>
      </c>
      <c r="DL19">
        <v>2</v>
      </c>
      <c r="DM19">
        <v>2</v>
      </c>
      <c r="DN19" t="s">
        <v>351</v>
      </c>
      <c r="DO19">
        <v>3.1568100000000001</v>
      </c>
      <c r="DP19">
        <v>2.8320500000000002</v>
      </c>
      <c r="DQ19">
        <v>9.53378E-2</v>
      </c>
      <c r="DR19">
        <v>9.7302600000000003E-2</v>
      </c>
      <c r="DS19">
        <v>0.113026</v>
      </c>
      <c r="DT19">
        <v>0.107139</v>
      </c>
      <c r="DU19">
        <v>28641.1</v>
      </c>
      <c r="DV19">
        <v>29633.5</v>
      </c>
      <c r="DW19">
        <v>29417.5</v>
      </c>
      <c r="DX19">
        <v>30610.6</v>
      </c>
      <c r="DY19">
        <v>34201</v>
      </c>
      <c r="DZ19">
        <v>35741.800000000003</v>
      </c>
      <c r="EA19">
        <v>40410.699999999997</v>
      </c>
      <c r="EB19">
        <v>42371.8</v>
      </c>
      <c r="EC19">
        <v>2.2309999999999999</v>
      </c>
      <c r="ED19">
        <v>1.8369</v>
      </c>
      <c r="EE19">
        <v>0.103578</v>
      </c>
      <c r="EF19">
        <v>0</v>
      </c>
      <c r="EG19">
        <v>24.252600000000001</v>
      </c>
      <c r="EH19">
        <v>999.9</v>
      </c>
      <c r="EI19">
        <v>50.756999999999998</v>
      </c>
      <c r="EJ19">
        <v>32.932000000000002</v>
      </c>
      <c r="EK19">
        <v>25.415400000000002</v>
      </c>
      <c r="EL19">
        <v>61.552399999999999</v>
      </c>
      <c r="EM19">
        <v>25.741199999999999</v>
      </c>
      <c r="EN19">
        <v>1</v>
      </c>
      <c r="EO19">
        <v>-0.14141500000000001</v>
      </c>
      <c r="EP19">
        <v>2.1055299999999999</v>
      </c>
      <c r="EQ19">
        <v>20.280100000000001</v>
      </c>
      <c r="ER19">
        <v>5.24125</v>
      </c>
      <c r="ES19">
        <v>11.83</v>
      </c>
      <c r="ET19">
        <v>4.9823000000000004</v>
      </c>
      <c r="EU19">
        <v>3.2998799999999999</v>
      </c>
      <c r="EV19">
        <v>6494.2</v>
      </c>
      <c r="EW19">
        <v>9999</v>
      </c>
      <c r="EX19">
        <v>226.6</v>
      </c>
      <c r="EY19">
        <v>94</v>
      </c>
      <c r="EZ19">
        <v>1.8736299999999999</v>
      </c>
      <c r="FA19">
        <v>1.8792800000000001</v>
      </c>
      <c r="FB19">
        <v>1.8796200000000001</v>
      </c>
      <c r="FC19">
        <v>1.8803399999999999</v>
      </c>
      <c r="FD19">
        <v>1.8778999999999999</v>
      </c>
      <c r="FE19">
        <v>1.8766799999999999</v>
      </c>
      <c r="FF19">
        <v>1.8773599999999999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-6.2880000000000003</v>
      </c>
      <c r="FV19">
        <v>-8.8300000000000003E-2</v>
      </c>
      <c r="FW19">
        <v>-6.2892218144949403</v>
      </c>
      <c r="FX19">
        <v>1.4527828764109799E-4</v>
      </c>
      <c r="FY19">
        <v>-4.3579519040863002E-7</v>
      </c>
      <c r="FZ19">
        <v>2.0799061152897499E-10</v>
      </c>
      <c r="GA19">
        <v>-8.8229999999999406E-2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2.8</v>
      </c>
      <c r="GJ19">
        <v>2.7</v>
      </c>
      <c r="GK19">
        <v>1.0803199999999999</v>
      </c>
      <c r="GL19">
        <v>2.5793499999999998</v>
      </c>
      <c r="GM19">
        <v>1.54541</v>
      </c>
      <c r="GN19">
        <v>2.2717299999999998</v>
      </c>
      <c r="GO19">
        <v>1.5979000000000001</v>
      </c>
      <c r="GP19">
        <v>2.3083499999999999</v>
      </c>
      <c r="GQ19">
        <v>35.290199999999999</v>
      </c>
      <c r="GR19">
        <v>14.5085</v>
      </c>
      <c r="GS19">
        <v>18</v>
      </c>
      <c r="GT19">
        <v>635.21900000000005</v>
      </c>
      <c r="GU19">
        <v>357.05500000000001</v>
      </c>
      <c r="GV19">
        <v>22.306000000000001</v>
      </c>
      <c r="GW19">
        <v>25.0182</v>
      </c>
      <c r="GX19">
        <v>30</v>
      </c>
      <c r="GY19">
        <v>25.044799999999999</v>
      </c>
      <c r="GZ19">
        <v>25.039200000000001</v>
      </c>
      <c r="HA19">
        <v>21.6846</v>
      </c>
      <c r="HB19">
        <v>25</v>
      </c>
      <c r="HC19">
        <v>-30</v>
      </c>
      <c r="HD19">
        <v>22.3459</v>
      </c>
      <c r="HE19">
        <v>415.57400000000001</v>
      </c>
      <c r="HF19">
        <v>0</v>
      </c>
      <c r="HG19">
        <v>100.206</v>
      </c>
      <c r="HH19">
        <v>98.291399999999996</v>
      </c>
    </row>
    <row r="20" spans="1:216" x14ac:dyDescent="0.2">
      <c r="A20">
        <v>2</v>
      </c>
      <c r="B20">
        <v>1690149242.0999999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1690149242.0999999</v>
      </c>
      <c r="M20">
        <f t="shared" si="0"/>
        <v>1.6507666195060785E-3</v>
      </c>
      <c r="N20">
        <f t="shared" si="1"/>
        <v>1.6507666195060786</v>
      </c>
      <c r="O20">
        <f t="shared" si="2"/>
        <v>14.907646279199044</v>
      </c>
      <c r="P20">
        <f t="shared" si="3"/>
        <v>400.03</v>
      </c>
      <c r="Q20">
        <f t="shared" si="4"/>
        <v>227.82810353114957</v>
      </c>
      <c r="R20">
        <f t="shared" si="5"/>
        <v>22.918335335817517</v>
      </c>
      <c r="S20">
        <f t="shared" si="6"/>
        <v>40.240960365688998</v>
      </c>
      <c r="T20">
        <f t="shared" si="7"/>
        <v>0.14672882581351157</v>
      </c>
      <c r="U20">
        <f t="shared" si="8"/>
        <v>2.9363519413119805</v>
      </c>
      <c r="V20">
        <f t="shared" si="9"/>
        <v>0.14277389357985512</v>
      </c>
      <c r="W20">
        <f t="shared" si="10"/>
        <v>8.9580139331027861E-2</v>
      </c>
      <c r="X20">
        <f t="shared" si="11"/>
        <v>297.70577099999997</v>
      </c>
      <c r="Y20">
        <f t="shared" si="12"/>
        <v>26.89774166398135</v>
      </c>
      <c r="Z20">
        <f t="shared" si="13"/>
        <v>25.916</v>
      </c>
      <c r="AA20">
        <f t="shared" si="14"/>
        <v>3.3575228576974929</v>
      </c>
      <c r="AB20">
        <f t="shared" si="15"/>
        <v>67.682698286287931</v>
      </c>
      <c r="AC20">
        <f t="shared" si="16"/>
        <v>2.2267174416286504</v>
      </c>
      <c r="AD20">
        <f t="shared" si="17"/>
        <v>3.2899359777442099</v>
      </c>
      <c r="AE20">
        <f t="shared" si="18"/>
        <v>1.1308054160688426</v>
      </c>
      <c r="AF20">
        <f t="shared" si="19"/>
        <v>-72.798807920218067</v>
      </c>
      <c r="AG20">
        <f t="shared" si="20"/>
        <v>-54.298479809983945</v>
      </c>
      <c r="AH20">
        <f t="shared" si="21"/>
        <v>-3.9408569431502825</v>
      </c>
      <c r="AI20">
        <f t="shared" si="22"/>
        <v>166.66762632664771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53338.491503985482</v>
      </c>
      <c r="AO20">
        <f t="shared" si="26"/>
        <v>1800.02</v>
      </c>
      <c r="AP20">
        <f t="shared" si="27"/>
        <v>1517.4170999999999</v>
      </c>
      <c r="AQ20">
        <f t="shared" si="28"/>
        <v>0.84300013333185186</v>
      </c>
      <c r="AR20">
        <f t="shared" si="29"/>
        <v>0.16539025733047411</v>
      </c>
      <c r="AS20">
        <v>1690149242.0999999</v>
      </c>
      <c r="AT20">
        <v>400.03</v>
      </c>
      <c r="AU20">
        <v>415.59100000000001</v>
      </c>
      <c r="AV20">
        <v>22.1355</v>
      </c>
      <c r="AW20">
        <v>20.521999999999998</v>
      </c>
      <c r="AX20">
        <v>406.31799999999998</v>
      </c>
      <c r="AY20">
        <v>22.223700000000001</v>
      </c>
      <c r="AZ20">
        <v>600.27</v>
      </c>
      <c r="BA20">
        <v>100.495</v>
      </c>
      <c r="BB20">
        <v>9.9856299999999995E-2</v>
      </c>
      <c r="BC20">
        <v>25.573</v>
      </c>
      <c r="BD20">
        <v>25.916</v>
      </c>
      <c r="BE20">
        <v>999.9</v>
      </c>
      <c r="BF20">
        <v>0</v>
      </c>
      <c r="BG20">
        <v>0</v>
      </c>
      <c r="BH20">
        <v>9989.3799999999992</v>
      </c>
      <c r="BI20">
        <v>0</v>
      </c>
      <c r="BJ20">
        <v>215.732</v>
      </c>
      <c r="BK20">
        <v>-15.5609</v>
      </c>
      <c r="BL20">
        <v>409.08499999999998</v>
      </c>
      <c r="BM20">
        <v>424.29899999999998</v>
      </c>
      <c r="BN20">
        <v>1.61351</v>
      </c>
      <c r="BO20">
        <v>415.59100000000001</v>
      </c>
      <c r="BP20">
        <v>20.521999999999998</v>
      </c>
      <c r="BQ20">
        <v>2.22451</v>
      </c>
      <c r="BR20">
        <v>2.06236</v>
      </c>
      <c r="BS20">
        <v>19.139900000000001</v>
      </c>
      <c r="BT20">
        <v>17.9314</v>
      </c>
      <c r="BU20">
        <v>1800.02</v>
      </c>
      <c r="BV20">
        <v>0.89999799999999996</v>
      </c>
      <c r="BW20">
        <v>0.10000199999999999</v>
      </c>
      <c r="BX20">
        <v>0</v>
      </c>
      <c r="BY20">
        <v>2.5148999999999999</v>
      </c>
      <c r="BZ20">
        <v>0</v>
      </c>
      <c r="CA20">
        <v>15589</v>
      </c>
      <c r="CB20">
        <v>17199.8</v>
      </c>
      <c r="CC20">
        <v>39.686999999999998</v>
      </c>
      <c r="CD20">
        <v>41.311999999999998</v>
      </c>
      <c r="CE20">
        <v>40.875</v>
      </c>
      <c r="CF20">
        <v>39.25</v>
      </c>
      <c r="CG20">
        <v>39.25</v>
      </c>
      <c r="CH20">
        <v>1620.01</v>
      </c>
      <c r="CI20">
        <v>180.01</v>
      </c>
      <c r="CJ20">
        <v>0</v>
      </c>
      <c r="CK20">
        <v>1690149248.0999999</v>
      </c>
      <c r="CL20">
        <v>0</v>
      </c>
      <c r="CM20">
        <v>1690149017.0999999</v>
      </c>
      <c r="CN20" t="s">
        <v>350</v>
      </c>
      <c r="CO20">
        <v>1690149011.0999999</v>
      </c>
      <c r="CP20">
        <v>1690149017.0999999</v>
      </c>
      <c r="CQ20">
        <v>23</v>
      </c>
      <c r="CR20">
        <v>5.1999999999999998E-2</v>
      </c>
      <c r="CS20">
        <v>-6.7000000000000004E-2</v>
      </c>
      <c r="CT20">
        <v>-6.29</v>
      </c>
      <c r="CU20">
        <v>-8.7999999999999995E-2</v>
      </c>
      <c r="CV20">
        <v>416</v>
      </c>
      <c r="CW20">
        <v>20</v>
      </c>
      <c r="CX20">
        <v>0.15</v>
      </c>
      <c r="CY20">
        <v>0.04</v>
      </c>
      <c r="CZ20">
        <v>14.914236060626401</v>
      </c>
      <c r="DA20">
        <v>0.23297000416290101</v>
      </c>
      <c r="DB20">
        <v>2.8643512234394899E-2</v>
      </c>
      <c r="DC20">
        <v>1</v>
      </c>
      <c r="DD20">
        <v>415.56385</v>
      </c>
      <c r="DE20">
        <v>0.296345864662035</v>
      </c>
      <c r="DF20">
        <v>3.9935291409980603E-2</v>
      </c>
      <c r="DG20">
        <v>-1</v>
      </c>
      <c r="DH20">
        <v>1800.01</v>
      </c>
      <c r="DI20">
        <v>-0.19340803268438</v>
      </c>
      <c r="DJ20">
        <v>0.102225241501278</v>
      </c>
      <c r="DK20">
        <v>1</v>
      </c>
      <c r="DL20">
        <v>2</v>
      </c>
      <c r="DM20">
        <v>2</v>
      </c>
      <c r="DN20" t="s">
        <v>351</v>
      </c>
      <c r="DO20">
        <v>3.1567500000000002</v>
      </c>
      <c r="DP20">
        <v>2.8315800000000002</v>
      </c>
      <c r="DQ20">
        <v>9.5322199999999996E-2</v>
      </c>
      <c r="DR20">
        <v>9.7292199999999995E-2</v>
      </c>
      <c r="DS20">
        <v>0.114012</v>
      </c>
      <c r="DT20">
        <v>0.107821</v>
      </c>
      <c r="DU20">
        <v>28637.9</v>
      </c>
      <c r="DV20">
        <v>29629</v>
      </c>
      <c r="DW20">
        <v>29414.1</v>
      </c>
      <c r="DX20">
        <v>30605.9</v>
      </c>
      <c r="DY20">
        <v>34159.1</v>
      </c>
      <c r="DZ20">
        <v>35708.9</v>
      </c>
      <c r="EA20">
        <v>40406.6</v>
      </c>
      <c r="EB20">
        <v>42365.3</v>
      </c>
      <c r="EC20">
        <v>2.2310500000000002</v>
      </c>
      <c r="ED20">
        <v>1.83592</v>
      </c>
      <c r="EE20">
        <v>0.108596</v>
      </c>
      <c r="EF20">
        <v>0</v>
      </c>
      <c r="EG20">
        <v>24.1343</v>
      </c>
      <c r="EH20">
        <v>999.9</v>
      </c>
      <c r="EI20">
        <v>50.927999999999997</v>
      </c>
      <c r="EJ20">
        <v>32.932000000000002</v>
      </c>
      <c r="EK20">
        <v>25.503599999999999</v>
      </c>
      <c r="EL20">
        <v>61.602400000000003</v>
      </c>
      <c r="EM20">
        <v>25.552900000000001</v>
      </c>
      <c r="EN20">
        <v>1</v>
      </c>
      <c r="EO20">
        <v>-0.13966500000000001</v>
      </c>
      <c r="EP20">
        <v>-0.68498099999999995</v>
      </c>
      <c r="EQ20">
        <v>20.293800000000001</v>
      </c>
      <c r="ER20">
        <v>5.2409499999999998</v>
      </c>
      <c r="ES20">
        <v>11.828200000000001</v>
      </c>
      <c r="ET20">
        <v>4.9819000000000004</v>
      </c>
      <c r="EU20">
        <v>3.2996500000000002</v>
      </c>
      <c r="EV20">
        <v>6495.3</v>
      </c>
      <c r="EW20">
        <v>9999</v>
      </c>
      <c r="EX20">
        <v>226.6</v>
      </c>
      <c r="EY20">
        <v>94</v>
      </c>
      <c r="EZ20">
        <v>1.8736299999999999</v>
      </c>
      <c r="FA20">
        <v>1.87931</v>
      </c>
      <c r="FB20">
        <v>1.8796900000000001</v>
      </c>
      <c r="FC20">
        <v>1.8803399999999999</v>
      </c>
      <c r="FD20">
        <v>1.8778999999999999</v>
      </c>
      <c r="FE20">
        <v>1.8766799999999999</v>
      </c>
      <c r="FF20">
        <v>1.87741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-6.2880000000000003</v>
      </c>
      <c r="FV20">
        <v>-8.8200000000000001E-2</v>
      </c>
      <c r="FW20">
        <v>-6.2892218144949403</v>
      </c>
      <c r="FX20">
        <v>1.4527828764109799E-4</v>
      </c>
      <c r="FY20">
        <v>-4.3579519040863002E-7</v>
      </c>
      <c r="FZ20">
        <v>2.0799061152897499E-10</v>
      </c>
      <c r="GA20">
        <v>-8.8229999999999406E-2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3.9</v>
      </c>
      <c r="GJ20">
        <v>3.8</v>
      </c>
      <c r="GK20">
        <v>1.0803199999999999</v>
      </c>
      <c r="GL20">
        <v>2.5683600000000002</v>
      </c>
      <c r="GM20">
        <v>1.54541</v>
      </c>
      <c r="GN20">
        <v>2.2729499999999998</v>
      </c>
      <c r="GO20">
        <v>1.5979000000000001</v>
      </c>
      <c r="GP20">
        <v>2.3547400000000001</v>
      </c>
      <c r="GQ20">
        <v>35.336500000000001</v>
      </c>
      <c r="GR20">
        <v>14.5261</v>
      </c>
      <c r="GS20">
        <v>18</v>
      </c>
      <c r="GT20">
        <v>635.90800000000002</v>
      </c>
      <c r="GU20">
        <v>356.88799999999998</v>
      </c>
      <c r="GV20">
        <v>24.750699999999998</v>
      </c>
      <c r="GW20">
        <v>25.0947</v>
      </c>
      <c r="GX20">
        <v>30.000499999999999</v>
      </c>
      <c r="GY20">
        <v>25.1006</v>
      </c>
      <c r="GZ20">
        <v>25.091100000000001</v>
      </c>
      <c r="HA20">
        <v>21.678699999999999</v>
      </c>
      <c r="HB20">
        <v>25</v>
      </c>
      <c r="HC20">
        <v>-30</v>
      </c>
      <c r="HD20">
        <v>24.8095</v>
      </c>
      <c r="HE20">
        <v>415.51100000000002</v>
      </c>
      <c r="HF20">
        <v>0</v>
      </c>
      <c r="HG20">
        <v>100.196</v>
      </c>
      <c r="HH20">
        <v>98.276300000000006</v>
      </c>
    </row>
    <row r="21" spans="1:216" x14ac:dyDescent="0.2">
      <c r="A21">
        <v>3</v>
      </c>
      <c r="B21">
        <v>1690149303.0999999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1690149303.0999999</v>
      </c>
      <c r="M21">
        <f t="shared" si="0"/>
        <v>1.5189951748229666E-3</v>
      </c>
      <c r="N21">
        <f t="shared" si="1"/>
        <v>1.5189951748229666</v>
      </c>
      <c r="O21">
        <f t="shared" si="2"/>
        <v>14.689620289626122</v>
      </c>
      <c r="P21">
        <f t="shared" si="3"/>
        <v>400.04599999999999</v>
      </c>
      <c r="Q21">
        <f t="shared" si="4"/>
        <v>214.49469390339652</v>
      </c>
      <c r="R21">
        <f t="shared" si="5"/>
        <v>21.577046501480574</v>
      </c>
      <c r="S21">
        <f t="shared" si="6"/>
        <v>40.242539279870797</v>
      </c>
      <c r="T21">
        <f t="shared" si="7"/>
        <v>0.13351257267788433</v>
      </c>
      <c r="U21">
        <f t="shared" si="8"/>
        <v>2.9384293540466087</v>
      </c>
      <c r="V21">
        <f t="shared" si="9"/>
        <v>0.13023169095046361</v>
      </c>
      <c r="W21">
        <f t="shared" si="10"/>
        <v>8.1682865956874906E-2</v>
      </c>
      <c r="X21">
        <f t="shared" si="11"/>
        <v>248.11271100000002</v>
      </c>
      <c r="Y21">
        <f t="shared" si="12"/>
        <v>26.9354403865519</v>
      </c>
      <c r="Z21">
        <f t="shared" si="13"/>
        <v>25.986599999999999</v>
      </c>
      <c r="AA21">
        <f t="shared" si="14"/>
        <v>3.3715838409188388</v>
      </c>
      <c r="AB21">
        <f t="shared" si="15"/>
        <v>66.629261769308528</v>
      </c>
      <c r="AC21">
        <f t="shared" si="16"/>
        <v>2.2309407290144998</v>
      </c>
      <c r="AD21">
        <f t="shared" si="17"/>
        <v>3.3482897300269037</v>
      </c>
      <c r="AE21">
        <f t="shared" si="18"/>
        <v>1.140643111904339</v>
      </c>
      <c r="AF21">
        <f t="shared" si="19"/>
        <v>-66.987687209692822</v>
      </c>
      <c r="AG21">
        <f t="shared" si="20"/>
        <v>-18.55058425057085</v>
      </c>
      <c r="AH21">
        <f t="shared" si="21"/>
        <v>-1.3478872654354375</v>
      </c>
      <c r="AI21">
        <f t="shared" si="22"/>
        <v>161.2265522743009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53346.055053199161</v>
      </c>
      <c r="AO21">
        <f t="shared" si="26"/>
        <v>1500.17</v>
      </c>
      <c r="AP21">
        <f t="shared" si="27"/>
        <v>1264.6431</v>
      </c>
      <c r="AQ21">
        <f t="shared" si="28"/>
        <v>0.8429998600158648</v>
      </c>
      <c r="AR21">
        <f t="shared" si="29"/>
        <v>0.1653897298306192</v>
      </c>
      <c r="AS21">
        <v>1690149303.0999999</v>
      </c>
      <c r="AT21">
        <v>400.04599999999999</v>
      </c>
      <c r="AU21">
        <v>415.33600000000001</v>
      </c>
      <c r="AV21">
        <v>22.177499999999998</v>
      </c>
      <c r="AW21">
        <v>20.692900000000002</v>
      </c>
      <c r="AX21">
        <v>406.334</v>
      </c>
      <c r="AY21">
        <v>22.265699999999999</v>
      </c>
      <c r="AZ21">
        <v>600.28599999999994</v>
      </c>
      <c r="BA21">
        <v>100.495</v>
      </c>
      <c r="BB21">
        <v>9.9779800000000002E-2</v>
      </c>
      <c r="BC21">
        <v>25.869499999999999</v>
      </c>
      <c r="BD21">
        <v>25.986599999999999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224.03899999999999</v>
      </c>
      <c r="BK21">
        <v>-15.2906</v>
      </c>
      <c r="BL21">
        <v>409.11900000000003</v>
      </c>
      <c r="BM21">
        <v>424.11200000000002</v>
      </c>
      <c r="BN21">
        <v>1.4845299999999999</v>
      </c>
      <c r="BO21">
        <v>415.33600000000001</v>
      </c>
      <c r="BP21">
        <v>20.692900000000002</v>
      </c>
      <c r="BQ21">
        <v>2.2287300000000001</v>
      </c>
      <c r="BR21">
        <v>2.0795400000000002</v>
      </c>
      <c r="BS21">
        <v>19.170300000000001</v>
      </c>
      <c r="BT21">
        <v>18.063300000000002</v>
      </c>
      <c r="BU21">
        <v>1500.17</v>
      </c>
      <c r="BV21">
        <v>0.90000400000000003</v>
      </c>
      <c r="BW21">
        <v>9.9996299999999996E-2</v>
      </c>
      <c r="BX21">
        <v>0</v>
      </c>
      <c r="BY21">
        <v>2.2629000000000001</v>
      </c>
      <c r="BZ21">
        <v>0</v>
      </c>
      <c r="CA21">
        <v>13496.6</v>
      </c>
      <c r="CB21">
        <v>14334.7</v>
      </c>
      <c r="CC21">
        <v>39.561999999999998</v>
      </c>
      <c r="CD21">
        <v>41.375</v>
      </c>
      <c r="CE21">
        <v>40.625</v>
      </c>
      <c r="CF21">
        <v>39.5</v>
      </c>
      <c r="CG21">
        <v>39.186999999999998</v>
      </c>
      <c r="CH21">
        <v>1350.16</v>
      </c>
      <c r="CI21">
        <v>150.01</v>
      </c>
      <c r="CJ21">
        <v>0</v>
      </c>
      <c r="CK21">
        <v>1690149309.3</v>
      </c>
      <c r="CL21">
        <v>0</v>
      </c>
      <c r="CM21">
        <v>1690149017.0999999</v>
      </c>
      <c r="CN21" t="s">
        <v>350</v>
      </c>
      <c r="CO21">
        <v>1690149011.0999999</v>
      </c>
      <c r="CP21">
        <v>1690149017.0999999</v>
      </c>
      <c r="CQ21">
        <v>23</v>
      </c>
      <c r="CR21">
        <v>5.1999999999999998E-2</v>
      </c>
      <c r="CS21">
        <v>-6.7000000000000004E-2</v>
      </c>
      <c r="CT21">
        <v>-6.29</v>
      </c>
      <c r="CU21">
        <v>-8.7999999999999995E-2</v>
      </c>
      <c r="CV21">
        <v>416</v>
      </c>
      <c r="CW21">
        <v>20</v>
      </c>
      <c r="CX21">
        <v>0.15</v>
      </c>
      <c r="CY21">
        <v>0.04</v>
      </c>
      <c r="CZ21">
        <v>14.7967763908572</v>
      </c>
      <c r="DA21">
        <v>0.22661820622852299</v>
      </c>
      <c r="DB21">
        <v>5.11199375175947E-2</v>
      </c>
      <c r="DC21">
        <v>1</v>
      </c>
      <c r="DD21">
        <v>415.44214285714298</v>
      </c>
      <c r="DE21">
        <v>-0.13683116883075999</v>
      </c>
      <c r="DF21">
        <v>5.4877600352135902E-2</v>
      </c>
      <c r="DG21">
        <v>-1</v>
      </c>
      <c r="DH21">
        <v>1500.0190476190501</v>
      </c>
      <c r="DI21">
        <v>0.37100110703345301</v>
      </c>
      <c r="DJ21">
        <v>7.6089218428068706E-2</v>
      </c>
      <c r="DK21">
        <v>1</v>
      </c>
      <c r="DL21">
        <v>2</v>
      </c>
      <c r="DM21">
        <v>2</v>
      </c>
      <c r="DN21" t="s">
        <v>351</v>
      </c>
      <c r="DO21">
        <v>3.1567400000000001</v>
      </c>
      <c r="DP21">
        <v>2.83162</v>
      </c>
      <c r="DQ21">
        <v>9.5313599999999998E-2</v>
      </c>
      <c r="DR21">
        <v>9.7237000000000004E-2</v>
      </c>
      <c r="DS21">
        <v>0.114153</v>
      </c>
      <c r="DT21">
        <v>0.108446</v>
      </c>
      <c r="DU21">
        <v>28633.7</v>
      </c>
      <c r="DV21">
        <v>29625.3</v>
      </c>
      <c r="DW21">
        <v>29409.599999999999</v>
      </c>
      <c r="DX21">
        <v>30600.5</v>
      </c>
      <c r="DY21">
        <v>34149</v>
      </c>
      <c r="DZ21">
        <v>35677.4</v>
      </c>
      <c r="EA21">
        <v>40401.1</v>
      </c>
      <c r="EB21">
        <v>42357.8</v>
      </c>
      <c r="EC21">
        <v>2.2298800000000001</v>
      </c>
      <c r="ED21">
        <v>1.83528</v>
      </c>
      <c r="EE21">
        <v>0.107333</v>
      </c>
      <c r="EF21">
        <v>0</v>
      </c>
      <c r="EG21">
        <v>24.225899999999999</v>
      </c>
      <c r="EH21">
        <v>999.9</v>
      </c>
      <c r="EI21">
        <v>51.16</v>
      </c>
      <c r="EJ21">
        <v>32.942</v>
      </c>
      <c r="EK21">
        <v>25.636700000000001</v>
      </c>
      <c r="EL21">
        <v>61.622399999999999</v>
      </c>
      <c r="EM21">
        <v>25.436699999999998</v>
      </c>
      <c r="EN21">
        <v>1</v>
      </c>
      <c r="EO21">
        <v>-0.13398399999999999</v>
      </c>
      <c r="EP21">
        <v>0.52922899999999995</v>
      </c>
      <c r="EQ21">
        <v>20.2971</v>
      </c>
      <c r="ER21">
        <v>5.2408000000000001</v>
      </c>
      <c r="ES21">
        <v>11.8279</v>
      </c>
      <c r="ET21">
        <v>4.9819500000000003</v>
      </c>
      <c r="EU21">
        <v>3.29975</v>
      </c>
      <c r="EV21">
        <v>6496.7</v>
      </c>
      <c r="EW21">
        <v>9999</v>
      </c>
      <c r="EX21">
        <v>226.6</v>
      </c>
      <c r="EY21">
        <v>94</v>
      </c>
      <c r="EZ21">
        <v>1.8736299999999999</v>
      </c>
      <c r="FA21">
        <v>1.87937</v>
      </c>
      <c r="FB21">
        <v>1.8797299999999999</v>
      </c>
      <c r="FC21">
        <v>1.8803399999999999</v>
      </c>
      <c r="FD21">
        <v>1.8778999999999999</v>
      </c>
      <c r="FE21">
        <v>1.8766799999999999</v>
      </c>
      <c r="FF21">
        <v>1.87741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-6.2880000000000003</v>
      </c>
      <c r="FV21">
        <v>-8.8200000000000001E-2</v>
      </c>
      <c r="FW21">
        <v>-6.2892218144949403</v>
      </c>
      <c r="FX21">
        <v>1.4527828764109799E-4</v>
      </c>
      <c r="FY21">
        <v>-4.3579519040863002E-7</v>
      </c>
      <c r="FZ21">
        <v>2.0799061152897499E-10</v>
      </c>
      <c r="GA21">
        <v>-8.8229999999999406E-2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4.9000000000000004</v>
      </c>
      <c r="GJ21">
        <v>4.8</v>
      </c>
      <c r="GK21">
        <v>1.0790999999999999</v>
      </c>
      <c r="GL21">
        <v>2.5805699999999998</v>
      </c>
      <c r="GM21">
        <v>1.54541</v>
      </c>
      <c r="GN21">
        <v>2.2717299999999998</v>
      </c>
      <c r="GO21">
        <v>1.5979000000000001</v>
      </c>
      <c r="GP21">
        <v>2.32422</v>
      </c>
      <c r="GQ21">
        <v>35.405900000000003</v>
      </c>
      <c r="GR21">
        <v>14.517300000000001</v>
      </c>
      <c r="GS21">
        <v>18</v>
      </c>
      <c r="GT21">
        <v>635.60699999999997</v>
      </c>
      <c r="GU21">
        <v>356.863</v>
      </c>
      <c r="GV21">
        <v>24.091100000000001</v>
      </c>
      <c r="GW21">
        <v>25.1418</v>
      </c>
      <c r="GX21">
        <v>29.999199999999998</v>
      </c>
      <c r="GY21">
        <v>25.149000000000001</v>
      </c>
      <c r="GZ21">
        <v>25.1388</v>
      </c>
      <c r="HA21">
        <v>21.668800000000001</v>
      </c>
      <c r="HB21">
        <v>25</v>
      </c>
      <c r="HC21">
        <v>-30</v>
      </c>
      <c r="HD21">
        <v>24.191199999999998</v>
      </c>
      <c r="HE21">
        <v>415.38400000000001</v>
      </c>
      <c r="HF21">
        <v>0</v>
      </c>
      <c r="HG21">
        <v>100.181</v>
      </c>
      <c r="HH21">
        <v>98.259</v>
      </c>
    </row>
    <row r="22" spans="1:216" x14ac:dyDescent="0.2">
      <c r="A22">
        <v>4</v>
      </c>
      <c r="B22">
        <v>1690149364.0999999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1690149364.0999999</v>
      </c>
      <c r="M22">
        <f t="shared" si="0"/>
        <v>1.5447616884098996E-3</v>
      </c>
      <c r="N22">
        <f t="shared" si="1"/>
        <v>1.5447616884098996</v>
      </c>
      <c r="O22">
        <f t="shared" si="2"/>
        <v>14.719088200821558</v>
      </c>
      <c r="P22">
        <f t="shared" si="3"/>
        <v>399.97699999999998</v>
      </c>
      <c r="Q22">
        <f t="shared" si="4"/>
        <v>221.95497245919779</v>
      </c>
      <c r="R22">
        <f t="shared" si="5"/>
        <v>22.325985794980891</v>
      </c>
      <c r="S22">
        <f t="shared" si="6"/>
        <v>40.232848678173497</v>
      </c>
      <c r="T22">
        <f t="shared" si="7"/>
        <v>0.13969039649057027</v>
      </c>
      <c r="U22">
        <f t="shared" si="8"/>
        <v>2.939185207980703</v>
      </c>
      <c r="V22">
        <f t="shared" si="9"/>
        <v>0.13610415799863806</v>
      </c>
      <c r="W22">
        <f t="shared" si="10"/>
        <v>8.5379639546369998E-2</v>
      </c>
      <c r="X22">
        <f t="shared" si="11"/>
        <v>206.71718999999999</v>
      </c>
      <c r="Y22">
        <f t="shared" si="12"/>
        <v>26.746206470974144</v>
      </c>
      <c r="Z22">
        <f t="shared" si="13"/>
        <v>25.901499999999999</v>
      </c>
      <c r="AA22">
        <f t="shared" si="14"/>
        <v>3.3546413272103224</v>
      </c>
      <c r="AB22">
        <f t="shared" si="15"/>
        <v>66.799062307039748</v>
      </c>
      <c r="AC22">
        <f t="shared" si="16"/>
        <v>2.2447599343002</v>
      </c>
      <c r="AD22">
        <f t="shared" si="17"/>
        <v>3.3604662352627543</v>
      </c>
      <c r="AE22">
        <f t="shared" si="18"/>
        <v>1.1098813929101223</v>
      </c>
      <c r="AF22">
        <f t="shared" si="19"/>
        <v>-68.123990458876577</v>
      </c>
      <c r="AG22">
        <f t="shared" si="20"/>
        <v>4.6428004409272505</v>
      </c>
      <c r="AH22">
        <f t="shared" si="21"/>
        <v>0.337219292173081</v>
      </c>
      <c r="AI22">
        <f t="shared" si="22"/>
        <v>143.57321927422373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53356.970715122327</v>
      </c>
      <c r="AO22">
        <f t="shared" si="26"/>
        <v>1249.8800000000001</v>
      </c>
      <c r="AP22">
        <f t="shared" si="27"/>
        <v>1053.6486</v>
      </c>
      <c r="AQ22">
        <f t="shared" si="28"/>
        <v>0.84299980798156615</v>
      </c>
      <c r="AR22">
        <f t="shared" si="29"/>
        <v>0.16538962940442281</v>
      </c>
      <c r="AS22">
        <v>1690149364.0999999</v>
      </c>
      <c r="AT22">
        <v>399.97699999999998</v>
      </c>
      <c r="AU22">
        <v>415.30900000000003</v>
      </c>
      <c r="AV22">
        <v>22.316400000000002</v>
      </c>
      <c r="AW22">
        <v>20.8066</v>
      </c>
      <c r="AX22">
        <v>406.26499999999999</v>
      </c>
      <c r="AY22">
        <v>22.404599999999999</v>
      </c>
      <c r="AZ22">
        <v>600.19399999999996</v>
      </c>
      <c r="BA22">
        <v>100.488</v>
      </c>
      <c r="BB22">
        <v>9.9905499999999994E-2</v>
      </c>
      <c r="BC22">
        <v>25.930800000000001</v>
      </c>
      <c r="BD22">
        <v>25.901499999999999</v>
      </c>
      <c r="BE22">
        <v>999.9</v>
      </c>
      <c r="BF22">
        <v>0</v>
      </c>
      <c r="BG22">
        <v>0</v>
      </c>
      <c r="BH22">
        <v>10006.200000000001</v>
      </c>
      <c r="BI22">
        <v>0</v>
      </c>
      <c r="BJ22">
        <v>207.232</v>
      </c>
      <c r="BK22">
        <v>-15.3316</v>
      </c>
      <c r="BL22">
        <v>409.10700000000003</v>
      </c>
      <c r="BM22">
        <v>424.13299999999998</v>
      </c>
      <c r="BN22">
        <v>1.50979</v>
      </c>
      <c r="BO22">
        <v>415.30900000000003</v>
      </c>
      <c r="BP22">
        <v>20.8066</v>
      </c>
      <c r="BQ22">
        <v>2.2425299999999999</v>
      </c>
      <c r="BR22">
        <v>2.0908199999999999</v>
      </c>
      <c r="BS22">
        <v>19.269400000000001</v>
      </c>
      <c r="BT22">
        <v>18.1494</v>
      </c>
      <c r="BU22">
        <v>1249.8800000000001</v>
      </c>
      <c r="BV22">
        <v>0.90000800000000003</v>
      </c>
      <c r="BW22">
        <v>9.9992399999999995E-2</v>
      </c>
      <c r="BX22">
        <v>0</v>
      </c>
      <c r="BY22">
        <v>2.5289000000000001</v>
      </c>
      <c r="BZ22">
        <v>0</v>
      </c>
      <c r="CA22">
        <v>11387.3</v>
      </c>
      <c r="CB22">
        <v>11943.1</v>
      </c>
      <c r="CC22">
        <v>39.311999999999998</v>
      </c>
      <c r="CD22">
        <v>41.436999999999998</v>
      </c>
      <c r="CE22">
        <v>40.561999999999998</v>
      </c>
      <c r="CF22">
        <v>39.561999999999998</v>
      </c>
      <c r="CG22">
        <v>39.061999999999998</v>
      </c>
      <c r="CH22">
        <v>1124.9000000000001</v>
      </c>
      <c r="CI22">
        <v>124.98</v>
      </c>
      <c r="CJ22">
        <v>0</v>
      </c>
      <c r="CK22">
        <v>1690149370.5</v>
      </c>
      <c r="CL22">
        <v>0</v>
      </c>
      <c r="CM22">
        <v>1690149017.0999999</v>
      </c>
      <c r="CN22" t="s">
        <v>350</v>
      </c>
      <c r="CO22">
        <v>1690149011.0999999</v>
      </c>
      <c r="CP22">
        <v>1690149017.0999999</v>
      </c>
      <c r="CQ22">
        <v>23</v>
      </c>
      <c r="CR22">
        <v>5.1999999999999998E-2</v>
      </c>
      <c r="CS22">
        <v>-6.7000000000000004E-2</v>
      </c>
      <c r="CT22">
        <v>-6.29</v>
      </c>
      <c r="CU22">
        <v>-8.7999999999999995E-2</v>
      </c>
      <c r="CV22">
        <v>416</v>
      </c>
      <c r="CW22">
        <v>20</v>
      </c>
      <c r="CX22">
        <v>0.15</v>
      </c>
      <c r="CY22">
        <v>0.04</v>
      </c>
      <c r="CZ22">
        <v>14.692668119734201</v>
      </c>
      <c r="DA22">
        <v>-0.11375404094112899</v>
      </c>
      <c r="DB22">
        <v>3.5054239096546903E-2</v>
      </c>
      <c r="DC22">
        <v>1</v>
      </c>
      <c r="DD22">
        <v>415.31490000000002</v>
      </c>
      <c r="DE22">
        <v>-0.10222556390931101</v>
      </c>
      <c r="DF22">
        <v>2.58957525474766E-2</v>
      </c>
      <c r="DG22">
        <v>-1</v>
      </c>
      <c r="DH22">
        <v>1250.02238095238</v>
      </c>
      <c r="DI22">
        <v>-0.17612885011814899</v>
      </c>
      <c r="DJ22">
        <v>0.149504093331603</v>
      </c>
      <c r="DK22">
        <v>1</v>
      </c>
      <c r="DL22">
        <v>2</v>
      </c>
      <c r="DM22">
        <v>2</v>
      </c>
      <c r="DN22" t="s">
        <v>351</v>
      </c>
      <c r="DO22">
        <v>3.1564899999999998</v>
      </c>
      <c r="DP22">
        <v>2.8317700000000001</v>
      </c>
      <c r="DQ22">
        <v>9.5284300000000002E-2</v>
      </c>
      <c r="DR22">
        <v>9.7214400000000006E-2</v>
      </c>
      <c r="DS22">
        <v>0.11464100000000001</v>
      </c>
      <c r="DT22">
        <v>0.108849</v>
      </c>
      <c r="DU22">
        <v>28632.799999999999</v>
      </c>
      <c r="DV22">
        <v>29623.1</v>
      </c>
      <c r="DW22">
        <v>29408</v>
      </c>
      <c r="DX22">
        <v>30597.599999999999</v>
      </c>
      <c r="DY22">
        <v>34128.400000000001</v>
      </c>
      <c r="DZ22">
        <v>35658.400000000001</v>
      </c>
      <c r="EA22">
        <v>40399.199999999997</v>
      </c>
      <c r="EB22">
        <v>42354.3</v>
      </c>
      <c r="EC22">
        <v>2.22925</v>
      </c>
      <c r="ED22">
        <v>1.8338699999999999</v>
      </c>
      <c r="EE22">
        <v>9.9450300000000005E-2</v>
      </c>
      <c r="EF22">
        <v>0</v>
      </c>
      <c r="EG22">
        <v>24.27</v>
      </c>
      <c r="EH22">
        <v>999.9</v>
      </c>
      <c r="EI22">
        <v>51.38</v>
      </c>
      <c r="EJ22">
        <v>32.962000000000003</v>
      </c>
      <c r="EK22">
        <v>25.7744</v>
      </c>
      <c r="EL22">
        <v>61.312399999999997</v>
      </c>
      <c r="EM22">
        <v>26.242000000000001</v>
      </c>
      <c r="EN22">
        <v>1</v>
      </c>
      <c r="EO22">
        <v>-0.13086100000000001</v>
      </c>
      <c r="EP22">
        <v>-0.87088200000000004</v>
      </c>
      <c r="EQ22">
        <v>20.297799999999999</v>
      </c>
      <c r="ER22">
        <v>5.2386999999999997</v>
      </c>
      <c r="ES22">
        <v>11.8301</v>
      </c>
      <c r="ET22">
        <v>4.9813999999999998</v>
      </c>
      <c r="EU22">
        <v>3.2997000000000001</v>
      </c>
      <c r="EV22">
        <v>6497.9</v>
      </c>
      <c r="EW22">
        <v>9999</v>
      </c>
      <c r="EX22">
        <v>226.6</v>
      </c>
      <c r="EY22">
        <v>94</v>
      </c>
      <c r="EZ22">
        <v>1.8736299999999999</v>
      </c>
      <c r="FA22">
        <v>1.87941</v>
      </c>
      <c r="FB22">
        <v>1.8797299999999999</v>
      </c>
      <c r="FC22">
        <v>1.8803399999999999</v>
      </c>
      <c r="FD22">
        <v>1.8778999999999999</v>
      </c>
      <c r="FE22">
        <v>1.8766799999999999</v>
      </c>
      <c r="FF22">
        <v>1.8774200000000001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-6.2880000000000003</v>
      </c>
      <c r="FV22">
        <v>-8.8200000000000001E-2</v>
      </c>
      <c r="FW22">
        <v>-6.2892218144949403</v>
      </c>
      <c r="FX22">
        <v>1.4527828764109799E-4</v>
      </c>
      <c r="FY22">
        <v>-4.3579519040863002E-7</v>
      </c>
      <c r="FZ22">
        <v>2.0799061152897499E-10</v>
      </c>
      <c r="GA22">
        <v>-8.8229999999999406E-2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5.9</v>
      </c>
      <c r="GJ22">
        <v>5.8</v>
      </c>
      <c r="GK22">
        <v>1.0790999999999999</v>
      </c>
      <c r="GL22">
        <v>2.5671400000000002</v>
      </c>
      <c r="GM22">
        <v>1.54541</v>
      </c>
      <c r="GN22">
        <v>2.2729499999999998</v>
      </c>
      <c r="GO22">
        <v>1.5979000000000001</v>
      </c>
      <c r="GP22">
        <v>2.4597199999999999</v>
      </c>
      <c r="GQ22">
        <v>35.452300000000001</v>
      </c>
      <c r="GR22">
        <v>14.517300000000001</v>
      </c>
      <c r="GS22">
        <v>18</v>
      </c>
      <c r="GT22">
        <v>635.72500000000002</v>
      </c>
      <c r="GU22">
        <v>356.45800000000003</v>
      </c>
      <c r="GV22">
        <v>25.2807</v>
      </c>
      <c r="GW22">
        <v>25.1937</v>
      </c>
      <c r="GX22">
        <v>30.000499999999999</v>
      </c>
      <c r="GY22">
        <v>25.198499999999999</v>
      </c>
      <c r="GZ22">
        <v>25.188500000000001</v>
      </c>
      <c r="HA22">
        <v>21.653300000000002</v>
      </c>
      <c r="HB22">
        <v>25</v>
      </c>
      <c r="HC22">
        <v>-30</v>
      </c>
      <c r="HD22">
        <v>25.331700000000001</v>
      </c>
      <c r="HE22">
        <v>415.25299999999999</v>
      </c>
      <c r="HF22">
        <v>0</v>
      </c>
      <c r="HG22">
        <v>100.176</v>
      </c>
      <c r="HH22">
        <v>98.250500000000002</v>
      </c>
    </row>
    <row r="23" spans="1:216" x14ac:dyDescent="0.2">
      <c r="A23">
        <v>5</v>
      </c>
      <c r="B23">
        <v>1690149425.0999999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1690149425.0999999</v>
      </c>
      <c r="M23">
        <f t="shared" si="0"/>
        <v>1.6047575860295663E-3</v>
      </c>
      <c r="N23">
        <f t="shared" si="1"/>
        <v>1.6047575860295662</v>
      </c>
      <c r="O23">
        <f t="shared" si="2"/>
        <v>14.502927258407011</v>
      </c>
      <c r="P23">
        <f t="shared" si="3"/>
        <v>399.93599999999998</v>
      </c>
      <c r="Q23">
        <f t="shared" si="4"/>
        <v>225.34121071692036</v>
      </c>
      <c r="R23">
        <f t="shared" si="5"/>
        <v>22.665711437772892</v>
      </c>
      <c r="S23">
        <f t="shared" si="6"/>
        <v>40.227146826527992</v>
      </c>
      <c r="T23">
        <f t="shared" si="7"/>
        <v>0.14062935347659447</v>
      </c>
      <c r="U23">
        <f t="shared" si="8"/>
        <v>2.937586938216787</v>
      </c>
      <c r="V23">
        <f t="shared" si="9"/>
        <v>0.1369934950262989</v>
      </c>
      <c r="W23">
        <f t="shared" si="10"/>
        <v>8.5939772278735685E-2</v>
      </c>
      <c r="X23">
        <f t="shared" si="11"/>
        <v>165.40276800000001</v>
      </c>
      <c r="Y23">
        <f t="shared" si="12"/>
        <v>26.904392870519036</v>
      </c>
      <c r="Z23">
        <f t="shared" si="13"/>
        <v>26.0943</v>
      </c>
      <c r="AA23">
        <f t="shared" si="14"/>
        <v>3.3931328850814846</v>
      </c>
      <c r="AB23">
        <f t="shared" si="15"/>
        <v>65.265547945342917</v>
      </c>
      <c r="AC23">
        <f t="shared" si="16"/>
        <v>2.2479207580263498</v>
      </c>
      <c r="AD23">
        <f t="shared" si="17"/>
        <v>3.4442685747599739</v>
      </c>
      <c r="AE23">
        <f t="shared" si="18"/>
        <v>1.1452121270551348</v>
      </c>
      <c r="AF23">
        <f t="shared" si="19"/>
        <v>-70.769809543903875</v>
      </c>
      <c r="AG23">
        <f t="shared" si="20"/>
        <v>40.099584551727858</v>
      </c>
      <c r="AH23">
        <f t="shared" si="21"/>
        <v>2.9230497354341716</v>
      </c>
      <c r="AI23">
        <f t="shared" si="22"/>
        <v>137.65559274325818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53236.144715374612</v>
      </c>
      <c r="AO23">
        <f t="shared" si="26"/>
        <v>1000.08</v>
      </c>
      <c r="AP23">
        <f t="shared" si="27"/>
        <v>843.06719999999996</v>
      </c>
      <c r="AQ23">
        <f t="shared" si="28"/>
        <v>0.84299976001919841</v>
      </c>
      <c r="AR23">
        <f t="shared" si="29"/>
        <v>0.16538953683705304</v>
      </c>
      <c r="AS23">
        <v>1690149425.0999999</v>
      </c>
      <c r="AT23">
        <v>399.93599999999998</v>
      </c>
      <c r="AU23">
        <v>415.07499999999999</v>
      </c>
      <c r="AV23">
        <v>22.348700000000001</v>
      </c>
      <c r="AW23">
        <v>20.7804</v>
      </c>
      <c r="AX23">
        <v>406.22399999999999</v>
      </c>
      <c r="AY23">
        <v>22.436900000000001</v>
      </c>
      <c r="AZ23">
        <v>600.22699999999998</v>
      </c>
      <c r="BA23">
        <v>100.48399999999999</v>
      </c>
      <c r="BB23">
        <v>9.9960499999999994E-2</v>
      </c>
      <c r="BC23">
        <v>26.3475</v>
      </c>
      <c r="BD23">
        <v>26.0943</v>
      </c>
      <c r="BE23">
        <v>999.9</v>
      </c>
      <c r="BF23">
        <v>0</v>
      </c>
      <c r="BG23">
        <v>0</v>
      </c>
      <c r="BH23">
        <v>9997.5</v>
      </c>
      <c r="BI23">
        <v>0</v>
      </c>
      <c r="BJ23">
        <v>181.09399999999999</v>
      </c>
      <c r="BK23">
        <v>-15.1389</v>
      </c>
      <c r="BL23">
        <v>409.07799999999997</v>
      </c>
      <c r="BM23">
        <v>423.88299999999998</v>
      </c>
      <c r="BN23">
        <v>1.5682799999999999</v>
      </c>
      <c r="BO23">
        <v>415.07499999999999</v>
      </c>
      <c r="BP23">
        <v>20.7804</v>
      </c>
      <c r="BQ23">
        <v>2.2456900000000002</v>
      </c>
      <c r="BR23">
        <v>2.0880999999999998</v>
      </c>
      <c r="BS23">
        <v>19.292000000000002</v>
      </c>
      <c r="BT23">
        <v>18.128699999999998</v>
      </c>
      <c r="BU23">
        <v>1000.08</v>
      </c>
      <c r="BV23">
        <v>0.90000999999999998</v>
      </c>
      <c r="BW23">
        <v>9.9990200000000001E-2</v>
      </c>
      <c r="BX23">
        <v>0</v>
      </c>
      <c r="BY23">
        <v>2.2991999999999999</v>
      </c>
      <c r="BZ23">
        <v>0</v>
      </c>
      <c r="CA23">
        <v>9195.76</v>
      </c>
      <c r="CB23">
        <v>9556.1299999999992</v>
      </c>
      <c r="CC23">
        <v>39</v>
      </c>
      <c r="CD23">
        <v>41.311999999999998</v>
      </c>
      <c r="CE23">
        <v>40.5</v>
      </c>
      <c r="CF23">
        <v>39.5</v>
      </c>
      <c r="CG23">
        <v>38.936999999999998</v>
      </c>
      <c r="CH23">
        <v>900.08</v>
      </c>
      <c r="CI23">
        <v>100</v>
      </c>
      <c r="CJ23">
        <v>0</v>
      </c>
      <c r="CK23">
        <v>1690149431.0999999</v>
      </c>
      <c r="CL23">
        <v>0</v>
      </c>
      <c r="CM23">
        <v>1690149017.0999999</v>
      </c>
      <c r="CN23" t="s">
        <v>350</v>
      </c>
      <c r="CO23">
        <v>1690149011.0999999</v>
      </c>
      <c r="CP23">
        <v>1690149017.0999999</v>
      </c>
      <c r="CQ23">
        <v>23</v>
      </c>
      <c r="CR23">
        <v>5.1999999999999998E-2</v>
      </c>
      <c r="CS23">
        <v>-6.7000000000000004E-2</v>
      </c>
      <c r="CT23">
        <v>-6.29</v>
      </c>
      <c r="CU23">
        <v>-8.7999999999999995E-2</v>
      </c>
      <c r="CV23">
        <v>416</v>
      </c>
      <c r="CW23">
        <v>20</v>
      </c>
      <c r="CX23">
        <v>0.15</v>
      </c>
      <c r="CY23">
        <v>0.04</v>
      </c>
      <c r="CZ23">
        <v>14.4570625533298</v>
      </c>
      <c r="DA23">
        <v>0.34077548666143398</v>
      </c>
      <c r="DB23">
        <v>4.0365615261337397E-2</v>
      </c>
      <c r="DC23">
        <v>1</v>
      </c>
      <c r="DD23">
        <v>415.08376190476201</v>
      </c>
      <c r="DE23">
        <v>0.230415584416478</v>
      </c>
      <c r="DF23">
        <v>3.35586264006092E-2</v>
      </c>
      <c r="DG23">
        <v>-1</v>
      </c>
      <c r="DH23">
        <v>1000.0013</v>
      </c>
      <c r="DI23">
        <v>-0.23727600232349999</v>
      </c>
      <c r="DJ23">
        <v>0.107256281867301</v>
      </c>
      <c r="DK23">
        <v>1</v>
      </c>
      <c r="DL23">
        <v>2</v>
      </c>
      <c r="DM23">
        <v>2</v>
      </c>
      <c r="DN23" t="s">
        <v>351</v>
      </c>
      <c r="DO23">
        <v>3.1565500000000002</v>
      </c>
      <c r="DP23">
        <v>2.8317600000000001</v>
      </c>
      <c r="DQ23">
        <v>9.5265000000000002E-2</v>
      </c>
      <c r="DR23">
        <v>9.71606E-2</v>
      </c>
      <c r="DS23">
        <v>0.114745</v>
      </c>
      <c r="DT23">
        <v>0.108739</v>
      </c>
      <c r="DU23">
        <v>28630.5</v>
      </c>
      <c r="DV23">
        <v>29621.599999999999</v>
      </c>
      <c r="DW23">
        <v>29405.1</v>
      </c>
      <c r="DX23">
        <v>30594.400000000001</v>
      </c>
      <c r="DY23">
        <v>34121.699999999997</v>
      </c>
      <c r="DZ23">
        <v>35659.300000000003</v>
      </c>
      <c r="EA23">
        <v>40395.9</v>
      </c>
      <c r="EB23">
        <v>42350</v>
      </c>
      <c r="EC23">
        <v>2.2289500000000002</v>
      </c>
      <c r="ED23">
        <v>1.83358</v>
      </c>
      <c r="EE23">
        <v>0.116233</v>
      </c>
      <c r="EF23">
        <v>0</v>
      </c>
      <c r="EG23">
        <v>24.1877</v>
      </c>
      <c r="EH23">
        <v>999.9</v>
      </c>
      <c r="EI23">
        <v>51.55</v>
      </c>
      <c r="EJ23">
        <v>32.972000000000001</v>
      </c>
      <c r="EK23">
        <v>25.8779</v>
      </c>
      <c r="EL23">
        <v>61.692399999999999</v>
      </c>
      <c r="EM23">
        <v>25.9696</v>
      </c>
      <c r="EN23">
        <v>1</v>
      </c>
      <c r="EO23">
        <v>-0.12374</v>
      </c>
      <c r="EP23">
        <v>2.5473699999999999</v>
      </c>
      <c r="EQ23">
        <v>20.256599999999999</v>
      </c>
      <c r="ER23">
        <v>5.2403500000000003</v>
      </c>
      <c r="ES23">
        <v>11.8302</v>
      </c>
      <c r="ET23">
        <v>4.9813999999999998</v>
      </c>
      <c r="EU23">
        <v>3.29955</v>
      </c>
      <c r="EV23">
        <v>6499.3</v>
      </c>
      <c r="EW23">
        <v>9999</v>
      </c>
      <c r="EX23">
        <v>226.6</v>
      </c>
      <c r="EY23">
        <v>94</v>
      </c>
      <c r="EZ23">
        <v>1.8736299999999999</v>
      </c>
      <c r="FA23">
        <v>1.8793500000000001</v>
      </c>
      <c r="FB23">
        <v>1.8797200000000001</v>
      </c>
      <c r="FC23">
        <v>1.8803399999999999</v>
      </c>
      <c r="FD23">
        <v>1.8778999999999999</v>
      </c>
      <c r="FE23">
        <v>1.8766799999999999</v>
      </c>
      <c r="FF23">
        <v>1.87738</v>
      </c>
      <c r="FG23">
        <v>1.8751500000000001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-6.2880000000000003</v>
      </c>
      <c r="FV23">
        <v>-8.8200000000000001E-2</v>
      </c>
      <c r="FW23">
        <v>-6.2892218144949403</v>
      </c>
      <c r="FX23">
        <v>1.4527828764109799E-4</v>
      </c>
      <c r="FY23">
        <v>-4.3579519040863002E-7</v>
      </c>
      <c r="FZ23">
        <v>2.0799061152897499E-10</v>
      </c>
      <c r="GA23">
        <v>-8.8229999999999406E-2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6.9</v>
      </c>
      <c r="GJ23">
        <v>6.8</v>
      </c>
      <c r="GK23">
        <v>1.0778799999999999</v>
      </c>
      <c r="GL23">
        <v>2.5683600000000002</v>
      </c>
      <c r="GM23">
        <v>1.54541</v>
      </c>
      <c r="GN23">
        <v>2.2729499999999998</v>
      </c>
      <c r="GO23">
        <v>1.5979000000000001</v>
      </c>
      <c r="GP23">
        <v>2.4719199999999999</v>
      </c>
      <c r="GQ23">
        <v>35.4754</v>
      </c>
      <c r="GR23">
        <v>14.4998</v>
      </c>
      <c r="GS23">
        <v>18</v>
      </c>
      <c r="GT23">
        <v>635.90700000000004</v>
      </c>
      <c r="GU23">
        <v>356.52100000000002</v>
      </c>
      <c r="GV23">
        <v>26.346299999999999</v>
      </c>
      <c r="GW23">
        <v>25.215499999999999</v>
      </c>
      <c r="GX23">
        <v>30.003499999999999</v>
      </c>
      <c r="GY23">
        <v>25.2332</v>
      </c>
      <c r="GZ23">
        <v>25.221699999999998</v>
      </c>
      <c r="HA23">
        <v>21.645</v>
      </c>
      <c r="HB23">
        <v>25</v>
      </c>
      <c r="HC23">
        <v>-30</v>
      </c>
      <c r="HD23">
        <v>25.395099999999999</v>
      </c>
      <c r="HE23">
        <v>415.16500000000002</v>
      </c>
      <c r="HF23">
        <v>0</v>
      </c>
      <c r="HG23">
        <v>100.167</v>
      </c>
      <c r="HH23">
        <v>98.240200000000002</v>
      </c>
    </row>
    <row r="24" spans="1:216" x14ac:dyDescent="0.2">
      <c r="A24">
        <v>6</v>
      </c>
      <c r="B24">
        <v>1690149486.0999999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1690149486.0999999</v>
      </c>
      <c r="M24">
        <f t="shared" si="0"/>
        <v>1.5356682715196449E-3</v>
      </c>
      <c r="N24">
        <f t="shared" si="1"/>
        <v>1.5356682715196448</v>
      </c>
      <c r="O24">
        <f t="shared" si="2"/>
        <v>13.997773804757529</v>
      </c>
      <c r="P24">
        <f t="shared" si="3"/>
        <v>399.98</v>
      </c>
      <c r="Q24">
        <f t="shared" si="4"/>
        <v>226.03289685115158</v>
      </c>
      <c r="R24">
        <f t="shared" si="5"/>
        <v>22.735785196525573</v>
      </c>
      <c r="S24">
        <f t="shared" si="6"/>
        <v>40.232459476440006</v>
      </c>
      <c r="T24">
        <f t="shared" si="7"/>
        <v>0.13610796188771296</v>
      </c>
      <c r="U24">
        <f t="shared" si="8"/>
        <v>2.9354244313362621</v>
      </c>
      <c r="V24">
        <f t="shared" si="9"/>
        <v>0.13269664345317209</v>
      </c>
      <c r="W24">
        <f t="shared" si="10"/>
        <v>8.3234774332495612E-2</v>
      </c>
      <c r="X24">
        <f t="shared" si="11"/>
        <v>124.04459243413287</v>
      </c>
      <c r="Y24">
        <f t="shared" si="12"/>
        <v>26.713259429255032</v>
      </c>
      <c r="Z24">
        <f t="shared" si="13"/>
        <v>25.970199999999998</v>
      </c>
      <c r="AA24">
        <f t="shared" si="14"/>
        <v>3.3683129724584546</v>
      </c>
      <c r="AB24">
        <f t="shared" si="15"/>
        <v>64.808772075131031</v>
      </c>
      <c r="AC24">
        <f t="shared" si="16"/>
        <v>2.236684547097</v>
      </c>
      <c r="AD24">
        <f t="shared" si="17"/>
        <v>3.4512064886896376</v>
      </c>
      <c r="AE24">
        <f t="shared" si="18"/>
        <v>1.1316284253614546</v>
      </c>
      <c r="AF24">
        <f t="shared" si="19"/>
        <v>-67.722970774016346</v>
      </c>
      <c r="AG24">
        <f t="shared" si="20"/>
        <v>65.105943239021386</v>
      </c>
      <c r="AH24">
        <f t="shared" si="21"/>
        <v>4.7472375299813105</v>
      </c>
      <c r="AI24">
        <f t="shared" si="22"/>
        <v>126.17480242911923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53167.289600481316</v>
      </c>
      <c r="AO24">
        <f t="shared" si="26"/>
        <v>750.00599999999997</v>
      </c>
      <c r="AP24">
        <f t="shared" si="27"/>
        <v>632.25562799696002</v>
      </c>
      <c r="AQ24">
        <f t="shared" si="28"/>
        <v>0.84300075998986679</v>
      </c>
      <c r="AR24">
        <f t="shared" si="29"/>
        <v>0.16539146678044292</v>
      </c>
      <c r="AS24">
        <v>1690149486.0999999</v>
      </c>
      <c r="AT24">
        <v>399.98</v>
      </c>
      <c r="AU24">
        <v>414.58499999999998</v>
      </c>
      <c r="AV24">
        <v>22.236499999999999</v>
      </c>
      <c r="AW24">
        <v>20.735700000000001</v>
      </c>
      <c r="AX24">
        <v>406.26799999999997</v>
      </c>
      <c r="AY24">
        <v>22.3248</v>
      </c>
      <c r="AZ24">
        <v>600.28800000000001</v>
      </c>
      <c r="BA24">
        <v>100.486</v>
      </c>
      <c r="BB24">
        <v>0.100178</v>
      </c>
      <c r="BC24">
        <v>26.381599999999999</v>
      </c>
      <c r="BD24">
        <v>25.970199999999998</v>
      </c>
      <c r="BE24">
        <v>999.9</v>
      </c>
      <c r="BF24">
        <v>0</v>
      </c>
      <c r="BG24">
        <v>0</v>
      </c>
      <c r="BH24">
        <v>9985</v>
      </c>
      <c r="BI24">
        <v>0</v>
      </c>
      <c r="BJ24">
        <v>208.8</v>
      </c>
      <c r="BK24">
        <v>-14.6051</v>
      </c>
      <c r="BL24">
        <v>409.07600000000002</v>
      </c>
      <c r="BM24">
        <v>423.36399999999998</v>
      </c>
      <c r="BN24">
        <v>1.5007999999999999</v>
      </c>
      <c r="BO24">
        <v>414.58499999999998</v>
      </c>
      <c r="BP24">
        <v>20.735700000000001</v>
      </c>
      <c r="BQ24">
        <v>2.2344499999999998</v>
      </c>
      <c r="BR24">
        <v>2.0836399999999999</v>
      </c>
      <c r="BS24">
        <v>19.211500000000001</v>
      </c>
      <c r="BT24">
        <v>18.0947</v>
      </c>
      <c r="BU24">
        <v>750.00599999999997</v>
      </c>
      <c r="BV24">
        <v>0.89997700000000003</v>
      </c>
      <c r="BW24">
        <v>0.100023</v>
      </c>
      <c r="BX24">
        <v>0</v>
      </c>
      <c r="BY24">
        <v>2.2768000000000002</v>
      </c>
      <c r="BZ24">
        <v>0</v>
      </c>
      <c r="CA24">
        <v>8079.57</v>
      </c>
      <c r="CB24">
        <v>7166.53</v>
      </c>
      <c r="CC24">
        <v>38.561999999999998</v>
      </c>
      <c r="CD24">
        <v>41.25</v>
      </c>
      <c r="CE24">
        <v>40.375</v>
      </c>
      <c r="CF24">
        <v>39.5</v>
      </c>
      <c r="CG24">
        <v>38.686999999999998</v>
      </c>
      <c r="CH24">
        <v>674.99</v>
      </c>
      <c r="CI24">
        <v>75.02</v>
      </c>
      <c r="CJ24">
        <v>0</v>
      </c>
      <c r="CK24">
        <v>1690149492.3</v>
      </c>
      <c r="CL24">
        <v>0</v>
      </c>
      <c r="CM24">
        <v>1690149017.0999999</v>
      </c>
      <c r="CN24" t="s">
        <v>350</v>
      </c>
      <c r="CO24">
        <v>1690149011.0999999</v>
      </c>
      <c r="CP24">
        <v>1690149017.0999999</v>
      </c>
      <c r="CQ24">
        <v>23</v>
      </c>
      <c r="CR24">
        <v>5.1999999999999998E-2</v>
      </c>
      <c r="CS24">
        <v>-6.7000000000000004E-2</v>
      </c>
      <c r="CT24">
        <v>-6.29</v>
      </c>
      <c r="CU24">
        <v>-8.7999999999999995E-2</v>
      </c>
      <c r="CV24">
        <v>416</v>
      </c>
      <c r="CW24">
        <v>20</v>
      </c>
      <c r="CX24">
        <v>0.15</v>
      </c>
      <c r="CY24">
        <v>0.04</v>
      </c>
      <c r="CZ24">
        <v>14.0201974867561</v>
      </c>
      <c r="DA24">
        <v>0.25082938255770698</v>
      </c>
      <c r="DB24">
        <v>5.3969783548033799E-2</v>
      </c>
      <c r="DC24">
        <v>1</v>
      </c>
      <c r="DD24">
        <v>414.64145000000002</v>
      </c>
      <c r="DE24">
        <v>4.6240601503467302E-2</v>
      </c>
      <c r="DF24">
        <v>4.0942001660885498E-2</v>
      </c>
      <c r="DG24">
        <v>-1</v>
      </c>
      <c r="DH24">
        <v>749.98252380952397</v>
      </c>
      <c r="DI24">
        <v>0.24691673136771999</v>
      </c>
      <c r="DJ24">
        <v>9.1877568145566496E-2</v>
      </c>
      <c r="DK24">
        <v>1</v>
      </c>
      <c r="DL24">
        <v>2</v>
      </c>
      <c r="DM24">
        <v>2</v>
      </c>
      <c r="DN24" t="s">
        <v>351</v>
      </c>
      <c r="DO24">
        <v>3.1566700000000001</v>
      </c>
      <c r="DP24">
        <v>2.8318599999999998</v>
      </c>
      <c r="DQ24">
        <v>9.5265799999999998E-2</v>
      </c>
      <c r="DR24">
        <v>9.7067000000000001E-2</v>
      </c>
      <c r="DS24">
        <v>0.114327</v>
      </c>
      <c r="DT24">
        <v>0.108566</v>
      </c>
      <c r="DU24">
        <v>28629.200000000001</v>
      </c>
      <c r="DV24">
        <v>29621.9</v>
      </c>
      <c r="DW24">
        <v>29403.9</v>
      </c>
      <c r="DX24">
        <v>30591.7</v>
      </c>
      <c r="DY24">
        <v>34136.800000000003</v>
      </c>
      <c r="DZ24">
        <v>35662.800000000003</v>
      </c>
      <c r="EA24">
        <v>40394.199999999997</v>
      </c>
      <c r="EB24">
        <v>42345.8</v>
      </c>
      <c r="EC24">
        <v>2.2284999999999999</v>
      </c>
      <c r="ED24">
        <v>1.83325</v>
      </c>
      <c r="EE24">
        <v>9.9629200000000001E-2</v>
      </c>
      <c r="EF24">
        <v>0</v>
      </c>
      <c r="EG24">
        <v>24.335899999999999</v>
      </c>
      <c r="EH24">
        <v>999.9</v>
      </c>
      <c r="EI24">
        <v>51.673000000000002</v>
      </c>
      <c r="EJ24">
        <v>32.972000000000001</v>
      </c>
      <c r="EK24">
        <v>25.941299999999998</v>
      </c>
      <c r="EL24">
        <v>61.2624</v>
      </c>
      <c r="EM24">
        <v>25.368600000000001</v>
      </c>
      <c r="EN24">
        <v>1</v>
      </c>
      <c r="EO24">
        <v>-0.126555</v>
      </c>
      <c r="EP24">
        <v>-0.93074100000000004</v>
      </c>
      <c r="EQ24">
        <v>20.3017</v>
      </c>
      <c r="ER24">
        <v>5.2406499999999996</v>
      </c>
      <c r="ES24">
        <v>11.8302</v>
      </c>
      <c r="ET24">
        <v>4.9819500000000003</v>
      </c>
      <c r="EU24">
        <v>3.29975</v>
      </c>
      <c r="EV24">
        <v>6500.4</v>
      </c>
      <c r="EW24">
        <v>9999</v>
      </c>
      <c r="EX24">
        <v>226.6</v>
      </c>
      <c r="EY24">
        <v>94.1</v>
      </c>
      <c r="EZ24">
        <v>1.8736299999999999</v>
      </c>
      <c r="FA24">
        <v>1.87941</v>
      </c>
      <c r="FB24">
        <v>1.8797299999999999</v>
      </c>
      <c r="FC24">
        <v>1.88036</v>
      </c>
      <c r="FD24">
        <v>1.8779300000000001</v>
      </c>
      <c r="FE24">
        <v>1.8766799999999999</v>
      </c>
      <c r="FF24">
        <v>1.87744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-6.2880000000000003</v>
      </c>
      <c r="FV24">
        <v>-8.8300000000000003E-2</v>
      </c>
      <c r="FW24">
        <v>-6.2892218144949403</v>
      </c>
      <c r="FX24">
        <v>1.4527828764109799E-4</v>
      </c>
      <c r="FY24">
        <v>-4.3579519040863002E-7</v>
      </c>
      <c r="FZ24">
        <v>2.0799061152897499E-10</v>
      </c>
      <c r="GA24">
        <v>-8.8229999999999406E-2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7.9</v>
      </c>
      <c r="GJ24">
        <v>7.8</v>
      </c>
      <c r="GK24">
        <v>1.0778799999999999</v>
      </c>
      <c r="GL24">
        <v>2.5769000000000002</v>
      </c>
      <c r="GM24">
        <v>1.54541</v>
      </c>
      <c r="GN24">
        <v>2.2729499999999998</v>
      </c>
      <c r="GO24">
        <v>1.5979000000000001</v>
      </c>
      <c r="GP24">
        <v>2.36572</v>
      </c>
      <c r="GQ24">
        <v>35.498600000000003</v>
      </c>
      <c r="GR24">
        <v>14.5085</v>
      </c>
      <c r="GS24">
        <v>18</v>
      </c>
      <c r="GT24">
        <v>635.93600000000004</v>
      </c>
      <c r="GU24">
        <v>356.56599999999997</v>
      </c>
      <c r="GV24">
        <v>25.9053</v>
      </c>
      <c r="GW24">
        <v>25.238199999999999</v>
      </c>
      <c r="GX24">
        <v>30.000299999999999</v>
      </c>
      <c r="GY24">
        <v>25.264099999999999</v>
      </c>
      <c r="GZ24">
        <v>25.2544</v>
      </c>
      <c r="HA24">
        <v>21.624199999999998</v>
      </c>
      <c r="HB24">
        <v>25</v>
      </c>
      <c r="HC24">
        <v>-30</v>
      </c>
      <c r="HD24">
        <v>25.9084</v>
      </c>
      <c r="HE24">
        <v>414.64499999999998</v>
      </c>
      <c r="HF24">
        <v>0</v>
      </c>
      <c r="HG24">
        <v>100.163</v>
      </c>
      <c r="HH24">
        <v>98.230999999999995</v>
      </c>
    </row>
    <row r="25" spans="1:216" x14ac:dyDescent="0.2">
      <c r="A25">
        <v>7</v>
      </c>
      <c r="B25">
        <v>1690149547.0999999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1690149547.0999999</v>
      </c>
      <c r="M25">
        <f t="shared" si="0"/>
        <v>1.4490825104292011E-3</v>
      </c>
      <c r="N25">
        <f t="shared" si="1"/>
        <v>1.4490825104292011</v>
      </c>
      <c r="O25">
        <f t="shared" si="2"/>
        <v>13.508580172663281</v>
      </c>
      <c r="P25">
        <f t="shared" si="3"/>
        <v>400.00200000000001</v>
      </c>
      <c r="Q25">
        <f t="shared" si="4"/>
        <v>220.8310337687993</v>
      </c>
      <c r="R25">
        <f t="shared" si="5"/>
        <v>22.210938796533526</v>
      </c>
      <c r="S25">
        <f t="shared" si="6"/>
        <v>40.231754517766802</v>
      </c>
      <c r="T25">
        <f t="shared" si="7"/>
        <v>0.1272139035870489</v>
      </c>
      <c r="U25">
        <f t="shared" si="8"/>
        <v>2.9358507500670434</v>
      </c>
      <c r="V25">
        <f t="shared" si="9"/>
        <v>0.12422900381847363</v>
      </c>
      <c r="W25">
        <f t="shared" si="10"/>
        <v>7.7905475489912876E-2</v>
      </c>
      <c r="X25">
        <f t="shared" si="11"/>
        <v>99.220570436911601</v>
      </c>
      <c r="Y25">
        <f t="shared" si="12"/>
        <v>26.651527507904621</v>
      </c>
      <c r="Z25">
        <f t="shared" si="13"/>
        <v>25.991900000000001</v>
      </c>
      <c r="AA25">
        <f t="shared" si="14"/>
        <v>3.3726414828295952</v>
      </c>
      <c r="AB25">
        <f t="shared" si="15"/>
        <v>64.440307803628926</v>
      </c>
      <c r="AC25">
        <f t="shared" si="16"/>
        <v>2.2321169856311798</v>
      </c>
      <c r="AD25">
        <f t="shared" si="17"/>
        <v>3.4638521473751855</v>
      </c>
      <c r="AE25">
        <f t="shared" si="18"/>
        <v>1.1405244971984154</v>
      </c>
      <c r="AF25">
        <f t="shared" si="19"/>
        <v>-63.904538709927763</v>
      </c>
      <c r="AG25">
        <f t="shared" si="20"/>
        <v>71.493985432510271</v>
      </c>
      <c r="AH25">
        <f t="shared" si="21"/>
        <v>5.2144564879167943</v>
      </c>
      <c r="AI25">
        <f t="shared" si="22"/>
        <v>112.0244736474109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53168.513293917182</v>
      </c>
      <c r="AO25">
        <f t="shared" si="26"/>
        <v>599.91600000000005</v>
      </c>
      <c r="AP25">
        <f t="shared" si="27"/>
        <v>505.72942799839984</v>
      </c>
      <c r="AQ25">
        <f t="shared" si="28"/>
        <v>0.84300040005334043</v>
      </c>
      <c r="AR25">
        <f t="shared" si="29"/>
        <v>0.16539077210294706</v>
      </c>
      <c r="AS25">
        <v>1690149547.0999999</v>
      </c>
      <c r="AT25">
        <v>400.00200000000001</v>
      </c>
      <c r="AU25">
        <v>414.08699999999999</v>
      </c>
      <c r="AV25">
        <v>22.192699999999999</v>
      </c>
      <c r="AW25">
        <v>20.7761</v>
      </c>
      <c r="AX25">
        <v>406.291</v>
      </c>
      <c r="AY25">
        <v>22.280899999999999</v>
      </c>
      <c r="AZ25">
        <v>600.13699999999994</v>
      </c>
      <c r="BA25">
        <v>100.479</v>
      </c>
      <c r="BB25">
        <v>9.9883399999999997E-2</v>
      </c>
      <c r="BC25">
        <v>26.4436</v>
      </c>
      <c r="BD25">
        <v>25.991900000000001</v>
      </c>
      <c r="BE25">
        <v>999.9</v>
      </c>
      <c r="BF25">
        <v>0</v>
      </c>
      <c r="BG25">
        <v>0</v>
      </c>
      <c r="BH25">
        <v>9988.1200000000008</v>
      </c>
      <c r="BI25">
        <v>0</v>
      </c>
      <c r="BJ25">
        <v>234.238</v>
      </c>
      <c r="BK25">
        <v>-14.084300000000001</v>
      </c>
      <c r="BL25">
        <v>409.08100000000002</v>
      </c>
      <c r="BM25">
        <v>422.87200000000001</v>
      </c>
      <c r="BN25">
        <v>1.4165399999999999</v>
      </c>
      <c r="BO25">
        <v>414.08699999999999</v>
      </c>
      <c r="BP25">
        <v>20.7761</v>
      </c>
      <c r="BQ25">
        <v>2.2299099999999998</v>
      </c>
      <c r="BR25">
        <v>2.08758</v>
      </c>
      <c r="BS25">
        <v>19.178799999999999</v>
      </c>
      <c r="BT25">
        <v>18.124700000000001</v>
      </c>
      <c r="BU25">
        <v>599.91600000000005</v>
      </c>
      <c r="BV25">
        <v>0.89999099999999999</v>
      </c>
      <c r="BW25">
        <v>0.100009</v>
      </c>
      <c r="BX25">
        <v>0</v>
      </c>
      <c r="BY25">
        <v>2.4371</v>
      </c>
      <c r="BZ25">
        <v>0</v>
      </c>
      <c r="CA25">
        <v>7419.77</v>
      </c>
      <c r="CB25">
        <v>5732.39</v>
      </c>
      <c r="CC25">
        <v>38.186999999999998</v>
      </c>
      <c r="CD25">
        <v>41.186999999999998</v>
      </c>
      <c r="CE25">
        <v>40.186999999999998</v>
      </c>
      <c r="CF25">
        <v>39.375</v>
      </c>
      <c r="CG25">
        <v>38.436999999999998</v>
      </c>
      <c r="CH25">
        <v>539.91999999999996</v>
      </c>
      <c r="CI25">
        <v>60</v>
      </c>
      <c r="CJ25">
        <v>0</v>
      </c>
      <c r="CK25">
        <v>1690149553.5</v>
      </c>
      <c r="CL25">
        <v>0</v>
      </c>
      <c r="CM25">
        <v>1690149017.0999999</v>
      </c>
      <c r="CN25" t="s">
        <v>350</v>
      </c>
      <c r="CO25">
        <v>1690149011.0999999</v>
      </c>
      <c r="CP25">
        <v>1690149017.0999999</v>
      </c>
      <c r="CQ25">
        <v>23</v>
      </c>
      <c r="CR25">
        <v>5.1999999999999998E-2</v>
      </c>
      <c r="CS25">
        <v>-6.7000000000000004E-2</v>
      </c>
      <c r="CT25">
        <v>-6.29</v>
      </c>
      <c r="CU25">
        <v>-8.7999999999999995E-2</v>
      </c>
      <c r="CV25">
        <v>416</v>
      </c>
      <c r="CW25">
        <v>20</v>
      </c>
      <c r="CX25">
        <v>0.15</v>
      </c>
      <c r="CY25">
        <v>0.04</v>
      </c>
      <c r="CZ25">
        <v>13.4863912385671</v>
      </c>
      <c r="DA25">
        <v>-0.109235988497501</v>
      </c>
      <c r="DB25">
        <v>3.0646080244760902E-2</v>
      </c>
      <c r="DC25">
        <v>1</v>
      </c>
      <c r="DD25">
        <v>414.12338095238101</v>
      </c>
      <c r="DE25">
        <v>0.124831168830858</v>
      </c>
      <c r="DF25">
        <v>3.4258785721221603E-2</v>
      </c>
      <c r="DG25">
        <v>-1</v>
      </c>
      <c r="DH25">
        <v>600.03025000000002</v>
      </c>
      <c r="DI25">
        <v>0.20788539266784001</v>
      </c>
      <c r="DJ25">
        <v>0.15155819839256701</v>
      </c>
      <c r="DK25">
        <v>1</v>
      </c>
      <c r="DL25">
        <v>2</v>
      </c>
      <c r="DM25">
        <v>2</v>
      </c>
      <c r="DN25" t="s">
        <v>351</v>
      </c>
      <c r="DO25">
        <v>3.1562999999999999</v>
      </c>
      <c r="DP25">
        <v>2.8315999999999999</v>
      </c>
      <c r="DQ25">
        <v>9.5254199999999997E-2</v>
      </c>
      <c r="DR25">
        <v>9.6963400000000005E-2</v>
      </c>
      <c r="DS25">
        <v>0.114149</v>
      </c>
      <c r="DT25">
        <v>0.108699</v>
      </c>
      <c r="DU25">
        <v>28626.9</v>
      </c>
      <c r="DV25">
        <v>29622.7</v>
      </c>
      <c r="DW25">
        <v>29401.4</v>
      </c>
      <c r="DX25">
        <v>30589.200000000001</v>
      </c>
      <c r="DY25">
        <v>34142</v>
      </c>
      <c r="DZ25">
        <v>35654.400000000001</v>
      </c>
      <c r="EA25">
        <v>40391.800000000003</v>
      </c>
      <c r="EB25">
        <v>42342.1</v>
      </c>
      <c r="EC25">
        <v>2.2277999999999998</v>
      </c>
      <c r="ED25">
        <v>1.8330500000000001</v>
      </c>
      <c r="EE25">
        <v>8.6937100000000003E-2</v>
      </c>
      <c r="EF25">
        <v>0</v>
      </c>
      <c r="EG25">
        <v>24.566099999999999</v>
      </c>
      <c r="EH25">
        <v>999.9</v>
      </c>
      <c r="EI25">
        <v>51.776000000000003</v>
      </c>
      <c r="EJ25">
        <v>32.972000000000001</v>
      </c>
      <c r="EK25">
        <v>25.9907</v>
      </c>
      <c r="EL25">
        <v>61.342399999999998</v>
      </c>
      <c r="EM25">
        <v>26.2179</v>
      </c>
      <c r="EN25">
        <v>1</v>
      </c>
      <c r="EO25">
        <v>-0.123567</v>
      </c>
      <c r="EP25">
        <v>-0.26735799999999998</v>
      </c>
      <c r="EQ25">
        <v>20.306100000000001</v>
      </c>
      <c r="ER25">
        <v>5.2400500000000001</v>
      </c>
      <c r="ES25">
        <v>11.8302</v>
      </c>
      <c r="ET25">
        <v>4.9820500000000001</v>
      </c>
      <c r="EU25">
        <v>3.29975</v>
      </c>
      <c r="EV25">
        <v>6501.8</v>
      </c>
      <c r="EW25">
        <v>9999</v>
      </c>
      <c r="EX25">
        <v>226.6</v>
      </c>
      <c r="EY25">
        <v>94.1</v>
      </c>
      <c r="EZ25">
        <v>1.8736299999999999</v>
      </c>
      <c r="FA25">
        <v>1.8794200000000001</v>
      </c>
      <c r="FB25">
        <v>1.8797299999999999</v>
      </c>
      <c r="FC25">
        <v>1.88036</v>
      </c>
      <c r="FD25">
        <v>1.87792</v>
      </c>
      <c r="FE25">
        <v>1.87669</v>
      </c>
      <c r="FF25">
        <v>1.87744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-6.2889999999999997</v>
      </c>
      <c r="FV25">
        <v>-8.8200000000000001E-2</v>
      </c>
      <c r="FW25">
        <v>-6.2892218144949403</v>
      </c>
      <c r="FX25">
        <v>1.4527828764109799E-4</v>
      </c>
      <c r="FY25">
        <v>-4.3579519040863002E-7</v>
      </c>
      <c r="FZ25">
        <v>2.0799061152897499E-10</v>
      </c>
      <c r="GA25">
        <v>-8.8229999999999406E-2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8.9</v>
      </c>
      <c r="GJ25">
        <v>8.8000000000000007</v>
      </c>
      <c r="GK25">
        <v>1.07544</v>
      </c>
      <c r="GL25">
        <v>2.5805699999999998</v>
      </c>
      <c r="GM25">
        <v>1.54541</v>
      </c>
      <c r="GN25">
        <v>2.2729499999999998</v>
      </c>
      <c r="GO25">
        <v>1.5979000000000001</v>
      </c>
      <c r="GP25">
        <v>2.2985799999999998</v>
      </c>
      <c r="GQ25">
        <v>35.521799999999999</v>
      </c>
      <c r="GR25">
        <v>14.4998</v>
      </c>
      <c r="GS25">
        <v>18</v>
      </c>
      <c r="GT25">
        <v>635.875</v>
      </c>
      <c r="GU25">
        <v>356.72699999999998</v>
      </c>
      <c r="GV25">
        <v>25.573399999999999</v>
      </c>
      <c r="GW25">
        <v>25.275400000000001</v>
      </c>
      <c r="GX25">
        <v>30.0002</v>
      </c>
      <c r="GY25">
        <v>25.3032</v>
      </c>
      <c r="GZ25">
        <v>25.294699999999999</v>
      </c>
      <c r="HA25">
        <v>21.593599999999999</v>
      </c>
      <c r="HB25">
        <v>25</v>
      </c>
      <c r="HC25">
        <v>-30</v>
      </c>
      <c r="HD25">
        <v>25.612500000000001</v>
      </c>
      <c r="HE25">
        <v>414.15499999999997</v>
      </c>
      <c r="HF25">
        <v>0</v>
      </c>
      <c r="HG25">
        <v>100.15600000000001</v>
      </c>
      <c r="HH25">
        <v>98.2226</v>
      </c>
    </row>
    <row r="26" spans="1:216" x14ac:dyDescent="0.2">
      <c r="A26">
        <v>8</v>
      </c>
      <c r="B26">
        <v>1690149608.0999999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1690149608.0999999</v>
      </c>
      <c r="M26">
        <f t="shared" si="0"/>
        <v>1.4113129833990645E-3</v>
      </c>
      <c r="N26">
        <f t="shared" si="1"/>
        <v>1.4113129833990645</v>
      </c>
      <c r="O26">
        <f t="shared" si="2"/>
        <v>12.794709690487352</v>
      </c>
      <c r="P26">
        <f t="shared" si="3"/>
        <v>400.05799999999999</v>
      </c>
      <c r="Q26">
        <f t="shared" si="4"/>
        <v>228.50450670605537</v>
      </c>
      <c r="R26">
        <f t="shared" si="5"/>
        <v>22.982634175309702</v>
      </c>
      <c r="S26">
        <f t="shared" si="6"/>
        <v>40.2372224313876</v>
      </c>
      <c r="T26">
        <f t="shared" si="7"/>
        <v>0.12597681230675159</v>
      </c>
      <c r="U26">
        <f t="shared" si="8"/>
        <v>2.9434143890359561</v>
      </c>
      <c r="V26">
        <f t="shared" si="9"/>
        <v>0.12305629960078492</v>
      </c>
      <c r="W26">
        <f t="shared" si="10"/>
        <v>7.7166944546565419E-2</v>
      </c>
      <c r="X26">
        <f t="shared" si="11"/>
        <v>82.737347895740285</v>
      </c>
      <c r="Y26">
        <f t="shared" si="12"/>
        <v>26.542999803389602</v>
      </c>
      <c r="Z26">
        <f t="shared" si="13"/>
        <v>25.913799999999998</v>
      </c>
      <c r="AA26">
        <f t="shared" si="14"/>
        <v>3.3570855208959434</v>
      </c>
      <c r="AB26">
        <f t="shared" si="15"/>
        <v>64.621955108407775</v>
      </c>
      <c r="AC26">
        <f t="shared" si="16"/>
        <v>2.2356381643671597</v>
      </c>
      <c r="AD26">
        <f t="shared" si="17"/>
        <v>3.4595644167941417</v>
      </c>
      <c r="AE26">
        <f t="shared" si="18"/>
        <v>1.1214473565287837</v>
      </c>
      <c r="AF26">
        <f t="shared" si="19"/>
        <v>-62.238902567898748</v>
      </c>
      <c r="AG26">
        <f t="shared" si="20"/>
        <v>80.73910940842039</v>
      </c>
      <c r="AH26">
        <f t="shared" si="21"/>
        <v>5.8707062884827197</v>
      </c>
      <c r="AI26">
        <f t="shared" si="22"/>
        <v>107.10826102474465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53392.134414912383</v>
      </c>
      <c r="AO26">
        <f t="shared" si="26"/>
        <v>500.262</v>
      </c>
      <c r="AP26">
        <f t="shared" si="27"/>
        <v>421.72035600815559</v>
      </c>
      <c r="AQ26">
        <f t="shared" si="28"/>
        <v>0.84299898055050271</v>
      </c>
      <c r="AR26">
        <f t="shared" si="29"/>
        <v>0.16538803246247025</v>
      </c>
      <c r="AS26">
        <v>1690149608.0999999</v>
      </c>
      <c r="AT26">
        <v>400.05799999999999</v>
      </c>
      <c r="AU26">
        <v>413.41399999999999</v>
      </c>
      <c r="AV26">
        <v>22.227799999999998</v>
      </c>
      <c r="AW26">
        <v>20.848199999999999</v>
      </c>
      <c r="AX26">
        <v>406.346</v>
      </c>
      <c r="AY26">
        <v>22.315999999999999</v>
      </c>
      <c r="AZ26">
        <v>600.149</v>
      </c>
      <c r="BA26">
        <v>100.479</v>
      </c>
      <c r="BB26">
        <v>9.9472199999999997E-2</v>
      </c>
      <c r="BC26">
        <v>26.422599999999999</v>
      </c>
      <c r="BD26">
        <v>25.913799999999998</v>
      </c>
      <c r="BE26">
        <v>999.9</v>
      </c>
      <c r="BF26">
        <v>0</v>
      </c>
      <c r="BG26">
        <v>0</v>
      </c>
      <c r="BH26">
        <v>10031.200000000001</v>
      </c>
      <c r="BI26">
        <v>0</v>
      </c>
      <c r="BJ26">
        <v>203.892</v>
      </c>
      <c r="BK26">
        <v>-13.356199999999999</v>
      </c>
      <c r="BL26">
        <v>409.15300000000002</v>
      </c>
      <c r="BM26">
        <v>422.21699999999998</v>
      </c>
      <c r="BN26">
        <v>1.3795999999999999</v>
      </c>
      <c r="BO26">
        <v>413.41399999999999</v>
      </c>
      <c r="BP26">
        <v>20.848199999999999</v>
      </c>
      <c r="BQ26">
        <v>2.2334299999999998</v>
      </c>
      <c r="BR26">
        <v>2.0948099999999998</v>
      </c>
      <c r="BS26">
        <v>19.2041</v>
      </c>
      <c r="BT26">
        <v>18.1798</v>
      </c>
      <c r="BU26">
        <v>500.262</v>
      </c>
      <c r="BV26">
        <v>0.90003900000000003</v>
      </c>
      <c r="BW26">
        <v>9.9960999999999994E-2</v>
      </c>
      <c r="BX26">
        <v>0</v>
      </c>
      <c r="BY26">
        <v>2.2751000000000001</v>
      </c>
      <c r="BZ26">
        <v>0</v>
      </c>
      <c r="CA26">
        <v>6407.6</v>
      </c>
      <c r="CB26">
        <v>4780.21</v>
      </c>
      <c r="CC26">
        <v>37.811999999999998</v>
      </c>
      <c r="CD26">
        <v>41</v>
      </c>
      <c r="CE26">
        <v>39.811999999999998</v>
      </c>
      <c r="CF26">
        <v>39.25</v>
      </c>
      <c r="CG26">
        <v>38.186999999999998</v>
      </c>
      <c r="CH26">
        <v>450.26</v>
      </c>
      <c r="CI26">
        <v>50.01</v>
      </c>
      <c r="CJ26">
        <v>0</v>
      </c>
      <c r="CK26">
        <v>1690149614.0999999</v>
      </c>
      <c r="CL26">
        <v>0</v>
      </c>
      <c r="CM26">
        <v>1690149017.0999999</v>
      </c>
      <c r="CN26" t="s">
        <v>350</v>
      </c>
      <c r="CO26">
        <v>1690149011.0999999</v>
      </c>
      <c r="CP26">
        <v>1690149017.0999999</v>
      </c>
      <c r="CQ26">
        <v>23</v>
      </c>
      <c r="CR26">
        <v>5.1999999999999998E-2</v>
      </c>
      <c r="CS26">
        <v>-6.7000000000000004E-2</v>
      </c>
      <c r="CT26">
        <v>-6.29</v>
      </c>
      <c r="CU26">
        <v>-8.7999999999999995E-2</v>
      </c>
      <c r="CV26">
        <v>416</v>
      </c>
      <c r="CW26">
        <v>20</v>
      </c>
      <c r="CX26">
        <v>0.15</v>
      </c>
      <c r="CY26">
        <v>0.04</v>
      </c>
      <c r="CZ26">
        <v>12.7870057384361</v>
      </c>
      <c r="DA26">
        <v>-8.8036402184825599E-2</v>
      </c>
      <c r="DB26">
        <v>2.8117243859251101E-2</v>
      </c>
      <c r="DC26">
        <v>1</v>
      </c>
      <c r="DD26">
        <v>413.40476190476198</v>
      </c>
      <c r="DE26">
        <v>-4.05194805190194E-2</v>
      </c>
      <c r="DF26">
        <v>3.03862512172632E-2</v>
      </c>
      <c r="DG26">
        <v>-1</v>
      </c>
      <c r="DH26">
        <v>500.00071428571403</v>
      </c>
      <c r="DI26">
        <v>0.133301454791525</v>
      </c>
      <c r="DJ26">
        <v>0.10585756056726101</v>
      </c>
      <c r="DK26">
        <v>1</v>
      </c>
      <c r="DL26">
        <v>2</v>
      </c>
      <c r="DM26">
        <v>2</v>
      </c>
      <c r="DN26" t="s">
        <v>351</v>
      </c>
      <c r="DO26">
        <v>3.1562999999999999</v>
      </c>
      <c r="DP26">
        <v>2.8315600000000001</v>
      </c>
      <c r="DQ26">
        <v>9.5256099999999996E-2</v>
      </c>
      <c r="DR26">
        <v>9.6836699999999998E-2</v>
      </c>
      <c r="DS26">
        <v>0.11426799999999999</v>
      </c>
      <c r="DT26">
        <v>0.108958</v>
      </c>
      <c r="DU26">
        <v>28626.1</v>
      </c>
      <c r="DV26">
        <v>29624.400000000001</v>
      </c>
      <c r="DW26">
        <v>29400.7</v>
      </c>
      <c r="DX26">
        <v>30586.7</v>
      </c>
      <c r="DY26">
        <v>34136.400000000001</v>
      </c>
      <c r="DZ26">
        <v>35641.199999999997</v>
      </c>
      <c r="EA26">
        <v>40390.6</v>
      </c>
      <c r="EB26">
        <v>42338.8</v>
      </c>
      <c r="EC26">
        <v>2.2275999999999998</v>
      </c>
      <c r="ED26">
        <v>1.8322799999999999</v>
      </c>
      <c r="EE26">
        <v>8.6050500000000002E-2</v>
      </c>
      <c r="EF26">
        <v>0</v>
      </c>
      <c r="EG26">
        <v>24.502400000000002</v>
      </c>
      <c r="EH26">
        <v>999.9</v>
      </c>
      <c r="EI26">
        <v>51.85</v>
      </c>
      <c r="EJ26">
        <v>33.002000000000002</v>
      </c>
      <c r="EK26">
        <v>26.072199999999999</v>
      </c>
      <c r="EL26">
        <v>61.272399999999998</v>
      </c>
      <c r="EM26">
        <v>26.169899999999998</v>
      </c>
      <c r="EN26">
        <v>1</v>
      </c>
      <c r="EO26">
        <v>-0.120584</v>
      </c>
      <c r="EP26">
        <v>-1.3989799999999999</v>
      </c>
      <c r="EQ26">
        <v>20.3002</v>
      </c>
      <c r="ER26">
        <v>5.2400500000000001</v>
      </c>
      <c r="ES26">
        <v>11.83</v>
      </c>
      <c r="ET26">
        <v>4.9812000000000003</v>
      </c>
      <c r="EU26">
        <v>3.2996300000000001</v>
      </c>
      <c r="EV26">
        <v>6503.2</v>
      </c>
      <c r="EW26">
        <v>9999</v>
      </c>
      <c r="EX26">
        <v>226.6</v>
      </c>
      <c r="EY26">
        <v>94.1</v>
      </c>
      <c r="EZ26">
        <v>1.87365</v>
      </c>
      <c r="FA26">
        <v>1.87941</v>
      </c>
      <c r="FB26">
        <v>1.8797299999999999</v>
      </c>
      <c r="FC26">
        <v>1.8803700000000001</v>
      </c>
      <c r="FD26">
        <v>1.8778999999999999</v>
      </c>
      <c r="FE26">
        <v>1.87669</v>
      </c>
      <c r="FF26">
        <v>1.87744</v>
      </c>
      <c r="FG26">
        <v>1.87517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-6.2880000000000003</v>
      </c>
      <c r="FV26">
        <v>-8.8200000000000001E-2</v>
      </c>
      <c r="FW26">
        <v>-6.2892218144949403</v>
      </c>
      <c r="FX26">
        <v>1.4527828764109799E-4</v>
      </c>
      <c r="FY26">
        <v>-4.3579519040863002E-7</v>
      </c>
      <c r="FZ26">
        <v>2.0799061152897499E-10</v>
      </c>
      <c r="GA26">
        <v>-8.8229999999999406E-2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9.9</v>
      </c>
      <c r="GJ26">
        <v>9.8000000000000007</v>
      </c>
      <c r="GK26">
        <v>1.07422</v>
      </c>
      <c r="GL26">
        <v>2.5793499999999998</v>
      </c>
      <c r="GM26">
        <v>1.54541</v>
      </c>
      <c r="GN26">
        <v>2.2729499999999998</v>
      </c>
      <c r="GO26">
        <v>1.5979000000000001</v>
      </c>
      <c r="GP26">
        <v>2.3095699999999999</v>
      </c>
      <c r="GQ26">
        <v>35.521799999999999</v>
      </c>
      <c r="GR26">
        <v>14.491</v>
      </c>
      <c r="GS26">
        <v>18</v>
      </c>
      <c r="GT26">
        <v>636.10699999999997</v>
      </c>
      <c r="GU26">
        <v>356.53</v>
      </c>
      <c r="GV26">
        <v>26.519100000000002</v>
      </c>
      <c r="GW26">
        <v>25.308599999999998</v>
      </c>
      <c r="GX26">
        <v>30.000299999999999</v>
      </c>
      <c r="GY26">
        <v>25.335899999999999</v>
      </c>
      <c r="GZ26">
        <v>25.326499999999999</v>
      </c>
      <c r="HA26">
        <v>21.564499999999999</v>
      </c>
      <c r="HB26">
        <v>25</v>
      </c>
      <c r="HC26">
        <v>-30</v>
      </c>
      <c r="HD26">
        <v>26.578299999999999</v>
      </c>
      <c r="HE26">
        <v>413.4</v>
      </c>
      <c r="HF26">
        <v>0</v>
      </c>
      <c r="HG26">
        <v>100.15300000000001</v>
      </c>
      <c r="HH26">
        <v>98.214799999999997</v>
      </c>
    </row>
    <row r="27" spans="1:216" x14ac:dyDescent="0.2">
      <c r="A27">
        <v>9</v>
      </c>
      <c r="B27">
        <v>1690149669.0999999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1690149669.0999999</v>
      </c>
      <c r="M27">
        <f t="shared" si="0"/>
        <v>1.3906891733328974E-3</v>
      </c>
      <c r="N27">
        <f t="shared" si="1"/>
        <v>1.3906891733328974</v>
      </c>
      <c r="O27">
        <f t="shared" si="2"/>
        <v>11.352666706756885</v>
      </c>
      <c r="P27">
        <f t="shared" si="3"/>
        <v>399.99599999999998</v>
      </c>
      <c r="Q27">
        <f t="shared" si="4"/>
        <v>241.95995024124929</v>
      </c>
      <c r="R27">
        <f t="shared" si="5"/>
        <v>24.337126125585499</v>
      </c>
      <c r="S27">
        <f t="shared" si="6"/>
        <v>40.232910826868398</v>
      </c>
      <c r="T27">
        <f t="shared" si="7"/>
        <v>0.12180475596903949</v>
      </c>
      <c r="U27">
        <f t="shared" si="8"/>
        <v>2.943291511419504</v>
      </c>
      <c r="V27">
        <f t="shared" si="9"/>
        <v>0.11907210956967824</v>
      </c>
      <c r="W27">
        <f t="shared" si="10"/>
        <v>7.4660479806014174E-2</v>
      </c>
      <c r="X27">
        <f t="shared" si="11"/>
        <v>62.034845216295182</v>
      </c>
      <c r="Y27">
        <f t="shared" si="12"/>
        <v>26.633143130123923</v>
      </c>
      <c r="Z27">
        <f t="shared" si="13"/>
        <v>25.996500000000001</v>
      </c>
      <c r="AA27">
        <f t="shared" si="14"/>
        <v>3.3735596710665603</v>
      </c>
      <c r="AB27">
        <f t="shared" si="15"/>
        <v>63.723559416392803</v>
      </c>
      <c r="AC27">
        <f t="shared" si="16"/>
        <v>2.2315407144193999</v>
      </c>
      <c r="AD27">
        <f t="shared" si="17"/>
        <v>3.5019084540424132</v>
      </c>
      <c r="AE27">
        <f t="shared" si="18"/>
        <v>1.1420189566471604</v>
      </c>
      <c r="AF27">
        <f t="shared" si="19"/>
        <v>-61.329392543980774</v>
      </c>
      <c r="AG27">
        <f t="shared" si="20"/>
        <v>100.3642979670076</v>
      </c>
      <c r="AH27">
        <f t="shared" si="21"/>
        <v>7.3085852525230894</v>
      </c>
      <c r="AI27">
        <f t="shared" si="22"/>
        <v>108.3783358918451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53351.892718092517</v>
      </c>
      <c r="AO27">
        <f t="shared" si="26"/>
        <v>375.07799999999997</v>
      </c>
      <c r="AP27">
        <f t="shared" si="27"/>
        <v>316.19111399808037</v>
      </c>
      <c r="AQ27">
        <f t="shared" si="28"/>
        <v>0.8430009597952437</v>
      </c>
      <c r="AR27">
        <f t="shared" si="29"/>
        <v>0.16539185240482029</v>
      </c>
      <c r="AS27">
        <v>1690149669.0999999</v>
      </c>
      <c r="AT27">
        <v>399.99599999999998</v>
      </c>
      <c r="AU27">
        <v>411.90199999999999</v>
      </c>
      <c r="AV27">
        <v>22.186</v>
      </c>
      <c r="AW27">
        <v>20.826499999999999</v>
      </c>
      <c r="AX27">
        <v>406.28399999999999</v>
      </c>
      <c r="AY27">
        <v>22.2742</v>
      </c>
      <c r="AZ27">
        <v>600.14800000000002</v>
      </c>
      <c r="BA27">
        <v>100.48399999999999</v>
      </c>
      <c r="BB27">
        <v>9.9282899999999993E-2</v>
      </c>
      <c r="BC27">
        <v>26.629000000000001</v>
      </c>
      <c r="BD27">
        <v>25.996500000000001</v>
      </c>
      <c r="BE27">
        <v>999.9</v>
      </c>
      <c r="BF27">
        <v>0</v>
      </c>
      <c r="BG27">
        <v>0</v>
      </c>
      <c r="BH27">
        <v>10030</v>
      </c>
      <c r="BI27">
        <v>0</v>
      </c>
      <c r="BJ27">
        <v>171.50299999999999</v>
      </c>
      <c r="BK27">
        <v>-11.9055</v>
      </c>
      <c r="BL27">
        <v>409.072</v>
      </c>
      <c r="BM27">
        <v>420.66199999999998</v>
      </c>
      <c r="BN27">
        <v>1.3595299999999999</v>
      </c>
      <c r="BO27">
        <v>411.90199999999999</v>
      </c>
      <c r="BP27">
        <v>20.826499999999999</v>
      </c>
      <c r="BQ27">
        <v>2.2293400000000001</v>
      </c>
      <c r="BR27">
        <v>2.09273</v>
      </c>
      <c r="BS27">
        <v>19.174700000000001</v>
      </c>
      <c r="BT27">
        <v>18.163900000000002</v>
      </c>
      <c r="BU27">
        <v>375.07799999999997</v>
      </c>
      <c r="BV27">
        <v>0.89997700000000003</v>
      </c>
      <c r="BW27">
        <v>0.100023</v>
      </c>
      <c r="BX27">
        <v>0</v>
      </c>
      <c r="BY27">
        <v>2.2706</v>
      </c>
      <c r="BZ27">
        <v>0</v>
      </c>
      <c r="CA27">
        <v>5081.63</v>
      </c>
      <c r="CB27">
        <v>3583.98</v>
      </c>
      <c r="CC27">
        <v>37.436999999999998</v>
      </c>
      <c r="CD27">
        <v>40.625</v>
      </c>
      <c r="CE27">
        <v>39.25</v>
      </c>
      <c r="CF27">
        <v>39.125</v>
      </c>
      <c r="CG27">
        <v>37.811999999999998</v>
      </c>
      <c r="CH27">
        <v>337.56</v>
      </c>
      <c r="CI27">
        <v>37.520000000000003</v>
      </c>
      <c r="CJ27">
        <v>0</v>
      </c>
      <c r="CK27">
        <v>1690149675.3</v>
      </c>
      <c r="CL27">
        <v>0</v>
      </c>
      <c r="CM27">
        <v>1690149017.0999999</v>
      </c>
      <c r="CN27" t="s">
        <v>350</v>
      </c>
      <c r="CO27">
        <v>1690149011.0999999</v>
      </c>
      <c r="CP27">
        <v>1690149017.0999999</v>
      </c>
      <c r="CQ27">
        <v>23</v>
      </c>
      <c r="CR27">
        <v>5.1999999999999998E-2</v>
      </c>
      <c r="CS27">
        <v>-6.7000000000000004E-2</v>
      </c>
      <c r="CT27">
        <v>-6.29</v>
      </c>
      <c r="CU27">
        <v>-8.7999999999999995E-2</v>
      </c>
      <c r="CV27">
        <v>416</v>
      </c>
      <c r="CW27">
        <v>20</v>
      </c>
      <c r="CX27">
        <v>0.15</v>
      </c>
      <c r="CY27">
        <v>0.04</v>
      </c>
      <c r="CZ27">
        <v>11.289066482334</v>
      </c>
      <c r="DA27">
        <v>-0.20271999836502699</v>
      </c>
      <c r="DB27">
        <v>3.5069169542183601E-2</v>
      </c>
      <c r="DC27">
        <v>1</v>
      </c>
      <c r="DD27">
        <v>411.942571428571</v>
      </c>
      <c r="DE27">
        <v>-0.47859740259717398</v>
      </c>
      <c r="DF27">
        <v>5.3056637687679202E-2</v>
      </c>
      <c r="DG27">
        <v>-1</v>
      </c>
      <c r="DH27">
        <v>375.01004761904801</v>
      </c>
      <c r="DI27">
        <v>0.29503334859505098</v>
      </c>
      <c r="DJ27">
        <v>0.14872713147636399</v>
      </c>
      <c r="DK27">
        <v>1</v>
      </c>
      <c r="DL27">
        <v>2</v>
      </c>
      <c r="DM27">
        <v>2</v>
      </c>
      <c r="DN27" t="s">
        <v>351</v>
      </c>
      <c r="DO27">
        <v>3.1562999999999999</v>
      </c>
      <c r="DP27">
        <v>2.8313600000000001</v>
      </c>
      <c r="DQ27">
        <v>9.5243400000000006E-2</v>
      </c>
      <c r="DR27">
        <v>9.6567200000000006E-2</v>
      </c>
      <c r="DS27">
        <v>0.11411399999999999</v>
      </c>
      <c r="DT27">
        <v>0.108877</v>
      </c>
      <c r="DU27">
        <v>28624.400000000001</v>
      </c>
      <c r="DV27">
        <v>29631.200000000001</v>
      </c>
      <c r="DW27">
        <v>29398.6</v>
      </c>
      <c r="DX27">
        <v>30584.7</v>
      </c>
      <c r="DY27">
        <v>34140.199999999997</v>
      </c>
      <c r="DZ27">
        <v>35641.800000000003</v>
      </c>
      <c r="EA27">
        <v>40387.800000000003</v>
      </c>
      <c r="EB27">
        <v>42335.5</v>
      </c>
      <c r="EC27">
        <v>2.2269000000000001</v>
      </c>
      <c r="ED27">
        <v>1.83172</v>
      </c>
      <c r="EE27">
        <v>9.2625600000000002E-2</v>
      </c>
      <c r="EF27">
        <v>0</v>
      </c>
      <c r="EG27">
        <v>24.477399999999999</v>
      </c>
      <c r="EH27">
        <v>999.9</v>
      </c>
      <c r="EI27">
        <v>51.947000000000003</v>
      </c>
      <c r="EJ27">
        <v>33.002000000000002</v>
      </c>
      <c r="EK27">
        <v>26.1221</v>
      </c>
      <c r="EL27">
        <v>61.532400000000003</v>
      </c>
      <c r="EM27">
        <v>26.274000000000001</v>
      </c>
      <c r="EN27">
        <v>1</v>
      </c>
      <c r="EO27">
        <v>-0.118824</v>
      </c>
      <c r="EP27">
        <v>0.28328999999999999</v>
      </c>
      <c r="EQ27">
        <v>20.2974</v>
      </c>
      <c r="ER27">
        <v>5.2409499999999998</v>
      </c>
      <c r="ES27">
        <v>11.8302</v>
      </c>
      <c r="ET27">
        <v>4.9823000000000004</v>
      </c>
      <c r="EU27">
        <v>3.2995299999999999</v>
      </c>
      <c r="EV27">
        <v>6504.4</v>
      </c>
      <c r="EW27">
        <v>9999</v>
      </c>
      <c r="EX27">
        <v>226.6</v>
      </c>
      <c r="EY27">
        <v>94.1</v>
      </c>
      <c r="EZ27">
        <v>1.87364</v>
      </c>
      <c r="FA27">
        <v>1.8794200000000001</v>
      </c>
      <c r="FB27">
        <v>1.8797299999999999</v>
      </c>
      <c r="FC27">
        <v>1.88042</v>
      </c>
      <c r="FD27">
        <v>1.8779600000000001</v>
      </c>
      <c r="FE27">
        <v>1.8767</v>
      </c>
      <c r="FF27">
        <v>1.87744</v>
      </c>
      <c r="FG27">
        <v>1.8752200000000001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-6.2880000000000003</v>
      </c>
      <c r="FV27">
        <v>-8.8200000000000001E-2</v>
      </c>
      <c r="FW27">
        <v>-6.2892218144949403</v>
      </c>
      <c r="FX27">
        <v>1.4527828764109799E-4</v>
      </c>
      <c r="FY27">
        <v>-4.3579519040863002E-7</v>
      </c>
      <c r="FZ27">
        <v>2.0799061152897499E-10</v>
      </c>
      <c r="GA27">
        <v>-8.8229999999999406E-2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</v>
      </c>
      <c r="GJ27">
        <v>10.9</v>
      </c>
      <c r="GK27">
        <v>1.07178</v>
      </c>
      <c r="GL27">
        <v>2.5769000000000002</v>
      </c>
      <c r="GM27">
        <v>1.54541</v>
      </c>
      <c r="GN27">
        <v>2.2729499999999998</v>
      </c>
      <c r="GO27">
        <v>1.5979000000000001</v>
      </c>
      <c r="GP27">
        <v>2.4401899999999999</v>
      </c>
      <c r="GQ27">
        <v>35.521799999999999</v>
      </c>
      <c r="GR27">
        <v>14.491</v>
      </c>
      <c r="GS27">
        <v>18</v>
      </c>
      <c r="GT27">
        <v>635.86599999999999</v>
      </c>
      <c r="GU27">
        <v>356.387</v>
      </c>
      <c r="GV27">
        <v>26.894300000000001</v>
      </c>
      <c r="GW27">
        <v>25.321400000000001</v>
      </c>
      <c r="GX27">
        <v>30.000599999999999</v>
      </c>
      <c r="GY27">
        <v>25.359500000000001</v>
      </c>
      <c r="GZ27">
        <v>25.348500000000001</v>
      </c>
      <c r="HA27">
        <v>21.4986</v>
      </c>
      <c r="HB27">
        <v>25</v>
      </c>
      <c r="HC27">
        <v>-30</v>
      </c>
      <c r="HD27">
        <v>26.278600000000001</v>
      </c>
      <c r="HE27">
        <v>411.84500000000003</v>
      </c>
      <c r="HF27">
        <v>0</v>
      </c>
      <c r="HG27">
        <v>100.146</v>
      </c>
      <c r="HH27">
        <v>98.207800000000006</v>
      </c>
    </row>
    <row r="28" spans="1:216" x14ac:dyDescent="0.2">
      <c r="A28">
        <v>10</v>
      </c>
      <c r="B28">
        <v>1690149730.0999999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1690149730.0999999</v>
      </c>
      <c r="M28">
        <f t="shared" si="0"/>
        <v>1.3759011258195231E-3</v>
      </c>
      <c r="N28">
        <f t="shared" si="1"/>
        <v>1.3759011258195231</v>
      </c>
      <c r="O28">
        <f t="shared" si="2"/>
        <v>8.6116566554523626</v>
      </c>
      <c r="P28">
        <f t="shared" si="3"/>
        <v>400.13600000000002</v>
      </c>
      <c r="Q28">
        <f t="shared" si="4"/>
        <v>277.90688161686421</v>
      </c>
      <c r="R28">
        <f t="shared" si="5"/>
        <v>27.95243219004249</v>
      </c>
      <c r="S28">
        <f t="shared" si="6"/>
        <v>40.246482353088005</v>
      </c>
      <c r="T28">
        <f t="shared" si="7"/>
        <v>0.12116260298253878</v>
      </c>
      <c r="U28">
        <f t="shared" si="8"/>
        <v>2.9368929360071725</v>
      </c>
      <c r="V28">
        <f t="shared" si="9"/>
        <v>0.11845259922493746</v>
      </c>
      <c r="W28">
        <f t="shared" si="10"/>
        <v>7.4271309141588096E-2</v>
      </c>
      <c r="X28">
        <f t="shared" si="11"/>
        <v>41.334153000000001</v>
      </c>
      <c r="Y28">
        <f t="shared" si="12"/>
        <v>26.549169895580263</v>
      </c>
      <c r="Z28">
        <f t="shared" si="13"/>
        <v>25.896599999999999</v>
      </c>
      <c r="AA28">
        <f t="shared" si="14"/>
        <v>3.3536680570619666</v>
      </c>
      <c r="AB28">
        <f t="shared" si="15"/>
        <v>63.20172922222693</v>
      </c>
      <c r="AC28">
        <f t="shared" si="16"/>
        <v>2.2177025197895999</v>
      </c>
      <c r="AD28">
        <f t="shared" si="17"/>
        <v>3.508926966209768</v>
      </c>
      <c r="AE28">
        <f t="shared" si="18"/>
        <v>1.1359655372723667</v>
      </c>
      <c r="AF28">
        <f t="shared" si="19"/>
        <v>-60.67723964864097</v>
      </c>
      <c r="AG28">
        <f t="shared" si="20"/>
        <v>121.34700283475686</v>
      </c>
      <c r="AH28">
        <f t="shared" si="21"/>
        <v>8.8528901249821317</v>
      </c>
      <c r="AI28">
        <f t="shared" si="22"/>
        <v>110.85680631109803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53159.902514755886</v>
      </c>
      <c r="AO28">
        <f t="shared" si="26"/>
        <v>249.92</v>
      </c>
      <c r="AP28">
        <f t="shared" si="27"/>
        <v>210.68249999999998</v>
      </c>
      <c r="AQ28">
        <f t="shared" si="28"/>
        <v>0.84299975992317533</v>
      </c>
      <c r="AR28">
        <f t="shared" si="29"/>
        <v>0.16538953665172856</v>
      </c>
      <c r="AS28">
        <v>1690149730.0999999</v>
      </c>
      <c r="AT28">
        <v>400.13600000000002</v>
      </c>
      <c r="AU28">
        <v>409.29300000000001</v>
      </c>
      <c r="AV28">
        <v>22.0487</v>
      </c>
      <c r="AW28">
        <v>20.703900000000001</v>
      </c>
      <c r="AX28">
        <v>406.42399999999998</v>
      </c>
      <c r="AY28">
        <v>22.136900000000001</v>
      </c>
      <c r="AZ28">
        <v>600.34100000000001</v>
      </c>
      <c r="BA28">
        <v>100.482</v>
      </c>
      <c r="BB28">
        <v>0.100008</v>
      </c>
      <c r="BC28">
        <v>26.663</v>
      </c>
      <c r="BD28">
        <v>25.896599999999999</v>
      </c>
      <c r="BE28">
        <v>999.9</v>
      </c>
      <c r="BF28">
        <v>0</v>
      </c>
      <c r="BG28">
        <v>0</v>
      </c>
      <c r="BH28">
        <v>9993.75</v>
      </c>
      <c r="BI28">
        <v>0</v>
      </c>
      <c r="BJ28">
        <v>170.161</v>
      </c>
      <c r="BK28">
        <v>-9.1577500000000001</v>
      </c>
      <c r="BL28">
        <v>409.15699999999998</v>
      </c>
      <c r="BM28">
        <v>417.94600000000003</v>
      </c>
      <c r="BN28">
        <v>1.3447899999999999</v>
      </c>
      <c r="BO28">
        <v>409.29300000000001</v>
      </c>
      <c r="BP28">
        <v>20.703900000000001</v>
      </c>
      <c r="BQ28">
        <v>2.21549</v>
      </c>
      <c r="BR28">
        <v>2.0803699999999998</v>
      </c>
      <c r="BS28">
        <v>19.0748</v>
      </c>
      <c r="BT28">
        <v>18.069600000000001</v>
      </c>
      <c r="BU28">
        <v>249.92</v>
      </c>
      <c r="BV28">
        <v>0.89999899999999999</v>
      </c>
      <c r="BW28">
        <v>0.10000100000000001</v>
      </c>
      <c r="BX28">
        <v>0</v>
      </c>
      <c r="BY28">
        <v>2.2694000000000001</v>
      </c>
      <c r="BZ28">
        <v>0</v>
      </c>
      <c r="CA28">
        <v>4008.7</v>
      </c>
      <c r="CB28">
        <v>2388.0700000000002</v>
      </c>
      <c r="CC28">
        <v>36.936999999999998</v>
      </c>
      <c r="CD28">
        <v>40.25</v>
      </c>
      <c r="CE28">
        <v>38.875</v>
      </c>
      <c r="CF28">
        <v>38.875</v>
      </c>
      <c r="CG28">
        <v>37.5</v>
      </c>
      <c r="CH28">
        <v>224.93</v>
      </c>
      <c r="CI28">
        <v>24.99</v>
      </c>
      <c r="CJ28">
        <v>0</v>
      </c>
      <c r="CK28">
        <v>1690149736.5</v>
      </c>
      <c r="CL28">
        <v>0</v>
      </c>
      <c r="CM28">
        <v>1690149017.0999999</v>
      </c>
      <c r="CN28" t="s">
        <v>350</v>
      </c>
      <c r="CO28">
        <v>1690149011.0999999</v>
      </c>
      <c r="CP28">
        <v>1690149017.0999999</v>
      </c>
      <c r="CQ28">
        <v>23</v>
      </c>
      <c r="CR28">
        <v>5.1999999999999998E-2</v>
      </c>
      <c r="CS28">
        <v>-6.7000000000000004E-2</v>
      </c>
      <c r="CT28">
        <v>-6.29</v>
      </c>
      <c r="CU28">
        <v>-8.7999999999999995E-2</v>
      </c>
      <c r="CV28">
        <v>416</v>
      </c>
      <c r="CW28">
        <v>20</v>
      </c>
      <c r="CX28">
        <v>0.15</v>
      </c>
      <c r="CY28">
        <v>0.04</v>
      </c>
      <c r="CZ28">
        <v>8.4986910999047396</v>
      </c>
      <c r="DA28">
        <v>0.57211376955023796</v>
      </c>
      <c r="DB28">
        <v>7.4726876864709205E-2</v>
      </c>
      <c r="DC28">
        <v>1</v>
      </c>
      <c r="DD28">
        <v>409.261666666667</v>
      </c>
      <c r="DE28">
        <v>-0.24436363636332101</v>
      </c>
      <c r="DF28">
        <v>4.9207368141015E-2</v>
      </c>
      <c r="DG28">
        <v>-1</v>
      </c>
      <c r="DH28">
        <v>250.002571428571</v>
      </c>
      <c r="DI28">
        <v>-0.32524225339322299</v>
      </c>
      <c r="DJ28">
        <v>0.15450368201147199</v>
      </c>
      <c r="DK28">
        <v>1</v>
      </c>
      <c r="DL28">
        <v>2</v>
      </c>
      <c r="DM28">
        <v>2</v>
      </c>
      <c r="DN28" t="s">
        <v>351</v>
      </c>
      <c r="DO28">
        <v>3.15673</v>
      </c>
      <c r="DP28">
        <v>2.8317700000000001</v>
      </c>
      <c r="DQ28">
        <v>9.5265600000000006E-2</v>
      </c>
      <c r="DR28">
        <v>9.6100599999999994E-2</v>
      </c>
      <c r="DS28">
        <v>0.113608</v>
      </c>
      <c r="DT28">
        <v>0.108419</v>
      </c>
      <c r="DU28">
        <v>28625.3</v>
      </c>
      <c r="DV28">
        <v>29646.9</v>
      </c>
      <c r="DW28">
        <v>29400.2</v>
      </c>
      <c r="DX28">
        <v>30585.1</v>
      </c>
      <c r="DY28">
        <v>34162</v>
      </c>
      <c r="DZ28">
        <v>35660.800000000003</v>
      </c>
      <c r="EA28">
        <v>40390.1</v>
      </c>
      <c r="EB28">
        <v>42336.2</v>
      </c>
      <c r="EC28">
        <v>2.2279499999999999</v>
      </c>
      <c r="ED28">
        <v>1.83158</v>
      </c>
      <c r="EE28">
        <v>0.101715</v>
      </c>
      <c r="EF28">
        <v>0</v>
      </c>
      <c r="EG28">
        <v>24.227900000000002</v>
      </c>
      <c r="EH28">
        <v>999.9</v>
      </c>
      <c r="EI28">
        <v>51.972000000000001</v>
      </c>
      <c r="EJ28">
        <v>33.002000000000002</v>
      </c>
      <c r="EK28">
        <v>26.131499999999999</v>
      </c>
      <c r="EL28">
        <v>61.612400000000001</v>
      </c>
      <c r="EM28">
        <v>25.2804</v>
      </c>
      <c r="EN28">
        <v>1</v>
      </c>
      <c r="EO28">
        <v>-0.119466</v>
      </c>
      <c r="EP28">
        <v>-2.3014800000000002</v>
      </c>
      <c r="EQ28">
        <v>20.291899999999998</v>
      </c>
      <c r="ER28">
        <v>5.2409499999999998</v>
      </c>
      <c r="ES28">
        <v>11.8302</v>
      </c>
      <c r="ET28">
        <v>4.9824000000000002</v>
      </c>
      <c r="EU28">
        <v>3.2997999999999998</v>
      </c>
      <c r="EV28">
        <v>6505.7</v>
      </c>
      <c r="EW28">
        <v>9999</v>
      </c>
      <c r="EX28">
        <v>226.6</v>
      </c>
      <c r="EY28">
        <v>94.1</v>
      </c>
      <c r="EZ28">
        <v>1.8736299999999999</v>
      </c>
      <c r="FA28">
        <v>1.8793299999999999</v>
      </c>
      <c r="FB28">
        <v>1.8797200000000001</v>
      </c>
      <c r="FC28">
        <v>1.88035</v>
      </c>
      <c r="FD28">
        <v>1.87791</v>
      </c>
      <c r="FE28">
        <v>1.8766799999999999</v>
      </c>
      <c r="FF28">
        <v>1.87741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-6.2880000000000003</v>
      </c>
      <c r="FV28">
        <v>-8.8200000000000001E-2</v>
      </c>
      <c r="FW28">
        <v>-6.2892218144949403</v>
      </c>
      <c r="FX28">
        <v>1.4527828764109799E-4</v>
      </c>
      <c r="FY28">
        <v>-4.3579519040863002E-7</v>
      </c>
      <c r="FZ28">
        <v>2.0799061152897499E-10</v>
      </c>
      <c r="GA28">
        <v>-8.8229999999999406E-2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</v>
      </c>
      <c r="GJ28">
        <v>11.9</v>
      </c>
      <c r="GK28">
        <v>1.0656699999999999</v>
      </c>
      <c r="GL28">
        <v>2.5817899999999998</v>
      </c>
      <c r="GM28">
        <v>1.54541</v>
      </c>
      <c r="GN28">
        <v>2.2729499999999998</v>
      </c>
      <c r="GO28">
        <v>1.5979000000000001</v>
      </c>
      <c r="GP28">
        <v>2.2668499999999998</v>
      </c>
      <c r="GQ28">
        <v>35.498600000000003</v>
      </c>
      <c r="GR28">
        <v>14.4735</v>
      </c>
      <c r="GS28">
        <v>18</v>
      </c>
      <c r="GT28">
        <v>636.61699999999996</v>
      </c>
      <c r="GU28">
        <v>356.298</v>
      </c>
      <c r="GV28">
        <v>27.6874</v>
      </c>
      <c r="GW28">
        <v>25.305</v>
      </c>
      <c r="GX28">
        <v>30</v>
      </c>
      <c r="GY28">
        <v>25.357500000000002</v>
      </c>
      <c r="GZ28">
        <v>25.346900000000002</v>
      </c>
      <c r="HA28">
        <v>21.383099999999999</v>
      </c>
      <c r="HB28">
        <v>25</v>
      </c>
      <c r="HC28">
        <v>-30</v>
      </c>
      <c r="HD28">
        <v>27.7226</v>
      </c>
      <c r="HE28">
        <v>409.16</v>
      </c>
      <c r="HF28">
        <v>0</v>
      </c>
      <c r="HG28">
        <v>100.152</v>
      </c>
      <c r="HH28">
        <v>98.209199999999996</v>
      </c>
    </row>
    <row r="29" spans="1:216" x14ac:dyDescent="0.2">
      <c r="A29">
        <v>11</v>
      </c>
      <c r="B29">
        <v>1690149791.0999999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1690149791.0999999</v>
      </c>
      <c r="M29">
        <f t="shared" si="0"/>
        <v>1.3331368231087289E-3</v>
      </c>
      <c r="N29">
        <f t="shared" si="1"/>
        <v>1.3331368231087288</v>
      </c>
      <c r="O29">
        <f t="shared" si="2"/>
        <v>6.2969170062881119</v>
      </c>
      <c r="P29">
        <f t="shared" si="3"/>
        <v>400.096</v>
      </c>
      <c r="Q29">
        <f t="shared" si="4"/>
        <v>303.30173762665493</v>
      </c>
      <c r="R29">
        <f t="shared" si="5"/>
        <v>30.506746328656124</v>
      </c>
      <c r="S29">
        <f t="shared" si="6"/>
        <v>40.242523088128003</v>
      </c>
      <c r="T29">
        <f t="shared" si="7"/>
        <v>0.11389869450874957</v>
      </c>
      <c r="U29">
        <f t="shared" si="8"/>
        <v>2.9357941662003677</v>
      </c>
      <c r="V29">
        <f t="shared" si="9"/>
        <v>0.11149954695247716</v>
      </c>
      <c r="W29">
        <f t="shared" si="10"/>
        <v>6.9898561681812937E-2</v>
      </c>
      <c r="X29">
        <f t="shared" si="11"/>
        <v>29.741554802952955</v>
      </c>
      <c r="Y29">
        <f t="shared" si="12"/>
        <v>26.662208283635056</v>
      </c>
      <c r="Z29">
        <f t="shared" si="13"/>
        <v>25.992999999999999</v>
      </c>
      <c r="AA29">
        <f t="shared" si="14"/>
        <v>3.372861029723019</v>
      </c>
      <c r="AB29">
        <f t="shared" si="15"/>
        <v>62.17385948428258</v>
      </c>
      <c r="AC29">
        <f t="shared" si="16"/>
        <v>2.2035943694111997</v>
      </c>
      <c r="AD29">
        <f t="shared" si="17"/>
        <v>3.5442457452207288</v>
      </c>
      <c r="AE29">
        <f t="shared" si="18"/>
        <v>1.1692666603118194</v>
      </c>
      <c r="AF29">
        <f t="shared" si="19"/>
        <v>-58.791333899094944</v>
      </c>
      <c r="AG29">
        <f t="shared" si="20"/>
        <v>132.98226438110129</v>
      </c>
      <c r="AH29">
        <f t="shared" si="21"/>
        <v>9.7183509144298625</v>
      </c>
      <c r="AI29">
        <f t="shared" si="22"/>
        <v>113.65083619938916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53097.849667641451</v>
      </c>
      <c r="AO29">
        <f t="shared" si="26"/>
        <v>179.81700000000001</v>
      </c>
      <c r="AP29">
        <f t="shared" si="27"/>
        <v>151.58657098598601</v>
      </c>
      <c r="AQ29">
        <f t="shared" si="28"/>
        <v>0.84300467133800472</v>
      </c>
      <c r="AR29">
        <f t="shared" si="29"/>
        <v>0.16539901568234902</v>
      </c>
      <c r="AS29">
        <v>1690149791.0999999</v>
      </c>
      <c r="AT29">
        <v>400.096</v>
      </c>
      <c r="AU29">
        <v>406.923</v>
      </c>
      <c r="AV29">
        <v>21.9084</v>
      </c>
      <c r="AW29">
        <v>20.6051</v>
      </c>
      <c r="AX29">
        <v>406.38400000000001</v>
      </c>
      <c r="AY29">
        <v>21.996600000000001</v>
      </c>
      <c r="AZ29">
        <v>600.29</v>
      </c>
      <c r="BA29">
        <v>100.482</v>
      </c>
      <c r="BB29">
        <v>0.10016799999999999</v>
      </c>
      <c r="BC29">
        <v>26.833200000000001</v>
      </c>
      <c r="BD29">
        <v>25.992999999999999</v>
      </c>
      <c r="BE29">
        <v>999.9</v>
      </c>
      <c r="BF29">
        <v>0</v>
      </c>
      <c r="BG29">
        <v>0</v>
      </c>
      <c r="BH29">
        <v>9987.5</v>
      </c>
      <c r="BI29">
        <v>0</v>
      </c>
      <c r="BJ29">
        <v>172.059</v>
      </c>
      <c r="BK29">
        <v>-6.82761</v>
      </c>
      <c r="BL29">
        <v>409.05799999999999</v>
      </c>
      <c r="BM29">
        <v>415.48399999999998</v>
      </c>
      <c r="BN29">
        <v>1.30331</v>
      </c>
      <c r="BO29">
        <v>406.923</v>
      </c>
      <c r="BP29">
        <v>20.6051</v>
      </c>
      <c r="BQ29">
        <v>2.2014</v>
      </c>
      <c r="BR29">
        <v>2.0704500000000001</v>
      </c>
      <c r="BS29">
        <v>18.9725</v>
      </c>
      <c r="BT29">
        <v>17.993600000000001</v>
      </c>
      <c r="BU29">
        <v>179.81700000000001</v>
      </c>
      <c r="BV29">
        <v>0.89986900000000003</v>
      </c>
      <c r="BW29">
        <v>0.100131</v>
      </c>
      <c r="BX29">
        <v>0</v>
      </c>
      <c r="BY29">
        <v>2.6431</v>
      </c>
      <c r="BZ29">
        <v>0</v>
      </c>
      <c r="CA29">
        <v>3381.53</v>
      </c>
      <c r="CB29">
        <v>1718.16</v>
      </c>
      <c r="CC29">
        <v>36.5</v>
      </c>
      <c r="CD29">
        <v>39.875</v>
      </c>
      <c r="CE29">
        <v>38.625</v>
      </c>
      <c r="CF29">
        <v>38.625</v>
      </c>
      <c r="CG29">
        <v>37.125</v>
      </c>
      <c r="CH29">
        <v>161.81</v>
      </c>
      <c r="CI29">
        <v>18.010000000000002</v>
      </c>
      <c r="CJ29">
        <v>0</v>
      </c>
      <c r="CK29">
        <v>1690149797.0999999</v>
      </c>
      <c r="CL29">
        <v>0</v>
      </c>
      <c r="CM29">
        <v>1690149017.0999999</v>
      </c>
      <c r="CN29" t="s">
        <v>350</v>
      </c>
      <c r="CO29">
        <v>1690149011.0999999</v>
      </c>
      <c r="CP29">
        <v>1690149017.0999999</v>
      </c>
      <c r="CQ29">
        <v>23</v>
      </c>
      <c r="CR29">
        <v>5.1999999999999998E-2</v>
      </c>
      <c r="CS29">
        <v>-6.7000000000000004E-2</v>
      </c>
      <c r="CT29">
        <v>-6.29</v>
      </c>
      <c r="CU29">
        <v>-8.7999999999999995E-2</v>
      </c>
      <c r="CV29">
        <v>416</v>
      </c>
      <c r="CW29">
        <v>20</v>
      </c>
      <c r="CX29">
        <v>0.15</v>
      </c>
      <c r="CY29">
        <v>0.04</v>
      </c>
      <c r="CZ29">
        <v>6.2791021531432998</v>
      </c>
      <c r="DA29">
        <v>-0.17109740029443299</v>
      </c>
      <c r="DB29">
        <v>4.7624360876801303E-2</v>
      </c>
      <c r="DC29">
        <v>1</v>
      </c>
      <c r="DD29">
        <v>407.045761904762</v>
      </c>
      <c r="DE29">
        <v>-0.77119480519459305</v>
      </c>
      <c r="DF29">
        <v>9.3453785248774998E-2</v>
      </c>
      <c r="DG29">
        <v>-1</v>
      </c>
      <c r="DH29">
        <v>180.00980000000001</v>
      </c>
      <c r="DI29">
        <v>0.28259363179366898</v>
      </c>
      <c r="DJ29">
        <v>0.13939533708127</v>
      </c>
      <c r="DK29">
        <v>1</v>
      </c>
      <c r="DL29">
        <v>2</v>
      </c>
      <c r="DM29">
        <v>2</v>
      </c>
      <c r="DN29" t="s">
        <v>351</v>
      </c>
      <c r="DO29">
        <v>3.1566399999999999</v>
      </c>
      <c r="DP29">
        <v>2.8318699999999999</v>
      </c>
      <c r="DQ29">
        <v>9.5261700000000005E-2</v>
      </c>
      <c r="DR29">
        <v>9.56814E-2</v>
      </c>
      <c r="DS29">
        <v>0.113096</v>
      </c>
      <c r="DT29">
        <v>0.108056</v>
      </c>
      <c r="DU29">
        <v>28628</v>
      </c>
      <c r="DV29">
        <v>29663</v>
      </c>
      <c r="DW29">
        <v>29402.7</v>
      </c>
      <c r="DX29">
        <v>30587.3</v>
      </c>
      <c r="DY29">
        <v>34184.9</v>
      </c>
      <c r="DZ29">
        <v>35678.1</v>
      </c>
      <c r="EA29">
        <v>40393.5</v>
      </c>
      <c r="EB29">
        <v>42339.4</v>
      </c>
      <c r="EC29">
        <v>2.2275200000000002</v>
      </c>
      <c r="ED29">
        <v>1.8326</v>
      </c>
      <c r="EE29">
        <v>0.10939699999999999</v>
      </c>
      <c r="EF29">
        <v>0</v>
      </c>
      <c r="EG29">
        <v>24.198399999999999</v>
      </c>
      <c r="EH29">
        <v>999.9</v>
      </c>
      <c r="EI29">
        <v>51.972000000000001</v>
      </c>
      <c r="EJ29">
        <v>32.981999999999999</v>
      </c>
      <c r="EK29">
        <v>26.103300000000001</v>
      </c>
      <c r="EL29">
        <v>61.422400000000003</v>
      </c>
      <c r="EM29">
        <v>25.620999999999999</v>
      </c>
      <c r="EN29">
        <v>1</v>
      </c>
      <c r="EO29">
        <v>-0.123887</v>
      </c>
      <c r="EP29">
        <v>-1.42093</v>
      </c>
      <c r="EQ29">
        <v>20.303599999999999</v>
      </c>
      <c r="ER29">
        <v>5.2406499999999996</v>
      </c>
      <c r="ES29">
        <v>11.8302</v>
      </c>
      <c r="ET29">
        <v>4.9816000000000003</v>
      </c>
      <c r="EU29">
        <v>3.29983</v>
      </c>
      <c r="EV29">
        <v>6506.9</v>
      </c>
      <c r="EW29">
        <v>9999</v>
      </c>
      <c r="EX29">
        <v>226.6</v>
      </c>
      <c r="EY29">
        <v>94.1</v>
      </c>
      <c r="EZ29">
        <v>1.8736600000000001</v>
      </c>
      <c r="FA29">
        <v>1.87941</v>
      </c>
      <c r="FB29">
        <v>1.8797299999999999</v>
      </c>
      <c r="FC29">
        <v>1.88036</v>
      </c>
      <c r="FD29">
        <v>1.8779399999999999</v>
      </c>
      <c r="FE29">
        <v>1.8767100000000001</v>
      </c>
      <c r="FF29">
        <v>1.87744</v>
      </c>
      <c r="FG29">
        <v>1.8751800000000001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-6.2880000000000003</v>
      </c>
      <c r="FV29">
        <v>-8.8200000000000001E-2</v>
      </c>
      <c r="FW29">
        <v>-6.2892218144949403</v>
      </c>
      <c r="FX29">
        <v>1.4527828764109799E-4</v>
      </c>
      <c r="FY29">
        <v>-4.3579519040863002E-7</v>
      </c>
      <c r="FZ29">
        <v>2.0799061152897499E-10</v>
      </c>
      <c r="GA29">
        <v>-8.8229999999999406E-2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</v>
      </c>
      <c r="GJ29">
        <v>12.9</v>
      </c>
      <c r="GK29">
        <v>1.0607899999999999</v>
      </c>
      <c r="GL29">
        <v>2.5817899999999998</v>
      </c>
      <c r="GM29">
        <v>1.54541</v>
      </c>
      <c r="GN29">
        <v>2.2717299999999998</v>
      </c>
      <c r="GO29">
        <v>1.5979000000000001</v>
      </c>
      <c r="GP29">
        <v>2.3779300000000001</v>
      </c>
      <c r="GQ29">
        <v>35.452300000000001</v>
      </c>
      <c r="GR29">
        <v>14.4823</v>
      </c>
      <c r="GS29">
        <v>18</v>
      </c>
      <c r="GT29">
        <v>636.10699999999997</v>
      </c>
      <c r="GU29">
        <v>356.726</v>
      </c>
      <c r="GV29">
        <v>27.065200000000001</v>
      </c>
      <c r="GW29">
        <v>25.2667</v>
      </c>
      <c r="GX29">
        <v>29.9998</v>
      </c>
      <c r="GY29">
        <v>25.340499999999999</v>
      </c>
      <c r="GZ29">
        <v>25.330200000000001</v>
      </c>
      <c r="HA29">
        <v>21.295300000000001</v>
      </c>
      <c r="HB29">
        <v>25</v>
      </c>
      <c r="HC29">
        <v>-30</v>
      </c>
      <c r="HD29">
        <v>27.101800000000001</v>
      </c>
      <c r="HE29">
        <v>406.99400000000003</v>
      </c>
      <c r="HF29">
        <v>0</v>
      </c>
      <c r="HG29">
        <v>100.16</v>
      </c>
      <c r="HH29">
        <v>98.216399999999993</v>
      </c>
    </row>
    <row r="30" spans="1:216" x14ac:dyDescent="0.2">
      <c r="A30">
        <v>12</v>
      </c>
      <c r="B30">
        <v>1690149852.0999999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1690149852.0999999</v>
      </c>
      <c r="M30">
        <f t="shared" si="0"/>
        <v>1.3201072315456922E-3</v>
      </c>
      <c r="N30">
        <f t="shared" si="1"/>
        <v>1.3201072315456921</v>
      </c>
      <c r="O30">
        <f t="shared" si="2"/>
        <v>4.4046218115820199</v>
      </c>
      <c r="P30">
        <f t="shared" si="3"/>
        <v>400.02300000000002</v>
      </c>
      <c r="Q30">
        <f t="shared" si="4"/>
        <v>328.65448300653264</v>
      </c>
      <c r="R30">
        <f t="shared" si="5"/>
        <v>33.057172837168928</v>
      </c>
      <c r="S30">
        <f t="shared" si="6"/>
        <v>40.235658217326005</v>
      </c>
      <c r="T30">
        <f t="shared" si="7"/>
        <v>0.11150745790032318</v>
      </c>
      <c r="U30">
        <f t="shared" si="8"/>
        <v>2.9327325722698849</v>
      </c>
      <c r="V30">
        <f t="shared" si="9"/>
        <v>0.10920454577959829</v>
      </c>
      <c r="W30">
        <f t="shared" si="10"/>
        <v>6.8455787296518078E-2</v>
      </c>
      <c r="X30">
        <f t="shared" si="11"/>
        <v>20.68784109037416</v>
      </c>
      <c r="Y30">
        <f t="shared" si="12"/>
        <v>26.662491679765111</v>
      </c>
      <c r="Z30">
        <f t="shared" si="13"/>
        <v>26.0123</v>
      </c>
      <c r="AA30">
        <f t="shared" si="14"/>
        <v>3.3767151110975275</v>
      </c>
      <c r="AB30">
        <f t="shared" si="15"/>
        <v>61.733992499737347</v>
      </c>
      <c r="AC30">
        <f t="shared" si="16"/>
        <v>2.1944976171074</v>
      </c>
      <c r="AD30">
        <f t="shared" si="17"/>
        <v>3.554763799079959</v>
      </c>
      <c r="AE30">
        <f t="shared" si="18"/>
        <v>1.1822174939901275</v>
      </c>
      <c r="AF30">
        <f t="shared" si="19"/>
        <v>-58.216728911165028</v>
      </c>
      <c r="AG30">
        <f t="shared" si="20"/>
        <v>137.76078856147356</v>
      </c>
      <c r="AH30">
        <f t="shared" si="21"/>
        <v>10.081596633815789</v>
      </c>
      <c r="AI30">
        <f t="shared" si="22"/>
        <v>110.31349737449848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53000.18255661014</v>
      </c>
      <c r="AO30">
        <f t="shared" si="26"/>
        <v>125.08799999999999</v>
      </c>
      <c r="AP30">
        <f t="shared" si="27"/>
        <v>105.44894398464983</v>
      </c>
      <c r="AQ30">
        <f t="shared" si="28"/>
        <v>0.84299808122801412</v>
      </c>
      <c r="AR30">
        <f t="shared" si="29"/>
        <v>0.16538629677006716</v>
      </c>
      <c r="AS30">
        <v>1690149852.0999999</v>
      </c>
      <c r="AT30">
        <v>400.02300000000002</v>
      </c>
      <c r="AU30">
        <v>404.95299999999997</v>
      </c>
      <c r="AV30">
        <v>21.817699999999999</v>
      </c>
      <c r="AW30">
        <v>20.527100000000001</v>
      </c>
      <c r="AX30">
        <v>406.31099999999998</v>
      </c>
      <c r="AY30">
        <v>21.905999999999999</v>
      </c>
      <c r="AZ30">
        <v>600.32799999999997</v>
      </c>
      <c r="BA30">
        <v>100.483</v>
      </c>
      <c r="BB30">
        <v>0.10036200000000001</v>
      </c>
      <c r="BC30">
        <v>26.883600000000001</v>
      </c>
      <c r="BD30">
        <v>26.0123</v>
      </c>
      <c r="BE30">
        <v>999.9</v>
      </c>
      <c r="BF30">
        <v>0</v>
      </c>
      <c r="BG30">
        <v>0</v>
      </c>
      <c r="BH30">
        <v>9970</v>
      </c>
      <c r="BI30">
        <v>0</v>
      </c>
      <c r="BJ30">
        <v>152.40199999999999</v>
      </c>
      <c r="BK30">
        <v>-4.9299900000000001</v>
      </c>
      <c r="BL30">
        <v>408.94499999999999</v>
      </c>
      <c r="BM30">
        <v>413.44</v>
      </c>
      <c r="BN30">
        <v>1.29067</v>
      </c>
      <c r="BO30">
        <v>404.95299999999997</v>
      </c>
      <c r="BP30">
        <v>20.527100000000001</v>
      </c>
      <c r="BQ30">
        <v>2.19231</v>
      </c>
      <c r="BR30">
        <v>2.0626199999999999</v>
      </c>
      <c r="BS30">
        <v>18.906199999999998</v>
      </c>
      <c r="BT30">
        <v>17.933399999999999</v>
      </c>
      <c r="BU30">
        <v>125.08799999999999</v>
      </c>
      <c r="BV30">
        <v>0.900038</v>
      </c>
      <c r="BW30">
        <v>9.9961599999999998E-2</v>
      </c>
      <c r="BX30">
        <v>0</v>
      </c>
      <c r="BY30">
        <v>2.2673999999999999</v>
      </c>
      <c r="BZ30">
        <v>0</v>
      </c>
      <c r="CA30">
        <v>2661.57</v>
      </c>
      <c r="CB30">
        <v>1195.27</v>
      </c>
      <c r="CC30">
        <v>36</v>
      </c>
      <c r="CD30">
        <v>39.625</v>
      </c>
      <c r="CE30">
        <v>38.25</v>
      </c>
      <c r="CF30">
        <v>38.25</v>
      </c>
      <c r="CG30">
        <v>36.75</v>
      </c>
      <c r="CH30">
        <v>112.58</v>
      </c>
      <c r="CI30">
        <v>12.5</v>
      </c>
      <c r="CJ30">
        <v>0</v>
      </c>
      <c r="CK30">
        <v>1690149858.3</v>
      </c>
      <c r="CL30">
        <v>0</v>
      </c>
      <c r="CM30">
        <v>1690149017.0999999</v>
      </c>
      <c r="CN30" t="s">
        <v>350</v>
      </c>
      <c r="CO30">
        <v>1690149011.0999999</v>
      </c>
      <c r="CP30">
        <v>1690149017.0999999</v>
      </c>
      <c r="CQ30">
        <v>23</v>
      </c>
      <c r="CR30">
        <v>5.1999999999999998E-2</v>
      </c>
      <c r="CS30">
        <v>-6.7000000000000004E-2</v>
      </c>
      <c r="CT30">
        <v>-6.29</v>
      </c>
      <c r="CU30">
        <v>-8.7999999999999995E-2</v>
      </c>
      <c r="CV30">
        <v>416</v>
      </c>
      <c r="CW30">
        <v>20</v>
      </c>
      <c r="CX30">
        <v>0.15</v>
      </c>
      <c r="CY30">
        <v>0.04</v>
      </c>
      <c r="CZ30">
        <v>4.3521816401101603</v>
      </c>
      <c r="DA30">
        <v>1.1923982586021601E-2</v>
      </c>
      <c r="DB30">
        <v>4.1977076706756898E-2</v>
      </c>
      <c r="DC30">
        <v>1</v>
      </c>
      <c r="DD30">
        <v>405.02965</v>
      </c>
      <c r="DE30">
        <v>-0.56557894736855796</v>
      </c>
      <c r="DF30">
        <v>7.0228395254342393E-2</v>
      </c>
      <c r="DG30">
        <v>-1</v>
      </c>
      <c r="DH30">
        <v>125.01319047619</v>
      </c>
      <c r="DI30">
        <v>-0.22490422357471199</v>
      </c>
      <c r="DJ30">
        <v>0.127967488076209</v>
      </c>
      <c r="DK30">
        <v>1</v>
      </c>
      <c r="DL30">
        <v>2</v>
      </c>
      <c r="DM30">
        <v>2</v>
      </c>
      <c r="DN30" t="s">
        <v>351</v>
      </c>
      <c r="DO30">
        <v>3.1567699999999999</v>
      </c>
      <c r="DP30">
        <v>2.8319200000000002</v>
      </c>
      <c r="DQ30">
        <v>9.5255900000000004E-2</v>
      </c>
      <c r="DR30">
        <v>9.5336400000000002E-2</v>
      </c>
      <c r="DS30">
        <v>0.11277</v>
      </c>
      <c r="DT30">
        <v>0.10777299999999999</v>
      </c>
      <c r="DU30">
        <v>28631.599999999999</v>
      </c>
      <c r="DV30">
        <v>29678</v>
      </c>
      <c r="DW30">
        <v>29406</v>
      </c>
      <c r="DX30">
        <v>30590.9</v>
      </c>
      <c r="DY30">
        <v>34200.6</v>
      </c>
      <c r="DZ30">
        <v>35692.5</v>
      </c>
      <c r="EA30">
        <v>40397.199999999997</v>
      </c>
      <c r="EB30">
        <v>42343.1</v>
      </c>
      <c r="EC30">
        <v>2.2285499999999998</v>
      </c>
      <c r="ED30">
        <v>1.83345</v>
      </c>
      <c r="EE30">
        <v>0.114691</v>
      </c>
      <c r="EF30">
        <v>0</v>
      </c>
      <c r="EG30">
        <v>24.130800000000001</v>
      </c>
      <c r="EH30">
        <v>999.9</v>
      </c>
      <c r="EI30">
        <v>51.923000000000002</v>
      </c>
      <c r="EJ30">
        <v>32.981999999999999</v>
      </c>
      <c r="EK30">
        <v>26.079000000000001</v>
      </c>
      <c r="EL30">
        <v>61.6524</v>
      </c>
      <c r="EM30">
        <v>25.4087</v>
      </c>
      <c r="EN30">
        <v>1</v>
      </c>
      <c r="EO30">
        <v>-0.12754599999999999</v>
      </c>
      <c r="EP30">
        <v>-1.7475799999999999</v>
      </c>
      <c r="EQ30">
        <v>20.300999999999998</v>
      </c>
      <c r="ER30">
        <v>5.2409499999999998</v>
      </c>
      <c r="ES30">
        <v>11.8302</v>
      </c>
      <c r="ET30">
        <v>4.9817</v>
      </c>
      <c r="EU30">
        <v>3.2993800000000002</v>
      </c>
      <c r="EV30">
        <v>6508.3</v>
      </c>
      <c r="EW30">
        <v>9999</v>
      </c>
      <c r="EX30">
        <v>226.6</v>
      </c>
      <c r="EY30">
        <v>94.2</v>
      </c>
      <c r="EZ30">
        <v>1.8736299999999999</v>
      </c>
      <c r="FA30">
        <v>1.87937</v>
      </c>
      <c r="FB30">
        <v>1.8797299999999999</v>
      </c>
      <c r="FC30">
        <v>1.8803399999999999</v>
      </c>
      <c r="FD30">
        <v>1.8778999999999999</v>
      </c>
      <c r="FE30">
        <v>1.8766799999999999</v>
      </c>
      <c r="FF30">
        <v>1.8774</v>
      </c>
      <c r="FG30">
        <v>1.8751500000000001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-6.2880000000000003</v>
      </c>
      <c r="FV30">
        <v>-8.8300000000000003E-2</v>
      </c>
      <c r="FW30">
        <v>-6.2892218144949403</v>
      </c>
      <c r="FX30">
        <v>1.4527828764109799E-4</v>
      </c>
      <c r="FY30">
        <v>-4.3579519040863002E-7</v>
      </c>
      <c r="FZ30">
        <v>2.0799061152897499E-10</v>
      </c>
      <c r="GA30">
        <v>-8.8229999999999406E-2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</v>
      </c>
      <c r="GJ30">
        <v>13.9</v>
      </c>
      <c r="GK30">
        <v>1.0571299999999999</v>
      </c>
      <c r="GL30">
        <v>2.5781200000000002</v>
      </c>
      <c r="GM30">
        <v>1.54541</v>
      </c>
      <c r="GN30">
        <v>2.2729499999999998</v>
      </c>
      <c r="GO30">
        <v>1.5979000000000001</v>
      </c>
      <c r="GP30">
        <v>2.4194300000000002</v>
      </c>
      <c r="GQ30">
        <v>35.405900000000003</v>
      </c>
      <c r="GR30">
        <v>14.4823</v>
      </c>
      <c r="GS30">
        <v>18</v>
      </c>
      <c r="GT30">
        <v>636.50699999999995</v>
      </c>
      <c r="GU30">
        <v>356.97399999999999</v>
      </c>
      <c r="GV30">
        <v>27.627800000000001</v>
      </c>
      <c r="GW30">
        <v>25.221299999999999</v>
      </c>
      <c r="GX30">
        <v>29.9998</v>
      </c>
      <c r="GY30">
        <v>25.309899999999999</v>
      </c>
      <c r="GZ30">
        <v>25.3001</v>
      </c>
      <c r="HA30">
        <v>21.217700000000001</v>
      </c>
      <c r="HB30">
        <v>25</v>
      </c>
      <c r="HC30">
        <v>-30</v>
      </c>
      <c r="HD30">
        <v>27.364799999999999</v>
      </c>
      <c r="HE30">
        <v>405.08800000000002</v>
      </c>
      <c r="HF30">
        <v>0</v>
      </c>
      <c r="HG30">
        <v>100.17</v>
      </c>
      <c r="HH30">
        <v>98.226299999999995</v>
      </c>
    </row>
    <row r="31" spans="1:216" x14ac:dyDescent="0.2">
      <c r="A31">
        <v>13</v>
      </c>
      <c r="B31">
        <v>1690149913.0999999</v>
      </c>
      <c r="C31">
        <v>732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1690149913.0999999</v>
      </c>
      <c r="M31">
        <f t="shared" si="0"/>
        <v>1.2662991129253822E-3</v>
      </c>
      <c r="N31">
        <f t="shared" si="1"/>
        <v>1.2662991129253822</v>
      </c>
      <c r="O31">
        <f t="shared" si="2"/>
        <v>3.3376914711416665</v>
      </c>
      <c r="P31">
        <f t="shared" si="3"/>
        <v>400.12599999999998</v>
      </c>
      <c r="Q31">
        <f t="shared" si="4"/>
        <v>341.56741452023459</v>
      </c>
      <c r="R31">
        <f t="shared" si="5"/>
        <v>34.358503001122145</v>
      </c>
      <c r="S31">
        <f t="shared" si="6"/>
        <v>40.248951707343203</v>
      </c>
      <c r="T31">
        <f t="shared" si="7"/>
        <v>0.10580628949554333</v>
      </c>
      <c r="U31">
        <f t="shared" si="8"/>
        <v>2.938587792257934</v>
      </c>
      <c r="V31">
        <f t="shared" si="9"/>
        <v>0.10373453122424321</v>
      </c>
      <c r="W31">
        <f t="shared" si="10"/>
        <v>6.501684247294609E-2</v>
      </c>
      <c r="X31">
        <f t="shared" si="11"/>
        <v>16.583853687714399</v>
      </c>
      <c r="Y31">
        <f t="shared" si="12"/>
        <v>26.616316528243864</v>
      </c>
      <c r="Z31">
        <f t="shared" si="13"/>
        <v>26.0044</v>
      </c>
      <c r="AA31">
        <f t="shared" si="14"/>
        <v>3.3751370690126765</v>
      </c>
      <c r="AB31">
        <f t="shared" si="15"/>
        <v>61.489338795855396</v>
      </c>
      <c r="AC31">
        <f t="shared" si="16"/>
        <v>2.18112811879424</v>
      </c>
      <c r="AD31">
        <f t="shared" si="17"/>
        <v>3.5471646979903055</v>
      </c>
      <c r="AE31">
        <f t="shared" si="18"/>
        <v>1.1940089502184366</v>
      </c>
      <c r="AF31">
        <f t="shared" si="19"/>
        <v>-55.843790880009351</v>
      </c>
      <c r="AG31">
        <f t="shared" si="20"/>
        <v>133.52071225337363</v>
      </c>
      <c r="AH31">
        <f t="shared" si="21"/>
        <v>9.7496650106891725</v>
      </c>
      <c r="AI31">
        <f t="shared" si="22"/>
        <v>104.01044007176785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53176.623718560943</v>
      </c>
      <c r="AO31">
        <f t="shared" si="26"/>
        <v>100.274</v>
      </c>
      <c r="AP31">
        <f t="shared" si="27"/>
        <v>84.530742014359802</v>
      </c>
      <c r="AQ31">
        <f t="shared" si="28"/>
        <v>0.84299760670123658</v>
      </c>
      <c r="AR31">
        <f t="shared" si="29"/>
        <v>0.16538538093338651</v>
      </c>
      <c r="AS31">
        <v>1690149913.0999999</v>
      </c>
      <c r="AT31">
        <v>400.12599999999998</v>
      </c>
      <c r="AU31">
        <v>403.96899999999999</v>
      </c>
      <c r="AV31">
        <v>21.683199999999999</v>
      </c>
      <c r="AW31">
        <v>20.444800000000001</v>
      </c>
      <c r="AX31">
        <v>406.41399999999999</v>
      </c>
      <c r="AY31">
        <v>21.7715</v>
      </c>
      <c r="AZ31">
        <v>600.21400000000006</v>
      </c>
      <c r="BA31">
        <v>100.491</v>
      </c>
      <c r="BB31">
        <v>9.9693199999999996E-2</v>
      </c>
      <c r="BC31">
        <v>26.847200000000001</v>
      </c>
      <c r="BD31">
        <v>26.0044</v>
      </c>
      <c r="BE31">
        <v>999.9</v>
      </c>
      <c r="BF31">
        <v>0</v>
      </c>
      <c r="BG31">
        <v>0</v>
      </c>
      <c r="BH31">
        <v>10002.5</v>
      </c>
      <c r="BI31">
        <v>0</v>
      </c>
      <c r="BJ31">
        <v>144.14699999999999</v>
      </c>
      <c r="BK31">
        <v>-3.8430499999999999</v>
      </c>
      <c r="BL31">
        <v>408.99400000000003</v>
      </c>
      <c r="BM31">
        <v>412.4</v>
      </c>
      <c r="BN31">
        <v>1.23848</v>
      </c>
      <c r="BO31">
        <v>403.96899999999999</v>
      </c>
      <c r="BP31">
        <v>20.444800000000001</v>
      </c>
      <c r="BQ31">
        <v>2.1789700000000001</v>
      </c>
      <c r="BR31">
        <v>2.0545100000000001</v>
      </c>
      <c r="BS31">
        <v>18.808499999999999</v>
      </c>
      <c r="BT31">
        <v>17.870799999999999</v>
      </c>
      <c r="BU31">
        <v>100.274</v>
      </c>
      <c r="BV31">
        <v>0.90011300000000005</v>
      </c>
      <c r="BW31">
        <v>9.9887400000000001E-2</v>
      </c>
      <c r="BX31">
        <v>0</v>
      </c>
      <c r="BY31">
        <v>2.6821000000000002</v>
      </c>
      <c r="BZ31">
        <v>0</v>
      </c>
      <c r="CA31">
        <v>2345.88</v>
      </c>
      <c r="CB31">
        <v>958.17700000000002</v>
      </c>
      <c r="CC31">
        <v>35.625</v>
      </c>
      <c r="CD31">
        <v>39.375</v>
      </c>
      <c r="CE31">
        <v>38.061999999999998</v>
      </c>
      <c r="CF31">
        <v>38</v>
      </c>
      <c r="CG31">
        <v>36.436999999999998</v>
      </c>
      <c r="CH31">
        <v>90.26</v>
      </c>
      <c r="CI31">
        <v>10.02</v>
      </c>
      <c r="CJ31">
        <v>0</v>
      </c>
      <c r="CK31">
        <v>1690149919.5</v>
      </c>
      <c r="CL31">
        <v>0</v>
      </c>
      <c r="CM31">
        <v>1690149017.0999999</v>
      </c>
      <c r="CN31" t="s">
        <v>350</v>
      </c>
      <c r="CO31">
        <v>1690149011.0999999</v>
      </c>
      <c r="CP31">
        <v>1690149017.0999999</v>
      </c>
      <c r="CQ31">
        <v>23</v>
      </c>
      <c r="CR31">
        <v>5.1999999999999998E-2</v>
      </c>
      <c r="CS31">
        <v>-6.7000000000000004E-2</v>
      </c>
      <c r="CT31">
        <v>-6.29</v>
      </c>
      <c r="CU31">
        <v>-8.7999999999999995E-2</v>
      </c>
      <c r="CV31">
        <v>416</v>
      </c>
      <c r="CW31">
        <v>20</v>
      </c>
      <c r="CX31">
        <v>0.15</v>
      </c>
      <c r="CY31">
        <v>0.04</v>
      </c>
      <c r="CZ31">
        <v>3.3326750399943701</v>
      </c>
      <c r="DA31">
        <v>0.20673857126619899</v>
      </c>
      <c r="DB31">
        <v>5.4548224879659601E-2</v>
      </c>
      <c r="DC31">
        <v>1</v>
      </c>
      <c r="DD31">
        <v>403.95066666666702</v>
      </c>
      <c r="DE31">
        <v>0.118519480520293</v>
      </c>
      <c r="DF31">
        <v>6.6230717469368705E-2</v>
      </c>
      <c r="DG31">
        <v>-1</v>
      </c>
      <c r="DH31">
        <v>99.995976190476199</v>
      </c>
      <c r="DI31">
        <v>-2.88552666235036E-2</v>
      </c>
      <c r="DJ31">
        <v>6.3989656193584293E-2</v>
      </c>
      <c r="DK31">
        <v>1</v>
      </c>
      <c r="DL31">
        <v>2</v>
      </c>
      <c r="DM31">
        <v>2</v>
      </c>
      <c r="DN31" t="s">
        <v>351</v>
      </c>
      <c r="DO31">
        <v>3.1565500000000002</v>
      </c>
      <c r="DP31">
        <v>2.8315299999999999</v>
      </c>
      <c r="DQ31">
        <v>9.5287700000000003E-2</v>
      </c>
      <c r="DR31">
        <v>9.5173599999999997E-2</v>
      </c>
      <c r="DS31">
        <v>0.11229</v>
      </c>
      <c r="DT31">
        <v>0.10748099999999999</v>
      </c>
      <c r="DU31">
        <v>28633.9</v>
      </c>
      <c r="DV31">
        <v>29685.8</v>
      </c>
      <c r="DW31">
        <v>29409.200000000001</v>
      </c>
      <c r="DX31">
        <v>30593.200000000001</v>
      </c>
      <c r="DY31">
        <v>34223.5</v>
      </c>
      <c r="DZ31">
        <v>35707</v>
      </c>
      <c r="EA31">
        <v>40402</v>
      </c>
      <c r="EB31">
        <v>42346.5</v>
      </c>
      <c r="EC31">
        <v>2.22872</v>
      </c>
      <c r="ED31">
        <v>1.83395</v>
      </c>
      <c r="EE31">
        <v>0.107195</v>
      </c>
      <c r="EF31">
        <v>0</v>
      </c>
      <c r="EG31">
        <v>24.245999999999999</v>
      </c>
      <c r="EH31">
        <v>999.9</v>
      </c>
      <c r="EI31">
        <v>51.85</v>
      </c>
      <c r="EJ31">
        <v>32.972000000000001</v>
      </c>
      <c r="EK31">
        <v>26.0261</v>
      </c>
      <c r="EL31">
        <v>61.282400000000003</v>
      </c>
      <c r="EM31">
        <v>26.057700000000001</v>
      </c>
      <c r="EN31">
        <v>1</v>
      </c>
      <c r="EO31">
        <v>-0.13222100000000001</v>
      </c>
      <c r="EP31">
        <v>-0.84913899999999998</v>
      </c>
      <c r="EQ31">
        <v>20.3079</v>
      </c>
      <c r="ER31">
        <v>5.2411000000000003</v>
      </c>
      <c r="ES31">
        <v>11.8302</v>
      </c>
      <c r="ET31">
        <v>4.9817</v>
      </c>
      <c r="EU31">
        <v>3.2996500000000002</v>
      </c>
      <c r="EV31">
        <v>6509.4</v>
      </c>
      <c r="EW31">
        <v>9999</v>
      </c>
      <c r="EX31">
        <v>226.6</v>
      </c>
      <c r="EY31">
        <v>94.2</v>
      </c>
      <c r="EZ31">
        <v>1.87364</v>
      </c>
      <c r="FA31">
        <v>1.87941</v>
      </c>
      <c r="FB31">
        <v>1.8797200000000001</v>
      </c>
      <c r="FC31">
        <v>1.8803700000000001</v>
      </c>
      <c r="FD31">
        <v>1.87791</v>
      </c>
      <c r="FE31">
        <v>1.8766799999999999</v>
      </c>
      <c r="FF31">
        <v>1.8774299999999999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-6.2880000000000003</v>
      </c>
      <c r="FV31">
        <v>-8.8300000000000003E-2</v>
      </c>
      <c r="FW31">
        <v>-6.2892218144949403</v>
      </c>
      <c r="FX31">
        <v>1.4527828764109799E-4</v>
      </c>
      <c r="FY31">
        <v>-4.3579519040863002E-7</v>
      </c>
      <c r="FZ31">
        <v>2.0799061152897499E-10</v>
      </c>
      <c r="GA31">
        <v>-8.8229999999999406E-2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</v>
      </c>
      <c r="GJ31">
        <v>14.9</v>
      </c>
      <c r="GK31">
        <v>1.0546899999999999</v>
      </c>
      <c r="GL31">
        <v>2.5695800000000002</v>
      </c>
      <c r="GM31">
        <v>1.54541</v>
      </c>
      <c r="GN31">
        <v>2.2729499999999998</v>
      </c>
      <c r="GO31">
        <v>1.5979000000000001</v>
      </c>
      <c r="GP31">
        <v>2.47925</v>
      </c>
      <c r="GQ31">
        <v>35.3596</v>
      </c>
      <c r="GR31">
        <v>14.4823</v>
      </c>
      <c r="GS31">
        <v>18</v>
      </c>
      <c r="GT31">
        <v>636.28099999999995</v>
      </c>
      <c r="GU31">
        <v>357.048</v>
      </c>
      <c r="GV31">
        <v>26.7807</v>
      </c>
      <c r="GW31">
        <v>25.179200000000002</v>
      </c>
      <c r="GX31">
        <v>29.9998</v>
      </c>
      <c r="GY31">
        <v>25.279399999999999</v>
      </c>
      <c r="GZ31">
        <v>25.271599999999999</v>
      </c>
      <c r="HA31">
        <v>21.1724</v>
      </c>
      <c r="HB31">
        <v>25</v>
      </c>
      <c r="HC31">
        <v>-30</v>
      </c>
      <c r="HD31">
        <v>26.779</v>
      </c>
      <c r="HE31">
        <v>403.90199999999999</v>
      </c>
      <c r="HF31">
        <v>0</v>
      </c>
      <c r="HG31">
        <v>100.182</v>
      </c>
      <c r="HH31">
        <v>98.234099999999998</v>
      </c>
    </row>
    <row r="32" spans="1:216" x14ac:dyDescent="0.2">
      <c r="A32">
        <v>14</v>
      </c>
      <c r="B32">
        <v>1690149974.0999999</v>
      </c>
      <c r="C32">
        <v>793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1690149974.0999999</v>
      </c>
      <c r="M32">
        <f t="shared" si="0"/>
        <v>1.2670679308452648E-3</v>
      </c>
      <c r="N32">
        <f t="shared" si="1"/>
        <v>1.2670679308452648</v>
      </c>
      <c r="O32">
        <f t="shared" si="2"/>
        <v>2.2218910532163729</v>
      </c>
      <c r="P32">
        <f t="shared" si="3"/>
        <v>400.036</v>
      </c>
      <c r="Q32">
        <f t="shared" si="4"/>
        <v>358.17889746030471</v>
      </c>
      <c r="R32">
        <f t="shared" si="5"/>
        <v>36.030029436165982</v>
      </c>
      <c r="S32">
        <f t="shared" si="6"/>
        <v>40.240530521828006</v>
      </c>
      <c r="T32">
        <f t="shared" si="7"/>
        <v>0.1050504326288013</v>
      </c>
      <c r="U32">
        <f t="shared" si="8"/>
        <v>2.9350895562084993</v>
      </c>
      <c r="V32">
        <f t="shared" si="9"/>
        <v>0.10300547767144073</v>
      </c>
      <c r="W32">
        <f t="shared" si="10"/>
        <v>6.4558838999527829E-2</v>
      </c>
      <c r="X32">
        <f t="shared" si="11"/>
        <v>12.386197804486581</v>
      </c>
      <c r="Y32">
        <f t="shared" si="12"/>
        <v>26.578344938673805</v>
      </c>
      <c r="Z32">
        <f t="shared" si="13"/>
        <v>25.990200000000002</v>
      </c>
      <c r="AA32">
        <f t="shared" si="14"/>
        <v>3.3723022076357743</v>
      </c>
      <c r="AB32">
        <f t="shared" si="15"/>
        <v>61.193491385044453</v>
      </c>
      <c r="AC32">
        <f t="shared" si="16"/>
        <v>2.1690007681079</v>
      </c>
      <c r="AD32">
        <f t="shared" si="17"/>
        <v>3.5444958589795363</v>
      </c>
      <c r="AE32">
        <f t="shared" si="18"/>
        <v>1.2033014395278743</v>
      </c>
      <c r="AF32">
        <f t="shared" si="19"/>
        <v>-55.877695750276175</v>
      </c>
      <c r="AG32">
        <f t="shared" si="20"/>
        <v>133.58329395187027</v>
      </c>
      <c r="AH32">
        <f t="shared" si="21"/>
        <v>9.7645396737253183</v>
      </c>
      <c r="AI32">
        <f t="shared" si="22"/>
        <v>99.856335679805994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53077.413480142837</v>
      </c>
      <c r="AO32">
        <f t="shared" si="26"/>
        <v>74.887</v>
      </c>
      <c r="AP32">
        <f t="shared" si="27"/>
        <v>63.130070986780609</v>
      </c>
      <c r="AQ32">
        <f t="shared" si="28"/>
        <v>0.84300440646281205</v>
      </c>
      <c r="AR32">
        <f t="shared" si="29"/>
        <v>0.1653985044732274</v>
      </c>
      <c r="AS32">
        <v>1690149974.0999999</v>
      </c>
      <c r="AT32">
        <v>400.036</v>
      </c>
      <c r="AU32">
        <v>402.76400000000001</v>
      </c>
      <c r="AV32">
        <v>21.5623</v>
      </c>
      <c r="AW32">
        <v>20.322900000000001</v>
      </c>
      <c r="AX32">
        <v>406.32400000000001</v>
      </c>
      <c r="AY32">
        <v>21.650500000000001</v>
      </c>
      <c r="AZ32">
        <v>600.16800000000001</v>
      </c>
      <c r="BA32">
        <v>100.492</v>
      </c>
      <c r="BB32">
        <v>0.100273</v>
      </c>
      <c r="BC32">
        <v>26.834399999999999</v>
      </c>
      <c r="BD32">
        <v>25.990200000000002</v>
      </c>
      <c r="BE32">
        <v>999.9</v>
      </c>
      <c r="BF32">
        <v>0</v>
      </c>
      <c r="BG32">
        <v>0</v>
      </c>
      <c r="BH32">
        <v>9982.5</v>
      </c>
      <c r="BI32">
        <v>0</v>
      </c>
      <c r="BJ32">
        <v>144.624</v>
      </c>
      <c r="BK32">
        <v>-2.7279100000000001</v>
      </c>
      <c r="BL32">
        <v>408.851</v>
      </c>
      <c r="BM32">
        <v>411.11900000000003</v>
      </c>
      <c r="BN32">
        <v>1.2393799999999999</v>
      </c>
      <c r="BO32">
        <v>402.76400000000001</v>
      </c>
      <c r="BP32">
        <v>20.322900000000001</v>
      </c>
      <c r="BQ32">
        <v>2.1668400000000001</v>
      </c>
      <c r="BR32">
        <v>2.0422899999999999</v>
      </c>
      <c r="BS32">
        <v>18.7193</v>
      </c>
      <c r="BT32">
        <v>17.7761</v>
      </c>
      <c r="BU32">
        <v>74.887</v>
      </c>
      <c r="BV32">
        <v>0.89987200000000001</v>
      </c>
      <c r="BW32">
        <v>0.10012799999999999</v>
      </c>
      <c r="BX32">
        <v>0</v>
      </c>
      <c r="BY32">
        <v>2.5297000000000001</v>
      </c>
      <c r="BZ32">
        <v>0</v>
      </c>
      <c r="CA32">
        <v>2132.0100000000002</v>
      </c>
      <c r="CB32">
        <v>715.55100000000004</v>
      </c>
      <c r="CC32">
        <v>35.25</v>
      </c>
      <c r="CD32">
        <v>39.125</v>
      </c>
      <c r="CE32">
        <v>37.625</v>
      </c>
      <c r="CF32">
        <v>37.686999999999998</v>
      </c>
      <c r="CG32">
        <v>36.061999999999998</v>
      </c>
      <c r="CH32">
        <v>67.39</v>
      </c>
      <c r="CI32">
        <v>7.5</v>
      </c>
      <c r="CJ32">
        <v>0</v>
      </c>
      <c r="CK32">
        <v>1690149980.0999999</v>
      </c>
      <c r="CL32">
        <v>0</v>
      </c>
      <c r="CM32">
        <v>1690149017.0999999</v>
      </c>
      <c r="CN32" t="s">
        <v>350</v>
      </c>
      <c r="CO32">
        <v>1690149011.0999999</v>
      </c>
      <c r="CP32">
        <v>1690149017.0999999</v>
      </c>
      <c r="CQ32">
        <v>23</v>
      </c>
      <c r="CR32">
        <v>5.1999999999999998E-2</v>
      </c>
      <c r="CS32">
        <v>-6.7000000000000004E-2</v>
      </c>
      <c r="CT32">
        <v>-6.29</v>
      </c>
      <c r="CU32">
        <v>-8.7999999999999995E-2</v>
      </c>
      <c r="CV32">
        <v>416</v>
      </c>
      <c r="CW32">
        <v>20</v>
      </c>
      <c r="CX32">
        <v>0.15</v>
      </c>
      <c r="CY32">
        <v>0.04</v>
      </c>
      <c r="CZ32">
        <v>2.23726136280724</v>
      </c>
      <c r="DA32">
        <v>0.56630607376965303</v>
      </c>
      <c r="DB32">
        <v>7.5905075260608995E-2</v>
      </c>
      <c r="DC32">
        <v>1</v>
      </c>
      <c r="DD32">
        <v>402.83864999999997</v>
      </c>
      <c r="DE32">
        <v>-0.100827067669779</v>
      </c>
      <c r="DF32">
        <v>3.2044149231964601E-2</v>
      </c>
      <c r="DG32">
        <v>-1</v>
      </c>
      <c r="DH32">
        <v>75.007495000000006</v>
      </c>
      <c r="DI32">
        <v>-6.2967835979703901E-2</v>
      </c>
      <c r="DJ32">
        <v>0.14670397566187501</v>
      </c>
      <c r="DK32">
        <v>1</v>
      </c>
      <c r="DL32">
        <v>2</v>
      </c>
      <c r="DM32">
        <v>2</v>
      </c>
      <c r="DN32" t="s">
        <v>351</v>
      </c>
      <c r="DO32">
        <v>3.1564800000000002</v>
      </c>
      <c r="DP32">
        <v>2.8319399999999999</v>
      </c>
      <c r="DQ32">
        <v>9.5280000000000004E-2</v>
      </c>
      <c r="DR32">
        <v>9.4965599999999997E-2</v>
      </c>
      <c r="DS32">
        <v>0.11185199999999999</v>
      </c>
      <c r="DT32">
        <v>0.107034</v>
      </c>
      <c r="DU32">
        <v>28635.4</v>
      </c>
      <c r="DV32">
        <v>29695.599999999999</v>
      </c>
      <c r="DW32">
        <v>29410.3</v>
      </c>
      <c r="DX32">
        <v>30596.1</v>
      </c>
      <c r="DY32">
        <v>34241</v>
      </c>
      <c r="DZ32">
        <v>35727.699999999997</v>
      </c>
      <c r="EA32">
        <v>40402.5</v>
      </c>
      <c r="EB32">
        <v>42349.8</v>
      </c>
      <c r="EC32">
        <v>2.2294499999999999</v>
      </c>
      <c r="ED32">
        <v>1.83477</v>
      </c>
      <c r="EE32">
        <v>0.109676</v>
      </c>
      <c r="EF32">
        <v>0</v>
      </c>
      <c r="EG32">
        <v>24.190999999999999</v>
      </c>
      <c r="EH32">
        <v>999.9</v>
      </c>
      <c r="EI32">
        <v>51.776000000000003</v>
      </c>
      <c r="EJ32">
        <v>32.972000000000001</v>
      </c>
      <c r="EK32">
        <v>25.986899999999999</v>
      </c>
      <c r="EL32">
        <v>61.542400000000001</v>
      </c>
      <c r="EM32">
        <v>26.334099999999999</v>
      </c>
      <c r="EN32">
        <v>1</v>
      </c>
      <c r="EO32">
        <v>-0.13467199999999999</v>
      </c>
      <c r="EP32">
        <v>-1.66964</v>
      </c>
      <c r="EQ32">
        <v>20.3018</v>
      </c>
      <c r="ER32">
        <v>5.24125</v>
      </c>
      <c r="ES32">
        <v>11.8302</v>
      </c>
      <c r="ET32">
        <v>4.98245</v>
      </c>
      <c r="EU32">
        <v>3.2996500000000002</v>
      </c>
      <c r="EV32">
        <v>6510.8</v>
      </c>
      <c r="EW32">
        <v>9999</v>
      </c>
      <c r="EX32">
        <v>226.6</v>
      </c>
      <c r="EY32">
        <v>94.2</v>
      </c>
      <c r="EZ32">
        <v>1.87364</v>
      </c>
      <c r="FA32">
        <v>1.8794299999999999</v>
      </c>
      <c r="FB32">
        <v>1.8797299999999999</v>
      </c>
      <c r="FC32">
        <v>1.88036</v>
      </c>
      <c r="FD32">
        <v>1.87792</v>
      </c>
      <c r="FE32">
        <v>1.87669</v>
      </c>
      <c r="FF32">
        <v>1.87744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-6.2880000000000003</v>
      </c>
      <c r="FV32">
        <v>-8.8200000000000001E-2</v>
      </c>
      <c r="FW32">
        <v>-6.2892218144949403</v>
      </c>
      <c r="FX32">
        <v>1.4527828764109799E-4</v>
      </c>
      <c r="FY32">
        <v>-4.3579519040863002E-7</v>
      </c>
      <c r="FZ32">
        <v>2.0799061152897499E-10</v>
      </c>
      <c r="GA32">
        <v>-8.8229999999999406E-2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16.100000000000001</v>
      </c>
      <c r="GJ32">
        <v>15.9</v>
      </c>
      <c r="GK32">
        <v>1.0522499999999999</v>
      </c>
      <c r="GL32">
        <v>2.5805699999999998</v>
      </c>
      <c r="GM32">
        <v>1.54541</v>
      </c>
      <c r="GN32">
        <v>2.2729499999999998</v>
      </c>
      <c r="GO32">
        <v>1.5979000000000001</v>
      </c>
      <c r="GP32">
        <v>2.3315399999999999</v>
      </c>
      <c r="GQ32">
        <v>35.313299999999998</v>
      </c>
      <c r="GR32">
        <v>14.4648</v>
      </c>
      <c r="GS32">
        <v>18</v>
      </c>
      <c r="GT32">
        <v>636.41700000000003</v>
      </c>
      <c r="GU32">
        <v>357.25799999999998</v>
      </c>
      <c r="GV32">
        <v>27.499199999999998</v>
      </c>
      <c r="GW32">
        <v>25.139500000000002</v>
      </c>
      <c r="GX32">
        <v>29.999700000000001</v>
      </c>
      <c r="GY32">
        <v>25.245200000000001</v>
      </c>
      <c r="GZ32">
        <v>25.2378</v>
      </c>
      <c r="HA32">
        <v>21.131799999999998</v>
      </c>
      <c r="HB32">
        <v>25</v>
      </c>
      <c r="HC32">
        <v>-30</v>
      </c>
      <c r="HD32">
        <v>27.506499999999999</v>
      </c>
      <c r="HE32">
        <v>402.98899999999998</v>
      </c>
      <c r="HF32">
        <v>0</v>
      </c>
      <c r="HG32">
        <v>100.184</v>
      </c>
      <c r="HH32">
        <v>98.242199999999997</v>
      </c>
    </row>
    <row r="33" spans="1:216" x14ac:dyDescent="0.2">
      <c r="A33">
        <v>15</v>
      </c>
      <c r="B33">
        <v>1690150035.0999999</v>
      </c>
      <c r="C33">
        <v>854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1690150035.0999999</v>
      </c>
      <c r="M33">
        <f t="shared" si="0"/>
        <v>1.2339048178250768E-3</v>
      </c>
      <c r="N33">
        <f t="shared" si="1"/>
        <v>1.2339048178250769</v>
      </c>
      <c r="O33">
        <f t="shared" si="2"/>
        <v>1.590406772485697</v>
      </c>
      <c r="P33">
        <f t="shared" si="3"/>
        <v>400.05900000000003</v>
      </c>
      <c r="Q33">
        <f t="shared" si="4"/>
        <v>366.78158873648238</v>
      </c>
      <c r="R33">
        <f t="shared" si="5"/>
        <v>36.895190728622758</v>
      </c>
      <c r="S33">
        <f t="shared" si="6"/>
        <v>40.242622751456402</v>
      </c>
      <c r="T33">
        <f t="shared" si="7"/>
        <v>0.10083072502714714</v>
      </c>
      <c r="U33">
        <f t="shared" si="8"/>
        <v>2.9414670207169524</v>
      </c>
      <c r="V33">
        <f t="shared" si="9"/>
        <v>9.8949172470216798E-2</v>
      </c>
      <c r="W33">
        <f t="shared" si="10"/>
        <v>6.200935837881183E-2</v>
      </c>
      <c r="X33">
        <f t="shared" si="11"/>
        <v>9.9460335581789447</v>
      </c>
      <c r="Y33">
        <f t="shared" si="12"/>
        <v>26.567716861327593</v>
      </c>
      <c r="Z33">
        <f t="shared" si="13"/>
        <v>25.99</v>
      </c>
      <c r="AA33">
        <f t="shared" si="14"/>
        <v>3.3722622948669221</v>
      </c>
      <c r="AB33">
        <f t="shared" si="15"/>
        <v>60.742189020041003</v>
      </c>
      <c r="AC33">
        <f t="shared" si="16"/>
        <v>2.1523207875933599</v>
      </c>
      <c r="AD33">
        <f t="shared" si="17"/>
        <v>3.5433704683959166</v>
      </c>
      <c r="AE33">
        <f t="shared" si="18"/>
        <v>1.2199415072735622</v>
      </c>
      <c r="AF33">
        <f t="shared" si="19"/>
        <v>-54.415202466085887</v>
      </c>
      <c r="AG33">
        <f t="shared" si="20"/>
        <v>133.04893044752905</v>
      </c>
      <c r="AH33">
        <f t="shared" si="21"/>
        <v>9.704120765134844</v>
      </c>
      <c r="AI33">
        <f t="shared" si="22"/>
        <v>98.283882304756943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53263.476052019796</v>
      </c>
      <c r="AO33">
        <f t="shared" si="26"/>
        <v>60.137900000000002</v>
      </c>
      <c r="AP33">
        <f t="shared" si="27"/>
        <v>50.696159688175619</v>
      </c>
      <c r="AQ33">
        <f t="shared" si="28"/>
        <v>0.84299850324297354</v>
      </c>
      <c r="AR33">
        <f t="shared" si="29"/>
        <v>0.16538711125893896</v>
      </c>
      <c r="AS33">
        <v>1690150035.0999999</v>
      </c>
      <c r="AT33">
        <v>400.05900000000003</v>
      </c>
      <c r="AU33">
        <v>402.142</v>
      </c>
      <c r="AV33">
        <v>21.396599999999999</v>
      </c>
      <c r="AW33">
        <v>20.189699999999998</v>
      </c>
      <c r="AX33">
        <v>406.34699999999998</v>
      </c>
      <c r="AY33">
        <v>21.4849</v>
      </c>
      <c r="AZ33">
        <v>600.29999999999995</v>
      </c>
      <c r="BA33">
        <v>100.492</v>
      </c>
      <c r="BB33">
        <v>9.9719600000000005E-2</v>
      </c>
      <c r="BC33">
        <v>26.829000000000001</v>
      </c>
      <c r="BD33">
        <v>25.99</v>
      </c>
      <c r="BE33">
        <v>999.9</v>
      </c>
      <c r="BF33">
        <v>0</v>
      </c>
      <c r="BG33">
        <v>0</v>
      </c>
      <c r="BH33">
        <v>10018.799999999999</v>
      </c>
      <c r="BI33">
        <v>0</v>
      </c>
      <c r="BJ33">
        <v>145.239</v>
      </c>
      <c r="BK33">
        <v>-2.0833400000000002</v>
      </c>
      <c r="BL33">
        <v>408.80599999999998</v>
      </c>
      <c r="BM33">
        <v>410.42899999999997</v>
      </c>
      <c r="BN33">
        <v>1.20696</v>
      </c>
      <c r="BO33">
        <v>402.142</v>
      </c>
      <c r="BP33">
        <v>20.189699999999998</v>
      </c>
      <c r="BQ33">
        <v>2.1501899999999998</v>
      </c>
      <c r="BR33">
        <v>2.0289000000000001</v>
      </c>
      <c r="BS33">
        <v>18.5959</v>
      </c>
      <c r="BT33">
        <v>17.671700000000001</v>
      </c>
      <c r="BU33">
        <v>60.137900000000002</v>
      </c>
      <c r="BV33">
        <v>0.89999700000000005</v>
      </c>
      <c r="BW33">
        <v>0.10000299999999999</v>
      </c>
      <c r="BX33">
        <v>0</v>
      </c>
      <c r="BY33">
        <v>2.6358000000000001</v>
      </c>
      <c r="BZ33">
        <v>0</v>
      </c>
      <c r="CA33">
        <v>2025.61</v>
      </c>
      <c r="CB33">
        <v>574.63800000000003</v>
      </c>
      <c r="CC33">
        <v>34.875</v>
      </c>
      <c r="CD33">
        <v>38.875</v>
      </c>
      <c r="CE33">
        <v>37.375</v>
      </c>
      <c r="CF33">
        <v>37.5</v>
      </c>
      <c r="CG33">
        <v>35.75</v>
      </c>
      <c r="CH33">
        <v>54.12</v>
      </c>
      <c r="CI33">
        <v>6.01</v>
      </c>
      <c r="CJ33">
        <v>0</v>
      </c>
      <c r="CK33">
        <v>1690150041.3</v>
      </c>
      <c r="CL33">
        <v>0</v>
      </c>
      <c r="CM33">
        <v>1690149017.0999999</v>
      </c>
      <c r="CN33" t="s">
        <v>350</v>
      </c>
      <c r="CO33">
        <v>1690149011.0999999</v>
      </c>
      <c r="CP33">
        <v>1690149017.0999999</v>
      </c>
      <c r="CQ33">
        <v>23</v>
      </c>
      <c r="CR33">
        <v>5.1999999999999998E-2</v>
      </c>
      <c r="CS33">
        <v>-6.7000000000000004E-2</v>
      </c>
      <c r="CT33">
        <v>-6.29</v>
      </c>
      <c r="CU33">
        <v>-8.7999999999999995E-2</v>
      </c>
      <c r="CV33">
        <v>416</v>
      </c>
      <c r="CW33">
        <v>20</v>
      </c>
      <c r="CX33">
        <v>0.15</v>
      </c>
      <c r="CY33">
        <v>0.04</v>
      </c>
      <c r="CZ33">
        <v>1.52346166136207</v>
      </c>
      <c r="DA33">
        <v>0.61240531014882404</v>
      </c>
      <c r="DB33">
        <v>7.2904747214519103E-2</v>
      </c>
      <c r="DC33">
        <v>1</v>
      </c>
      <c r="DD33">
        <v>402.08044999999998</v>
      </c>
      <c r="DE33">
        <v>-5.1112781956096601E-2</v>
      </c>
      <c r="DF33">
        <v>4.53326317347705E-2</v>
      </c>
      <c r="DG33">
        <v>-1</v>
      </c>
      <c r="DH33">
        <v>59.993014285714303</v>
      </c>
      <c r="DI33">
        <v>-0.70063867527784995</v>
      </c>
      <c r="DJ33">
        <v>0.16108237846847601</v>
      </c>
      <c r="DK33">
        <v>1</v>
      </c>
      <c r="DL33">
        <v>2</v>
      </c>
      <c r="DM33">
        <v>2</v>
      </c>
      <c r="DN33" t="s">
        <v>351</v>
      </c>
      <c r="DO33">
        <v>3.1568000000000001</v>
      </c>
      <c r="DP33">
        <v>2.8317000000000001</v>
      </c>
      <c r="DQ33">
        <v>9.5291100000000004E-2</v>
      </c>
      <c r="DR33">
        <v>9.4861299999999996E-2</v>
      </c>
      <c r="DS33">
        <v>0.111245</v>
      </c>
      <c r="DT33">
        <v>0.106542</v>
      </c>
      <c r="DU33">
        <v>28637.7</v>
      </c>
      <c r="DV33">
        <v>29701.599999999999</v>
      </c>
      <c r="DW33">
        <v>29412.799999999999</v>
      </c>
      <c r="DX33">
        <v>30598.5</v>
      </c>
      <c r="DY33">
        <v>34267.9</v>
      </c>
      <c r="DZ33">
        <v>35749.300000000003</v>
      </c>
      <c r="EA33">
        <v>40406.300000000003</v>
      </c>
      <c r="EB33">
        <v>42352</v>
      </c>
      <c r="EC33">
        <v>2.2297699999999998</v>
      </c>
      <c r="ED33">
        <v>1.8351</v>
      </c>
      <c r="EE33">
        <v>0.10767599999999999</v>
      </c>
      <c r="EF33">
        <v>0</v>
      </c>
      <c r="EG33">
        <v>24.223600000000001</v>
      </c>
      <c r="EH33">
        <v>999.9</v>
      </c>
      <c r="EI33">
        <v>51.648000000000003</v>
      </c>
      <c r="EJ33">
        <v>32.962000000000003</v>
      </c>
      <c r="EK33">
        <v>25.909199999999998</v>
      </c>
      <c r="EL33">
        <v>61.0824</v>
      </c>
      <c r="EM33">
        <v>25.284500000000001</v>
      </c>
      <c r="EN33">
        <v>1</v>
      </c>
      <c r="EO33">
        <v>-0.138493</v>
      </c>
      <c r="EP33">
        <v>-1.29297</v>
      </c>
      <c r="EQ33">
        <v>20.305499999999999</v>
      </c>
      <c r="ER33">
        <v>5.24125</v>
      </c>
      <c r="ES33">
        <v>11.8302</v>
      </c>
      <c r="ET33">
        <v>4.9813999999999998</v>
      </c>
      <c r="EU33">
        <v>3.2998500000000002</v>
      </c>
      <c r="EV33">
        <v>6512</v>
      </c>
      <c r="EW33">
        <v>9999</v>
      </c>
      <c r="EX33">
        <v>226.6</v>
      </c>
      <c r="EY33">
        <v>94.2</v>
      </c>
      <c r="EZ33">
        <v>1.87365</v>
      </c>
      <c r="FA33">
        <v>1.87941</v>
      </c>
      <c r="FB33">
        <v>1.8797299999999999</v>
      </c>
      <c r="FC33">
        <v>1.8803700000000001</v>
      </c>
      <c r="FD33">
        <v>1.8779300000000001</v>
      </c>
      <c r="FE33">
        <v>1.8767100000000001</v>
      </c>
      <c r="FF33">
        <v>1.87744</v>
      </c>
      <c r="FG33">
        <v>1.8751599999999999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-6.2880000000000003</v>
      </c>
      <c r="FV33">
        <v>-8.8300000000000003E-2</v>
      </c>
      <c r="FW33">
        <v>-6.2892218144949403</v>
      </c>
      <c r="FX33">
        <v>1.4527828764109799E-4</v>
      </c>
      <c r="FY33">
        <v>-4.3579519040863002E-7</v>
      </c>
      <c r="FZ33">
        <v>2.0799061152897499E-10</v>
      </c>
      <c r="GA33">
        <v>-8.8229999999999406E-2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17.100000000000001</v>
      </c>
      <c r="GJ33">
        <v>17</v>
      </c>
      <c r="GK33">
        <v>1.0510299999999999</v>
      </c>
      <c r="GL33">
        <v>2.5781200000000002</v>
      </c>
      <c r="GM33">
        <v>1.54541</v>
      </c>
      <c r="GN33">
        <v>2.2729499999999998</v>
      </c>
      <c r="GO33">
        <v>1.5979000000000001</v>
      </c>
      <c r="GP33">
        <v>2.3645</v>
      </c>
      <c r="GQ33">
        <v>35.244</v>
      </c>
      <c r="GR33">
        <v>14.456</v>
      </c>
      <c r="GS33">
        <v>18</v>
      </c>
      <c r="GT33">
        <v>636.23400000000004</v>
      </c>
      <c r="GU33">
        <v>357.19</v>
      </c>
      <c r="GV33">
        <v>27.212700000000002</v>
      </c>
      <c r="GW33">
        <v>25.095700000000001</v>
      </c>
      <c r="GX33">
        <v>29.9998</v>
      </c>
      <c r="GY33">
        <v>25.209</v>
      </c>
      <c r="GZ33">
        <v>25.201899999999998</v>
      </c>
      <c r="HA33">
        <v>21.099599999999999</v>
      </c>
      <c r="HB33">
        <v>25</v>
      </c>
      <c r="HC33">
        <v>-30</v>
      </c>
      <c r="HD33">
        <v>27.213100000000001</v>
      </c>
      <c r="HE33">
        <v>402.08600000000001</v>
      </c>
      <c r="HF33">
        <v>0</v>
      </c>
      <c r="HG33">
        <v>100.193</v>
      </c>
      <c r="HH33">
        <v>98.248500000000007</v>
      </c>
    </row>
    <row r="34" spans="1:216" x14ac:dyDescent="0.2">
      <c r="A34">
        <v>16</v>
      </c>
      <c r="B34">
        <v>1690150096.0999999</v>
      </c>
      <c r="C34">
        <v>915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1690150096.0999999</v>
      </c>
      <c r="M34">
        <f t="shared" si="0"/>
        <v>1.2156302077634094E-3</v>
      </c>
      <c r="N34">
        <f t="shared" si="1"/>
        <v>1.2156302077634094</v>
      </c>
      <c r="O34">
        <f t="shared" si="2"/>
        <v>1.0025088439571659</v>
      </c>
      <c r="P34">
        <f t="shared" si="3"/>
        <v>400.084</v>
      </c>
      <c r="Q34">
        <f t="shared" si="4"/>
        <v>375.62639917530009</v>
      </c>
      <c r="R34">
        <f t="shared" si="5"/>
        <v>37.783508089994527</v>
      </c>
      <c r="S34">
        <f t="shared" si="6"/>
        <v>40.243649231966401</v>
      </c>
      <c r="T34">
        <f t="shared" si="7"/>
        <v>9.7955200475814491E-2</v>
      </c>
      <c r="U34">
        <f t="shared" si="8"/>
        <v>2.9383069642623214</v>
      </c>
      <c r="V34">
        <f t="shared" si="9"/>
        <v>9.6176542498752862E-2</v>
      </c>
      <c r="W34">
        <f t="shared" si="10"/>
        <v>6.0267454333681733E-2</v>
      </c>
      <c r="X34">
        <f t="shared" si="11"/>
        <v>8.2903309124476365</v>
      </c>
      <c r="Y34">
        <f t="shared" si="12"/>
        <v>26.55545573577503</v>
      </c>
      <c r="Z34">
        <f t="shared" si="13"/>
        <v>26.002400000000002</v>
      </c>
      <c r="AA34">
        <f t="shared" si="14"/>
        <v>3.3747376668748816</v>
      </c>
      <c r="AB34">
        <f t="shared" si="15"/>
        <v>60.368213341763123</v>
      </c>
      <c r="AC34">
        <f t="shared" si="16"/>
        <v>2.1381890486972401</v>
      </c>
      <c r="AD34">
        <f t="shared" si="17"/>
        <v>3.5419120930286456</v>
      </c>
      <c r="AE34">
        <f t="shared" si="18"/>
        <v>1.2365486181776415</v>
      </c>
      <c r="AF34">
        <f t="shared" si="19"/>
        <v>-53.609292162366359</v>
      </c>
      <c r="AG34">
        <f t="shared" si="20"/>
        <v>129.83284014497113</v>
      </c>
      <c r="AH34">
        <f t="shared" si="21"/>
        <v>9.4799902681979269</v>
      </c>
      <c r="AI34">
        <f t="shared" si="22"/>
        <v>93.993869163250338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53172.876747939248</v>
      </c>
      <c r="AO34">
        <f t="shared" si="26"/>
        <v>50.1235</v>
      </c>
      <c r="AP34">
        <f t="shared" si="27"/>
        <v>42.2543204727708</v>
      </c>
      <c r="AQ34">
        <f t="shared" si="28"/>
        <v>0.84300418910831842</v>
      </c>
      <c r="AR34">
        <f t="shared" si="29"/>
        <v>0.16539808497905445</v>
      </c>
      <c r="AS34">
        <v>1690150096.0999999</v>
      </c>
      <c r="AT34">
        <v>400.084</v>
      </c>
      <c r="AU34">
        <v>401.572</v>
      </c>
      <c r="AV34">
        <v>21.256900000000002</v>
      </c>
      <c r="AW34">
        <v>20.067799999999998</v>
      </c>
      <c r="AX34">
        <v>406.37200000000001</v>
      </c>
      <c r="AY34">
        <v>21.345199999999998</v>
      </c>
      <c r="AZ34">
        <v>600.34799999999996</v>
      </c>
      <c r="BA34">
        <v>100.488</v>
      </c>
      <c r="BB34">
        <v>9.9999599999999994E-2</v>
      </c>
      <c r="BC34">
        <v>26.821999999999999</v>
      </c>
      <c r="BD34">
        <v>26.002400000000002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157.26300000000001</v>
      </c>
      <c r="BK34">
        <v>-1.48831</v>
      </c>
      <c r="BL34">
        <v>408.77300000000002</v>
      </c>
      <c r="BM34">
        <v>409.79599999999999</v>
      </c>
      <c r="BN34">
        <v>1.18916</v>
      </c>
      <c r="BO34">
        <v>401.572</v>
      </c>
      <c r="BP34">
        <v>20.067799999999998</v>
      </c>
      <c r="BQ34">
        <v>2.1360700000000001</v>
      </c>
      <c r="BR34">
        <v>2.0165700000000002</v>
      </c>
      <c r="BS34">
        <v>18.4907</v>
      </c>
      <c r="BT34">
        <v>17.575099999999999</v>
      </c>
      <c r="BU34">
        <v>50.1235</v>
      </c>
      <c r="BV34">
        <v>0.89993800000000002</v>
      </c>
      <c r="BW34">
        <v>0.100062</v>
      </c>
      <c r="BX34">
        <v>0</v>
      </c>
      <c r="BY34">
        <v>2.5966</v>
      </c>
      <c r="BZ34">
        <v>0</v>
      </c>
      <c r="CA34">
        <v>2092.1799999999998</v>
      </c>
      <c r="CB34">
        <v>478.94</v>
      </c>
      <c r="CC34">
        <v>34.561999999999998</v>
      </c>
      <c r="CD34">
        <v>38.625</v>
      </c>
      <c r="CE34">
        <v>37.061999999999998</v>
      </c>
      <c r="CF34">
        <v>37.25</v>
      </c>
      <c r="CG34">
        <v>35.5</v>
      </c>
      <c r="CH34">
        <v>45.11</v>
      </c>
      <c r="CI34">
        <v>5.0199999999999996</v>
      </c>
      <c r="CJ34">
        <v>0</v>
      </c>
      <c r="CK34">
        <v>1690150102.5</v>
      </c>
      <c r="CL34">
        <v>0</v>
      </c>
      <c r="CM34">
        <v>1690149017.0999999</v>
      </c>
      <c r="CN34" t="s">
        <v>350</v>
      </c>
      <c r="CO34">
        <v>1690149011.0999999</v>
      </c>
      <c r="CP34">
        <v>1690149017.0999999</v>
      </c>
      <c r="CQ34">
        <v>23</v>
      </c>
      <c r="CR34">
        <v>5.1999999999999998E-2</v>
      </c>
      <c r="CS34">
        <v>-6.7000000000000004E-2</v>
      </c>
      <c r="CT34">
        <v>-6.29</v>
      </c>
      <c r="CU34">
        <v>-8.7999999999999995E-2</v>
      </c>
      <c r="CV34">
        <v>416</v>
      </c>
      <c r="CW34">
        <v>20</v>
      </c>
      <c r="CX34">
        <v>0.15</v>
      </c>
      <c r="CY34">
        <v>0.04</v>
      </c>
      <c r="CZ34">
        <v>1.0562030302273999</v>
      </c>
      <c r="DA34">
        <v>0.179087487115421</v>
      </c>
      <c r="DB34">
        <v>4.1612478185913397E-2</v>
      </c>
      <c r="DC34">
        <v>1</v>
      </c>
      <c r="DD34">
        <v>401.58335</v>
      </c>
      <c r="DE34">
        <v>0.18672180451102199</v>
      </c>
      <c r="DF34">
        <v>3.3327578669927103E-2</v>
      </c>
      <c r="DG34">
        <v>-1</v>
      </c>
      <c r="DH34">
        <v>49.990880952380998</v>
      </c>
      <c r="DI34">
        <v>-0.41968611518946602</v>
      </c>
      <c r="DJ34">
        <v>0.15812176025379801</v>
      </c>
      <c r="DK34">
        <v>1</v>
      </c>
      <c r="DL34">
        <v>2</v>
      </c>
      <c r="DM34">
        <v>2</v>
      </c>
      <c r="DN34" t="s">
        <v>351</v>
      </c>
      <c r="DO34">
        <v>3.1569400000000001</v>
      </c>
      <c r="DP34">
        <v>2.8318300000000001</v>
      </c>
      <c r="DQ34">
        <v>9.5299599999999998E-2</v>
      </c>
      <c r="DR34">
        <v>9.4762799999999994E-2</v>
      </c>
      <c r="DS34">
        <v>0.11073</v>
      </c>
      <c r="DT34">
        <v>0.106088</v>
      </c>
      <c r="DU34">
        <v>28640.3</v>
      </c>
      <c r="DV34">
        <v>29708</v>
      </c>
      <c r="DW34">
        <v>29415.599999999999</v>
      </c>
      <c r="DX34">
        <v>30601.599999999999</v>
      </c>
      <c r="DY34">
        <v>34290.800000000003</v>
      </c>
      <c r="DZ34">
        <v>35771</v>
      </c>
      <c r="EA34">
        <v>40409.5</v>
      </c>
      <c r="EB34">
        <v>42356</v>
      </c>
      <c r="EC34">
        <v>2.2305000000000001</v>
      </c>
      <c r="ED34">
        <v>1.83595</v>
      </c>
      <c r="EE34">
        <v>0.106573</v>
      </c>
      <c r="EF34">
        <v>0</v>
      </c>
      <c r="EG34">
        <v>24.254200000000001</v>
      </c>
      <c r="EH34">
        <v>999.9</v>
      </c>
      <c r="EI34">
        <v>51.514000000000003</v>
      </c>
      <c r="EJ34">
        <v>32.932000000000002</v>
      </c>
      <c r="EK34">
        <v>25.801400000000001</v>
      </c>
      <c r="EL34">
        <v>61.042400000000001</v>
      </c>
      <c r="EM34">
        <v>25.284500000000001</v>
      </c>
      <c r="EN34">
        <v>1</v>
      </c>
      <c r="EO34">
        <v>-0.14210600000000001</v>
      </c>
      <c r="EP34">
        <v>-1.2160899999999999</v>
      </c>
      <c r="EQ34">
        <v>20.3062</v>
      </c>
      <c r="ER34">
        <v>5.2415500000000002</v>
      </c>
      <c r="ES34">
        <v>11.8302</v>
      </c>
      <c r="ET34">
        <v>4.9822499999999996</v>
      </c>
      <c r="EU34">
        <v>3.2995800000000002</v>
      </c>
      <c r="EV34">
        <v>6513.4</v>
      </c>
      <c r="EW34">
        <v>9999</v>
      </c>
      <c r="EX34">
        <v>226.6</v>
      </c>
      <c r="EY34">
        <v>94.2</v>
      </c>
      <c r="EZ34">
        <v>1.8736699999999999</v>
      </c>
      <c r="FA34">
        <v>1.8794200000000001</v>
      </c>
      <c r="FB34">
        <v>1.8797299999999999</v>
      </c>
      <c r="FC34">
        <v>1.8803799999999999</v>
      </c>
      <c r="FD34">
        <v>1.87792</v>
      </c>
      <c r="FE34">
        <v>1.8767</v>
      </c>
      <c r="FF34">
        <v>1.87744</v>
      </c>
      <c r="FG34">
        <v>1.8751599999999999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-6.2880000000000003</v>
      </c>
      <c r="FV34">
        <v>-8.8300000000000003E-2</v>
      </c>
      <c r="FW34">
        <v>-6.2892218144949403</v>
      </c>
      <c r="FX34">
        <v>1.4527828764109799E-4</v>
      </c>
      <c r="FY34">
        <v>-4.3579519040863002E-7</v>
      </c>
      <c r="FZ34">
        <v>2.0799061152897499E-10</v>
      </c>
      <c r="GA34">
        <v>-8.8229999999999406E-2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18.100000000000001</v>
      </c>
      <c r="GJ34">
        <v>18</v>
      </c>
      <c r="GK34">
        <v>1.0498000000000001</v>
      </c>
      <c r="GL34">
        <v>2.5732400000000002</v>
      </c>
      <c r="GM34">
        <v>1.54541</v>
      </c>
      <c r="GN34">
        <v>2.2729499999999998</v>
      </c>
      <c r="GO34">
        <v>1.5979000000000001</v>
      </c>
      <c r="GP34">
        <v>2.4609399999999999</v>
      </c>
      <c r="GQ34">
        <v>35.197800000000001</v>
      </c>
      <c r="GR34">
        <v>14.4648</v>
      </c>
      <c r="GS34">
        <v>18</v>
      </c>
      <c r="GT34">
        <v>636.33900000000006</v>
      </c>
      <c r="GU34">
        <v>357.399</v>
      </c>
      <c r="GV34">
        <v>27.1479</v>
      </c>
      <c r="GW34">
        <v>25.058299999999999</v>
      </c>
      <c r="GX34">
        <v>29.9999</v>
      </c>
      <c r="GY34">
        <v>25.1722</v>
      </c>
      <c r="GZ34">
        <v>25.1661</v>
      </c>
      <c r="HA34">
        <v>21.0779</v>
      </c>
      <c r="HB34">
        <v>25</v>
      </c>
      <c r="HC34">
        <v>-30</v>
      </c>
      <c r="HD34">
        <v>27.146899999999999</v>
      </c>
      <c r="HE34">
        <v>401.51799999999997</v>
      </c>
      <c r="HF34">
        <v>0</v>
      </c>
      <c r="HG34">
        <v>100.202</v>
      </c>
      <c r="HH34">
        <v>98.257999999999996</v>
      </c>
    </row>
    <row r="35" spans="1:216" x14ac:dyDescent="0.2">
      <c r="A35">
        <v>17</v>
      </c>
      <c r="B35">
        <v>1690150157.0999999</v>
      </c>
      <c r="C35">
        <v>976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1690150157.0999999</v>
      </c>
      <c r="M35">
        <f t="shared" si="0"/>
        <v>1.1887329127234488E-3</v>
      </c>
      <c r="N35">
        <f t="shared" si="1"/>
        <v>1.1887329127234487</v>
      </c>
      <c r="O35">
        <f t="shared" si="2"/>
        <v>-1.1381867465813012E-2</v>
      </c>
      <c r="P35">
        <f t="shared" si="3"/>
        <v>400.05599999999998</v>
      </c>
      <c r="Q35">
        <f t="shared" si="4"/>
        <v>392.27300357001843</v>
      </c>
      <c r="R35">
        <f t="shared" si="5"/>
        <v>39.459859250259129</v>
      </c>
      <c r="S35">
        <f t="shared" si="6"/>
        <v>40.242773039577592</v>
      </c>
      <c r="T35">
        <f t="shared" si="7"/>
        <v>9.5938610402898764E-2</v>
      </c>
      <c r="U35">
        <f t="shared" si="8"/>
        <v>2.9381835594801951</v>
      </c>
      <c r="V35">
        <f t="shared" si="9"/>
        <v>9.4231674478847435E-2</v>
      </c>
      <c r="W35">
        <f t="shared" si="10"/>
        <v>5.9045628350597595E-2</v>
      </c>
      <c r="X35">
        <f t="shared" si="11"/>
        <v>4.9649662395604395</v>
      </c>
      <c r="Y35">
        <f t="shared" si="12"/>
        <v>26.45784689250015</v>
      </c>
      <c r="Z35">
        <f t="shared" si="13"/>
        <v>25.914999999999999</v>
      </c>
      <c r="AA35">
        <f t="shared" si="14"/>
        <v>3.3573240620737388</v>
      </c>
      <c r="AB35">
        <f t="shared" si="15"/>
        <v>60.23734124403807</v>
      </c>
      <c r="AC35">
        <f t="shared" si="16"/>
        <v>2.1229114979583996</v>
      </c>
      <c r="AD35">
        <f t="shared" si="17"/>
        <v>3.5242450183149687</v>
      </c>
      <c r="AE35">
        <f t="shared" si="18"/>
        <v>1.2344125641153392</v>
      </c>
      <c r="AF35">
        <f t="shared" si="19"/>
        <v>-52.423121451104087</v>
      </c>
      <c r="AG35">
        <f t="shared" si="20"/>
        <v>130.20755539224822</v>
      </c>
      <c r="AH35">
        <f t="shared" si="21"/>
        <v>9.499540830973336</v>
      </c>
      <c r="AI35">
        <f t="shared" si="22"/>
        <v>92.248941011677914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53184.480923254268</v>
      </c>
      <c r="AO35">
        <f t="shared" si="26"/>
        <v>30.027799999999999</v>
      </c>
      <c r="AP35">
        <f t="shared" si="27"/>
        <v>25.312745450549453</v>
      </c>
      <c r="AQ35">
        <f t="shared" si="28"/>
        <v>0.84297702297702304</v>
      </c>
      <c r="AR35">
        <f t="shared" si="29"/>
        <v>0.16534565434565435</v>
      </c>
      <c r="AS35">
        <v>1690150157.0999999</v>
      </c>
      <c r="AT35">
        <v>400.05599999999998</v>
      </c>
      <c r="AU35">
        <v>400.52</v>
      </c>
      <c r="AV35">
        <v>21.103999999999999</v>
      </c>
      <c r="AW35">
        <v>19.940799999999999</v>
      </c>
      <c r="AX35">
        <v>406.34399999999999</v>
      </c>
      <c r="AY35">
        <v>21.1922</v>
      </c>
      <c r="AZ35">
        <v>600.23</v>
      </c>
      <c r="BA35">
        <v>100.49299999999999</v>
      </c>
      <c r="BB35">
        <v>9.9849599999999997E-2</v>
      </c>
      <c r="BC35">
        <v>26.736999999999998</v>
      </c>
      <c r="BD35">
        <v>25.914999999999999</v>
      </c>
      <c r="BE35">
        <v>999.9</v>
      </c>
      <c r="BF35">
        <v>0</v>
      </c>
      <c r="BG35">
        <v>0</v>
      </c>
      <c r="BH35">
        <v>10000</v>
      </c>
      <c r="BI35">
        <v>0</v>
      </c>
      <c r="BJ35">
        <v>189.88399999999999</v>
      </c>
      <c r="BK35">
        <v>-0.464478</v>
      </c>
      <c r="BL35">
        <v>408.68099999999998</v>
      </c>
      <c r="BM35">
        <v>408.67</v>
      </c>
      <c r="BN35">
        <v>1.1631499999999999</v>
      </c>
      <c r="BO35">
        <v>400.52</v>
      </c>
      <c r="BP35">
        <v>19.940799999999999</v>
      </c>
      <c r="BQ35">
        <v>2.1208</v>
      </c>
      <c r="BR35">
        <v>2.0039099999999999</v>
      </c>
      <c r="BS35">
        <v>18.376300000000001</v>
      </c>
      <c r="BT35">
        <v>17.475300000000001</v>
      </c>
      <c r="BU35">
        <v>30.027799999999999</v>
      </c>
      <c r="BV35">
        <v>0.90086900000000003</v>
      </c>
      <c r="BW35">
        <v>9.9131200000000003E-2</v>
      </c>
      <c r="BX35">
        <v>0</v>
      </c>
      <c r="BY35">
        <v>2.6126</v>
      </c>
      <c r="BZ35">
        <v>0</v>
      </c>
      <c r="CA35">
        <v>2286.91</v>
      </c>
      <c r="CB35">
        <v>286.98</v>
      </c>
      <c r="CC35">
        <v>34.311999999999998</v>
      </c>
      <c r="CD35">
        <v>38.311999999999998</v>
      </c>
      <c r="CE35">
        <v>36.625</v>
      </c>
      <c r="CF35">
        <v>37.061999999999998</v>
      </c>
      <c r="CG35">
        <v>35.25</v>
      </c>
      <c r="CH35">
        <v>27.05</v>
      </c>
      <c r="CI35">
        <v>2.98</v>
      </c>
      <c r="CJ35">
        <v>0</v>
      </c>
      <c r="CK35">
        <v>1690150163.0999999</v>
      </c>
      <c r="CL35">
        <v>0</v>
      </c>
      <c r="CM35">
        <v>1690149017.0999999</v>
      </c>
      <c r="CN35" t="s">
        <v>350</v>
      </c>
      <c r="CO35">
        <v>1690149011.0999999</v>
      </c>
      <c r="CP35">
        <v>1690149017.0999999</v>
      </c>
      <c r="CQ35">
        <v>23</v>
      </c>
      <c r="CR35">
        <v>5.1999999999999998E-2</v>
      </c>
      <c r="CS35">
        <v>-6.7000000000000004E-2</v>
      </c>
      <c r="CT35">
        <v>-6.29</v>
      </c>
      <c r="CU35">
        <v>-8.7999999999999995E-2</v>
      </c>
      <c r="CV35">
        <v>416</v>
      </c>
      <c r="CW35">
        <v>20</v>
      </c>
      <c r="CX35">
        <v>0.15</v>
      </c>
      <c r="CY35">
        <v>0.04</v>
      </c>
      <c r="CZ35">
        <v>-1.6509644076080899E-2</v>
      </c>
      <c r="DA35">
        <v>-0.54917938093950303</v>
      </c>
      <c r="DB35">
        <v>7.2163399534052805E-2</v>
      </c>
      <c r="DC35">
        <v>1</v>
      </c>
      <c r="DD35">
        <v>400.567238095238</v>
      </c>
      <c r="DE35">
        <v>-0.59898701298713697</v>
      </c>
      <c r="DF35">
        <v>7.4172196537716506E-2</v>
      </c>
      <c r="DG35">
        <v>-1</v>
      </c>
      <c r="DH35">
        <v>29.990780952381002</v>
      </c>
      <c r="DI35">
        <v>-6.0269218781407403E-2</v>
      </c>
      <c r="DJ35">
        <v>0.10836476592661901</v>
      </c>
      <c r="DK35">
        <v>1</v>
      </c>
      <c r="DL35">
        <v>2</v>
      </c>
      <c r="DM35">
        <v>2</v>
      </c>
      <c r="DN35" t="s">
        <v>351</v>
      </c>
      <c r="DO35">
        <v>3.1567099999999999</v>
      </c>
      <c r="DP35">
        <v>2.8316699999999999</v>
      </c>
      <c r="DQ35">
        <v>9.5306199999999994E-2</v>
      </c>
      <c r="DR35">
        <v>9.4585500000000003E-2</v>
      </c>
      <c r="DS35">
        <v>0.11017299999999999</v>
      </c>
      <c r="DT35">
        <v>0.10562299999999999</v>
      </c>
      <c r="DU35">
        <v>28643.3</v>
      </c>
      <c r="DV35">
        <v>29716.2</v>
      </c>
      <c r="DW35">
        <v>29418.7</v>
      </c>
      <c r="DX35">
        <v>30603.9</v>
      </c>
      <c r="DY35">
        <v>34316.199999999997</v>
      </c>
      <c r="DZ35">
        <v>35792.199999999997</v>
      </c>
      <c r="EA35">
        <v>40413.699999999997</v>
      </c>
      <c r="EB35">
        <v>42358.9</v>
      </c>
      <c r="EC35">
        <v>2.23068</v>
      </c>
      <c r="ED35">
        <v>1.8371500000000001</v>
      </c>
      <c r="EE35">
        <v>0.104044</v>
      </c>
      <c r="EF35">
        <v>0</v>
      </c>
      <c r="EG35">
        <v>24.207999999999998</v>
      </c>
      <c r="EH35">
        <v>999.9</v>
      </c>
      <c r="EI35">
        <v>51.366999999999997</v>
      </c>
      <c r="EJ35">
        <v>32.901000000000003</v>
      </c>
      <c r="EK35">
        <v>25.677199999999999</v>
      </c>
      <c r="EL35">
        <v>61.482399999999998</v>
      </c>
      <c r="EM35">
        <v>25.793299999999999</v>
      </c>
      <c r="EN35">
        <v>1</v>
      </c>
      <c r="EO35">
        <v>-0.144484</v>
      </c>
      <c r="EP35">
        <v>-1.8403</v>
      </c>
      <c r="EQ35">
        <v>20.3</v>
      </c>
      <c r="ER35">
        <v>5.24125</v>
      </c>
      <c r="ES35">
        <v>11.8302</v>
      </c>
      <c r="ET35">
        <v>4.9823000000000004</v>
      </c>
      <c r="EU35">
        <v>3.2997299999999998</v>
      </c>
      <c r="EV35">
        <v>6514.5</v>
      </c>
      <c r="EW35">
        <v>9999</v>
      </c>
      <c r="EX35">
        <v>226.6</v>
      </c>
      <c r="EY35">
        <v>94.2</v>
      </c>
      <c r="EZ35">
        <v>1.87365</v>
      </c>
      <c r="FA35">
        <v>1.87937</v>
      </c>
      <c r="FB35">
        <v>1.8797299999999999</v>
      </c>
      <c r="FC35">
        <v>1.8803399999999999</v>
      </c>
      <c r="FD35">
        <v>1.8778999999999999</v>
      </c>
      <c r="FE35">
        <v>1.8767</v>
      </c>
      <c r="FF35">
        <v>1.87744</v>
      </c>
      <c r="FG35">
        <v>1.8751599999999999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-6.2880000000000003</v>
      </c>
      <c r="FV35">
        <v>-8.8200000000000001E-2</v>
      </c>
      <c r="FW35">
        <v>-6.2892218144949403</v>
      </c>
      <c r="FX35">
        <v>1.4527828764109799E-4</v>
      </c>
      <c r="FY35">
        <v>-4.3579519040863002E-7</v>
      </c>
      <c r="FZ35">
        <v>2.0799061152897499E-10</v>
      </c>
      <c r="GA35">
        <v>-8.8229999999999406E-2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19.100000000000001</v>
      </c>
      <c r="GJ35">
        <v>19</v>
      </c>
      <c r="GK35">
        <v>1.0473600000000001</v>
      </c>
      <c r="GL35">
        <v>2.5756800000000002</v>
      </c>
      <c r="GM35">
        <v>1.54541</v>
      </c>
      <c r="GN35">
        <v>2.2729499999999998</v>
      </c>
      <c r="GO35">
        <v>1.5979000000000001</v>
      </c>
      <c r="GP35">
        <v>2.35229</v>
      </c>
      <c r="GQ35">
        <v>35.151600000000002</v>
      </c>
      <c r="GR35">
        <v>14.4472</v>
      </c>
      <c r="GS35">
        <v>18</v>
      </c>
      <c r="GT35">
        <v>636.05799999999999</v>
      </c>
      <c r="GU35">
        <v>357.79599999999999</v>
      </c>
      <c r="GV35">
        <v>27.550799999999999</v>
      </c>
      <c r="GW35">
        <v>25.021899999999999</v>
      </c>
      <c r="GX35">
        <v>29.9999</v>
      </c>
      <c r="GY35">
        <v>25.1371</v>
      </c>
      <c r="GZ35">
        <v>25.130800000000001</v>
      </c>
      <c r="HA35">
        <v>21.039000000000001</v>
      </c>
      <c r="HB35">
        <v>25</v>
      </c>
      <c r="HC35">
        <v>-30</v>
      </c>
      <c r="HD35">
        <v>27.602599999999999</v>
      </c>
      <c r="HE35">
        <v>400.49900000000002</v>
      </c>
      <c r="HF35">
        <v>0</v>
      </c>
      <c r="HG35">
        <v>100.212</v>
      </c>
      <c r="HH35">
        <v>98.265100000000004</v>
      </c>
    </row>
    <row r="36" spans="1:216" x14ac:dyDescent="0.2">
      <c r="A36">
        <v>18</v>
      </c>
      <c r="B36">
        <v>1690150218.0999999</v>
      </c>
      <c r="C36">
        <v>1037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1690150218.0999999</v>
      </c>
      <c r="M36">
        <f t="shared" si="0"/>
        <v>1.1690080038095662E-3</v>
      </c>
      <c r="N36">
        <f t="shared" si="1"/>
        <v>1.1690080038095663</v>
      </c>
      <c r="O36">
        <f t="shared" si="2"/>
        <v>-0.62383123546033548</v>
      </c>
      <c r="P36">
        <f t="shared" si="3"/>
        <v>400.11700000000002</v>
      </c>
      <c r="Q36">
        <f t="shared" si="4"/>
        <v>402.85537720052372</v>
      </c>
      <c r="R36">
        <f t="shared" si="5"/>
        <v>40.525088015852496</v>
      </c>
      <c r="S36">
        <f t="shared" si="6"/>
        <v>40.249621971827011</v>
      </c>
      <c r="T36">
        <f t="shared" si="7"/>
        <v>9.1606428471190687E-2</v>
      </c>
      <c r="U36">
        <f t="shared" si="8"/>
        <v>2.9332556826408513</v>
      </c>
      <c r="V36">
        <f t="shared" si="9"/>
        <v>9.0046250301243483E-2</v>
      </c>
      <c r="W36">
        <f t="shared" si="10"/>
        <v>5.6416868917141816E-2</v>
      </c>
      <c r="X36">
        <f t="shared" si="11"/>
        <v>3.30646013469</v>
      </c>
      <c r="Y36">
        <f t="shared" si="12"/>
        <v>26.554483663044792</v>
      </c>
      <c r="Z36">
        <f t="shared" si="13"/>
        <v>26.0382</v>
      </c>
      <c r="AA36">
        <f t="shared" si="14"/>
        <v>3.3818932124922791</v>
      </c>
      <c r="AB36">
        <f t="shared" si="15"/>
        <v>59.559052520961409</v>
      </c>
      <c r="AC36">
        <f t="shared" si="16"/>
        <v>2.1116020182472002</v>
      </c>
      <c r="AD36">
        <f t="shared" si="17"/>
        <v>3.5453922264865376</v>
      </c>
      <c r="AE36">
        <f t="shared" si="18"/>
        <v>1.270291194245079</v>
      </c>
      <c r="AF36">
        <f t="shared" si="19"/>
        <v>-51.553252968001871</v>
      </c>
      <c r="AG36">
        <f t="shared" si="20"/>
        <v>126.58921313020807</v>
      </c>
      <c r="AH36">
        <f t="shared" si="21"/>
        <v>9.2615027821184217</v>
      </c>
      <c r="AI36">
        <f t="shared" si="22"/>
        <v>87.603923079014621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53023.51703918889</v>
      </c>
      <c r="AO36">
        <f t="shared" si="26"/>
        <v>19.998899999999999</v>
      </c>
      <c r="AP36">
        <f t="shared" si="27"/>
        <v>16.858472732999999</v>
      </c>
      <c r="AQ36">
        <f t="shared" si="28"/>
        <v>0.84297</v>
      </c>
      <c r="AR36">
        <f t="shared" si="29"/>
        <v>0.16533210000000001</v>
      </c>
      <c r="AS36">
        <v>1690150218.0999999</v>
      </c>
      <c r="AT36">
        <v>400.11700000000002</v>
      </c>
      <c r="AU36">
        <v>399.96100000000001</v>
      </c>
      <c r="AV36">
        <v>20.991199999999999</v>
      </c>
      <c r="AW36">
        <v>19.8474</v>
      </c>
      <c r="AX36">
        <v>406.40499999999997</v>
      </c>
      <c r="AY36">
        <v>21.0794</v>
      </c>
      <c r="AZ36">
        <v>600.351</v>
      </c>
      <c r="BA36">
        <v>100.494</v>
      </c>
      <c r="BB36">
        <v>0.100631</v>
      </c>
      <c r="BC36">
        <v>26.838699999999999</v>
      </c>
      <c r="BD36">
        <v>26.0382</v>
      </c>
      <c r="BE36">
        <v>999.9</v>
      </c>
      <c r="BF36">
        <v>0</v>
      </c>
      <c r="BG36">
        <v>0</v>
      </c>
      <c r="BH36">
        <v>9971.8799999999992</v>
      </c>
      <c r="BI36">
        <v>0</v>
      </c>
      <c r="BJ36">
        <v>189.30199999999999</v>
      </c>
      <c r="BK36">
        <v>0.15548699999999999</v>
      </c>
      <c r="BL36">
        <v>408.69600000000003</v>
      </c>
      <c r="BM36">
        <v>408.06</v>
      </c>
      <c r="BN36">
        <v>1.1437999999999999</v>
      </c>
      <c r="BO36">
        <v>399.96100000000001</v>
      </c>
      <c r="BP36">
        <v>19.8474</v>
      </c>
      <c r="BQ36">
        <v>2.1094900000000001</v>
      </c>
      <c r="BR36">
        <v>1.99455</v>
      </c>
      <c r="BS36">
        <v>18.2911</v>
      </c>
      <c r="BT36">
        <v>17.4011</v>
      </c>
      <c r="BU36">
        <v>19.998899999999999</v>
      </c>
      <c r="BV36">
        <v>0.90118900000000002</v>
      </c>
      <c r="BW36">
        <v>9.8810599999999998E-2</v>
      </c>
      <c r="BX36">
        <v>0</v>
      </c>
      <c r="BY36">
        <v>2.2469000000000001</v>
      </c>
      <c r="BZ36">
        <v>0</v>
      </c>
      <c r="CA36">
        <v>2163.4</v>
      </c>
      <c r="CB36">
        <v>191.14599999999999</v>
      </c>
      <c r="CC36">
        <v>34.061999999999998</v>
      </c>
      <c r="CD36">
        <v>38.186999999999998</v>
      </c>
      <c r="CE36">
        <v>36.561999999999998</v>
      </c>
      <c r="CF36">
        <v>36.875</v>
      </c>
      <c r="CG36">
        <v>35.061999999999998</v>
      </c>
      <c r="CH36">
        <v>18.02</v>
      </c>
      <c r="CI36">
        <v>1.98</v>
      </c>
      <c r="CJ36">
        <v>0</v>
      </c>
      <c r="CK36">
        <v>1690150224.3</v>
      </c>
      <c r="CL36">
        <v>0</v>
      </c>
      <c r="CM36">
        <v>1690149017.0999999</v>
      </c>
      <c r="CN36" t="s">
        <v>350</v>
      </c>
      <c r="CO36">
        <v>1690149011.0999999</v>
      </c>
      <c r="CP36">
        <v>1690149017.0999999</v>
      </c>
      <c r="CQ36">
        <v>23</v>
      </c>
      <c r="CR36">
        <v>5.1999999999999998E-2</v>
      </c>
      <c r="CS36">
        <v>-6.7000000000000004E-2</v>
      </c>
      <c r="CT36">
        <v>-6.29</v>
      </c>
      <c r="CU36">
        <v>-8.7999999999999995E-2</v>
      </c>
      <c r="CV36">
        <v>416</v>
      </c>
      <c r="CW36">
        <v>20</v>
      </c>
      <c r="CX36">
        <v>0.15</v>
      </c>
      <c r="CY36">
        <v>0.04</v>
      </c>
      <c r="CZ36">
        <v>-0.57370897098498597</v>
      </c>
      <c r="DA36">
        <v>0.27245733196612099</v>
      </c>
      <c r="DB36">
        <v>6.73995627471322E-2</v>
      </c>
      <c r="DC36">
        <v>1</v>
      </c>
      <c r="DD36">
        <v>399.95269999999999</v>
      </c>
      <c r="DE36">
        <v>0.24559398496314799</v>
      </c>
      <c r="DF36">
        <v>3.8564361786497497E-2</v>
      </c>
      <c r="DG36">
        <v>-1</v>
      </c>
      <c r="DH36">
        <v>19.972433333333299</v>
      </c>
      <c r="DI36">
        <v>-3.9227155435782798E-2</v>
      </c>
      <c r="DJ36">
        <v>0.103766525170846</v>
      </c>
      <c r="DK36">
        <v>1</v>
      </c>
      <c r="DL36">
        <v>2</v>
      </c>
      <c r="DM36">
        <v>2</v>
      </c>
      <c r="DN36" t="s">
        <v>351</v>
      </c>
      <c r="DO36">
        <v>3.1570100000000001</v>
      </c>
      <c r="DP36">
        <v>2.8321999999999998</v>
      </c>
      <c r="DQ36">
        <v>9.5325300000000002E-2</v>
      </c>
      <c r="DR36">
        <v>9.4493199999999999E-2</v>
      </c>
      <c r="DS36">
        <v>0.10976</v>
      </c>
      <c r="DT36">
        <v>0.105279</v>
      </c>
      <c r="DU36">
        <v>28644.7</v>
      </c>
      <c r="DV36">
        <v>29721.7</v>
      </c>
      <c r="DW36">
        <v>29420.6</v>
      </c>
      <c r="DX36">
        <v>30606.3</v>
      </c>
      <c r="DY36">
        <v>34333.9</v>
      </c>
      <c r="DZ36">
        <v>35808.5</v>
      </c>
      <c r="EA36">
        <v>40415.599999999999</v>
      </c>
      <c r="EB36">
        <v>42361.9</v>
      </c>
      <c r="EC36">
        <v>2.2309700000000001</v>
      </c>
      <c r="ED36">
        <v>1.83765</v>
      </c>
      <c r="EE36">
        <v>0.108026</v>
      </c>
      <c r="EF36">
        <v>0</v>
      </c>
      <c r="EG36">
        <v>24.266200000000001</v>
      </c>
      <c r="EH36">
        <v>999.9</v>
      </c>
      <c r="EI36">
        <v>51.220999999999997</v>
      </c>
      <c r="EJ36">
        <v>32.890999999999998</v>
      </c>
      <c r="EK36">
        <v>25.5929</v>
      </c>
      <c r="EL36">
        <v>61.502400000000002</v>
      </c>
      <c r="EM36">
        <v>25.364599999999999</v>
      </c>
      <c r="EN36">
        <v>1</v>
      </c>
      <c r="EO36">
        <v>-0.148176</v>
      </c>
      <c r="EP36">
        <v>-1.23464</v>
      </c>
      <c r="EQ36">
        <v>20.305700000000002</v>
      </c>
      <c r="ER36">
        <v>5.2397499999999999</v>
      </c>
      <c r="ES36">
        <v>11.8302</v>
      </c>
      <c r="ET36">
        <v>4.9813000000000001</v>
      </c>
      <c r="EU36">
        <v>3.2994300000000001</v>
      </c>
      <c r="EV36">
        <v>6515.9</v>
      </c>
      <c r="EW36">
        <v>9999</v>
      </c>
      <c r="EX36">
        <v>226.6</v>
      </c>
      <c r="EY36">
        <v>94.3</v>
      </c>
      <c r="EZ36">
        <v>1.87365</v>
      </c>
      <c r="FA36">
        <v>1.8793899999999999</v>
      </c>
      <c r="FB36">
        <v>1.8797299999999999</v>
      </c>
      <c r="FC36">
        <v>1.88036</v>
      </c>
      <c r="FD36">
        <v>1.8778999999999999</v>
      </c>
      <c r="FE36">
        <v>1.8766799999999999</v>
      </c>
      <c r="FF36">
        <v>1.8774299999999999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-6.2880000000000003</v>
      </c>
      <c r="FV36">
        <v>-8.8200000000000001E-2</v>
      </c>
      <c r="FW36">
        <v>-6.2892218144949403</v>
      </c>
      <c r="FX36">
        <v>1.4527828764109799E-4</v>
      </c>
      <c r="FY36">
        <v>-4.3579519040863002E-7</v>
      </c>
      <c r="FZ36">
        <v>2.0799061152897499E-10</v>
      </c>
      <c r="GA36">
        <v>-8.8229999999999406E-2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20.100000000000001</v>
      </c>
      <c r="GJ36">
        <v>20</v>
      </c>
      <c r="GK36">
        <v>1.0461400000000001</v>
      </c>
      <c r="GL36">
        <v>2.5756800000000002</v>
      </c>
      <c r="GM36">
        <v>1.54541</v>
      </c>
      <c r="GN36">
        <v>2.2729499999999998</v>
      </c>
      <c r="GO36">
        <v>1.5979000000000001</v>
      </c>
      <c r="GP36">
        <v>2.33887</v>
      </c>
      <c r="GQ36">
        <v>35.105499999999999</v>
      </c>
      <c r="GR36">
        <v>14.4472</v>
      </c>
      <c r="GS36">
        <v>18</v>
      </c>
      <c r="GT36">
        <v>635.88900000000001</v>
      </c>
      <c r="GU36">
        <v>357.839</v>
      </c>
      <c r="GV36">
        <v>27.320799999999998</v>
      </c>
      <c r="GW36">
        <v>24.981999999999999</v>
      </c>
      <c r="GX36">
        <v>29.9999</v>
      </c>
      <c r="GY36">
        <v>25.1036</v>
      </c>
      <c r="GZ36">
        <v>25.097799999999999</v>
      </c>
      <c r="HA36">
        <v>21.010400000000001</v>
      </c>
      <c r="HB36">
        <v>25</v>
      </c>
      <c r="HC36">
        <v>-30</v>
      </c>
      <c r="HD36">
        <v>27.291399999999999</v>
      </c>
      <c r="HE36">
        <v>399.79500000000002</v>
      </c>
      <c r="HF36">
        <v>0</v>
      </c>
      <c r="HG36">
        <v>100.218</v>
      </c>
      <c r="HH36">
        <v>98.272199999999998</v>
      </c>
    </row>
    <row r="37" spans="1:216" x14ac:dyDescent="0.2">
      <c r="A37">
        <v>19</v>
      </c>
      <c r="B37">
        <v>1690150280</v>
      </c>
      <c r="C37">
        <v>1098.9000000953699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1690150280</v>
      </c>
      <c r="M37">
        <f t="shared" si="0"/>
        <v>1.143485047153485E-3</v>
      </c>
      <c r="N37">
        <f t="shared" si="1"/>
        <v>1.143485047153485</v>
      </c>
      <c r="O37">
        <f t="shared" si="2"/>
        <v>-1.6739174937293209</v>
      </c>
      <c r="P37">
        <f t="shared" si="3"/>
        <v>400.09800000000001</v>
      </c>
      <c r="Q37">
        <f t="shared" si="4"/>
        <v>421.88012208072172</v>
      </c>
      <c r="R37">
        <f t="shared" si="5"/>
        <v>42.439539246257304</v>
      </c>
      <c r="S37">
        <f t="shared" si="6"/>
        <v>40.248340428089996</v>
      </c>
      <c r="T37">
        <f t="shared" si="7"/>
        <v>8.9722561555531072E-2</v>
      </c>
      <c r="U37">
        <f t="shared" si="8"/>
        <v>2.9313076761558774</v>
      </c>
      <c r="V37">
        <f t="shared" si="9"/>
        <v>8.8224350630101381E-2</v>
      </c>
      <c r="W37">
        <f t="shared" si="10"/>
        <v>5.5272743556587581E-2</v>
      </c>
      <c r="X37">
        <f t="shared" si="11"/>
        <v>0</v>
      </c>
      <c r="Y37">
        <f t="shared" si="12"/>
        <v>26.505244975805791</v>
      </c>
      <c r="Z37">
        <f t="shared" si="13"/>
        <v>25.9861</v>
      </c>
      <c r="AA37">
        <f t="shared" si="14"/>
        <v>3.3714840783350777</v>
      </c>
      <c r="AB37">
        <f t="shared" si="15"/>
        <v>59.446366822977168</v>
      </c>
      <c r="AC37">
        <f t="shared" si="16"/>
        <v>2.1031246194529998</v>
      </c>
      <c r="AD37">
        <f t="shared" si="17"/>
        <v>3.5378522386671767</v>
      </c>
      <c r="AE37">
        <f t="shared" si="18"/>
        <v>1.2683594588820779</v>
      </c>
      <c r="AF37">
        <f t="shared" si="19"/>
        <v>-50.427690579468688</v>
      </c>
      <c r="AG37">
        <f t="shared" si="20"/>
        <v>129.01786316429764</v>
      </c>
      <c r="AH37">
        <f t="shared" si="21"/>
        <v>9.4412834832902117</v>
      </c>
      <c r="AI37">
        <f t="shared" si="22"/>
        <v>88.031456068119155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52973.490991699669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1690150280</v>
      </c>
      <c r="AT37">
        <v>400.09800000000001</v>
      </c>
      <c r="AU37">
        <v>398.88200000000001</v>
      </c>
      <c r="AV37">
        <v>20.906600000000001</v>
      </c>
      <c r="AW37">
        <v>19.787400000000002</v>
      </c>
      <c r="AX37">
        <v>406.38600000000002</v>
      </c>
      <c r="AY37">
        <v>20.994900000000001</v>
      </c>
      <c r="AZ37">
        <v>600.20299999999997</v>
      </c>
      <c r="BA37">
        <v>100.496</v>
      </c>
      <c r="BB37">
        <v>0.100205</v>
      </c>
      <c r="BC37">
        <v>26.802499999999998</v>
      </c>
      <c r="BD37">
        <v>25.9861</v>
      </c>
      <c r="BE37">
        <v>999.9</v>
      </c>
      <c r="BF37">
        <v>0</v>
      </c>
      <c r="BG37">
        <v>0</v>
      </c>
      <c r="BH37">
        <v>9960.6200000000008</v>
      </c>
      <c r="BI37">
        <v>0</v>
      </c>
      <c r="BJ37">
        <v>211.95500000000001</v>
      </c>
      <c r="BK37">
        <v>1.2161599999999999</v>
      </c>
      <c r="BL37">
        <v>408.64100000000002</v>
      </c>
      <c r="BM37">
        <v>406.93400000000003</v>
      </c>
      <c r="BN37">
        <v>1.1192800000000001</v>
      </c>
      <c r="BO37">
        <v>398.88200000000001</v>
      </c>
      <c r="BP37">
        <v>19.787400000000002</v>
      </c>
      <c r="BQ37">
        <v>2.1010300000000002</v>
      </c>
      <c r="BR37">
        <v>1.98855</v>
      </c>
      <c r="BS37">
        <v>18.227</v>
      </c>
      <c r="BT37">
        <v>17.3535</v>
      </c>
      <c r="BU37">
        <v>0</v>
      </c>
      <c r="BV37">
        <v>0</v>
      </c>
      <c r="BW37">
        <v>0</v>
      </c>
      <c r="BX37">
        <v>0</v>
      </c>
      <c r="BY37">
        <v>0.48</v>
      </c>
      <c r="BZ37">
        <v>0</v>
      </c>
      <c r="CA37">
        <v>2300.7800000000002</v>
      </c>
      <c r="CB37">
        <v>-1.8</v>
      </c>
      <c r="CC37">
        <v>33.936999999999998</v>
      </c>
      <c r="CD37">
        <v>38.061999999999998</v>
      </c>
      <c r="CE37">
        <v>36.125</v>
      </c>
      <c r="CF37">
        <v>37</v>
      </c>
      <c r="CG37">
        <v>34.936999999999998</v>
      </c>
      <c r="CH37">
        <v>0</v>
      </c>
      <c r="CI37">
        <v>0</v>
      </c>
      <c r="CJ37">
        <v>0</v>
      </c>
      <c r="CK37">
        <v>1690150286.2</v>
      </c>
      <c r="CL37">
        <v>0</v>
      </c>
      <c r="CM37">
        <v>1690149017.0999999</v>
      </c>
      <c r="CN37" t="s">
        <v>350</v>
      </c>
      <c r="CO37">
        <v>1690149011.0999999</v>
      </c>
      <c r="CP37">
        <v>1690149017.0999999</v>
      </c>
      <c r="CQ37">
        <v>23</v>
      </c>
      <c r="CR37">
        <v>5.1999999999999998E-2</v>
      </c>
      <c r="CS37">
        <v>-6.7000000000000004E-2</v>
      </c>
      <c r="CT37">
        <v>-6.29</v>
      </c>
      <c r="CU37">
        <v>-8.7999999999999995E-2</v>
      </c>
      <c r="CV37">
        <v>416</v>
      </c>
      <c r="CW37">
        <v>20</v>
      </c>
      <c r="CX37">
        <v>0.15</v>
      </c>
      <c r="CY37">
        <v>0.04</v>
      </c>
      <c r="CZ37">
        <v>-1.58038174321976</v>
      </c>
      <c r="DA37">
        <v>-0.640244685159023</v>
      </c>
      <c r="DB37">
        <v>6.8656240141270794E-2</v>
      </c>
      <c r="DC37">
        <v>1</v>
      </c>
      <c r="DD37">
        <v>399.03190476190503</v>
      </c>
      <c r="DE37">
        <v>-0.65142857142916899</v>
      </c>
      <c r="DF37">
        <v>7.0496136173691507E-2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3.1567099999999999</v>
      </c>
      <c r="DP37">
        <v>2.83168</v>
      </c>
      <c r="DQ37">
        <v>9.5329899999999995E-2</v>
      </c>
      <c r="DR37">
        <v>9.4306600000000004E-2</v>
      </c>
      <c r="DS37">
        <v>0.10945199999999999</v>
      </c>
      <c r="DT37">
        <v>0.10506</v>
      </c>
      <c r="DU37">
        <v>28646.3</v>
      </c>
      <c r="DV37">
        <v>29728.5</v>
      </c>
      <c r="DW37">
        <v>29422.3</v>
      </c>
      <c r="DX37">
        <v>30606.7</v>
      </c>
      <c r="DY37">
        <v>34348.1</v>
      </c>
      <c r="DZ37">
        <v>35818.199999999997</v>
      </c>
      <c r="EA37">
        <v>40418.199999999997</v>
      </c>
      <c r="EB37">
        <v>42362.9</v>
      </c>
      <c r="EC37">
        <v>2.2312500000000002</v>
      </c>
      <c r="ED37">
        <v>1.8383799999999999</v>
      </c>
      <c r="EE37">
        <v>0.105407</v>
      </c>
      <c r="EF37">
        <v>0</v>
      </c>
      <c r="EG37">
        <v>24.257000000000001</v>
      </c>
      <c r="EH37">
        <v>999.9</v>
      </c>
      <c r="EI37">
        <v>51.073999999999998</v>
      </c>
      <c r="EJ37">
        <v>32.871000000000002</v>
      </c>
      <c r="EK37">
        <v>25.488900000000001</v>
      </c>
      <c r="EL37">
        <v>61.602400000000003</v>
      </c>
      <c r="EM37">
        <v>25.9696</v>
      </c>
      <c r="EN37">
        <v>1</v>
      </c>
      <c r="EO37">
        <v>-0.14941299999999999</v>
      </c>
      <c r="EP37">
        <v>-1.8251900000000001</v>
      </c>
      <c r="EQ37">
        <v>20.301500000000001</v>
      </c>
      <c r="ER37">
        <v>5.2409499999999998</v>
      </c>
      <c r="ES37">
        <v>11.8302</v>
      </c>
      <c r="ET37">
        <v>4.9820500000000001</v>
      </c>
      <c r="EU37">
        <v>3.29948</v>
      </c>
      <c r="EV37">
        <v>6517.3</v>
      </c>
      <c r="EW37">
        <v>9999</v>
      </c>
      <c r="EX37">
        <v>226.6</v>
      </c>
      <c r="EY37">
        <v>94.3</v>
      </c>
      <c r="EZ37">
        <v>1.87365</v>
      </c>
      <c r="FA37">
        <v>1.8793299999999999</v>
      </c>
      <c r="FB37">
        <v>1.8796999999999999</v>
      </c>
      <c r="FC37">
        <v>1.8803399999999999</v>
      </c>
      <c r="FD37">
        <v>1.8778999999999999</v>
      </c>
      <c r="FE37">
        <v>1.8766799999999999</v>
      </c>
      <c r="FF37">
        <v>1.8774200000000001</v>
      </c>
      <c r="FG37">
        <v>1.8751500000000001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-6.2880000000000003</v>
      </c>
      <c r="FV37">
        <v>-8.8300000000000003E-2</v>
      </c>
      <c r="FW37">
        <v>-6.2892218144949403</v>
      </c>
      <c r="FX37">
        <v>1.4527828764109799E-4</v>
      </c>
      <c r="FY37">
        <v>-4.3579519040863002E-7</v>
      </c>
      <c r="FZ37">
        <v>2.0799061152897499E-10</v>
      </c>
      <c r="GA37">
        <v>-8.8229999999999406E-2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21.1</v>
      </c>
      <c r="GJ37">
        <v>21</v>
      </c>
      <c r="GK37">
        <v>1.0449200000000001</v>
      </c>
      <c r="GL37">
        <v>2.5866699999999998</v>
      </c>
      <c r="GM37">
        <v>1.54541</v>
      </c>
      <c r="GN37">
        <v>2.2729499999999998</v>
      </c>
      <c r="GO37">
        <v>1.5979000000000001</v>
      </c>
      <c r="GP37">
        <v>2.32178</v>
      </c>
      <c r="GQ37">
        <v>35.059399999999997</v>
      </c>
      <c r="GR37">
        <v>14.4297</v>
      </c>
      <c r="GS37">
        <v>18</v>
      </c>
      <c r="GT37">
        <v>635.75099999999998</v>
      </c>
      <c r="GU37">
        <v>358.03199999999998</v>
      </c>
      <c r="GV37">
        <v>27.731200000000001</v>
      </c>
      <c r="GW37">
        <v>24.955300000000001</v>
      </c>
      <c r="GX37">
        <v>29.9999</v>
      </c>
      <c r="GY37">
        <v>25.074400000000001</v>
      </c>
      <c r="GZ37">
        <v>25.069500000000001</v>
      </c>
      <c r="HA37">
        <v>20.9755</v>
      </c>
      <c r="HB37">
        <v>25</v>
      </c>
      <c r="HC37">
        <v>-30</v>
      </c>
      <c r="HD37">
        <v>27.731300000000001</v>
      </c>
      <c r="HE37">
        <v>398.90699999999998</v>
      </c>
      <c r="HF37">
        <v>0</v>
      </c>
      <c r="HG37">
        <v>100.224</v>
      </c>
      <c r="HH37">
        <v>98.274299999999997</v>
      </c>
    </row>
    <row r="38" spans="1:216" x14ac:dyDescent="0.2">
      <c r="A38">
        <v>20</v>
      </c>
      <c r="B38">
        <v>1690150387</v>
      </c>
      <c r="C38">
        <v>1205.9000000953699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1690150387</v>
      </c>
      <c r="M38">
        <f t="shared" si="0"/>
        <v>1.3114208637907397E-3</v>
      </c>
      <c r="N38">
        <f t="shared" si="1"/>
        <v>1.3114208637907396</v>
      </c>
      <c r="O38">
        <f t="shared" si="2"/>
        <v>7.6851394788545244</v>
      </c>
      <c r="P38">
        <f t="shared" si="3"/>
        <v>399.45499999999998</v>
      </c>
      <c r="Q38">
        <f t="shared" si="4"/>
        <v>277.28550415949184</v>
      </c>
      <c r="R38">
        <f t="shared" si="5"/>
        <v>27.894620752758662</v>
      </c>
      <c r="S38">
        <f t="shared" si="6"/>
        <v>40.184739431543001</v>
      </c>
      <c r="T38">
        <f t="shared" si="7"/>
        <v>0.10832310180806241</v>
      </c>
      <c r="U38">
        <f t="shared" si="8"/>
        <v>2.941027900358367</v>
      </c>
      <c r="V38">
        <f t="shared" si="9"/>
        <v>0.10615446088776767</v>
      </c>
      <c r="W38">
        <f t="shared" si="10"/>
        <v>6.653776567704156E-2</v>
      </c>
      <c r="X38">
        <f t="shared" si="11"/>
        <v>297.72071399999999</v>
      </c>
      <c r="Y38">
        <f t="shared" si="12"/>
        <v>26.674677812508364</v>
      </c>
      <c r="Z38">
        <f t="shared" si="13"/>
        <v>25.7956</v>
      </c>
      <c r="AA38">
        <f t="shared" si="14"/>
        <v>3.3336616350139652</v>
      </c>
      <c r="AB38">
        <f t="shared" si="15"/>
        <v>65.777283139473454</v>
      </c>
      <c r="AC38">
        <f t="shared" si="16"/>
        <v>2.1245887170032396</v>
      </c>
      <c r="AD38">
        <f t="shared" si="17"/>
        <v>3.2299733518915401</v>
      </c>
      <c r="AE38">
        <f t="shared" si="18"/>
        <v>1.2090729180107256</v>
      </c>
      <c r="AF38">
        <f t="shared" si="19"/>
        <v>-57.833660093171616</v>
      </c>
      <c r="AG38">
        <f t="shared" si="20"/>
        <v>-84.368018028928375</v>
      </c>
      <c r="AH38">
        <f t="shared" si="21"/>
        <v>-6.1003146185648562</v>
      </c>
      <c r="AI38">
        <f t="shared" si="22"/>
        <v>149.41872125933514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53530.3736942162</v>
      </c>
      <c r="AO38">
        <f t="shared" si="26"/>
        <v>1800.11</v>
      </c>
      <c r="AP38">
        <f t="shared" si="27"/>
        <v>1517.4929999999999</v>
      </c>
      <c r="AQ38">
        <f t="shared" si="28"/>
        <v>0.84300014999083395</v>
      </c>
      <c r="AR38">
        <f t="shared" si="29"/>
        <v>0.16539028948230941</v>
      </c>
      <c r="AS38">
        <v>1690150387</v>
      </c>
      <c r="AT38">
        <v>399.45499999999998</v>
      </c>
      <c r="AU38">
        <v>407.66</v>
      </c>
      <c r="AV38">
        <v>21.119399999999999</v>
      </c>
      <c r="AW38">
        <v>19.836300000000001</v>
      </c>
      <c r="AX38">
        <v>405.74299999999999</v>
      </c>
      <c r="AY38">
        <v>21.207599999999999</v>
      </c>
      <c r="AZ38">
        <v>600.29200000000003</v>
      </c>
      <c r="BA38">
        <v>100.499</v>
      </c>
      <c r="BB38">
        <v>9.9914600000000006E-2</v>
      </c>
      <c r="BC38">
        <v>25.263500000000001</v>
      </c>
      <c r="BD38">
        <v>25.7956</v>
      </c>
      <c r="BE38">
        <v>999.9</v>
      </c>
      <c r="BF38">
        <v>0</v>
      </c>
      <c r="BG38">
        <v>0</v>
      </c>
      <c r="BH38">
        <v>10015.6</v>
      </c>
      <c r="BI38">
        <v>0</v>
      </c>
      <c r="BJ38">
        <v>289.81900000000002</v>
      </c>
      <c r="BK38">
        <v>-8.2047399999999993</v>
      </c>
      <c r="BL38">
        <v>408.07299999999998</v>
      </c>
      <c r="BM38">
        <v>415.91</v>
      </c>
      <c r="BN38">
        <v>1.28305</v>
      </c>
      <c r="BO38">
        <v>407.66</v>
      </c>
      <c r="BP38">
        <v>19.836300000000001</v>
      </c>
      <c r="BQ38">
        <v>2.1224699999999999</v>
      </c>
      <c r="BR38">
        <v>1.99352</v>
      </c>
      <c r="BS38">
        <v>18.3888</v>
      </c>
      <c r="BT38">
        <v>17.393000000000001</v>
      </c>
      <c r="BU38">
        <v>1800.11</v>
      </c>
      <c r="BV38">
        <v>0.89999700000000005</v>
      </c>
      <c r="BW38">
        <v>0.10000299999999999</v>
      </c>
      <c r="BX38">
        <v>0</v>
      </c>
      <c r="BY38">
        <v>2.3904000000000001</v>
      </c>
      <c r="BZ38">
        <v>0</v>
      </c>
      <c r="CA38">
        <v>16584.7</v>
      </c>
      <c r="CB38">
        <v>17200.7</v>
      </c>
      <c r="CC38">
        <v>35.936999999999998</v>
      </c>
      <c r="CD38">
        <v>38.561999999999998</v>
      </c>
      <c r="CE38">
        <v>36.936999999999998</v>
      </c>
      <c r="CF38">
        <v>37.686999999999998</v>
      </c>
      <c r="CG38">
        <v>36.061999999999998</v>
      </c>
      <c r="CH38">
        <v>1620.09</v>
      </c>
      <c r="CI38">
        <v>180.02</v>
      </c>
      <c r="CJ38">
        <v>0</v>
      </c>
      <c r="CK38">
        <v>1690150393.5999999</v>
      </c>
      <c r="CL38">
        <v>0</v>
      </c>
      <c r="CM38">
        <v>1690149017.0999999</v>
      </c>
      <c r="CN38" t="s">
        <v>350</v>
      </c>
      <c r="CO38">
        <v>1690149011.0999999</v>
      </c>
      <c r="CP38">
        <v>1690149017.0999999</v>
      </c>
      <c r="CQ38">
        <v>23</v>
      </c>
      <c r="CR38">
        <v>5.1999999999999998E-2</v>
      </c>
      <c r="CS38">
        <v>-6.7000000000000004E-2</v>
      </c>
      <c r="CT38">
        <v>-6.29</v>
      </c>
      <c r="CU38">
        <v>-8.7999999999999995E-2</v>
      </c>
      <c r="CV38">
        <v>416</v>
      </c>
      <c r="CW38">
        <v>20</v>
      </c>
      <c r="CX38">
        <v>0.15</v>
      </c>
      <c r="CY38">
        <v>0.04</v>
      </c>
      <c r="CZ38">
        <v>7.3398827293017801</v>
      </c>
      <c r="DA38">
        <v>1.45538631783078</v>
      </c>
      <c r="DB38">
        <v>0.16652201552120599</v>
      </c>
      <c r="DC38">
        <v>1</v>
      </c>
      <c r="DD38">
        <v>407.26794999999998</v>
      </c>
      <c r="DE38">
        <v>2.5170676691732199</v>
      </c>
      <c r="DF38">
        <v>0.25658126880191101</v>
      </c>
      <c r="DG38">
        <v>-1</v>
      </c>
      <c r="DH38">
        <v>1799.9909523809499</v>
      </c>
      <c r="DI38">
        <v>-0.63105392773278601</v>
      </c>
      <c r="DJ38">
        <v>0.16422704266337401</v>
      </c>
      <c r="DK38">
        <v>1</v>
      </c>
      <c r="DL38">
        <v>2</v>
      </c>
      <c r="DM38">
        <v>2</v>
      </c>
      <c r="DN38" t="s">
        <v>351</v>
      </c>
      <c r="DO38">
        <v>3.15679</v>
      </c>
      <c r="DP38">
        <v>2.8318699999999999</v>
      </c>
      <c r="DQ38">
        <v>9.5214199999999999E-2</v>
      </c>
      <c r="DR38">
        <v>9.5879599999999995E-2</v>
      </c>
      <c r="DS38">
        <v>0.110247</v>
      </c>
      <c r="DT38">
        <v>0.105243</v>
      </c>
      <c r="DU38">
        <v>28651.599999999999</v>
      </c>
      <c r="DV38">
        <v>29676.5</v>
      </c>
      <c r="DW38">
        <v>29424.6</v>
      </c>
      <c r="DX38">
        <v>30607.200000000001</v>
      </c>
      <c r="DY38">
        <v>34319.599999999999</v>
      </c>
      <c r="DZ38">
        <v>35811.5</v>
      </c>
      <c r="EA38">
        <v>40420.699999999997</v>
      </c>
      <c r="EB38">
        <v>42363.1</v>
      </c>
      <c r="EC38">
        <v>2.2314799999999999</v>
      </c>
      <c r="ED38">
        <v>1.8369</v>
      </c>
      <c r="EE38">
        <v>0.104986</v>
      </c>
      <c r="EF38">
        <v>0</v>
      </c>
      <c r="EG38">
        <v>24.072800000000001</v>
      </c>
      <c r="EH38">
        <v>999.9</v>
      </c>
      <c r="EI38">
        <v>50.902999999999999</v>
      </c>
      <c r="EJ38">
        <v>32.831000000000003</v>
      </c>
      <c r="EK38">
        <v>25.3475</v>
      </c>
      <c r="EL38">
        <v>61.162399999999998</v>
      </c>
      <c r="EM38">
        <v>25.741199999999999</v>
      </c>
      <c r="EN38">
        <v>1</v>
      </c>
      <c r="EO38">
        <v>-0.14627799999999999</v>
      </c>
      <c r="EP38">
        <v>-0.61596099999999998</v>
      </c>
      <c r="EQ38">
        <v>20.293900000000001</v>
      </c>
      <c r="ER38">
        <v>5.2418500000000003</v>
      </c>
      <c r="ES38">
        <v>11.8286</v>
      </c>
      <c r="ET38">
        <v>4.9825499999999998</v>
      </c>
      <c r="EU38">
        <v>3.2995299999999999</v>
      </c>
      <c r="EV38">
        <v>6519.4</v>
      </c>
      <c r="EW38">
        <v>9999</v>
      </c>
      <c r="EX38">
        <v>226.6</v>
      </c>
      <c r="EY38">
        <v>94.3</v>
      </c>
      <c r="EZ38">
        <v>1.87364</v>
      </c>
      <c r="FA38">
        <v>1.87931</v>
      </c>
      <c r="FB38">
        <v>1.8796900000000001</v>
      </c>
      <c r="FC38">
        <v>1.8803399999999999</v>
      </c>
      <c r="FD38">
        <v>1.8778999999999999</v>
      </c>
      <c r="FE38">
        <v>1.8766799999999999</v>
      </c>
      <c r="FF38">
        <v>1.8774200000000001</v>
      </c>
      <c r="FG38">
        <v>1.8751500000000001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-6.2880000000000003</v>
      </c>
      <c r="FV38">
        <v>-8.8200000000000001E-2</v>
      </c>
      <c r="FW38">
        <v>-6.2892218144949403</v>
      </c>
      <c r="FX38">
        <v>1.4527828764109799E-4</v>
      </c>
      <c r="FY38">
        <v>-4.3579519040863002E-7</v>
      </c>
      <c r="FZ38">
        <v>2.0799061152897499E-10</v>
      </c>
      <c r="GA38">
        <v>-8.8229999999999406E-2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22.9</v>
      </c>
      <c r="GJ38">
        <v>22.8</v>
      </c>
      <c r="GK38">
        <v>1.0644499999999999</v>
      </c>
      <c r="GL38">
        <v>2.5854499999999998</v>
      </c>
      <c r="GM38">
        <v>1.54541</v>
      </c>
      <c r="GN38">
        <v>2.2729499999999998</v>
      </c>
      <c r="GO38">
        <v>1.5979000000000001</v>
      </c>
      <c r="GP38">
        <v>2.34131</v>
      </c>
      <c r="GQ38">
        <v>35.128599999999999</v>
      </c>
      <c r="GR38">
        <v>14.368399999999999</v>
      </c>
      <c r="GS38">
        <v>18</v>
      </c>
      <c r="GT38">
        <v>636.149</v>
      </c>
      <c r="GU38">
        <v>357.36599999999999</v>
      </c>
      <c r="GV38">
        <v>25.0365</v>
      </c>
      <c r="GW38">
        <v>25.1066</v>
      </c>
      <c r="GX38">
        <v>30.001100000000001</v>
      </c>
      <c r="GY38">
        <v>25.0945</v>
      </c>
      <c r="GZ38">
        <v>25.086200000000002</v>
      </c>
      <c r="HA38">
        <v>21.3629</v>
      </c>
      <c r="HB38">
        <v>25</v>
      </c>
      <c r="HC38">
        <v>-30</v>
      </c>
      <c r="HD38">
        <v>25.158000000000001</v>
      </c>
      <c r="HE38">
        <v>407.99099999999999</v>
      </c>
      <c r="HF38">
        <v>0</v>
      </c>
      <c r="HG38">
        <v>100.23099999999999</v>
      </c>
      <c r="HH38">
        <v>98.275099999999995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2023-07-23T14:12:59Z</dcterms:created>
  <dcterms:modified xsi:type="dcterms:W3CDTF">2023-07-25T17:16:31Z</dcterms:modified>
</cp:coreProperties>
</file>