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8_{8A6BEFBB-43A2-FB4A-AFAD-3FD79AF6121B}" xr6:coauthVersionLast="47" xr6:coauthVersionMax="47" xr10:uidLastSave="{00000000-0000-0000-0000-000000000000}"/>
  <bookViews>
    <workbookView xWindow="360" yWindow="760" windowWidth="16100" windowHeight="96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8" i="1" l="1"/>
  <c r="AQ38" i="1"/>
  <c r="AO38" i="1"/>
  <c r="AP38" i="1" s="1"/>
  <c r="AN38" i="1"/>
  <c r="AL38" i="1"/>
  <c r="P38" i="1" s="1"/>
  <c r="AD38" i="1"/>
  <c r="AC38" i="1"/>
  <c r="AB38" i="1"/>
  <c r="U38" i="1"/>
  <c r="S38" i="1"/>
  <c r="AR37" i="1"/>
  <c r="AQ37" i="1"/>
  <c r="AO37" i="1"/>
  <c r="AP37" i="1" s="1"/>
  <c r="AN37" i="1"/>
  <c r="AL37" i="1"/>
  <c r="P37" i="1" s="1"/>
  <c r="AD37" i="1"/>
  <c r="AC37" i="1"/>
  <c r="AB37" i="1"/>
  <c r="U37" i="1"/>
  <c r="AR36" i="1"/>
  <c r="AQ36" i="1"/>
  <c r="AO36" i="1"/>
  <c r="AN36" i="1"/>
  <c r="AL36" i="1"/>
  <c r="N36" i="1" s="1"/>
  <c r="M36" i="1" s="1"/>
  <c r="AD36" i="1"/>
  <c r="AC36" i="1"/>
  <c r="AB36" i="1"/>
  <c r="U36" i="1"/>
  <c r="S36" i="1"/>
  <c r="P36" i="1"/>
  <c r="O36" i="1"/>
  <c r="AR35" i="1"/>
  <c r="AQ35" i="1"/>
  <c r="AP35" i="1" s="1"/>
  <c r="AO35" i="1"/>
  <c r="AN35" i="1"/>
  <c r="AL35" i="1" s="1"/>
  <c r="AM35" i="1"/>
  <c r="AD35" i="1"/>
  <c r="AC35" i="1"/>
  <c r="AB35" i="1" s="1"/>
  <c r="X35" i="1"/>
  <c r="U35" i="1"/>
  <c r="AR34" i="1"/>
  <c r="AQ34" i="1"/>
  <c r="AO34" i="1"/>
  <c r="AP34" i="1" s="1"/>
  <c r="AN34" i="1"/>
  <c r="AL34" i="1"/>
  <c r="P34" i="1" s="1"/>
  <c r="AD34" i="1"/>
  <c r="AC34" i="1"/>
  <c r="AB34" i="1"/>
  <c r="U34" i="1"/>
  <c r="S34" i="1"/>
  <c r="O34" i="1"/>
  <c r="AR33" i="1"/>
  <c r="AQ33" i="1"/>
  <c r="AO33" i="1"/>
  <c r="AP33" i="1" s="1"/>
  <c r="AN33" i="1"/>
  <c r="AM33" i="1"/>
  <c r="AL33" i="1"/>
  <c r="P33" i="1" s="1"/>
  <c r="AD33" i="1"/>
  <c r="AC33" i="1"/>
  <c r="AB33" i="1" s="1"/>
  <c r="U33" i="1"/>
  <c r="AR32" i="1"/>
  <c r="AQ32" i="1"/>
  <c r="AO32" i="1"/>
  <c r="AN32" i="1"/>
  <c r="AL32" i="1"/>
  <c r="N32" i="1" s="1"/>
  <c r="M32" i="1" s="1"/>
  <c r="AD32" i="1"/>
  <c r="AC32" i="1"/>
  <c r="AB32" i="1"/>
  <c r="U32" i="1"/>
  <c r="S32" i="1"/>
  <c r="P32" i="1"/>
  <c r="O32" i="1"/>
  <c r="AR31" i="1"/>
  <c r="AQ31" i="1"/>
  <c r="AP31" i="1" s="1"/>
  <c r="AO31" i="1"/>
  <c r="AN31" i="1"/>
  <c r="AL31" i="1" s="1"/>
  <c r="AM31" i="1" s="1"/>
  <c r="AD31" i="1"/>
  <c r="AC31" i="1"/>
  <c r="AB31" i="1" s="1"/>
  <c r="X31" i="1"/>
  <c r="U31" i="1"/>
  <c r="AR30" i="1"/>
  <c r="AQ30" i="1"/>
  <c r="AO30" i="1"/>
  <c r="AP30" i="1" s="1"/>
  <c r="AN30" i="1"/>
  <c r="AL30" i="1"/>
  <c r="P30" i="1" s="1"/>
  <c r="AD30" i="1"/>
  <c r="AC30" i="1"/>
  <c r="AB30" i="1"/>
  <c r="U30" i="1"/>
  <c r="S30" i="1"/>
  <c r="O30" i="1"/>
  <c r="N30" i="1"/>
  <c r="M30" i="1" s="1"/>
  <c r="AR29" i="1"/>
  <c r="AQ29" i="1"/>
  <c r="AO29" i="1"/>
  <c r="AP29" i="1" s="1"/>
  <c r="AN29" i="1"/>
  <c r="AM29" i="1"/>
  <c r="AL29" i="1"/>
  <c r="P29" i="1" s="1"/>
  <c r="AD29" i="1"/>
  <c r="AC29" i="1"/>
  <c r="AB29" i="1" s="1"/>
  <c r="U29" i="1"/>
  <c r="AR28" i="1"/>
  <c r="AQ28" i="1"/>
  <c r="AO28" i="1"/>
  <c r="AN28" i="1"/>
  <c r="AL28" i="1"/>
  <c r="N28" i="1" s="1"/>
  <c r="M28" i="1" s="1"/>
  <c r="AD28" i="1"/>
  <c r="AC28" i="1"/>
  <c r="AB28" i="1"/>
  <c r="U28" i="1"/>
  <c r="S28" i="1"/>
  <c r="P28" i="1"/>
  <c r="O28" i="1"/>
  <c r="AR27" i="1"/>
  <c r="AQ27" i="1"/>
  <c r="AP27" i="1" s="1"/>
  <c r="AO27" i="1"/>
  <c r="AN27" i="1"/>
  <c r="AL27" i="1" s="1"/>
  <c r="AM27" i="1"/>
  <c r="AD27" i="1"/>
  <c r="AC27" i="1"/>
  <c r="AB27" i="1" s="1"/>
  <c r="X27" i="1"/>
  <c r="U27" i="1"/>
  <c r="AR26" i="1"/>
  <c r="AQ26" i="1"/>
  <c r="AO26" i="1"/>
  <c r="AN26" i="1"/>
  <c r="AL26" i="1" s="1"/>
  <c r="O26" i="1" s="1"/>
  <c r="AD26" i="1"/>
  <c r="AB26" i="1" s="1"/>
  <c r="AC26" i="1"/>
  <c r="U26" i="1"/>
  <c r="S26" i="1"/>
  <c r="N26" i="1"/>
  <c r="M26" i="1" s="1"/>
  <c r="AF26" i="1" s="1"/>
  <c r="AR25" i="1"/>
  <c r="AQ25" i="1"/>
  <c r="AO25" i="1"/>
  <c r="AP25" i="1" s="1"/>
  <c r="AN25" i="1"/>
  <c r="AL25" i="1"/>
  <c r="AD25" i="1"/>
  <c r="AC25" i="1"/>
  <c r="AB25" i="1"/>
  <c r="U25" i="1"/>
  <c r="AR24" i="1"/>
  <c r="X24" i="1" s="1"/>
  <c r="AQ24" i="1"/>
  <c r="AO24" i="1"/>
  <c r="AP24" i="1" s="1"/>
  <c r="AN24" i="1"/>
  <c r="AL24" i="1"/>
  <c r="N24" i="1" s="1"/>
  <c r="M24" i="1" s="1"/>
  <c r="AF24" i="1"/>
  <c r="AD24" i="1"/>
  <c r="AC24" i="1"/>
  <c r="AB24" i="1"/>
  <c r="U24" i="1"/>
  <c r="S24" i="1"/>
  <c r="P24" i="1"/>
  <c r="O24" i="1"/>
  <c r="AR23" i="1"/>
  <c r="AQ23" i="1"/>
  <c r="AP23" i="1"/>
  <c r="AO23" i="1"/>
  <c r="AN23" i="1"/>
  <c r="AL23" i="1" s="1"/>
  <c r="AM23" i="1"/>
  <c r="AD23" i="1"/>
  <c r="AC23" i="1"/>
  <c r="AB23" i="1" s="1"/>
  <c r="Y23" i="1"/>
  <c r="Z23" i="1" s="1"/>
  <c r="X23" i="1"/>
  <c r="U23" i="1"/>
  <c r="AG23" i="1" s="1"/>
  <c r="P23" i="1"/>
  <c r="N23" i="1"/>
  <c r="M23" i="1"/>
  <c r="V23" i="1" s="1"/>
  <c r="T23" i="1" s="1"/>
  <c r="W23" i="1" s="1"/>
  <c r="AR22" i="1"/>
  <c r="AQ22" i="1"/>
  <c r="AO22" i="1"/>
  <c r="AN22" i="1"/>
  <c r="AL22" i="1" s="1"/>
  <c r="AD22" i="1"/>
  <c r="AB22" i="1" s="1"/>
  <c r="AC22" i="1"/>
  <c r="U22" i="1"/>
  <c r="AR21" i="1"/>
  <c r="AQ21" i="1"/>
  <c r="AO21" i="1"/>
  <c r="AN21" i="1"/>
  <c r="AL21" i="1"/>
  <c r="AM21" i="1" s="1"/>
  <c r="AD21" i="1"/>
  <c r="AC21" i="1"/>
  <c r="AB21" i="1" s="1"/>
  <c r="U21" i="1"/>
  <c r="AR20" i="1"/>
  <c r="AQ20" i="1"/>
  <c r="AO20" i="1"/>
  <c r="X20" i="1" s="1"/>
  <c r="AN20" i="1"/>
  <c r="AL20" i="1"/>
  <c r="N20" i="1" s="1"/>
  <c r="M20" i="1" s="1"/>
  <c r="AF20" i="1" s="1"/>
  <c r="AD20" i="1"/>
  <c r="AC20" i="1"/>
  <c r="AB20" i="1"/>
  <c r="U20" i="1"/>
  <c r="S20" i="1"/>
  <c r="P20" i="1"/>
  <c r="O20" i="1"/>
  <c r="AR19" i="1"/>
  <c r="AQ19" i="1"/>
  <c r="AP19" i="1" s="1"/>
  <c r="AO19" i="1"/>
  <c r="AN19" i="1"/>
  <c r="AL19" i="1" s="1"/>
  <c r="AM19" i="1"/>
  <c r="AD19" i="1"/>
  <c r="AC19" i="1"/>
  <c r="AB19" i="1" s="1"/>
  <c r="X19" i="1"/>
  <c r="U19" i="1"/>
  <c r="Y24" i="1" l="1"/>
  <c r="Z24" i="1" s="1"/>
  <c r="V24" i="1" s="1"/>
  <c r="T24" i="1" s="1"/>
  <c r="W24" i="1" s="1"/>
  <c r="Q24" i="1" s="1"/>
  <c r="R24" i="1" s="1"/>
  <c r="Q23" i="1"/>
  <c r="R23" i="1" s="1"/>
  <c r="P22" i="1"/>
  <c r="AM22" i="1"/>
  <c r="N22" i="1"/>
  <c r="M22" i="1" s="1"/>
  <c r="O22" i="1"/>
  <c r="S22" i="1"/>
  <c r="Y20" i="1"/>
  <c r="Z20" i="1" s="1"/>
  <c r="S19" i="1"/>
  <c r="O19" i="1"/>
  <c r="AP28" i="1"/>
  <c r="X28" i="1"/>
  <c r="AF32" i="1"/>
  <c r="AF28" i="1"/>
  <c r="AP20" i="1"/>
  <c r="AF23" i="1"/>
  <c r="S27" i="1"/>
  <c r="P27" i="1"/>
  <c r="O27" i="1"/>
  <c r="N27" i="1"/>
  <c r="M27" i="1" s="1"/>
  <c r="AF36" i="1"/>
  <c r="AH23" i="1"/>
  <c r="AA23" i="1"/>
  <c r="AE23" i="1" s="1"/>
  <c r="AF30" i="1"/>
  <c r="AP21" i="1"/>
  <c r="AP32" i="1"/>
  <c r="X32" i="1"/>
  <c r="P25" i="1"/>
  <c r="N25" i="1"/>
  <c r="M25" i="1" s="1"/>
  <c r="O25" i="1"/>
  <c r="S25" i="1"/>
  <c r="S31" i="1"/>
  <c r="P31" i="1"/>
  <c r="O31" i="1"/>
  <c r="N31" i="1"/>
  <c r="M31" i="1" s="1"/>
  <c r="AP36" i="1"/>
  <c r="X36" i="1"/>
  <c r="N19" i="1"/>
  <c r="M19" i="1" s="1"/>
  <c r="Y19" i="1" s="1"/>
  <c r="Z19" i="1" s="1"/>
  <c r="AP22" i="1"/>
  <c r="X22" i="1"/>
  <c r="S23" i="1"/>
  <c r="O23" i="1"/>
  <c r="AM25" i="1"/>
  <c r="P26" i="1"/>
  <c r="AM26" i="1"/>
  <c r="S35" i="1"/>
  <c r="P35" i="1"/>
  <c r="O35" i="1"/>
  <c r="N35" i="1"/>
  <c r="M35" i="1" s="1"/>
  <c r="P21" i="1"/>
  <c r="N21" i="1"/>
  <c r="M21" i="1" s="1"/>
  <c r="O21" i="1"/>
  <c r="S21" i="1"/>
  <c r="P19" i="1"/>
  <c r="V20" i="1"/>
  <c r="T20" i="1" s="1"/>
  <c r="W20" i="1" s="1"/>
  <c r="Q20" i="1" s="1"/>
  <c r="R20" i="1" s="1"/>
  <c r="AI23" i="1"/>
  <c r="AP26" i="1"/>
  <c r="X26" i="1"/>
  <c r="S29" i="1"/>
  <c r="AM30" i="1"/>
  <c r="S33" i="1"/>
  <c r="AM34" i="1"/>
  <c r="S37" i="1"/>
  <c r="AM38" i="1"/>
  <c r="N34" i="1"/>
  <c r="M34" i="1" s="1"/>
  <c r="N38" i="1"/>
  <c r="M38" i="1" s="1"/>
  <c r="AM37" i="1"/>
  <c r="O38" i="1"/>
  <c r="N33" i="1"/>
  <c r="M33" i="1" s="1"/>
  <c r="X34" i="1"/>
  <c r="N37" i="1"/>
  <c r="M37" i="1" s="1"/>
  <c r="X38" i="1"/>
  <c r="AM20" i="1"/>
  <c r="AM24" i="1"/>
  <c r="AM28" i="1"/>
  <c r="O29" i="1"/>
  <c r="AM32" i="1"/>
  <c r="O33" i="1"/>
  <c r="AM36" i="1"/>
  <c r="O37" i="1"/>
  <c r="N29" i="1"/>
  <c r="M29" i="1" s="1"/>
  <c r="X30" i="1"/>
  <c r="X21" i="1"/>
  <c r="X25" i="1"/>
  <c r="X29" i="1"/>
  <c r="X33" i="1"/>
  <c r="X37" i="1"/>
  <c r="AA19" i="1" l="1"/>
  <c r="AE19" i="1" s="1"/>
  <c r="AH19" i="1"/>
  <c r="AG19" i="1"/>
  <c r="AF38" i="1"/>
  <c r="Y38" i="1"/>
  <c r="Z38" i="1" s="1"/>
  <c r="Y36" i="1"/>
  <c r="Z36" i="1" s="1"/>
  <c r="AF22" i="1"/>
  <c r="AF27" i="1"/>
  <c r="Y27" i="1"/>
  <c r="Z27" i="1" s="1"/>
  <c r="Y30" i="1"/>
  <c r="Z30" i="1" s="1"/>
  <c r="AF34" i="1"/>
  <c r="AF19" i="1"/>
  <c r="V19" i="1"/>
  <c r="T19" i="1" s="1"/>
  <c r="W19" i="1" s="1"/>
  <c r="Q19" i="1" s="1"/>
  <c r="R19" i="1" s="1"/>
  <c r="AF29" i="1"/>
  <c r="V29" i="1"/>
  <c r="T29" i="1" s="1"/>
  <c r="W29" i="1" s="1"/>
  <c r="Q29" i="1" s="1"/>
  <c r="R29" i="1" s="1"/>
  <c r="Y37" i="1"/>
  <c r="Z37" i="1" s="1"/>
  <c r="Y33" i="1"/>
  <c r="Z33" i="1" s="1"/>
  <c r="Y34" i="1"/>
  <c r="Z34" i="1" s="1"/>
  <c r="Y35" i="1"/>
  <c r="Z35" i="1" s="1"/>
  <c r="AF35" i="1"/>
  <c r="V35" i="1"/>
  <c r="T35" i="1" s="1"/>
  <c r="W35" i="1" s="1"/>
  <c r="Q35" i="1" s="1"/>
  <c r="R35" i="1" s="1"/>
  <c r="AF25" i="1"/>
  <c r="Y29" i="1"/>
  <c r="Z29" i="1" s="1"/>
  <c r="AF33" i="1"/>
  <c r="V33" i="1"/>
  <c r="T33" i="1" s="1"/>
  <c r="W33" i="1" s="1"/>
  <c r="Q33" i="1" s="1"/>
  <c r="R33" i="1" s="1"/>
  <c r="Y31" i="1"/>
  <c r="Z31" i="1" s="1"/>
  <c r="AF31" i="1"/>
  <c r="V31" i="1"/>
  <c r="T31" i="1" s="1"/>
  <c r="W31" i="1" s="1"/>
  <c r="Q31" i="1" s="1"/>
  <c r="R31" i="1" s="1"/>
  <c r="AG20" i="1"/>
  <c r="AA20" i="1"/>
  <c r="AE20" i="1" s="1"/>
  <c r="AH20" i="1"/>
  <c r="AI20" i="1" s="1"/>
  <c r="Y26" i="1"/>
  <c r="Z26" i="1" s="1"/>
  <c r="AF21" i="1"/>
  <c r="V21" i="1"/>
  <c r="T21" i="1" s="1"/>
  <c r="W21" i="1" s="1"/>
  <c r="Q21" i="1" s="1"/>
  <c r="R21" i="1" s="1"/>
  <c r="AF37" i="1"/>
  <c r="Y25" i="1"/>
  <c r="Z25" i="1" s="1"/>
  <c r="Y22" i="1"/>
  <c r="Z22" i="1" s="1"/>
  <c r="Y32" i="1"/>
  <c r="Z32" i="1" s="1"/>
  <c r="AG24" i="1"/>
  <c r="AA24" i="1"/>
  <c r="AE24" i="1" s="1"/>
  <c r="AH24" i="1"/>
  <c r="Y21" i="1"/>
  <c r="Z21" i="1" s="1"/>
  <c r="Y28" i="1"/>
  <c r="Z28" i="1" s="1"/>
  <c r="AA27" i="1" l="1"/>
  <c r="AE27" i="1" s="1"/>
  <c r="AH27" i="1"/>
  <c r="AG27" i="1"/>
  <c r="AH38" i="1"/>
  <c r="AI38" i="1" s="1"/>
  <c r="AA38" i="1"/>
  <c r="AE38" i="1" s="1"/>
  <c r="AG38" i="1"/>
  <c r="AA35" i="1"/>
  <c r="AE35" i="1" s="1"/>
  <c r="AH35" i="1"/>
  <c r="AI35" i="1" s="1"/>
  <c r="AG35" i="1"/>
  <c r="V27" i="1"/>
  <c r="T27" i="1" s="1"/>
  <c r="W27" i="1" s="1"/>
  <c r="Q27" i="1" s="1"/>
  <c r="R27" i="1" s="1"/>
  <c r="V38" i="1"/>
  <c r="T38" i="1" s="1"/>
  <c r="W38" i="1" s="1"/>
  <c r="Q38" i="1" s="1"/>
  <c r="R38" i="1" s="1"/>
  <c r="AA32" i="1"/>
  <c r="AE32" i="1" s="1"/>
  <c r="AH32" i="1"/>
  <c r="AG32" i="1"/>
  <c r="V32" i="1"/>
  <c r="T32" i="1" s="1"/>
  <c r="W32" i="1" s="1"/>
  <c r="Q32" i="1" s="1"/>
  <c r="R32" i="1" s="1"/>
  <c r="AA31" i="1"/>
  <c r="AE31" i="1" s="1"/>
  <c r="AH31" i="1"/>
  <c r="AG31" i="1"/>
  <c r="AA28" i="1"/>
  <c r="AE28" i="1" s="1"/>
  <c r="AH28" i="1"/>
  <c r="AI28" i="1" s="1"/>
  <c r="AG28" i="1"/>
  <c r="V28" i="1"/>
  <c r="T28" i="1" s="1"/>
  <c r="W28" i="1" s="1"/>
  <c r="Q28" i="1" s="1"/>
  <c r="R28" i="1" s="1"/>
  <c r="AA37" i="1"/>
  <c r="AE37" i="1" s="1"/>
  <c r="AH37" i="1"/>
  <c r="AI37" i="1" s="1"/>
  <c r="AG37" i="1"/>
  <c r="AH30" i="1"/>
  <c r="AI30" i="1" s="1"/>
  <c r="AA30" i="1"/>
  <c r="AE30" i="1" s="1"/>
  <c r="V30" i="1"/>
  <c r="T30" i="1" s="1"/>
  <c r="W30" i="1" s="1"/>
  <c r="Q30" i="1" s="1"/>
  <c r="R30" i="1" s="1"/>
  <c r="AG30" i="1"/>
  <c r="AA21" i="1"/>
  <c r="AE21" i="1" s="1"/>
  <c r="AH21" i="1"/>
  <c r="AG21" i="1"/>
  <c r="AH22" i="1"/>
  <c r="AA22" i="1"/>
  <c r="AE22" i="1" s="1"/>
  <c r="AG22" i="1"/>
  <c r="AH26" i="1"/>
  <c r="AI26" i="1" s="1"/>
  <c r="AA26" i="1"/>
  <c r="AE26" i="1" s="1"/>
  <c r="AG26" i="1"/>
  <c r="V26" i="1"/>
  <c r="T26" i="1" s="1"/>
  <c r="W26" i="1" s="1"/>
  <c r="Q26" i="1" s="1"/>
  <c r="R26" i="1" s="1"/>
  <c r="AA25" i="1"/>
  <c r="AE25" i="1" s="1"/>
  <c r="AH25" i="1"/>
  <c r="AG25" i="1"/>
  <c r="AA29" i="1"/>
  <c r="AE29" i="1" s="1"/>
  <c r="AH29" i="1"/>
  <c r="AI29" i="1" s="1"/>
  <c r="AG29" i="1"/>
  <c r="AH34" i="1"/>
  <c r="AA34" i="1"/>
  <c r="AE34" i="1" s="1"/>
  <c r="AG34" i="1"/>
  <c r="V22" i="1"/>
  <c r="T22" i="1" s="1"/>
  <c r="W22" i="1" s="1"/>
  <c r="Q22" i="1" s="1"/>
  <c r="R22" i="1" s="1"/>
  <c r="AI24" i="1"/>
  <c r="AA33" i="1"/>
  <c r="AE33" i="1" s="1"/>
  <c r="AH33" i="1"/>
  <c r="AI33" i="1" s="1"/>
  <c r="AG33" i="1"/>
  <c r="V34" i="1"/>
  <c r="T34" i="1" s="1"/>
  <c r="W34" i="1" s="1"/>
  <c r="Q34" i="1" s="1"/>
  <c r="R34" i="1" s="1"/>
  <c r="AI19" i="1"/>
  <c r="V37" i="1"/>
  <c r="T37" i="1" s="1"/>
  <c r="W37" i="1" s="1"/>
  <c r="Q37" i="1" s="1"/>
  <c r="R37" i="1" s="1"/>
  <c r="V25" i="1"/>
  <c r="T25" i="1" s="1"/>
  <c r="W25" i="1" s="1"/>
  <c r="Q25" i="1" s="1"/>
  <c r="R25" i="1" s="1"/>
  <c r="AA36" i="1"/>
  <c r="AE36" i="1" s="1"/>
  <c r="AH36" i="1"/>
  <c r="AG36" i="1"/>
  <c r="V36" i="1"/>
  <c r="T36" i="1" s="1"/>
  <c r="W36" i="1" s="1"/>
  <c r="Q36" i="1" s="1"/>
  <c r="R36" i="1" s="1"/>
  <c r="AI34" i="1" l="1"/>
  <c r="AI32" i="1"/>
  <c r="AI21" i="1"/>
  <c r="AI27" i="1"/>
  <c r="AI36" i="1"/>
  <c r="AI25" i="1"/>
  <c r="AI22" i="1"/>
  <c r="AI31" i="1"/>
</calcChain>
</file>

<file path=xl/sharedStrings.xml><?xml version="1.0" encoding="utf-8"?>
<sst xmlns="http://schemas.openxmlformats.org/spreadsheetml/2006/main" count="1012" uniqueCount="394">
  <si>
    <t>File opened</t>
  </si>
  <si>
    <t>2023-07-23 14:21:24</t>
  </si>
  <si>
    <t>Console s/n</t>
  </si>
  <si>
    <t>68C-811759</t>
  </si>
  <si>
    <t>Console ver</t>
  </si>
  <si>
    <t>Bluestem v.2.1.08</t>
  </si>
  <si>
    <t>Scripts ver</t>
  </si>
  <si>
    <t>2022.05  2.1.08, Aug 2022</t>
  </si>
  <si>
    <t>Head s/n</t>
  </si>
  <si>
    <t>68H-891759</t>
  </si>
  <si>
    <t>Head ver</t>
  </si>
  <si>
    <t>1.4.22</t>
  </si>
  <si>
    <t>Head cal</t>
  </si>
  <si>
    <t>{"co2aspanconc1": "2473", "co2aspan1": "1.00226", "h2oaspanconc2": "0", "h2oaspan2a": "0.0681933", "flowazero": "0.29744", "ssa_ref": "34842.2", "oxygen": "21", "h2oaspan2": "0", "co2bspan2a": "0.293064", "co2aspan2b": "0.289966", "h2oaspanconc1": "11.65", "co2bzero": "0.928369", "h2oaspan1": "1.00591", "h2obspan2a": "0.0687607", "h2oaspan2b": "0.0685964", "co2bspan1": "1.0021", "tazero": "-0.14134", "co2aspanconc2": "301.4", "co2aspan2a": "0.292292", "flowbzero": "0.38674", "co2aspan2": "-0.0349502", "h2obspanconc1": "11.65", "h2obspanconc2": "0", "h2obzero": "1.0566", "ssb_ref": "37125.5", "h2obspan2": "0", "flowmeterzero": "0.996167", "co2bspan2": "-0.0342144", "h2oazero": "1.04545", "h2obspan2b": "0.0690967", "co2bspanconc1": "2473", "tbzero": "-0.243059", "chamberpressurezero": "2.68235", "co2bspanconc2": "301.4", "co2bspan2b": "0.29074", "h2obspan1": "1.00489", "co2azero": "0.925242"}</t>
  </si>
  <si>
    <t>CO2 rangematch</t>
  </si>
  <si>
    <t>Mon Jul 10 11:02</t>
  </si>
  <si>
    <t>H2O rangematch</t>
  </si>
  <si>
    <t>Tue Jun  6 10:36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</si>
  <si>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</si>
  <si>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</si>
  <si>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</si>
  <si>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</si>
  <si>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</si>
  <si>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</si>
  <si>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</si>
  <si>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</si>
  <si>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</si>
  <si>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14:21:24</t>
  </si>
  <si>
    <t>Stability Definition:	Qin (LeafQ): Std&lt;1 Per=20	A (GasEx): Std&lt;0.2 Per=20	CO2_r (Meas):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</si>
  <si>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</si>
  <si>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</si>
  <si>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</si>
  <si>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</si>
  <si>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</si>
  <si>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</si>
  <si>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</si>
  <si>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</si>
  <si>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</si>
  <si>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</si>
  <si>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</si>
  <si>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</si>
  <si>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</si>
  <si>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</si>
  <si>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</si>
  <si>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</si>
  <si>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</si>
  <si>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</si>
  <si>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</si>
  <si>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</si>
  <si>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</si>
  <si>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</si>
  <si>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</si>
  <si>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</si>
  <si>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</si>
  <si>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</si>
  <si>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</si>
  <si>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</si>
  <si>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</si>
  <si>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</si>
  <si>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</si>
  <si>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</si>
  <si>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</si>
  <si>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</si>
  <si>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</si>
  <si>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</si>
  <si>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</si>
  <si>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</si>
  <si>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</si>
  <si>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</si>
  <si>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</si>
  <si>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</si>
  <si>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</si>
  <si>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</si>
  <si>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</si>
  <si>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</si>
  <si>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</si>
  <si>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</si>
  <si>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</si>
  <si>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</si>
  <si>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</si>
  <si>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</si>
  <si>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</si>
  <si>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</si>
  <si>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</si>
  <si>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</si>
  <si>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</si>
  <si>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</si>
  <si>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3.63649 87.2432 380.738 616.609 841.747 1050.11 1229.82 1313.55</t>
  </si>
  <si>
    <t>Fs_true</t>
  </si>
  <si>
    <t>0.0986418 101.738 402.903 601.545 801.746 1000.97 1201.94 1400.94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</si>
  <si>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</si>
  <si>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</si>
  <si>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</si>
  <si>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</si>
  <si>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</si>
  <si>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</si>
  <si>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</si>
  <si>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</si>
  <si>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</si>
  <si>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</si>
  <si>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</si>
  <si>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</si>
  <si>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</si>
  <si>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</si>
  <si>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</si>
  <si>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</si>
  <si>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</si>
  <si>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</si>
  <si>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</si>
  <si>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</si>
  <si>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</si>
  <si>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</si>
  <si>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</si>
  <si>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</si>
  <si>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</si>
  <si>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</si>
  <si>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</si>
  <si>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Barcode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</si>
  <si>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</si>
  <si>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</si>
  <si>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</si>
  <si>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</si>
  <si>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</si>
  <si>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</si>
  <si>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</si>
  <si>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</si>
  <si>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</si>
  <si>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</si>
  <si>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</si>
  <si>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</si>
  <si>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</si>
  <si>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</si>
  <si>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</si>
  <si>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</si>
  <si>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</si>
  <si>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</si>
  <si>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</si>
  <si>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</si>
  <si>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</si>
  <si>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</si>
  <si>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</si>
  <si>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</si>
  <si>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</si>
  <si>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</si>
  <si>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</si>
  <si>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</si>
  <si>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</si>
  <si>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</si>
  <si>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</si>
  <si>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</si>
  <si>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</si>
  <si>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</si>
  <si>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</si>
  <si>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</si>
  <si>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</si>
  <si>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</si>
  <si>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</si>
  <si>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</si>
  <si>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</si>
  <si>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</si>
  <si>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</si>
  <si>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</si>
  <si>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</si>
  <si>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</si>
  <si>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</si>
  <si>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</si>
  <si>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</si>
  <si>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</si>
  <si>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</si>
  <si>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</si>
  <si>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</si>
  <si>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</si>
  <si>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</si>
  <si>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</si>
  <si>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</si>
  <si>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</si>
  <si>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</si>
  <si>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</si>
  <si>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</si>
  <si>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</si>
  <si>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</si>
  <si>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</si>
  <si>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</si>
  <si>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</si>
  <si>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</si>
  <si>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</si>
  <si>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</si>
  <si>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</si>
  <si>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</si>
  <si>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</si>
  <si>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</si>
  <si>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</si>
  <si>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</si>
  <si>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</si>
  <si>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</si>
  <si>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</si>
  <si>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</si>
  <si>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</si>
  <si>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</si>
  <si>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</si>
  <si>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</si>
  <si>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</si>
  <si>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</si>
  <si>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</si>
  <si>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</si>
  <si>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</si>
  <si>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</si>
  <si>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</si>
  <si>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</si>
  <si>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</si>
  <si>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</si>
  <si>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</si>
  <si>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</si>
  <si>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</si>
  <si>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</si>
  <si>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</si>
  <si>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</si>
  <si>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</si>
  <si>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</si>
  <si>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</si>
  <si>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</si>
  <si>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</si>
  <si>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</si>
  <si>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</si>
  <si>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</si>
  <si>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</si>
  <si>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</si>
  <si>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</si>
  <si>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</si>
  <si>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</si>
  <si>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</si>
  <si>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</si>
  <si>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</si>
  <si>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</si>
  <si>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</si>
  <si>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</si>
  <si>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</si>
  <si>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</si>
  <si>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</si>
  <si>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</si>
  <si>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</si>
  <si>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</si>
  <si>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</si>
  <si>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</si>
  <si>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</si>
  <si>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</si>
  <si>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</si>
  <si>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</si>
  <si>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</si>
  <si>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</si>
  <si>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</si>
  <si>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</si>
  <si>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</si>
  <si>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</si>
  <si>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</si>
  <si>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</si>
  <si>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</si>
  <si>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</si>
  <si>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</si>
  <si>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</si>
  <si>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</si>
  <si>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</si>
  <si>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</si>
  <si>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</si>
  <si>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</si>
  <si>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</si>
  <si>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</si>
  <si>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</si>
  <si>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</si>
  <si>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</si>
  <si>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</si>
  <si>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</si>
  <si>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</si>
  <si>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</si>
  <si>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</si>
  <si>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</si>
  <si>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</si>
  <si>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</si>
  <si>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</si>
  <si>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</si>
  <si>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</si>
  <si>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</si>
  <si>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</si>
  <si>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</si>
  <si>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</si>
  <si>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</si>
  <si>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</si>
  <si>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</si>
  <si>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</si>
  <si>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</si>
  <si>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</si>
  <si>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</si>
  <si>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</si>
  <si>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</si>
  <si>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</si>
  <si>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</si>
  <si>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</si>
  <si>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</si>
  <si>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</si>
  <si>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</si>
  <si>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</si>
  <si>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</si>
  <si>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</si>
  <si>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</si>
  <si>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</si>
  <si>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</si>
  <si>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</si>
  <si>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</si>
  <si>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</si>
  <si>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</si>
  <si>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</si>
  <si>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</si>
  <si>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</si>
  <si>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</si>
  <si>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</si>
  <si>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</si>
  <si>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</si>
  <si>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</si>
  <si>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</si>
  <si>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</si>
  <si>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</si>
  <si>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</si>
  <si>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</si>
  <si>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</si>
  <si>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</si>
  <si>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</si>
  <si>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</si>
  <si>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</si>
  <si>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</si>
  <si>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</si>
  <si>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</si>
  <si>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</si>
  <si>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</si>
  <si>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</si>
  <si>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</si>
  <si>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</si>
  <si>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</si>
  <si>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</si>
  <si>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</si>
  <si>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</si>
  <si>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</si>
  <si>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</si>
  <si>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20230723 14:51:31</t>
  </si>
  <si>
    <t>14:51:31</t>
  </si>
  <si>
    <t>none</t>
  </si>
  <si>
    <t>Lindsey</t>
  </si>
  <si>
    <t>20230723</t>
  </si>
  <si>
    <t>kse</t>
  </si>
  <si>
    <t>ALVIF</t>
  </si>
  <si>
    <t>BNL19102</t>
  </si>
  <si>
    <t>14:49:10</t>
  </si>
  <si>
    <t>2/2</t>
  </si>
  <si>
    <t>00000000</t>
  </si>
  <si>
    <t>iiiiiiii</t>
  </si>
  <si>
    <t>off</t>
  </si>
  <si>
    <t>20230723 14:52:32</t>
  </si>
  <si>
    <t>14:52:32</t>
  </si>
  <si>
    <t>20230723 14:53:33</t>
  </si>
  <si>
    <t>14:53:33</t>
  </si>
  <si>
    <t>20230723 14:54:34</t>
  </si>
  <si>
    <t>14:54:34</t>
  </si>
  <si>
    <t>20230723 14:55:35</t>
  </si>
  <si>
    <t>14:55:35</t>
  </si>
  <si>
    <t>20230723 14:56:36</t>
  </si>
  <si>
    <t>14:56:36</t>
  </si>
  <si>
    <t>20230723 14:57:37</t>
  </si>
  <si>
    <t>14:57:37</t>
  </si>
  <si>
    <t>20230723 14:58:38</t>
  </si>
  <si>
    <t>14:58:38</t>
  </si>
  <si>
    <t>20230723 14:59:39</t>
  </si>
  <si>
    <t>14:59:39</t>
  </si>
  <si>
    <t>20230723 15:00:40</t>
  </si>
  <si>
    <t>15:00:40</t>
  </si>
  <si>
    <t>20230723 15:01:41</t>
  </si>
  <si>
    <t>15:01:41</t>
  </si>
  <si>
    <t>20230723 15:02:42</t>
  </si>
  <si>
    <t>15:02:42</t>
  </si>
  <si>
    <t>20230723 15:03:43</t>
  </si>
  <si>
    <t>15:03:43</t>
  </si>
  <si>
    <t>20230723 15:04:45</t>
  </si>
  <si>
    <t>15:04:45</t>
  </si>
  <si>
    <t>20230723 15:05:46</t>
  </si>
  <si>
    <t>15:05:46</t>
  </si>
  <si>
    <t>20230723 15:06:47</t>
  </si>
  <si>
    <t>15:06:47</t>
  </si>
  <si>
    <t>20230723 15:07:48</t>
  </si>
  <si>
    <t>15:07:48</t>
  </si>
  <si>
    <t>20230723 15:08:49</t>
  </si>
  <si>
    <t>15:08:49</t>
  </si>
  <si>
    <t>20230723 15:09:50</t>
  </si>
  <si>
    <t>15:09:50</t>
  </si>
  <si>
    <t>20230723 15:10:33</t>
  </si>
  <si>
    <t>15:10:33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</si>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</sst>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8"/>
  <sheetViews>
    <sheetView tabSelected="1" topLeftCell="A6" workbookViewId="0"/>
  </sheetViews>
  <sheetFormatPr baseColWidth="10" defaultColWidth="8.83203125" defaultRowHeight="15" x14ac:dyDescent="0.2"/>
  <sheetData>
    <row r="2" spans="1:216" x14ac:dyDescent="0.2">
      <c r="A2" t="s">
        <v>29</v>
      </c>
      <c r="B2" t="s">
        <v>30</v>
      </c>
      <c r="C2" t="s">
        <v>32</v>
      </c>
    </row>
    <row r="3" spans="1:216" x14ac:dyDescent="0.2">
      <c r="B3" t="s">
        <v>31</v>
      </c>
      <c r="C3">
        <v>21</v>
      </c>
    </row>
    <row r="4" spans="1:216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16" x14ac:dyDescent="0.2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45</v>
      </c>
      <c r="B6" t="s">
        <v>46</v>
      </c>
      <c r="C6" t="s">
        <v>47</v>
      </c>
      <c r="D6" t="s">
        <v>48</v>
      </c>
      <c r="E6" t="s">
        <v>50</v>
      </c>
    </row>
    <row r="7" spans="1:216" x14ac:dyDescent="0.2">
      <c r="B7">
        <v>6</v>
      </c>
      <c r="C7">
        <v>0.5</v>
      </c>
      <c r="D7" t="s">
        <v>49</v>
      </c>
      <c r="E7">
        <v>2</v>
      </c>
    </row>
    <row r="8" spans="1:216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216" x14ac:dyDescent="0.2">
      <c r="B9">
        <v>0</v>
      </c>
      <c r="C9">
        <v>1</v>
      </c>
      <c r="D9">
        <v>0</v>
      </c>
      <c r="E9">
        <v>0</v>
      </c>
    </row>
    <row r="10" spans="1:216" x14ac:dyDescent="0.2">
      <c r="A10" t="s">
        <v>56</v>
      </c>
      <c r="B10" t="s">
        <v>57</v>
      </c>
      <c r="C10" t="s">
        <v>59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 spans="1:216" x14ac:dyDescent="0.2">
      <c r="B11" t="s">
        <v>58</v>
      </c>
      <c r="C11" t="s">
        <v>60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88</v>
      </c>
      <c r="H14" t="s">
        <v>90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87</v>
      </c>
      <c r="G15" t="s">
        <v>89</v>
      </c>
      <c r="H15">
        <v>0</v>
      </c>
    </row>
    <row r="16" spans="1:216" x14ac:dyDescent="0.2">
      <c r="A16" t="s">
        <v>91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95</v>
      </c>
      <c r="AP16" t="s">
        <v>95</v>
      </c>
      <c r="AQ16" t="s">
        <v>95</v>
      </c>
      <c r="AR16" t="s">
        <v>95</v>
      </c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96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I16" t="s">
        <v>96</v>
      </c>
      <c r="BJ16" t="s">
        <v>96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98</v>
      </c>
      <c r="BV16" t="s">
        <v>98</v>
      </c>
      <c r="BW16" t="s">
        <v>98</v>
      </c>
      <c r="BX16" t="s">
        <v>98</v>
      </c>
      <c r="BY16" t="s">
        <v>98</v>
      </c>
      <c r="BZ16" t="s">
        <v>98</v>
      </c>
      <c r="CA16" t="s">
        <v>98</v>
      </c>
      <c r="CB16" t="s">
        <v>98</v>
      </c>
      <c r="CC16" t="s">
        <v>98</v>
      </c>
      <c r="CD16" t="s">
        <v>98</v>
      </c>
      <c r="CE16" t="s">
        <v>98</v>
      </c>
      <c r="CF16" t="s">
        <v>98</v>
      </c>
      <c r="CG16" t="s">
        <v>98</v>
      </c>
      <c r="CH16" t="s">
        <v>98</v>
      </c>
      <c r="CI16" t="s">
        <v>98</v>
      </c>
      <c r="CJ16" t="s">
        <v>98</v>
      </c>
      <c r="CK16" t="s">
        <v>98</v>
      </c>
      <c r="CL16" t="s">
        <v>98</v>
      </c>
      <c r="CM16" t="s">
        <v>99</v>
      </c>
      <c r="CN16" t="s">
        <v>99</v>
      </c>
      <c r="CO16" t="s">
        <v>99</v>
      </c>
      <c r="CP16" t="s">
        <v>99</v>
      </c>
      <c r="CQ16" t="s">
        <v>99</v>
      </c>
      <c r="CR16" t="s">
        <v>99</v>
      </c>
      <c r="CS16" t="s">
        <v>99</v>
      </c>
      <c r="CT16" t="s">
        <v>99</v>
      </c>
      <c r="CU16" t="s">
        <v>99</v>
      </c>
      <c r="CV16" t="s">
        <v>99</v>
      </c>
      <c r="CW16" t="s">
        <v>99</v>
      </c>
      <c r="CX16" t="s">
        <v>99</v>
      </c>
      <c r="CY16" t="s">
        <v>99</v>
      </c>
      <c r="CZ16" t="s">
        <v>100</v>
      </c>
      <c r="DA16" t="s">
        <v>100</v>
      </c>
      <c r="DB16" t="s">
        <v>100</v>
      </c>
      <c r="DC16" t="s">
        <v>100</v>
      </c>
      <c r="DD16" t="s">
        <v>100</v>
      </c>
      <c r="DE16" t="s">
        <v>100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101</v>
      </c>
      <c r="DP16" t="s">
        <v>101</v>
      </c>
      <c r="DQ16" t="s">
        <v>101</v>
      </c>
      <c r="DR16" t="s">
        <v>101</v>
      </c>
      <c r="DS16" t="s">
        <v>101</v>
      </c>
      <c r="DT16" t="s">
        <v>101</v>
      </c>
      <c r="DU16" t="s">
        <v>101</v>
      </c>
      <c r="DV16" t="s">
        <v>101</v>
      </c>
      <c r="DW16" t="s">
        <v>101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102</v>
      </c>
      <c r="EH16" t="s">
        <v>102</v>
      </c>
      <c r="EI16" t="s">
        <v>102</v>
      </c>
      <c r="EJ16" t="s">
        <v>102</v>
      </c>
      <c r="EK16" t="s">
        <v>102</v>
      </c>
      <c r="EL16" t="s">
        <v>102</v>
      </c>
      <c r="EM16" t="s">
        <v>102</v>
      </c>
      <c r="EN16" t="s">
        <v>102</v>
      </c>
      <c r="EO16" t="s">
        <v>102</v>
      </c>
      <c r="EP16" t="s">
        <v>102</v>
      </c>
      <c r="EQ16" t="s">
        <v>102</v>
      </c>
      <c r="ER16" t="s">
        <v>102</v>
      </c>
      <c r="ES16" t="s">
        <v>102</v>
      </c>
      <c r="ET16" t="s">
        <v>102</v>
      </c>
      <c r="EU16" t="s">
        <v>102</v>
      </c>
      <c r="EV16" t="s">
        <v>102</v>
      </c>
      <c r="EW16" t="s">
        <v>102</v>
      </c>
      <c r="EX16" t="s">
        <v>102</v>
      </c>
      <c r="EY16" t="s">
        <v>102</v>
      </c>
      <c r="EZ16" t="s">
        <v>103</v>
      </c>
      <c r="FA16" t="s">
        <v>103</v>
      </c>
      <c r="FB16" t="s">
        <v>103</v>
      </c>
      <c r="FC16" t="s">
        <v>103</v>
      </c>
      <c r="FD16" t="s">
        <v>103</v>
      </c>
      <c r="FE16" t="s">
        <v>103</v>
      </c>
      <c r="FF16" t="s">
        <v>103</v>
      </c>
      <c r="FG16" t="s">
        <v>103</v>
      </c>
      <c r="FH16" t="s">
        <v>103</v>
      </c>
      <c r="FI16" t="s">
        <v>103</v>
      </c>
      <c r="FJ16" t="s">
        <v>103</v>
      </c>
      <c r="FK16" t="s">
        <v>103</v>
      </c>
      <c r="FL16" t="s">
        <v>103</v>
      </c>
      <c r="FM16" t="s">
        <v>103</v>
      </c>
      <c r="FN16" t="s">
        <v>103</v>
      </c>
      <c r="FO16" t="s">
        <v>103</v>
      </c>
      <c r="FP16" t="s">
        <v>103</v>
      </c>
      <c r="FQ16" t="s">
        <v>103</v>
      </c>
      <c r="FR16" t="s">
        <v>103</v>
      </c>
      <c r="FS16" t="s">
        <v>104</v>
      </c>
      <c r="FT16" t="s">
        <v>104</v>
      </c>
      <c r="FU16" t="s">
        <v>104</v>
      </c>
      <c r="FV16" t="s">
        <v>104</v>
      </c>
      <c r="FW16" t="s">
        <v>104</v>
      </c>
      <c r="FX16" t="s">
        <v>104</v>
      </c>
      <c r="FY16" t="s">
        <v>104</v>
      </c>
      <c r="FZ16" t="s">
        <v>104</v>
      </c>
      <c r="GA16" t="s">
        <v>104</v>
      </c>
      <c r="GB16" t="s">
        <v>104</v>
      </c>
      <c r="GC16" t="s">
        <v>104</v>
      </c>
      <c r="GD16" t="s">
        <v>104</v>
      </c>
      <c r="GE16" t="s">
        <v>104</v>
      </c>
      <c r="GF16" t="s">
        <v>104</v>
      </c>
      <c r="GG16" t="s">
        <v>104</v>
      </c>
      <c r="GH16" t="s">
        <v>104</v>
      </c>
      <c r="GI16" t="s">
        <v>104</v>
      </c>
      <c r="GJ16" t="s">
        <v>104</v>
      </c>
      <c r="GK16" t="s">
        <v>105</v>
      </c>
      <c r="GL16" t="s">
        <v>105</v>
      </c>
      <c r="GM16" t="s">
        <v>105</v>
      </c>
      <c r="GN16" t="s">
        <v>105</v>
      </c>
      <c r="GO16" t="s">
        <v>105</v>
      </c>
      <c r="GP16" t="s">
        <v>105</v>
      </c>
      <c r="GQ16" t="s">
        <v>105</v>
      </c>
      <c r="GR16" t="s">
        <v>105</v>
      </c>
      <c r="GS16" t="s">
        <v>106</v>
      </c>
      <c r="GT16" t="s">
        <v>106</v>
      </c>
      <c r="GU16" t="s">
        <v>106</v>
      </c>
      <c r="GV16" t="s">
        <v>106</v>
      </c>
      <c r="GW16" t="s">
        <v>106</v>
      </c>
      <c r="GX16" t="s">
        <v>106</v>
      </c>
      <c r="GY16" t="s">
        <v>106</v>
      </c>
      <c r="GZ16" t="s">
        <v>106</v>
      </c>
      <c r="HA16" t="s">
        <v>106</v>
      </c>
      <c r="HB16" t="s">
        <v>106</v>
      </c>
      <c r="HC16" t="s">
        <v>106</v>
      </c>
      <c r="HD16" t="s">
        <v>106</v>
      </c>
      <c r="HE16" t="s">
        <v>106</v>
      </c>
      <c r="HF16" t="s">
        <v>106</v>
      </c>
      <c r="HG16" t="s">
        <v>106</v>
      </c>
      <c r="HH16" t="s">
        <v>106</v>
      </c>
    </row>
    <row r="17" spans="1:216" x14ac:dyDescent="0.2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  <c r="R17" t="s">
        <v>124</v>
      </c>
      <c r="S17" t="s">
        <v>125</v>
      </c>
      <c r="T17" t="s">
        <v>126</v>
      </c>
      <c r="U17" t="s">
        <v>127</v>
      </c>
      <c r="V17" t="s">
        <v>128</v>
      </c>
      <c r="W17" t="s">
        <v>129</v>
      </c>
      <c r="X17" t="s">
        <v>130</v>
      </c>
      <c r="Y17" t="s">
        <v>131</v>
      </c>
      <c r="Z17" t="s">
        <v>132</v>
      </c>
      <c r="AA17" t="s">
        <v>133</v>
      </c>
      <c r="AB17" t="s">
        <v>134</v>
      </c>
      <c r="AC17" t="s">
        <v>135</v>
      </c>
      <c r="AD17" t="s">
        <v>136</v>
      </c>
      <c r="AE17" t="s">
        <v>137</v>
      </c>
      <c r="AF17" t="s">
        <v>138</v>
      </c>
      <c r="AG17" t="s">
        <v>139</v>
      </c>
      <c r="AH17" t="s">
        <v>140</v>
      </c>
      <c r="AI17" t="s">
        <v>141</v>
      </c>
      <c r="AJ17" t="s">
        <v>94</v>
      </c>
      <c r="AK17" t="s">
        <v>142</v>
      </c>
      <c r="AL17" t="s">
        <v>143</v>
      </c>
      <c r="AM17" t="s">
        <v>144</v>
      </c>
      <c r="AN17" t="s">
        <v>145</v>
      </c>
      <c r="AO17" t="s">
        <v>146</v>
      </c>
      <c r="AP17" t="s">
        <v>147</v>
      </c>
      <c r="AQ17" t="s">
        <v>148</v>
      </c>
      <c r="AR17" t="s">
        <v>149</v>
      </c>
      <c r="AS17" t="s">
        <v>118</v>
      </c>
      <c r="AT17" t="s">
        <v>150</v>
      </c>
      <c r="AU17" t="s">
        <v>151</v>
      </c>
      <c r="AV17" t="s">
        <v>152</v>
      </c>
      <c r="AW17" t="s">
        <v>153</v>
      </c>
      <c r="AX17" t="s">
        <v>154</v>
      </c>
      <c r="AY17" t="s">
        <v>155</v>
      </c>
      <c r="AZ17" t="s">
        <v>156</v>
      </c>
      <c r="BA17" t="s">
        <v>157</v>
      </c>
      <c r="BB17" t="s">
        <v>158</v>
      </c>
      <c r="BC17" t="s">
        <v>159</v>
      </c>
      <c r="BD17" t="s">
        <v>160</v>
      </c>
      <c r="BE17" t="s">
        <v>161</v>
      </c>
      <c r="BF17" t="s">
        <v>162</v>
      </c>
      <c r="BG17" t="s">
        <v>163</v>
      </c>
      <c r="BH17" t="s">
        <v>164</v>
      </c>
      <c r="BI17" t="s">
        <v>165</v>
      </c>
      <c r="BJ17" t="s">
        <v>166</v>
      </c>
      <c r="BK17" t="s">
        <v>167</v>
      </c>
      <c r="BL17" t="s">
        <v>168</v>
      </c>
      <c r="BM17" t="s">
        <v>169</v>
      </c>
      <c r="BN17" t="s">
        <v>170</v>
      </c>
      <c r="BO17" t="s">
        <v>171</v>
      </c>
      <c r="BP17" t="s">
        <v>172</v>
      </c>
      <c r="BQ17" t="s">
        <v>173</v>
      </c>
      <c r="BR17" t="s">
        <v>174</v>
      </c>
      <c r="BS17" t="s">
        <v>175</v>
      </c>
      <c r="BT17" t="s">
        <v>176</v>
      </c>
      <c r="BU17" t="s">
        <v>177</v>
      </c>
      <c r="BV17" t="s">
        <v>178</v>
      </c>
      <c r="BW17" t="s">
        <v>179</v>
      </c>
      <c r="BX17" t="s">
        <v>180</v>
      </c>
      <c r="BY17" t="s">
        <v>181</v>
      </c>
      <c r="BZ17" t="s">
        <v>182</v>
      </c>
      <c r="CA17" t="s">
        <v>183</v>
      </c>
      <c r="CB17" t="s">
        <v>184</v>
      </c>
      <c r="CC17" t="s">
        <v>185</v>
      </c>
      <c r="CD17" t="s">
        <v>186</v>
      </c>
      <c r="CE17" t="s">
        <v>187</v>
      </c>
      <c r="CF17" t="s">
        <v>188</v>
      </c>
      <c r="CG17" t="s">
        <v>189</v>
      </c>
      <c r="CH17" t="s">
        <v>190</v>
      </c>
      <c r="CI17" t="s">
        <v>191</v>
      </c>
      <c r="CJ17" t="s">
        <v>192</v>
      </c>
      <c r="CK17" t="s">
        <v>193</v>
      </c>
      <c r="CL17" t="s">
        <v>194</v>
      </c>
      <c r="CM17" t="s">
        <v>108</v>
      </c>
      <c r="CN17" t="s">
        <v>111</v>
      </c>
      <c r="CO17" t="s">
        <v>195</v>
      </c>
      <c r="CP17" t="s">
        <v>196</v>
      </c>
      <c r="CQ17" t="s">
        <v>197</v>
      </c>
      <c r="CR17" t="s">
        <v>198</v>
      </c>
      <c r="CS17" t="s">
        <v>199</v>
      </c>
      <c r="CT17" t="s">
        <v>200</v>
      </c>
      <c r="CU17" t="s">
        <v>201</v>
      </c>
      <c r="CV17" t="s">
        <v>202</v>
      </c>
      <c r="CW17" t="s">
        <v>203</v>
      </c>
      <c r="CX17" t="s">
        <v>204</v>
      </c>
      <c r="CY17" t="s">
        <v>205</v>
      </c>
      <c r="CZ17" t="s">
        <v>206</v>
      </c>
      <c r="DA17" t="s">
        <v>207</v>
      </c>
      <c r="DB17" t="s">
        <v>208</v>
      </c>
      <c r="DC17" t="s">
        <v>209</v>
      </c>
      <c r="DD17" t="s">
        <v>210</v>
      </c>
      <c r="DE17" t="s">
        <v>211</v>
      </c>
      <c r="DF17" t="s">
        <v>212</v>
      </c>
      <c r="DG17" t="s">
        <v>213</v>
      </c>
      <c r="DH17" t="s">
        <v>214</v>
      </c>
      <c r="DI17" t="s">
        <v>215</v>
      </c>
      <c r="DJ17" t="s">
        <v>216</v>
      </c>
      <c r="DK17" t="s">
        <v>217</v>
      </c>
      <c r="DL17" t="s">
        <v>218</v>
      </c>
      <c r="DM17" t="s">
        <v>219</v>
      </c>
      <c r="DN17" t="s">
        <v>220</v>
      </c>
      <c r="DO17" t="s">
        <v>221</v>
      </c>
      <c r="DP17" t="s">
        <v>222</v>
      </c>
      <c r="DQ17" t="s">
        <v>223</v>
      </c>
      <c r="DR17" t="s">
        <v>224</v>
      </c>
      <c r="DS17" t="s">
        <v>225</v>
      </c>
      <c r="DT17" t="s">
        <v>226</v>
      </c>
      <c r="DU17" t="s">
        <v>227</v>
      </c>
      <c r="DV17" t="s">
        <v>228</v>
      </c>
      <c r="DW17" t="s">
        <v>229</v>
      </c>
      <c r="DX17" t="s">
        <v>230</v>
      </c>
      <c r="DY17" t="s">
        <v>231</v>
      </c>
      <c r="DZ17" t="s">
        <v>232</v>
      </c>
      <c r="EA17" t="s">
        <v>233</v>
      </c>
      <c r="EB17" t="s">
        <v>234</v>
      </c>
      <c r="EC17" t="s">
        <v>235</v>
      </c>
      <c r="ED17" t="s">
        <v>236</v>
      </c>
      <c r="EE17" t="s">
        <v>237</v>
      </c>
      <c r="EF17" t="s">
        <v>238</v>
      </c>
      <c r="EG17" t="s">
        <v>239</v>
      </c>
      <c r="EH17" t="s">
        <v>240</v>
      </c>
      <c r="EI17" t="s">
        <v>241</v>
      </c>
      <c r="EJ17" t="s">
        <v>242</v>
      </c>
      <c r="EK17" t="s">
        <v>243</v>
      </c>
      <c r="EL17" t="s">
        <v>244</v>
      </c>
      <c r="EM17" t="s">
        <v>245</v>
      </c>
      <c r="EN17" t="s">
        <v>246</v>
      </c>
      <c r="EO17" t="s">
        <v>247</v>
      </c>
      <c r="EP17" t="s">
        <v>248</v>
      </c>
      <c r="EQ17" t="s">
        <v>249</v>
      </c>
      <c r="ER17" t="s">
        <v>250</v>
      </c>
      <c r="ES17" t="s">
        <v>251</v>
      </c>
      <c r="ET17" t="s">
        <v>252</v>
      </c>
      <c r="EU17" t="s">
        <v>253</v>
      </c>
      <c r="EV17" t="s">
        <v>254</v>
      </c>
      <c r="EW17" t="s">
        <v>255</v>
      </c>
      <c r="EX17" t="s">
        <v>256</v>
      </c>
      <c r="EY17" t="s">
        <v>257</v>
      </c>
      <c r="EZ17" t="s">
        <v>258</v>
      </c>
      <c r="FA17" t="s">
        <v>259</v>
      </c>
      <c r="FB17" t="s">
        <v>260</v>
      </c>
      <c r="FC17" t="s">
        <v>261</v>
      </c>
      <c r="FD17" t="s">
        <v>262</v>
      </c>
      <c r="FE17" t="s">
        <v>263</v>
      </c>
      <c r="FF17" t="s">
        <v>264</v>
      </c>
      <c r="FG17" t="s">
        <v>265</v>
      </c>
      <c r="FH17" t="s">
        <v>266</v>
      </c>
      <c r="FI17" t="s">
        <v>267</v>
      </c>
      <c r="FJ17" t="s">
        <v>268</v>
      </c>
      <c r="FK17" t="s">
        <v>269</v>
      </c>
      <c r="FL17" t="s">
        <v>270</v>
      </c>
      <c r="FM17" t="s">
        <v>271</v>
      </c>
      <c r="FN17" t="s">
        <v>272</v>
      </c>
      <c r="FO17" t="s">
        <v>273</v>
      </c>
      <c r="FP17" t="s">
        <v>274</v>
      </c>
      <c r="FQ17" t="s">
        <v>275</v>
      </c>
      <c r="FR17" t="s">
        <v>276</v>
      </c>
      <c r="FS17" t="s">
        <v>277</v>
      </c>
      <c r="FT17" t="s">
        <v>278</v>
      </c>
      <c r="FU17" t="s">
        <v>279</v>
      </c>
      <c r="FV17" t="s">
        <v>280</v>
      </c>
      <c r="FW17" t="s">
        <v>281</v>
      </c>
      <c r="FX17" t="s">
        <v>282</v>
      </c>
      <c r="FY17" t="s">
        <v>283</v>
      </c>
      <c r="FZ17" t="s">
        <v>284</v>
      </c>
      <c r="GA17" t="s">
        <v>285</v>
      </c>
      <c r="GB17" t="s">
        <v>286</v>
      </c>
      <c r="GC17" t="s">
        <v>287</v>
      </c>
      <c r="GD17" t="s">
        <v>288</v>
      </c>
      <c r="GE17" t="s">
        <v>289</v>
      </c>
      <c r="GF17" t="s">
        <v>290</v>
      </c>
      <c r="GG17" t="s">
        <v>291</v>
      </c>
      <c r="GH17" t="s">
        <v>292</v>
      </c>
      <c r="GI17" t="s">
        <v>293</v>
      </c>
      <c r="GJ17" t="s">
        <v>294</v>
      </c>
      <c r="GK17" t="s">
        <v>295</v>
      </c>
      <c r="GL17" t="s">
        <v>296</v>
      </c>
      <c r="GM17" t="s">
        <v>297</v>
      </c>
      <c r="GN17" t="s">
        <v>298</v>
      </c>
      <c r="GO17" t="s">
        <v>299</v>
      </c>
      <c r="GP17" t="s">
        <v>300</v>
      </c>
      <c r="GQ17" t="s">
        <v>301</v>
      </c>
      <c r="GR17" t="s">
        <v>302</v>
      </c>
      <c r="GS17" t="s">
        <v>303</v>
      </c>
      <c r="GT17" t="s">
        <v>304</v>
      </c>
      <c r="GU17" t="s">
        <v>305</v>
      </c>
      <c r="GV17" t="s">
        <v>306</v>
      </c>
      <c r="GW17" t="s">
        <v>307</v>
      </c>
      <c r="GX17" t="s">
        <v>308</v>
      </c>
      <c r="GY17" t="s">
        <v>309</v>
      </c>
      <c r="GZ17" t="s">
        <v>310</v>
      </c>
      <c r="HA17" t="s">
        <v>311</v>
      </c>
      <c r="HB17" t="s">
        <v>312</v>
      </c>
      <c r="HC17" t="s">
        <v>313</v>
      </c>
      <c r="HD17" t="s">
        <v>314</v>
      </c>
      <c r="HE17" t="s">
        <v>315</v>
      </c>
      <c r="HF17" t="s">
        <v>316</v>
      </c>
      <c r="HG17" t="s">
        <v>317</v>
      </c>
      <c r="HH17" t="s">
        <v>318</v>
      </c>
    </row>
    <row r="18" spans="1:216" x14ac:dyDescent="0.2">
      <c r="B18" t="s">
        <v>319</v>
      </c>
      <c r="C18" t="s">
        <v>319</v>
      </c>
      <c r="F18" t="s">
        <v>319</v>
      </c>
      <c r="L18" t="s">
        <v>319</v>
      </c>
      <c r="M18" t="s">
        <v>320</v>
      </c>
      <c r="N18" t="s">
        <v>321</v>
      </c>
      <c r="O18" t="s">
        <v>322</v>
      </c>
      <c r="P18" t="s">
        <v>323</v>
      </c>
      <c r="Q18" t="s">
        <v>323</v>
      </c>
      <c r="R18" t="s">
        <v>157</v>
      </c>
      <c r="S18" t="s">
        <v>157</v>
      </c>
      <c r="T18" t="s">
        <v>320</v>
      </c>
      <c r="U18" t="s">
        <v>320</v>
      </c>
      <c r="V18" t="s">
        <v>320</v>
      </c>
      <c r="W18" t="s">
        <v>320</v>
      </c>
      <c r="X18" t="s">
        <v>324</v>
      </c>
      <c r="Y18" t="s">
        <v>325</v>
      </c>
      <c r="Z18" t="s">
        <v>325</v>
      </c>
      <c r="AA18" t="s">
        <v>326</v>
      </c>
      <c r="AB18" t="s">
        <v>327</v>
      </c>
      <c r="AC18" t="s">
        <v>326</v>
      </c>
      <c r="AD18" t="s">
        <v>326</v>
      </c>
      <c r="AE18" t="s">
        <v>326</v>
      </c>
      <c r="AF18" t="s">
        <v>324</v>
      </c>
      <c r="AG18" t="s">
        <v>324</v>
      </c>
      <c r="AH18" t="s">
        <v>324</v>
      </c>
      <c r="AI18" t="s">
        <v>324</v>
      </c>
      <c r="AJ18" t="s">
        <v>328</v>
      </c>
      <c r="AK18" t="s">
        <v>327</v>
      </c>
      <c r="AM18" t="s">
        <v>327</v>
      </c>
      <c r="AN18" t="s">
        <v>328</v>
      </c>
      <c r="AO18" t="s">
        <v>322</v>
      </c>
      <c r="AP18" t="s">
        <v>322</v>
      </c>
      <c r="AR18" t="s">
        <v>329</v>
      </c>
      <c r="AS18" t="s">
        <v>319</v>
      </c>
      <c r="AT18" t="s">
        <v>323</v>
      </c>
      <c r="AU18" t="s">
        <v>323</v>
      </c>
      <c r="AV18" t="s">
        <v>330</v>
      </c>
      <c r="AW18" t="s">
        <v>330</v>
      </c>
      <c r="AX18" t="s">
        <v>323</v>
      </c>
      <c r="AY18" t="s">
        <v>330</v>
      </c>
      <c r="AZ18" t="s">
        <v>328</v>
      </c>
      <c r="BA18" t="s">
        <v>326</v>
      </c>
      <c r="BB18" t="s">
        <v>326</v>
      </c>
      <c r="BC18" t="s">
        <v>325</v>
      </c>
      <c r="BD18" t="s">
        <v>325</v>
      </c>
      <c r="BE18" t="s">
        <v>325</v>
      </c>
      <c r="BF18" t="s">
        <v>325</v>
      </c>
      <c r="BG18" t="s">
        <v>325</v>
      </c>
      <c r="BH18" t="s">
        <v>331</v>
      </c>
      <c r="BI18" t="s">
        <v>322</v>
      </c>
      <c r="BJ18" t="s">
        <v>322</v>
      </c>
      <c r="BK18" t="s">
        <v>323</v>
      </c>
      <c r="BL18" t="s">
        <v>323</v>
      </c>
      <c r="BM18" t="s">
        <v>323</v>
      </c>
      <c r="BN18" t="s">
        <v>330</v>
      </c>
      <c r="BO18" t="s">
        <v>323</v>
      </c>
      <c r="BP18" t="s">
        <v>330</v>
      </c>
      <c r="BQ18" t="s">
        <v>326</v>
      </c>
      <c r="BR18" t="s">
        <v>326</v>
      </c>
      <c r="BS18" t="s">
        <v>325</v>
      </c>
      <c r="BT18" t="s">
        <v>325</v>
      </c>
      <c r="BU18" t="s">
        <v>322</v>
      </c>
      <c r="BZ18" t="s">
        <v>322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322</v>
      </c>
      <c r="CI18" t="s">
        <v>322</v>
      </c>
      <c r="CJ18" t="s">
        <v>322</v>
      </c>
      <c r="CK18" t="s">
        <v>319</v>
      </c>
      <c r="CM18" t="s">
        <v>332</v>
      </c>
      <c r="CO18" t="s">
        <v>319</v>
      </c>
      <c r="CP18" t="s">
        <v>319</v>
      </c>
      <c r="CR18" t="s">
        <v>333</v>
      </c>
      <c r="CS18" t="s">
        <v>334</v>
      </c>
      <c r="CT18" t="s">
        <v>333</v>
      </c>
      <c r="CU18" t="s">
        <v>334</v>
      </c>
      <c r="CV18" t="s">
        <v>333</v>
      </c>
      <c r="CW18" t="s">
        <v>334</v>
      </c>
      <c r="CX18" t="s">
        <v>327</v>
      </c>
      <c r="CY18" t="s">
        <v>327</v>
      </c>
      <c r="CZ18" t="s">
        <v>322</v>
      </c>
      <c r="DA18" t="s">
        <v>335</v>
      </c>
      <c r="DB18" t="s">
        <v>322</v>
      </c>
      <c r="DD18" t="s">
        <v>323</v>
      </c>
      <c r="DE18" t="s">
        <v>336</v>
      </c>
      <c r="DF18" t="s">
        <v>323</v>
      </c>
      <c r="DH18" t="s">
        <v>322</v>
      </c>
      <c r="DI18" t="s">
        <v>335</v>
      </c>
      <c r="DJ18" t="s">
        <v>322</v>
      </c>
      <c r="DO18" t="s">
        <v>337</v>
      </c>
      <c r="DP18" t="s">
        <v>337</v>
      </c>
      <c r="EC18" t="s">
        <v>337</v>
      </c>
      <c r="ED18" t="s">
        <v>337</v>
      </c>
      <c r="EE18" t="s">
        <v>338</v>
      </c>
      <c r="EF18" t="s">
        <v>338</v>
      </c>
      <c r="EG18" t="s">
        <v>325</v>
      </c>
      <c r="EH18" t="s">
        <v>325</v>
      </c>
      <c r="EI18" t="s">
        <v>327</v>
      </c>
      <c r="EJ18" t="s">
        <v>325</v>
      </c>
      <c r="EK18" t="s">
        <v>330</v>
      </c>
      <c r="EL18" t="s">
        <v>327</v>
      </c>
      <c r="EM18" t="s">
        <v>327</v>
      </c>
      <c r="EO18" t="s">
        <v>337</v>
      </c>
      <c r="EP18" t="s">
        <v>337</v>
      </c>
      <c r="EQ18" t="s">
        <v>337</v>
      </c>
      <c r="ER18" t="s">
        <v>337</v>
      </c>
      <c r="ES18" t="s">
        <v>337</v>
      </c>
      <c r="ET18" t="s">
        <v>337</v>
      </c>
      <c r="EU18" t="s">
        <v>337</v>
      </c>
      <c r="EV18" t="s">
        <v>339</v>
      </c>
      <c r="EW18" t="s">
        <v>339</v>
      </c>
      <c r="EX18" t="s">
        <v>339</v>
      </c>
      <c r="EY18" t="s">
        <v>340</v>
      </c>
      <c r="EZ18" t="s">
        <v>337</v>
      </c>
      <c r="FA18" t="s">
        <v>337</v>
      </c>
      <c r="FB18" t="s">
        <v>337</v>
      </c>
      <c r="FC18" t="s">
        <v>337</v>
      </c>
      <c r="FD18" t="s">
        <v>337</v>
      </c>
      <c r="FE18" t="s">
        <v>337</v>
      </c>
      <c r="FF18" t="s">
        <v>337</v>
      </c>
      <c r="FG18" t="s">
        <v>337</v>
      </c>
      <c r="FH18" t="s">
        <v>337</v>
      </c>
      <c r="FI18" t="s">
        <v>337</v>
      </c>
      <c r="FJ18" t="s">
        <v>337</v>
      </c>
      <c r="FK18" t="s">
        <v>337</v>
      </c>
      <c r="FR18" t="s">
        <v>337</v>
      </c>
      <c r="FS18" t="s">
        <v>327</v>
      </c>
      <c r="FT18" t="s">
        <v>327</v>
      </c>
      <c r="FU18" t="s">
        <v>333</v>
      </c>
      <c r="FV18" t="s">
        <v>334</v>
      </c>
      <c r="FW18" t="s">
        <v>334</v>
      </c>
      <c r="GA18" t="s">
        <v>334</v>
      </c>
      <c r="GE18" t="s">
        <v>323</v>
      </c>
      <c r="GF18" t="s">
        <v>323</v>
      </c>
      <c r="GG18" t="s">
        <v>330</v>
      </c>
      <c r="GH18" t="s">
        <v>330</v>
      </c>
      <c r="GI18" t="s">
        <v>341</v>
      </c>
      <c r="GJ18" t="s">
        <v>341</v>
      </c>
      <c r="GK18" t="s">
        <v>337</v>
      </c>
      <c r="GL18" t="s">
        <v>337</v>
      </c>
      <c r="GM18" t="s">
        <v>337</v>
      </c>
      <c r="GN18" t="s">
        <v>337</v>
      </c>
      <c r="GO18" t="s">
        <v>337</v>
      </c>
      <c r="GP18" t="s">
        <v>337</v>
      </c>
      <c r="GQ18" t="s">
        <v>325</v>
      </c>
      <c r="GR18" t="s">
        <v>337</v>
      </c>
      <c r="GT18" t="s">
        <v>328</v>
      </c>
      <c r="GU18" t="s">
        <v>328</v>
      </c>
      <c r="GV18" t="s">
        <v>325</v>
      </c>
      <c r="GW18" t="s">
        <v>325</v>
      </c>
      <c r="GX18" t="s">
        <v>325</v>
      </c>
      <c r="GY18" t="s">
        <v>325</v>
      </c>
      <c r="GZ18" t="s">
        <v>325</v>
      </c>
      <c r="HA18" t="s">
        <v>327</v>
      </c>
      <c r="HB18" t="s">
        <v>327</v>
      </c>
      <c r="HC18" t="s">
        <v>327</v>
      </c>
      <c r="HD18" t="s">
        <v>325</v>
      </c>
      <c r="HE18" t="s">
        <v>323</v>
      </c>
      <c r="HF18" t="s">
        <v>330</v>
      </c>
      <c r="HG18" t="s">
        <v>327</v>
      </c>
      <c r="HH18" t="s">
        <v>327</v>
      </c>
    </row>
    <row r="19" spans="1:216" x14ac:dyDescent="0.2">
      <c r="A19">
        <v>1</v>
      </c>
      <c r="B19">
        <v>1690152691.0999999</v>
      </c>
      <c r="C19">
        <v>0</v>
      </c>
      <c r="D19" t="s">
        <v>342</v>
      </c>
      <c r="E19" t="s">
        <v>343</v>
      </c>
      <c r="F19" t="s">
        <v>344</v>
      </c>
      <c r="G19" t="s">
        <v>345</v>
      </c>
      <c r="H19" t="s">
        <v>346</v>
      </c>
      <c r="I19" t="s">
        <v>347</v>
      </c>
      <c r="J19" t="s">
        <v>348</v>
      </c>
      <c r="K19" t="s">
        <v>349</v>
      </c>
      <c r="L19">
        <v>1690152691.0999999</v>
      </c>
      <c r="M19">
        <f t="shared" ref="M19:M38" si="0">(N19)/1000</f>
        <v>1.9695478847969673E-3</v>
      </c>
      <c r="N19">
        <f t="shared" ref="N19:N38" si="1">1000*AZ19*AL19*(AV19-AW19)/(100*$B$7*(1000-AL19*AV19))</f>
        <v>1.9695478847969672</v>
      </c>
      <c r="O19">
        <f t="shared" ref="O19:O38" si="2">AZ19*AL19*(AU19-AT19*(1000-AL19*AW19)/(1000-AL19*AV19))/(100*$B$7)</f>
        <v>15.087325973989133</v>
      </c>
      <c r="P19">
        <f t="shared" ref="P19:P38" si="3">AT19 - IF(AL19&gt;1, O19*$B$7*100/(AN19*BH19), 0)</f>
        <v>399.988</v>
      </c>
      <c r="Q19">
        <f t="shared" ref="Q19:Q38" si="4">((W19-M19/2)*P19-O19)/(W19+M19/2)</f>
        <v>242.63479253334378</v>
      </c>
      <c r="R19">
        <f t="shared" ref="R19:R38" si="5">Q19*(BA19+BB19)/1000</f>
        <v>24.409866646904764</v>
      </c>
      <c r="S19">
        <f t="shared" ref="S19:S38" si="6">(AT19 - IF(AL19&gt;1, O19*$B$7*100/(AN19*BH19), 0))*(BA19+BB19)/1000</f>
        <v>40.240122360111997</v>
      </c>
      <c r="T19">
        <f t="shared" ref="T19:T38" si="7">2/((1/V19-1/U19)+SIGN(V19)*SQRT((1/V19-1/U19)*(1/V19-1/U19) + 4*$C$7/(($C$7+1)*($C$7+1))*(2*1/V19*1/U19-1/U19*1/U19)))</f>
        <v>0.16409110488882253</v>
      </c>
      <c r="U19">
        <f t="shared" ref="U19:U38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2.9329727480376802</v>
      </c>
      <c r="V19">
        <f t="shared" ref="V19:V38" si="9">M19*(1000-(1000*0.61365*EXP(17.502*Z19/(240.97+Z19))/(BA19+BB19)+AV19)/2)/(1000*0.61365*EXP(17.502*Z19/(240.97+Z19))/(BA19+BB19)-AV19)</f>
        <v>0.15915626267973731</v>
      </c>
      <c r="W19">
        <f t="shared" ref="W19:W38" si="10">1/(($C$7+1)/(T19/1.6)+1/(U19/1.37)) + $C$7/(($C$7+1)/(T19/1.6) + $C$7/(U19/1.37))</f>
        <v>9.9903677897372936E-2</v>
      </c>
      <c r="X19">
        <f t="shared" ref="X19:X38" si="11">(AO19*AR19)</f>
        <v>330.77666700000003</v>
      </c>
      <c r="Y19">
        <f t="shared" ref="Y19:Y38" si="12">(BC19+(X19+2*0.95*0.0000000567*(((BC19+$B$9)+273)^4-(BC19+273)^4)-44100*M19)/(1.84*29.3*U19+8*0.95*0.0000000567*(BC19+273)^3))</f>
        <v>27.406785495371459</v>
      </c>
      <c r="Z19">
        <f t="shared" ref="Z19:Z38" si="13">($C$9*BD19+$D$9*BE19+$E$9*Y19)</f>
        <v>26.028300000000002</v>
      </c>
      <c r="AA19">
        <f t="shared" ref="AA19:AA38" si="14">0.61365*EXP(17.502*Z19/(240.97+Z19))</f>
        <v>3.3799131200038248</v>
      </c>
      <c r="AB19">
        <f t="shared" ref="AB19:AB38" si="15">(AC19/AD19*100)</f>
        <v>64.407799695924126</v>
      </c>
      <c r="AC19">
        <f t="shared" ref="AC19:AC38" si="16">AV19*(BA19+BB19)/1000</f>
        <v>2.1692893547472001</v>
      </c>
      <c r="AD19">
        <f t="shared" ref="AD19:AD38" si="17">0.61365*EXP(17.502*BC19/(240.97+BC19))</f>
        <v>3.3680538148929773</v>
      </c>
      <c r="AE19">
        <f t="shared" ref="AE19:AE38" si="18">(AA19-AV19*(BA19+BB19)/1000)</f>
        <v>1.2106237652566247</v>
      </c>
      <c r="AF19">
        <f t="shared" ref="AF19:AF38" si="19">(-M19*44100)</f>
        <v>-86.857061719546266</v>
      </c>
      <c r="AG19">
        <f t="shared" ref="AG19:AG38" si="20">2*29.3*U19*0.92*(BC19-Z19)</f>
        <v>-9.3924721514571399</v>
      </c>
      <c r="AH19">
        <f t="shared" ref="AH19:AH38" si="21">2*0.95*0.0000000567*(((BC19+$B$9)+273)^4-(Z19+273)^4)</f>
        <v>-0.68421180808553395</v>
      </c>
      <c r="AI19">
        <f t="shared" ref="AI19:AI38" si="22">X19+AH19+AF19+AG19</f>
        <v>233.8429213209111</v>
      </c>
      <c r="AJ19">
        <v>0</v>
      </c>
      <c r="AK19">
        <v>0</v>
      </c>
      <c r="AL19">
        <f t="shared" ref="AL19:AL38" si="23">IF(AJ19*$H$15&gt;=AN19,1,(AN19/(AN19-AJ19*$H$15)))</f>
        <v>1</v>
      </c>
      <c r="AM19">
        <f t="shared" ref="AM19:AM38" si="24">(AL19-1)*100</f>
        <v>0</v>
      </c>
      <c r="AN19">
        <f t="shared" ref="AN19:AN38" si="25">MAX(0,($B$15+$C$15*BH19)/(1+$D$15*BH19)*BA19/(BC19+273)*$E$15)</f>
        <v>53169.744887978733</v>
      </c>
      <c r="AO19">
        <f t="shared" ref="AO19:AO38" si="26">$B$13*BI19+$C$13*BJ19+$F$13*BU19*(1-BX19)</f>
        <v>1999.99</v>
      </c>
      <c r="AP19">
        <f t="shared" ref="AP19:AP38" si="27">AO19*AQ19</f>
        <v>1685.9907000000001</v>
      </c>
      <c r="AQ19">
        <f t="shared" ref="AQ19:AQ38" si="28">($B$13*$D$11+$C$13*$D$11+$F$13*((CH19+BZ19)/MAX(CH19+BZ19+CI19, 0.1)*$I$11+CI19/MAX(CH19+BZ19+CI19, 0.1)*$J$11))/($B$13+$C$13+$F$13)</f>
        <v>0.84299956499782502</v>
      </c>
      <c r="AR19">
        <f t="shared" ref="AR19:AR38" si="29">($B$13*$K$11+$C$13*$K$11+$F$13*((CH19+BZ19)/MAX(CH19+BZ19+CI19, 0.1)*$P$11+CI19/MAX(CH19+BZ19+CI19, 0.1)*$Q$11))/($B$13+$C$13+$F$13)</f>
        <v>0.16538916044580224</v>
      </c>
      <c r="AS19">
        <v>1690152691.0999999</v>
      </c>
      <c r="AT19">
        <v>399.988</v>
      </c>
      <c r="AU19">
        <v>415.86</v>
      </c>
      <c r="AV19">
        <v>21.562799999999999</v>
      </c>
      <c r="AW19">
        <v>19.636099999999999</v>
      </c>
      <c r="AX19">
        <v>406.47699999999998</v>
      </c>
      <c r="AY19">
        <v>21.6861</v>
      </c>
      <c r="AZ19">
        <v>600.11800000000005</v>
      </c>
      <c r="BA19">
        <v>100.503</v>
      </c>
      <c r="BB19">
        <v>0.100324</v>
      </c>
      <c r="BC19">
        <v>25.968900000000001</v>
      </c>
      <c r="BD19">
        <v>26.028300000000002</v>
      </c>
      <c r="BE19">
        <v>999.9</v>
      </c>
      <c r="BF19">
        <v>0</v>
      </c>
      <c r="BG19">
        <v>0</v>
      </c>
      <c r="BH19">
        <v>9969.3799999999992</v>
      </c>
      <c r="BI19">
        <v>0</v>
      </c>
      <c r="BJ19">
        <v>161.82499999999999</v>
      </c>
      <c r="BK19">
        <v>-15.872400000000001</v>
      </c>
      <c r="BL19">
        <v>408.803</v>
      </c>
      <c r="BM19">
        <v>424.18900000000002</v>
      </c>
      <c r="BN19">
        <v>1.9266399999999999</v>
      </c>
      <c r="BO19">
        <v>415.86</v>
      </c>
      <c r="BP19">
        <v>19.636099999999999</v>
      </c>
      <c r="BQ19">
        <v>2.1671200000000002</v>
      </c>
      <c r="BR19">
        <v>1.9734799999999999</v>
      </c>
      <c r="BS19">
        <v>18.721299999999999</v>
      </c>
      <c r="BT19">
        <v>17.2332</v>
      </c>
      <c r="BU19">
        <v>1999.99</v>
      </c>
      <c r="BV19">
        <v>0.90001399999999998</v>
      </c>
      <c r="BW19">
        <v>9.9985699999999997E-2</v>
      </c>
      <c r="BX19">
        <v>0</v>
      </c>
      <c r="BY19">
        <v>2.0632999999999999</v>
      </c>
      <c r="BZ19">
        <v>0</v>
      </c>
      <c r="CA19">
        <v>14037.5</v>
      </c>
      <c r="CB19">
        <v>19110.7</v>
      </c>
      <c r="CC19">
        <v>39.75</v>
      </c>
      <c r="CD19">
        <v>41.625</v>
      </c>
      <c r="CE19">
        <v>40.875</v>
      </c>
      <c r="CF19">
        <v>39.561999999999998</v>
      </c>
      <c r="CG19">
        <v>39.311999999999998</v>
      </c>
      <c r="CH19">
        <v>1800.02</v>
      </c>
      <c r="CI19">
        <v>199.97</v>
      </c>
      <c r="CJ19">
        <v>0</v>
      </c>
      <c r="CK19">
        <v>1690152697.5999999</v>
      </c>
      <c r="CL19">
        <v>0</v>
      </c>
      <c r="CM19">
        <v>1690152550.0999999</v>
      </c>
      <c r="CN19" t="s">
        <v>350</v>
      </c>
      <c r="CO19">
        <v>1690152538.0999999</v>
      </c>
      <c r="CP19">
        <v>1690152550.0999999</v>
      </c>
      <c r="CQ19">
        <v>24</v>
      </c>
      <c r="CR19">
        <v>-0.20100000000000001</v>
      </c>
      <c r="CS19">
        <v>-3.5000000000000003E-2</v>
      </c>
      <c r="CT19">
        <v>-6.4909999999999997</v>
      </c>
      <c r="CU19">
        <v>-0.123</v>
      </c>
      <c r="CV19">
        <v>416</v>
      </c>
      <c r="CW19">
        <v>20</v>
      </c>
      <c r="CX19">
        <v>0.08</v>
      </c>
      <c r="CY19">
        <v>0.03</v>
      </c>
      <c r="CZ19">
        <v>15.1713769920568</v>
      </c>
      <c r="DA19">
        <v>-0.24520292739847599</v>
      </c>
      <c r="DB19">
        <v>3.53107243951402E-2</v>
      </c>
      <c r="DC19">
        <v>1</v>
      </c>
      <c r="DD19">
        <v>415.93019047618998</v>
      </c>
      <c r="DE19">
        <v>-9.2415584415439095E-2</v>
      </c>
      <c r="DF19">
        <v>3.2307479670043902E-2</v>
      </c>
      <c r="DG19">
        <v>-1</v>
      </c>
      <c r="DH19">
        <v>2000.0055</v>
      </c>
      <c r="DI19">
        <v>-0.121901201861445</v>
      </c>
      <c r="DJ19">
        <v>6.9244133325486706E-2</v>
      </c>
      <c r="DK19">
        <v>1</v>
      </c>
      <c r="DL19">
        <v>2</v>
      </c>
      <c r="DM19">
        <v>2</v>
      </c>
      <c r="DN19" t="s">
        <v>351</v>
      </c>
      <c r="DO19">
        <v>3.1565799999999999</v>
      </c>
      <c r="DP19">
        <v>2.8318699999999999</v>
      </c>
      <c r="DQ19">
        <v>9.5392400000000002E-2</v>
      </c>
      <c r="DR19">
        <v>9.7379199999999999E-2</v>
      </c>
      <c r="DS19">
        <v>0.112079</v>
      </c>
      <c r="DT19">
        <v>0.104528</v>
      </c>
      <c r="DU19">
        <v>28653.200000000001</v>
      </c>
      <c r="DV19">
        <v>29612.9</v>
      </c>
      <c r="DW19">
        <v>29431.1</v>
      </c>
      <c r="DX19">
        <v>30591.200000000001</v>
      </c>
      <c r="DY19">
        <v>34254.5</v>
      </c>
      <c r="DZ19">
        <v>35818</v>
      </c>
      <c r="EA19">
        <v>40430.5</v>
      </c>
      <c r="EB19">
        <v>42337.2</v>
      </c>
      <c r="EC19">
        <v>2.2340800000000001</v>
      </c>
      <c r="ED19">
        <v>1.8545499999999999</v>
      </c>
      <c r="EE19">
        <v>0.13911000000000001</v>
      </c>
      <c r="EF19">
        <v>0</v>
      </c>
      <c r="EG19">
        <v>23.7454</v>
      </c>
      <c r="EH19">
        <v>999.9</v>
      </c>
      <c r="EI19">
        <v>45.709000000000003</v>
      </c>
      <c r="EJ19">
        <v>32.237000000000002</v>
      </c>
      <c r="EK19">
        <v>22.012599999999999</v>
      </c>
      <c r="EL19">
        <v>61.2117</v>
      </c>
      <c r="EM19">
        <v>26.117799999999999</v>
      </c>
      <c r="EN19">
        <v>1</v>
      </c>
      <c r="EO19">
        <v>-0.15871399999999999</v>
      </c>
      <c r="EP19">
        <v>0.89852900000000002</v>
      </c>
      <c r="EQ19">
        <v>20.290299999999998</v>
      </c>
      <c r="ER19">
        <v>5.2403500000000003</v>
      </c>
      <c r="ES19">
        <v>11.8301</v>
      </c>
      <c r="ET19">
        <v>4.9815500000000004</v>
      </c>
      <c r="EU19">
        <v>3.2998500000000002</v>
      </c>
      <c r="EV19">
        <v>6568.2</v>
      </c>
      <c r="EW19">
        <v>9999</v>
      </c>
      <c r="EX19">
        <v>226.6</v>
      </c>
      <c r="EY19">
        <v>94.9</v>
      </c>
      <c r="EZ19">
        <v>1.8736299999999999</v>
      </c>
      <c r="FA19">
        <v>1.8793</v>
      </c>
      <c r="FB19">
        <v>1.8797200000000001</v>
      </c>
      <c r="FC19">
        <v>1.8803399999999999</v>
      </c>
      <c r="FD19">
        <v>1.8778999999999999</v>
      </c>
      <c r="FE19">
        <v>1.8766799999999999</v>
      </c>
      <c r="FF19">
        <v>1.8774200000000001</v>
      </c>
      <c r="FG19">
        <v>1.8751500000000001</v>
      </c>
      <c r="FH19">
        <v>0</v>
      </c>
      <c r="FI19">
        <v>0</v>
      </c>
      <c r="FJ19">
        <v>0</v>
      </c>
      <c r="FK19">
        <v>0</v>
      </c>
      <c r="FL19" t="s">
        <v>352</v>
      </c>
      <c r="FM19" t="s">
        <v>353</v>
      </c>
      <c r="FN19" t="s">
        <v>354</v>
      </c>
      <c r="FO19" t="s">
        <v>354</v>
      </c>
      <c r="FP19" t="s">
        <v>354</v>
      </c>
      <c r="FQ19" t="s">
        <v>354</v>
      </c>
      <c r="FR19">
        <v>0</v>
      </c>
      <c r="FS19">
        <v>100</v>
      </c>
      <c r="FT19">
        <v>100</v>
      </c>
      <c r="FU19">
        <v>-6.4889999999999999</v>
      </c>
      <c r="FV19">
        <v>-0.12330000000000001</v>
      </c>
      <c r="FW19">
        <v>-6.4901133218384297</v>
      </c>
      <c r="FX19">
        <v>1.4527828764109799E-4</v>
      </c>
      <c r="FY19">
        <v>-4.3579519040863002E-7</v>
      </c>
      <c r="FZ19">
        <v>2.0799061152897499E-10</v>
      </c>
      <c r="GA19">
        <v>-0.123329999999999</v>
      </c>
      <c r="GB19">
        <v>0</v>
      </c>
      <c r="GC19">
        <v>0</v>
      </c>
      <c r="GD19">
        <v>0</v>
      </c>
      <c r="GE19">
        <v>4</v>
      </c>
      <c r="GF19">
        <v>2147</v>
      </c>
      <c r="GG19">
        <v>-1</v>
      </c>
      <c r="GH19">
        <v>-1</v>
      </c>
      <c r="GI19">
        <v>2.5</v>
      </c>
      <c r="GJ19">
        <v>2.4</v>
      </c>
      <c r="GK19">
        <v>1.0827599999999999</v>
      </c>
      <c r="GL19">
        <v>2.5805699999999998</v>
      </c>
      <c r="GM19">
        <v>1.54541</v>
      </c>
      <c r="GN19">
        <v>2.2741699999999998</v>
      </c>
      <c r="GO19">
        <v>1.5979000000000001</v>
      </c>
      <c r="GP19">
        <v>2.3120099999999999</v>
      </c>
      <c r="GQ19">
        <v>34.5777</v>
      </c>
      <c r="GR19">
        <v>14.097</v>
      </c>
      <c r="GS19">
        <v>18</v>
      </c>
      <c r="GT19">
        <v>636.21199999999999</v>
      </c>
      <c r="GU19">
        <v>365.62900000000002</v>
      </c>
      <c r="GV19">
        <v>23.797999999999998</v>
      </c>
      <c r="GW19">
        <v>24.873999999999999</v>
      </c>
      <c r="GX19">
        <v>30</v>
      </c>
      <c r="GY19">
        <v>24.936299999999999</v>
      </c>
      <c r="GZ19">
        <v>24.9254</v>
      </c>
      <c r="HA19">
        <v>21.724</v>
      </c>
      <c r="HB19">
        <v>10</v>
      </c>
      <c r="HC19">
        <v>-30</v>
      </c>
      <c r="HD19">
        <v>23.7865</v>
      </c>
      <c r="HE19">
        <v>415.92099999999999</v>
      </c>
      <c r="HF19">
        <v>0</v>
      </c>
      <c r="HG19">
        <v>100.254</v>
      </c>
      <c r="HH19">
        <v>98.218800000000002</v>
      </c>
    </row>
    <row r="20" spans="1:216" x14ac:dyDescent="0.2">
      <c r="A20">
        <v>2</v>
      </c>
      <c r="B20">
        <v>1690152752.0999999</v>
      </c>
      <c r="C20">
        <v>61</v>
      </c>
      <c r="D20" t="s">
        <v>355</v>
      </c>
      <c r="E20" t="s">
        <v>356</v>
      </c>
      <c r="F20" t="s">
        <v>344</v>
      </c>
      <c r="G20" t="s">
        <v>345</v>
      </c>
      <c r="H20" t="s">
        <v>346</v>
      </c>
      <c r="I20" t="s">
        <v>347</v>
      </c>
      <c r="J20" t="s">
        <v>348</v>
      </c>
      <c r="K20" t="s">
        <v>349</v>
      </c>
      <c r="L20">
        <v>1690152752.0999999</v>
      </c>
      <c r="M20">
        <f t="shared" si="0"/>
        <v>1.9899261418910861E-3</v>
      </c>
      <c r="N20">
        <f t="shared" si="1"/>
        <v>1.9899261418910859</v>
      </c>
      <c r="O20">
        <f t="shared" si="2"/>
        <v>15.090630681027749</v>
      </c>
      <c r="P20">
        <f t="shared" si="3"/>
        <v>399.97</v>
      </c>
      <c r="Q20">
        <f t="shared" si="4"/>
        <v>245.18505655265241</v>
      </c>
      <c r="R20">
        <f t="shared" si="5"/>
        <v>24.666947455609776</v>
      </c>
      <c r="S20">
        <f t="shared" si="6"/>
        <v>40.239152877172003</v>
      </c>
      <c r="T20">
        <f t="shared" si="7"/>
        <v>0.16700299977919461</v>
      </c>
      <c r="U20">
        <f t="shared" si="8"/>
        <v>2.9454293092360544</v>
      </c>
      <c r="V20">
        <f t="shared" si="9"/>
        <v>0.1619152913809371</v>
      </c>
      <c r="W20">
        <f t="shared" si="10"/>
        <v>0.1016412564874766</v>
      </c>
      <c r="X20">
        <f t="shared" si="11"/>
        <v>297.699387</v>
      </c>
      <c r="Y20">
        <f t="shared" si="12"/>
        <v>27.232394243140579</v>
      </c>
      <c r="Z20">
        <f t="shared" si="13"/>
        <v>25.963799999999999</v>
      </c>
      <c r="AA20">
        <f t="shared" si="14"/>
        <v>3.3670372879983383</v>
      </c>
      <c r="AB20">
        <f t="shared" si="15"/>
        <v>64.151417686094106</v>
      </c>
      <c r="AC20">
        <f t="shared" si="16"/>
        <v>2.16459619861332</v>
      </c>
      <c r="AD20">
        <f t="shared" si="17"/>
        <v>3.3741985394697402</v>
      </c>
      <c r="AE20">
        <f t="shared" si="18"/>
        <v>1.2024410893850184</v>
      </c>
      <c r="AF20">
        <f t="shared" si="19"/>
        <v>-87.755742857396896</v>
      </c>
      <c r="AG20">
        <f t="shared" si="20"/>
        <v>5.7007040586115298</v>
      </c>
      <c r="AH20">
        <f t="shared" si="21"/>
        <v>0.41345204088779847</v>
      </c>
      <c r="AI20">
        <f t="shared" si="22"/>
        <v>216.05780024210245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53526.977955332964</v>
      </c>
      <c r="AO20">
        <f t="shared" si="26"/>
        <v>1799.98</v>
      </c>
      <c r="AP20">
        <f t="shared" si="27"/>
        <v>1517.3834999999999</v>
      </c>
      <c r="AQ20">
        <f t="shared" si="28"/>
        <v>0.8430002000022222</v>
      </c>
      <c r="AR20">
        <f t="shared" si="29"/>
        <v>0.16539038600428893</v>
      </c>
      <c r="AS20">
        <v>1690152752.0999999</v>
      </c>
      <c r="AT20">
        <v>399.97</v>
      </c>
      <c r="AU20">
        <v>415.85399999999998</v>
      </c>
      <c r="AV20">
        <v>21.515699999999999</v>
      </c>
      <c r="AW20">
        <v>19.568899999999999</v>
      </c>
      <c r="AX20">
        <v>406.459</v>
      </c>
      <c r="AY20">
        <v>21.638999999999999</v>
      </c>
      <c r="AZ20">
        <v>600.096</v>
      </c>
      <c r="BA20">
        <v>100.506</v>
      </c>
      <c r="BB20">
        <v>9.9427600000000005E-2</v>
      </c>
      <c r="BC20">
        <v>25.999700000000001</v>
      </c>
      <c r="BD20">
        <v>25.963799999999999</v>
      </c>
      <c r="BE20">
        <v>999.9</v>
      </c>
      <c r="BF20">
        <v>0</v>
      </c>
      <c r="BG20">
        <v>0</v>
      </c>
      <c r="BH20">
        <v>10040</v>
      </c>
      <c r="BI20">
        <v>0</v>
      </c>
      <c r="BJ20">
        <v>163.52099999999999</v>
      </c>
      <c r="BK20">
        <v>-15.8841</v>
      </c>
      <c r="BL20">
        <v>408.76499999999999</v>
      </c>
      <c r="BM20">
        <v>424.154</v>
      </c>
      <c r="BN20">
        <v>1.94678</v>
      </c>
      <c r="BO20">
        <v>415.85399999999998</v>
      </c>
      <c r="BP20">
        <v>19.568899999999999</v>
      </c>
      <c r="BQ20">
        <v>2.1624500000000002</v>
      </c>
      <c r="BR20">
        <v>1.96679</v>
      </c>
      <c r="BS20">
        <v>18.686800000000002</v>
      </c>
      <c r="BT20">
        <v>17.179500000000001</v>
      </c>
      <c r="BU20">
        <v>1799.98</v>
      </c>
      <c r="BV20">
        <v>0.89999099999999999</v>
      </c>
      <c r="BW20">
        <v>0.100009</v>
      </c>
      <c r="BX20">
        <v>0</v>
      </c>
      <c r="BY20">
        <v>2.2444000000000002</v>
      </c>
      <c r="BZ20">
        <v>0</v>
      </c>
      <c r="CA20">
        <v>12682.5</v>
      </c>
      <c r="CB20">
        <v>17199.3</v>
      </c>
      <c r="CC20">
        <v>39.625</v>
      </c>
      <c r="CD20">
        <v>41.625</v>
      </c>
      <c r="CE20">
        <v>40.811999999999998</v>
      </c>
      <c r="CF20">
        <v>39.5</v>
      </c>
      <c r="CG20">
        <v>39.25</v>
      </c>
      <c r="CH20">
        <v>1619.97</v>
      </c>
      <c r="CI20">
        <v>180.01</v>
      </c>
      <c r="CJ20">
        <v>0</v>
      </c>
      <c r="CK20">
        <v>1690152758.2</v>
      </c>
      <c r="CL20">
        <v>0</v>
      </c>
      <c r="CM20">
        <v>1690152550.0999999</v>
      </c>
      <c r="CN20" t="s">
        <v>350</v>
      </c>
      <c r="CO20">
        <v>1690152538.0999999</v>
      </c>
      <c r="CP20">
        <v>1690152550.0999999</v>
      </c>
      <c r="CQ20">
        <v>24</v>
      </c>
      <c r="CR20">
        <v>-0.20100000000000001</v>
      </c>
      <c r="CS20">
        <v>-3.5000000000000003E-2</v>
      </c>
      <c r="CT20">
        <v>-6.4909999999999997</v>
      </c>
      <c r="CU20">
        <v>-0.123</v>
      </c>
      <c r="CV20">
        <v>416</v>
      </c>
      <c r="CW20">
        <v>20</v>
      </c>
      <c r="CX20">
        <v>0.08</v>
      </c>
      <c r="CY20">
        <v>0.03</v>
      </c>
      <c r="CZ20">
        <v>15.052969783505899</v>
      </c>
      <c r="DA20">
        <v>0.140903779960764</v>
      </c>
      <c r="DB20">
        <v>3.3990173432152299E-2</v>
      </c>
      <c r="DC20">
        <v>1</v>
      </c>
      <c r="DD20">
        <v>415.83235000000002</v>
      </c>
      <c r="DE20">
        <v>-0.229398496240212</v>
      </c>
      <c r="DF20">
        <v>4.3238033026491297E-2</v>
      </c>
      <c r="DG20">
        <v>-1</v>
      </c>
      <c r="DH20">
        <v>1799.98761904762</v>
      </c>
      <c r="DI20">
        <v>-0.14628413316577901</v>
      </c>
      <c r="DJ20">
        <v>1.60073679180536E-2</v>
      </c>
      <c r="DK20">
        <v>1</v>
      </c>
      <c r="DL20">
        <v>2</v>
      </c>
      <c r="DM20">
        <v>2</v>
      </c>
      <c r="DN20" t="s">
        <v>351</v>
      </c>
      <c r="DO20">
        <v>3.1565500000000002</v>
      </c>
      <c r="DP20">
        <v>2.8315899999999998</v>
      </c>
      <c r="DQ20">
        <v>9.5395800000000003E-2</v>
      </c>
      <c r="DR20">
        <v>9.7384600000000002E-2</v>
      </c>
      <c r="DS20">
        <v>0.111912</v>
      </c>
      <c r="DT20">
        <v>0.104279</v>
      </c>
      <c r="DU20">
        <v>28654.6</v>
      </c>
      <c r="DV20">
        <v>29614.3</v>
      </c>
      <c r="DW20">
        <v>29432.5</v>
      </c>
      <c r="DX20">
        <v>30592.7</v>
      </c>
      <c r="DY20">
        <v>34262.6</v>
      </c>
      <c r="DZ20">
        <v>35830.1</v>
      </c>
      <c r="EA20">
        <v>40432.300000000003</v>
      </c>
      <c r="EB20">
        <v>42339.6</v>
      </c>
      <c r="EC20">
        <v>2.2345999999999999</v>
      </c>
      <c r="ED20">
        <v>1.85487</v>
      </c>
      <c r="EE20">
        <v>0.14071900000000001</v>
      </c>
      <c r="EF20">
        <v>0</v>
      </c>
      <c r="EG20">
        <v>23.654199999999999</v>
      </c>
      <c r="EH20">
        <v>999.9</v>
      </c>
      <c r="EI20">
        <v>45.610999999999997</v>
      </c>
      <c r="EJ20">
        <v>32.216000000000001</v>
      </c>
      <c r="EK20">
        <v>21.936299999999999</v>
      </c>
      <c r="EL20">
        <v>60.751600000000003</v>
      </c>
      <c r="EM20">
        <v>26.1538</v>
      </c>
      <c r="EN20">
        <v>1</v>
      </c>
      <c r="EO20">
        <v>-0.16151699999999999</v>
      </c>
      <c r="EP20">
        <v>-1.00769</v>
      </c>
      <c r="EQ20">
        <v>20.291699999999999</v>
      </c>
      <c r="ER20">
        <v>5.2404999999999999</v>
      </c>
      <c r="ES20">
        <v>11.8301</v>
      </c>
      <c r="ET20">
        <v>4.9814999999999996</v>
      </c>
      <c r="EU20">
        <v>3.2996500000000002</v>
      </c>
      <c r="EV20">
        <v>6569.4</v>
      </c>
      <c r="EW20">
        <v>9999</v>
      </c>
      <c r="EX20">
        <v>226.6</v>
      </c>
      <c r="EY20">
        <v>95</v>
      </c>
      <c r="EZ20">
        <v>1.8736299999999999</v>
      </c>
      <c r="FA20">
        <v>1.87934</v>
      </c>
      <c r="FB20">
        <v>1.8797299999999999</v>
      </c>
      <c r="FC20">
        <v>1.8803399999999999</v>
      </c>
      <c r="FD20">
        <v>1.8779300000000001</v>
      </c>
      <c r="FE20">
        <v>1.87669</v>
      </c>
      <c r="FF20">
        <v>1.8774299999999999</v>
      </c>
      <c r="FG20">
        <v>1.87517</v>
      </c>
      <c r="FH20">
        <v>0</v>
      </c>
      <c r="FI20">
        <v>0</v>
      </c>
      <c r="FJ20">
        <v>0</v>
      </c>
      <c r="FK20">
        <v>0</v>
      </c>
      <c r="FL20" t="s">
        <v>352</v>
      </c>
      <c r="FM20" t="s">
        <v>353</v>
      </c>
      <c r="FN20" t="s">
        <v>354</v>
      </c>
      <c r="FO20" t="s">
        <v>354</v>
      </c>
      <c r="FP20" t="s">
        <v>354</v>
      </c>
      <c r="FQ20" t="s">
        <v>354</v>
      </c>
      <c r="FR20">
        <v>0</v>
      </c>
      <c r="FS20">
        <v>100</v>
      </c>
      <c r="FT20">
        <v>100</v>
      </c>
      <c r="FU20">
        <v>-6.4889999999999999</v>
      </c>
      <c r="FV20">
        <v>-0.12330000000000001</v>
      </c>
      <c r="FW20">
        <v>-6.4901133218384297</v>
      </c>
      <c r="FX20">
        <v>1.4527828764109799E-4</v>
      </c>
      <c r="FY20">
        <v>-4.3579519040863002E-7</v>
      </c>
      <c r="FZ20">
        <v>2.0799061152897499E-10</v>
      </c>
      <c r="GA20">
        <v>-0.123329999999999</v>
      </c>
      <c r="GB20">
        <v>0</v>
      </c>
      <c r="GC20">
        <v>0</v>
      </c>
      <c r="GD20">
        <v>0</v>
      </c>
      <c r="GE20">
        <v>4</v>
      </c>
      <c r="GF20">
        <v>2147</v>
      </c>
      <c r="GG20">
        <v>-1</v>
      </c>
      <c r="GH20">
        <v>-1</v>
      </c>
      <c r="GI20">
        <v>3.6</v>
      </c>
      <c r="GJ20">
        <v>3.4</v>
      </c>
      <c r="GK20">
        <v>1.0827599999999999</v>
      </c>
      <c r="GL20">
        <v>2.5842299999999998</v>
      </c>
      <c r="GM20">
        <v>1.54541</v>
      </c>
      <c r="GN20">
        <v>2.2741699999999998</v>
      </c>
      <c r="GO20">
        <v>1.5979000000000001</v>
      </c>
      <c r="GP20">
        <v>2.3718300000000001</v>
      </c>
      <c r="GQ20">
        <v>34.554900000000004</v>
      </c>
      <c r="GR20">
        <v>14.097</v>
      </c>
      <c r="GS20">
        <v>18</v>
      </c>
      <c r="GT20">
        <v>636.4</v>
      </c>
      <c r="GU20">
        <v>365.68700000000001</v>
      </c>
      <c r="GV20">
        <v>25.272200000000002</v>
      </c>
      <c r="GW20">
        <v>24.855899999999998</v>
      </c>
      <c r="GX20">
        <v>30</v>
      </c>
      <c r="GY20">
        <v>24.9194</v>
      </c>
      <c r="GZ20">
        <v>24.9085</v>
      </c>
      <c r="HA20">
        <v>21.7239</v>
      </c>
      <c r="HB20">
        <v>10</v>
      </c>
      <c r="HC20">
        <v>-30</v>
      </c>
      <c r="HD20">
        <v>25.271699999999999</v>
      </c>
      <c r="HE20">
        <v>415.90800000000002</v>
      </c>
      <c r="HF20">
        <v>0</v>
      </c>
      <c r="HG20">
        <v>100.259</v>
      </c>
      <c r="HH20">
        <v>98.224000000000004</v>
      </c>
    </row>
    <row r="21" spans="1:216" x14ac:dyDescent="0.2">
      <c r="A21">
        <v>3</v>
      </c>
      <c r="B21">
        <v>1690152813.0999999</v>
      </c>
      <c r="C21">
        <v>122</v>
      </c>
      <c r="D21" t="s">
        <v>357</v>
      </c>
      <c r="E21" t="s">
        <v>358</v>
      </c>
      <c r="F21" t="s">
        <v>344</v>
      </c>
      <c r="G21" t="s">
        <v>345</v>
      </c>
      <c r="H21" t="s">
        <v>346</v>
      </c>
      <c r="I21" t="s">
        <v>347</v>
      </c>
      <c r="J21" t="s">
        <v>348</v>
      </c>
      <c r="K21" t="s">
        <v>349</v>
      </c>
      <c r="L21">
        <v>1690152813.0999999</v>
      </c>
      <c r="M21">
        <f t="shared" si="0"/>
        <v>1.9483826681196352E-3</v>
      </c>
      <c r="N21">
        <f t="shared" si="1"/>
        <v>1.9483826681196352</v>
      </c>
      <c r="O21">
        <f t="shared" si="2"/>
        <v>14.863896602949504</v>
      </c>
      <c r="P21">
        <f t="shared" si="3"/>
        <v>399.99599999999998</v>
      </c>
      <c r="Q21">
        <f t="shared" si="4"/>
        <v>241.14473003480714</v>
      </c>
      <c r="R21">
        <f t="shared" si="5"/>
        <v>24.260346418260209</v>
      </c>
      <c r="S21">
        <f t="shared" si="6"/>
        <v>40.241565820317597</v>
      </c>
      <c r="T21">
        <f t="shared" si="7"/>
        <v>0.16004401756523004</v>
      </c>
      <c r="U21">
        <f t="shared" si="8"/>
        <v>2.9345460885391601</v>
      </c>
      <c r="V21">
        <f t="shared" si="9"/>
        <v>0.15534828375865734</v>
      </c>
      <c r="W21">
        <f t="shared" si="10"/>
        <v>9.7503094243162211E-2</v>
      </c>
      <c r="X21">
        <f t="shared" si="11"/>
        <v>248.11169400000003</v>
      </c>
      <c r="Y21">
        <f t="shared" si="12"/>
        <v>27.224111660988061</v>
      </c>
      <c r="Z21">
        <f t="shared" si="13"/>
        <v>26.032499999999999</v>
      </c>
      <c r="AA21">
        <f t="shared" si="14"/>
        <v>3.3807530355437052</v>
      </c>
      <c r="AB21">
        <f t="shared" si="15"/>
        <v>62.820655889416557</v>
      </c>
      <c r="AC21">
        <f t="shared" si="16"/>
        <v>2.15366965626832</v>
      </c>
      <c r="AD21">
        <f t="shared" si="17"/>
        <v>3.4282826655924015</v>
      </c>
      <c r="AE21">
        <f t="shared" si="18"/>
        <v>1.2270833792753852</v>
      </c>
      <c r="AF21">
        <f t="shared" si="19"/>
        <v>-85.923675664075915</v>
      </c>
      <c r="AG21">
        <f t="shared" si="20"/>
        <v>37.368552148921374</v>
      </c>
      <c r="AH21">
        <f t="shared" si="21"/>
        <v>2.7248728821253518</v>
      </c>
      <c r="AI21">
        <f t="shared" si="22"/>
        <v>202.28144336697082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53162.23043930289</v>
      </c>
      <c r="AO21">
        <f t="shared" si="26"/>
        <v>1500.16</v>
      </c>
      <c r="AP21">
        <f t="shared" si="27"/>
        <v>1264.6350000000002</v>
      </c>
      <c r="AQ21">
        <f t="shared" si="28"/>
        <v>0.84300007999146764</v>
      </c>
      <c r="AR21">
        <f t="shared" si="29"/>
        <v>0.16539015438353244</v>
      </c>
      <c r="AS21">
        <v>1690152813.0999999</v>
      </c>
      <c r="AT21">
        <v>399.99599999999998</v>
      </c>
      <c r="AU21">
        <v>415.637</v>
      </c>
      <c r="AV21">
        <v>21.4072</v>
      </c>
      <c r="AW21">
        <v>19.500800000000002</v>
      </c>
      <c r="AX21">
        <v>406.48599999999999</v>
      </c>
      <c r="AY21">
        <v>21.5305</v>
      </c>
      <c r="AZ21">
        <v>600.08600000000001</v>
      </c>
      <c r="BA21">
        <v>100.505</v>
      </c>
      <c r="BB21">
        <v>9.9920599999999998E-2</v>
      </c>
      <c r="BC21">
        <v>26.268699999999999</v>
      </c>
      <c r="BD21">
        <v>26.032499999999999</v>
      </c>
      <c r="BE21">
        <v>999.9</v>
      </c>
      <c r="BF21">
        <v>0</v>
      </c>
      <c r="BG21">
        <v>0</v>
      </c>
      <c r="BH21">
        <v>9978.1200000000008</v>
      </c>
      <c r="BI21">
        <v>0</v>
      </c>
      <c r="BJ21">
        <v>168.07400000000001</v>
      </c>
      <c r="BK21">
        <v>-15.640700000000001</v>
      </c>
      <c r="BL21">
        <v>408.74700000000001</v>
      </c>
      <c r="BM21">
        <v>423.904</v>
      </c>
      <c r="BN21">
        <v>1.9064000000000001</v>
      </c>
      <c r="BO21">
        <v>415.637</v>
      </c>
      <c r="BP21">
        <v>19.500800000000002</v>
      </c>
      <c r="BQ21">
        <v>2.1515200000000001</v>
      </c>
      <c r="BR21">
        <v>1.9599200000000001</v>
      </c>
      <c r="BS21">
        <v>18.605799999999999</v>
      </c>
      <c r="BT21">
        <v>17.124199999999998</v>
      </c>
      <c r="BU21">
        <v>1500.16</v>
      </c>
      <c r="BV21">
        <v>0.89999799999999996</v>
      </c>
      <c r="BW21">
        <v>0.10000199999999999</v>
      </c>
      <c r="BX21">
        <v>0</v>
      </c>
      <c r="BY21">
        <v>2.6328</v>
      </c>
      <c r="BZ21">
        <v>0</v>
      </c>
      <c r="CA21">
        <v>10726.7</v>
      </c>
      <c r="CB21">
        <v>14334.6</v>
      </c>
      <c r="CC21">
        <v>39.375</v>
      </c>
      <c r="CD21">
        <v>41.625</v>
      </c>
      <c r="CE21">
        <v>40.811999999999998</v>
      </c>
      <c r="CF21">
        <v>39.5</v>
      </c>
      <c r="CG21">
        <v>39.186999999999998</v>
      </c>
      <c r="CH21">
        <v>1350.14</v>
      </c>
      <c r="CI21">
        <v>150.02000000000001</v>
      </c>
      <c r="CJ21">
        <v>0</v>
      </c>
      <c r="CK21">
        <v>1690152819.4000001</v>
      </c>
      <c r="CL21">
        <v>0</v>
      </c>
      <c r="CM21">
        <v>1690152550.0999999</v>
      </c>
      <c r="CN21" t="s">
        <v>350</v>
      </c>
      <c r="CO21">
        <v>1690152538.0999999</v>
      </c>
      <c r="CP21">
        <v>1690152550.0999999</v>
      </c>
      <c r="CQ21">
        <v>24</v>
      </c>
      <c r="CR21">
        <v>-0.20100000000000001</v>
      </c>
      <c r="CS21">
        <v>-3.5000000000000003E-2</v>
      </c>
      <c r="CT21">
        <v>-6.4909999999999997</v>
      </c>
      <c r="CU21">
        <v>-0.123</v>
      </c>
      <c r="CV21">
        <v>416</v>
      </c>
      <c r="CW21">
        <v>20</v>
      </c>
      <c r="CX21">
        <v>0.08</v>
      </c>
      <c r="CY21">
        <v>0.03</v>
      </c>
      <c r="CZ21">
        <v>14.835650612159</v>
      </c>
      <c r="DA21">
        <v>0.289230518708809</v>
      </c>
      <c r="DB21">
        <v>3.7088857268618498E-2</v>
      </c>
      <c r="DC21">
        <v>1</v>
      </c>
      <c r="DD21">
        <v>415.623619047619</v>
      </c>
      <c r="DE21">
        <v>0.24451948051990199</v>
      </c>
      <c r="DF21">
        <v>3.29364123157911E-2</v>
      </c>
      <c r="DG21">
        <v>-1</v>
      </c>
      <c r="DH21">
        <v>1499.9905000000001</v>
      </c>
      <c r="DI21">
        <v>0.19422480342725601</v>
      </c>
      <c r="DJ21">
        <v>0.15988980580390699</v>
      </c>
      <c r="DK21">
        <v>1</v>
      </c>
      <c r="DL21">
        <v>2</v>
      </c>
      <c r="DM21">
        <v>2</v>
      </c>
      <c r="DN21" t="s">
        <v>351</v>
      </c>
      <c r="DO21">
        <v>3.1565599999999998</v>
      </c>
      <c r="DP21">
        <v>2.8315399999999999</v>
      </c>
      <c r="DQ21">
        <v>9.5403600000000005E-2</v>
      </c>
      <c r="DR21">
        <v>9.7349699999999997E-2</v>
      </c>
      <c r="DS21">
        <v>0.111513</v>
      </c>
      <c r="DT21">
        <v>0.104023</v>
      </c>
      <c r="DU21">
        <v>28655.7</v>
      </c>
      <c r="DV21">
        <v>29616</v>
      </c>
      <c r="DW21">
        <v>29433.7</v>
      </c>
      <c r="DX21">
        <v>30593.1</v>
      </c>
      <c r="DY21">
        <v>34279.4</v>
      </c>
      <c r="DZ21">
        <v>35841</v>
      </c>
      <c r="EA21">
        <v>40433.800000000003</v>
      </c>
      <c r="EB21">
        <v>42340.4</v>
      </c>
      <c r="EC21">
        <v>2.2345700000000002</v>
      </c>
      <c r="ED21">
        <v>1.8555699999999999</v>
      </c>
      <c r="EE21">
        <v>0.14233599999999999</v>
      </c>
      <c r="EF21">
        <v>0</v>
      </c>
      <c r="EG21">
        <v>23.6966</v>
      </c>
      <c r="EH21">
        <v>999.9</v>
      </c>
      <c r="EI21">
        <v>45.512999999999998</v>
      </c>
      <c r="EJ21">
        <v>32.195999999999998</v>
      </c>
      <c r="EK21">
        <v>21.866</v>
      </c>
      <c r="EL21">
        <v>61.191699999999997</v>
      </c>
      <c r="EM21">
        <v>26.165900000000001</v>
      </c>
      <c r="EN21">
        <v>1</v>
      </c>
      <c r="EO21">
        <v>-0.15923300000000001</v>
      </c>
      <c r="EP21">
        <v>1.8015099999999999</v>
      </c>
      <c r="EQ21">
        <v>20.282699999999998</v>
      </c>
      <c r="ER21">
        <v>5.2411000000000003</v>
      </c>
      <c r="ES21">
        <v>11.83</v>
      </c>
      <c r="ET21">
        <v>4.9825999999999997</v>
      </c>
      <c r="EU21">
        <v>3.2997800000000002</v>
      </c>
      <c r="EV21">
        <v>6570.8</v>
      </c>
      <c r="EW21">
        <v>9999</v>
      </c>
      <c r="EX21">
        <v>226.6</v>
      </c>
      <c r="EY21">
        <v>95</v>
      </c>
      <c r="EZ21">
        <v>1.8736299999999999</v>
      </c>
      <c r="FA21">
        <v>1.8793299999999999</v>
      </c>
      <c r="FB21">
        <v>1.8797200000000001</v>
      </c>
      <c r="FC21">
        <v>1.8803399999999999</v>
      </c>
      <c r="FD21">
        <v>1.8778999999999999</v>
      </c>
      <c r="FE21">
        <v>1.8767</v>
      </c>
      <c r="FF21">
        <v>1.8774200000000001</v>
      </c>
      <c r="FG21">
        <v>1.8751500000000001</v>
      </c>
      <c r="FH21">
        <v>0</v>
      </c>
      <c r="FI21">
        <v>0</v>
      </c>
      <c r="FJ21">
        <v>0</v>
      </c>
      <c r="FK21">
        <v>0</v>
      </c>
      <c r="FL21" t="s">
        <v>352</v>
      </c>
      <c r="FM21" t="s">
        <v>353</v>
      </c>
      <c r="FN21" t="s">
        <v>354</v>
      </c>
      <c r="FO21" t="s">
        <v>354</v>
      </c>
      <c r="FP21" t="s">
        <v>354</v>
      </c>
      <c r="FQ21" t="s">
        <v>354</v>
      </c>
      <c r="FR21">
        <v>0</v>
      </c>
      <c r="FS21">
        <v>100</v>
      </c>
      <c r="FT21">
        <v>100</v>
      </c>
      <c r="FU21">
        <v>-6.49</v>
      </c>
      <c r="FV21">
        <v>-0.12330000000000001</v>
      </c>
      <c r="FW21">
        <v>-6.4901133218384297</v>
      </c>
      <c r="FX21">
        <v>1.4527828764109799E-4</v>
      </c>
      <c r="FY21">
        <v>-4.3579519040863002E-7</v>
      </c>
      <c r="FZ21">
        <v>2.0799061152897499E-10</v>
      </c>
      <c r="GA21">
        <v>-0.123329999999999</v>
      </c>
      <c r="GB21">
        <v>0</v>
      </c>
      <c r="GC21">
        <v>0</v>
      </c>
      <c r="GD21">
        <v>0</v>
      </c>
      <c r="GE21">
        <v>4</v>
      </c>
      <c r="GF21">
        <v>2147</v>
      </c>
      <c r="GG21">
        <v>-1</v>
      </c>
      <c r="GH21">
        <v>-1</v>
      </c>
      <c r="GI21">
        <v>4.5999999999999996</v>
      </c>
      <c r="GJ21">
        <v>4.4000000000000004</v>
      </c>
      <c r="GK21">
        <v>1.0815399999999999</v>
      </c>
      <c r="GL21">
        <v>2.5842299999999998</v>
      </c>
      <c r="GM21">
        <v>1.54541</v>
      </c>
      <c r="GN21">
        <v>2.2729499999999998</v>
      </c>
      <c r="GO21">
        <v>1.5979000000000001</v>
      </c>
      <c r="GP21">
        <v>2.4084500000000002</v>
      </c>
      <c r="GQ21">
        <v>34.554900000000004</v>
      </c>
      <c r="GR21">
        <v>14.1058</v>
      </c>
      <c r="GS21">
        <v>18</v>
      </c>
      <c r="GT21">
        <v>636.13300000000004</v>
      </c>
      <c r="GU21">
        <v>365.916</v>
      </c>
      <c r="GV21">
        <v>25.260400000000001</v>
      </c>
      <c r="GW21">
        <v>24.819500000000001</v>
      </c>
      <c r="GX21">
        <v>30.002600000000001</v>
      </c>
      <c r="GY21">
        <v>24.898</v>
      </c>
      <c r="GZ21">
        <v>24.8873</v>
      </c>
      <c r="HA21">
        <v>21.716000000000001</v>
      </c>
      <c r="HB21">
        <v>10</v>
      </c>
      <c r="HC21">
        <v>-30</v>
      </c>
      <c r="HD21">
        <v>24.940100000000001</v>
      </c>
      <c r="HE21">
        <v>415.649</v>
      </c>
      <c r="HF21">
        <v>0</v>
      </c>
      <c r="HG21">
        <v>100.26300000000001</v>
      </c>
      <c r="HH21">
        <v>98.2256</v>
      </c>
    </row>
    <row r="22" spans="1:216" x14ac:dyDescent="0.2">
      <c r="A22">
        <v>4</v>
      </c>
      <c r="B22">
        <v>1690152874.0999999</v>
      </c>
      <c r="C22">
        <v>183</v>
      </c>
      <c r="D22" t="s">
        <v>359</v>
      </c>
      <c r="E22" t="s">
        <v>360</v>
      </c>
      <c r="F22" t="s">
        <v>344</v>
      </c>
      <c r="G22" t="s">
        <v>345</v>
      </c>
      <c r="H22" t="s">
        <v>346</v>
      </c>
      <c r="I22" t="s">
        <v>347</v>
      </c>
      <c r="J22" t="s">
        <v>348</v>
      </c>
      <c r="K22" t="s">
        <v>349</v>
      </c>
      <c r="L22">
        <v>1690152874.0999999</v>
      </c>
      <c r="M22">
        <f t="shared" si="0"/>
        <v>1.8937984475529909E-3</v>
      </c>
      <c r="N22">
        <f t="shared" si="1"/>
        <v>1.893798447552991</v>
      </c>
      <c r="O22">
        <f t="shared" si="2"/>
        <v>14.76196349260675</v>
      </c>
      <c r="P22">
        <f t="shared" si="3"/>
        <v>400.01799999999997</v>
      </c>
      <c r="Q22">
        <f t="shared" si="4"/>
        <v>239.46701905785085</v>
      </c>
      <c r="R22">
        <f t="shared" si="5"/>
        <v>24.091879743956987</v>
      </c>
      <c r="S22">
        <f t="shared" si="6"/>
        <v>40.244312512572002</v>
      </c>
      <c r="T22">
        <f t="shared" si="7"/>
        <v>0.1570360344390567</v>
      </c>
      <c r="U22">
        <f t="shared" si="8"/>
        <v>2.936213600588399</v>
      </c>
      <c r="V22">
        <f t="shared" si="9"/>
        <v>0.15251495561024489</v>
      </c>
      <c r="W22">
        <f t="shared" si="10"/>
        <v>9.5717206276719383E-2</v>
      </c>
      <c r="X22">
        <f t="shared" si="11"/>
        <v>206.75882700000005</v>
      </c>
      <c r="Y22">
        <f t="shared" si="12"/>
        <v>27.011598819429036</v>
      </c>
      <c r="Z22">
        <f t="shared" si="13"/>
        <v>25.929099999999998</v>
      </c>
      <c r="AA22">
        <f t="shared" si="14"/>
        <v>3.3601280300674445</v>
      </c>
      <c r="AB22">
        <f t="shared" si="15"/>
        <v>62.505813188969505</v>
      </c>
      <c r="AC22">
        <f t="shared" si="16"/>
        <v>2.1450661840356</v>
      </c>
      <c r="AD22">
        <f t="shared" si="17"/>
        <v>3.4317867004634746</v>
      </c>
      <c r="AE22">
        <f t="shared" si="18"/>
        <v>1.2150618460318445</v>
      </c>
      <c r="AF22">
        <f t="shared" si="19"/>
        <v>-83.516511537086899</v>
      </c>
      <c r="AG22">
        <f t="shared" si="20"/>
        <v>56.496251990904071</v>
      </c>
      <c r="AH22">
        <f t="shared" si="21"/>
        <v>4.1155272374473855</v>
      </c>
      <c r="AI22">
        <f t="shared" si="22"/>
        <v>183.85409469126461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53207.636742252718</v>
      </c>
      <c r="AO22">
        <f t="shared" si="26"/>
        <v>1250.1300000000001</v>
      </c>
      <c r="AP22">
        <f t="shared" si="27"/>
        <v>1053.8595</v>
      </c>
      <c r="AQ22">
        <f t="shared" si="28"/>
        <v>0.84299992800748713</v>
      </c>
      <c r="AR22">
        <f t="shared" si="29"/>
        <v>0.16538986105445036</v>
      </c>
      <c r="AS22">
        <v>1690152874.0999999</v>
      </c>
      <c r="AT22">
        <v>400.01799999999997</v>
      </c>
      <c r="AU22">
        <v>415.53399999999999</v>
      </c>
      <c r="AV22">
        <v>21.321400000000001</v>
      </c>
      <c r="AW22">
        <v>19.468399999999999</v>
      </c>
      <c r="AX22">
        <v>406.50700000000001</v>
      </c>
      <c r="AY22">
        <v>21.444800000000001</v>
      </c>
      <c r="AZ22">
        <v>600.13599999999997</v>
      </c>
      <c r="BA22">
        <v>100.506</v>
      </c>
      <c r="BB22">
        <v>0.100254</v>
      </c>
      <c r="BC22">
        <v>26.286000000000001</v>
      </c>
      <c r="BD22">
        <v>25.929099999999998</v>
      </c>
      <c r="BE22">
        <v>999.9</v>
      </c>
      <c r="BF22">
        <v>0</v>
      </c>
      <c r="BG22">
        <v>0</v>
      </c>
      <c r="BH22">
        <v>9987.5</v>
      </c>
      <c r="BI22">
        <v>0</v>
      </c>
      <c r="BJ22">
        <v>176.358</v>
      </c>
      <c r="BK22">
        <v>-15.515599999999999</v>
      </c>
      <c r="BL22">
        <v>408.733</v>
      </c>
      <c r="BM22">
        <v>423.78399999999999</v>
      </c>
      <c r="BN22">
        <v>1.85307</v>
      </c>
      <c r="BO22">
        <v>415.53399999999999</v>
      </c>
      <c r="BP22">
        <v>19.468399999999999</v>
      </c>
      <c r="BQ22">
        <v>2.1429399999999998</v>
      </c>
      <c r="BR22">
        <v>1.95669</v>
      </c>
      <c r="BS22">
        <v>18.542000000000002</v>
      </c>
      <c r="BT22">
        <v>17.098199999999999</v>
      </c>
      <c r="BU22">
        <v>1250.1300000000001</v>
      </c>
      <c r="BV22">
        <v>0.9</v>
      </c>
      <c r="BW22">
        <v>0.1</v>
      </c>
      <c r="BX22">
        <v>0</v>
      </c>
      <c r="BY22">
        <v>2.7027999999999999</v>
      </c>
      <c r="BZ22">
        <v>0</v>
      </c>
      <c r="CA22">
        <v>9174.7999999999993</v>
      </c>
      <c r="CB22">
        <v>11945.4</v>
      </c>
      <c r="CC22">
        <v>39.125</v>
      </c>
      <c r="CD22">
        <v>41.561999999999998</v>
      </c>
      <c r="CE22">
        <v>40.75</v>
      </c>
      <c r="CF22">
        <v>39.436999999999998</v>
      </c>
      <c r="CG22">
        <v>39</v>
      </c>
      <c r="CH22">
        <v>1125.1199999999999</v>
      </c>
      <c r="CI22">
        <v>125.01</v>
      </c>
      <c r="CJ22">
        <v>0</v>
      </c>
      <c r="CK22">
        <v>1690152880.5999999</v>
      </c>
      <c r="CL22">
        <v>0</v>
      </c>
      <c r="CM22">
        <v>1690152550.0999999</v>
      </c>
      <c r="CN22" t="s">
        <v>350</v>
      </c>
      <c r="CO22">
        <v>1690152538.0999999</v>
      </c>
      <c r="CP22">
        <v>1690152550.0999999</v>
      </c>
      <c r="CQ22">
        <v>24</v>
      </c>
      <c r="CR22">
        <v>-0.20100000000000001</v>
      </c>
      <c r="CS22">
        <v>-3.5000000000000003E-2</v>
      </c>
      <c r="CT22">
        <v>-6.4909999999999997</v>
      </c>
      <c r="CU22">
        <v>-0.123</v>
      </c>
      <c r="CV22">
        <v>416</v>
      </c>
      <c r="CW22">
        <v>20</v>
      </c>
      <c r="CX22">
        <v>0.08</v>
      </c>
      <c r="CY22">
        <v>0.03</v>
      </c>
      <c r="CZ22">
        <v>14.7615589262765</v>
      </c>
      <c r="DA22">
        <v>0.18147350889897801</v>
      </c>
      <c r="DB22">
        <v>2.2242769590775799E-2</v>
      </c>
      <c r="DC22">
        <v>1</v>
      </c>
      <c r="DD22">
        <v>415.50510000000003</v>
      </c>
      <c r="DE22">
        <v>0.35088721804466899</v>
      </c>
      <c r="DF22">
        <v>4.5450962586066498E-2</v>
      </c>
      <c r="DG22">
        <v>-1</v>
      </c>
      <c r="DH22">
        <v>1249.9749999999999</v>
      </c>
      <c r="DI22">
        <v>-0.36486829403834398</v>
      </c>
      <c r="DJ22">
        <v>0.15876082640245201</v>
      </c>
      <c r="DK22">
        <v>1</v>
      </c>
      <c r="DL22">
        <v>2</v>
      </c>
      <c r="DM22">
        <v>2</v>
      </c>
      <c r="DN22" t="s">
        <v>351</v>
      </c>
      <c r="DO22">
        <v>3.1566900000000002</v>
      </c>
      <c r="DP22">
        <v>2.83196</v>
      </c>
      <c r="DQ22">
        <v>9.5413899999999996E-2</v>
      </c>
      <c r="DR22">
        <v>9.7337800000000002E-2</v>
      </c>
      <c r="DS22">
        <v>0.11120099999999999</v>
      </c>
      <c r="DT22">
        <v>0.103907</v>
      </c>
      <c r="DU22">
        <v>28658</v>
      </c>
      <c r="DV22">
        <v>29618.1</v>
      </c>
      <c r="DW22">
        <v>29436.2</v>
      </c>
      <c r="DX22">
        <v>30594.7</v>
      </c>
      <c r="DY22">
        <v>34294.6</v>
      </c>
      <c r="DZ22">
        <v>35846.699999999997</v>
      </c>
      <c r="EA22">
        <v>40437.4</v>
      </c>
      <c r="EB22">
        <v>42341.7</v>
      </c>
      <c r="EC22">
        <v>2.2355</v>
      </c>
      <c r="ED22">
        <v>1.85588</v>
      </c>
      <c r="EE22">
        <v>0.13211400000000001</v>
      </c>
      <c r="EF22">
        <v>0</v>
      </c>
      <c r="EG22">
        <v>23.760899999999999</v>
      </c>
      <c r="EH22">
        <v>999.9</v>
      </c>
      <c r="EI22">
        <v>45.433999999999997</v>
      </c>
      <c r="EJ22">
        <v>32.176000000000002</v>
      </c>
      <c r="EK22">
        <v>21.802600000000002</v>
      </c>
      <c r="EL22">
        <v>61.271599999999999</v>
      </c>
      <c r="EM22">
        <v>26.1218</v>
      </c>
      <c r="EN22">
        <v>1</v>
      </c>
      <c r="EO22">
        <v>-0.165633</v>
      </c>
      <c r="EP22">
        <v>-1.2137100000000001</v>
      </c>
      <c r="EQ22">
        <v>20.294699999999999</v>
      </c>
      <c r="ER22">
        <v>5.2411000000000003</v>
      </c>
      <c r="ES22">
        <v>11.8301</v>
      </c>
      <c r="ET22">
        <v>4.9820500000000001</v>
      </c>
      <c r="EU22">
        <v>3.29955</v>
      </c>
      <c r="EV22">
        <v>6572.2</v>
      </c>
      <c r="EW22">
        <v>9999</v>
      </c>
      <c r="EX22">
        <v>226.6</v>
      </c>
      <c r="EY22">
        <v>95</v>
      </c>
      <c r="EZ22">
        <v>1.8736299999999999</v>
      </c>
      <c r="FA22">
        <v>1.8793800000000001</v>
      </c>
      <c r="FB22">
        <v>1.8797299999999999</v>
      </c>
      <c r="FC22">
        <v>1.8803399999999999</v>
      </c>
      <c r="FD22">
        <v>1.8779399999999999</v>
      </c>
      <c r="FE22">
        <v>1.8767</v>
      </c>
      <c r="FF22">
        <v>1.87744</v>
      </c>
      <c r="FG22">
        <v>1.87517</v>
      </c>
      <c r="FH22">
        <v>0</v>
      </c>
      <c r="FI22">
        <v>0</v>
      </c>
      <c r="FJ22">
        <v>0</v>
      </c>
      <c r="FK22">
        <v>0</v>
      </c>
      <c r="FL22" t="s">
        <v>352</v>
      </c>
      <c r="FM22" t="s">
        <v>353</v>
      </c>
      <c r="FN22" t="s">
        <v>354</v>
      </c>
      <c r="FO22" t="s">
        <v>354</v>
      </c>
      <c r="FP22" t="s">
        <v>354</v>
      </c>
      <c r="FQ22" t="s">
        <v>354</v>
      </c>
      <c r="FR22">
        <v>0</v>
      </c>
      <c r="FS22">
        <v>100</v>
      </c>
      <c r="FT22">
        <v>100</v>
      </c>
      <c r="FU22">
        <v>-6.4889999999999999</v>
      </c>
      <c r="FV22">
        <v>-0.1234</v>
      </c>
      <c r="FW22">
        <v>-6.4901133218384297</v>
      </c>
      <c r="FX22">
        <v>1.4527828764109799E-4</v>
      </c>
      <c r="FY22">
        <v>-4.3579519040863002E-7</v>
      </c>
      <c r="FZ22">
        <v>2.0799061152897499E-10</v>
      </c>
      <c r="GA22">
        <v>-0.123329999999999</v>
      </c>
      <c r="GB22">
        <v>0</v>
      </c>
      <c r="GC22">
        <v>0</v>
      </c>
      <c r="GD22">
        <v>0</v>
      </c>
      <c r="GE22">
        <v>4</v>
      </c>
      <c r="GF22">
        <v>2147</v>
      </c>
      <c r="GG22">
        <v>-1</v>
      </c>
      <c r="GH22">
        <v>-1</v>
      </c>
      <c r="GI22">
        <v>5.6</v>
      </c>
      <c r="GJ22">
        <v>5.4</v>
      </c>
      <c r="GK22">
        <v>1.0815399999999999</v>
      </c>
      <c r="GL22">
        <v>2.5781200000000002</v>
      </c>
      <c r="GM22">
        <v>1.54541</v>
      </c>
      <c r="GN22">
        <v>2.2729499999999998</v>
      </c>
      <c r="GO22">
        <v>1.5979000000000001</v>
      </c>
      <c r="GP22">
        <v>2.4450699999999999</v>
      </c>
      <c r="GQ22">
        <v>34.5321</v>
      </c>
      <c r="GR22">
        <v>14.1058</v>
      </c>
      <c r="GS22">
        <v>18</v>
      </c>
      <c r="GT22">
        <v>636.53499999999997</v>
      </c>
      <c r="GU22">
        <v>365.93099999999998</v>
      </c>
      <c r="GV22">
        <v>25.8064</v>
      </c>
      <c r="GW22">
        <v>24.7865</v>
      </c>
      <c r="GX22">
        <v>30.0001</v>
      </c>
      <c r="GY22">
        <v>24.874400000000001</v>
      </c>
      <c r="GZ22">
        <v>24.866199999999999</v>
      </c>
      <c r="HA22">
        <v>21.706</v>
      </c>
      <c r="HB22">
        <v>10</v>
      </c>
      <c r="HC22">
        <v>-30</v>
      </c>
      <c r="HD22">
        <v>25.852799999999998</v>
      </c>
      <c r="HE22">
        <v>415.51</v>
      </c>
      <c r="HF22">
        <v>0</v>
      </c>
      <c r="HG22">
        <v>100.27200000000001</v>
      </c>
      <c r="HH22">
        <v>98.229500000000002</v>
      </c>
    </row>
    <row r="23" spans="1:216" x14ac:dyDescent="0.2">
      <c r="A23">
        <v>5</v>
      </c>
      <c r="B23">
        <v>1690152935.0999999</v>
      </c>
      <c r="C23">
        <v>244</v>
      </c>
      <c r="D23" t="s">
        <v>361</v>
      </c>
      <c r="E23" t="s">
        <v>362</v>
      </c>
      <c r="F23" t="s">
        <v>344</v>
      </c>
      <c r="G23" t="s">
        <v>345</v>
      </c>
      <c r="H23" t="s">
        <v>346</v>
      </c>
      <c r="I23" t="s">
        <v>347</v>
      </c>
      <c r="J23" t="s">
        <v>348</v>
      </c>
      <c r="K23" t="s">
        <v>349</v>
      </c>
      <c r="L23">
        <v>1690152935.0999999</v>
      </c>
      <c r="M23">
        <f t="shared" si="0"/>
        <v>1.8414134840017574E-3</v>
      </c>
      <c r="N23">
        <f t="shared" si="1"/>
        <v>1.8414134840017573</v>
      </c>
      <c r="O23">
        <f t="shared" si="2"/>
        <v>14.474415116716106</v>
      </c>
      <c r="P23">
        <f t="shared" si="3"/>
        <v>400.02100000000002</v>
      </c>
      <c r="Q23">
        <f t="shared" si="4"/>
        <v>234.72375617182931</v>
      </c>
      <c r="R23">
        <f t="shared" si="5"/>
        <v>23.614698488947671</v>
      </c>
      <c r="S23">
        <f t="shared" si="6"/>
        <v>40.244649533182006</v>
      </c>
      <c r="T23">
        <f t="shared" si="7"/>
        <v>0.14928219435292692</v>
      </c>
      <c r="U23">
        <f t="shared" si="8"/>
        <v>2.935225110078195</v>
      </c>
      <c r="V23">
        <f t="shared" si="9"/>
        <v>0.14518895967528411</v>
      </c>
      <c r="W23">
        <f t="shared" si="10"/>
        <v>9.1101512308499971E-2</v>
      </c>
      <c r="X23">
        <f t="shared" si="11"/>
        <v>165.36966560866816</v>
      </c>
      <c r="Y23">
        <f t="shared" si="12"/>
        <v>26.978607120575614</v>
      </c>
      <c r="Z23">
        <f t="shared" si="13"/>
        <v>26.010100000000001</v>
      </c>
      <c r="AA23">
        <f t="shared" si="14"/>
        <v>3.3762755916137324</v>
      </c>
      <c r="AB23">
        <f t="shared" si="15"/>
        <v>61.500710890733821</v>
      </c>
      <c r="AC23">
        <f t="shared" si="16"/>
        <v>2.1352488813395998</v>
      </c>
      <c r="AD23">
        <f t="shared" si="17"/>
        <v>3.4719092680623191</v>
      </c>
      <c r="AE23">
        <f t="shared" si="18"/>
        <v>1.2410267102741326</v>
      </c>
      <c r="AF23">
        <f t="shared" si="19"/>
        <v>-81.206334644477494</v>
      </c>
      <c r="AG23">
        <f t="shared" si="20"/>
        <v>74.833519566021792</v>
      </c>
      <c r="AH23">
        <f t="shared" si="21"/>
        <v>5.4607675824078008</v>
      </c>
      <c r="AI23">
        <f t="shared" si="22"/>
        <v>164.45761811262025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53143.927883299635</v>
      </c>
      <c r="AO23">
        <f t="shared" si="26"/>
        <v>999.86900000000003</v>
      </c>
      <c r="AP23">
        <f t="shared" si="27"/>
        <v>842.89025699931005</v>
      </c>
      <c r="AQ23">
        <f t="shared" si="28"/>
        <v>0.84300069008971179</v>
      </c>
      <c r="AR23">
        <f t="shared" si="29"/>
        <v>0.16539133187314353</v>
      </c>
      <c r="AS23">
        <v>1690152935.0999999</v>
      </c>
      <c r="AT23">
        <v>400.02100000000002</v>
      </c>
      <c r="AU23">
        <v>415.22500000000002</v>
      </c>
      <c r="AV23">
        <v>21.223800000000001</v>
      </c>
      <c r="AW23">
        <v>19.4223</v>
      </c>
      <c r="AX23">
        <v>406.51</v>
      </c>
      <c r="AY23">
        <v>21.347100000000001</v>
      </c>
      <c r="AZ23">
        <v>600.27700000000004</v>
      </c>
      <c r="BA23">
        <v>100.506</v>
      </c>
      <c r="BB23">
        <v>0.100342</v>
      </c>
      <c r="BC23">
        <v>26.483000000000001</v>
      </c>
      <c r="BD23">
        <v>26.010100000000001</v>
      </c>
      <c r="BE23">
        <v>999.9</v>
      </c>
      <c r="BF23">
        <v>0</v>
      </c>
      <c r="BG23">
        <v>0</v>
      </c>
      <c r="BH23">
        <v>9981.8799999999992</v>
      </c>
      <c r="BI23">
        <v>0</v>
      </c>
      <c r="BJ23">
        <v>169.077</v>
      </c>
      <c r="BK23">
        <v>-15.203900000000001</v>
      </c>
      <c r="BL23">
        <v>408.69499999999999</v>
      </c>
      <c r="BM23">
        <v>423.44900000000001</v>
      </c>
      <c r="BN23">
        <v>1.8014600000000001</v>
      </c>
      <c r="BO23">
        <v>415.22500000000002</v>
      </c>
      <c r="BP23">
        <v>19.4223</v>
      </c>
      <c r="BQ23">
        <v>2.1331199999999999</v>
      </c>
      <c r="BR23">
        <v>1.9520599999999999</v>
      </c>
      <c r="BS23">
        <v>18.468699999999998</v>
      </c>
      <c r="BT23">
        <v>17.0608</v>
      </c>
      <c r="BU23">
        <v>999.86900000000003</v>
      </c>
      <c r="BV23">
        <v>0.89997300000000002</v>
      </c>
      <c r="BW23">
        <v>0.100027</v>
      </c>
      <c r="BX23">
        <v>0</v>
      </c>
      <c r="BY23">
        <v>2.4944999999999999</v>
      </c>
      <c r="BZ23">
        <v>0</v>
      </c>
      <c r="CA23">
        <v>7667.31</v>
      </c>
      <c r="CB23">
        <v>9554.0400000000009</v>
      </c>
      <c r="CC23">
        <v>38.686999999999998</v>
      </c>
      <c r="CD23">
        <v>41.5</v>
      </c>
      <c r="CE23">
        <v>40.5</v>
      </c>
      <c r="CF23">
        <v>39.436999999999998</v>
      </c>
      <c r="CG23">
        <v>38.75</v>
      </c>
      <c r="CH23">
        <v>899.86</v>
      </c>
      <c r="CI23">
        <v>100.01</v>
      </c>
      <c r="CJ23">
        <v>0</v>
      </c>
      <c r="CK23">
        <v>1690152941.2</v>
      </c>
      <c r="CL23">
        <v>0</v>
      </c>
      <c r="CM23">
        <v>1690152550.0999999</v>
      </c>
      <c r="CN23" t="s">
        <v>350</v>
      </c>
      <c r="CO23">
        <v>1690152538.0999999</v>
      </c>
      <c r="CP23">
        <v>1690152550.0999999</v>
      </c>
      <c r="CQ23">
        <v>24</v>
      </c>
      <c r="CR23">
        <v>-0.20100000000000001</v>
      </c>
      <c r="CS23">
        <v>-3.5000000000000003E-2</v>
      </c>
      <c r="CT23">
        <v>-6.4909999999999997</v>
      </c>
      <c r="CU23">
        <v>-0.123</v>
      </c>
      <c r="CV23">
        <v>416</v>
      </c>
      <c r="CW23">
        <v>20</v>
      </c>
      <c r="CX23">
        <v>0.08</v>
      </c>
      <c r="CY23">
        <v>0.03</v>
      </c>
      <c r="CZ23">
        <v>14.4811137677896</v>
      </c>
      <c r="DA23">
        <v>-0.113797284290815</v>
      </c>
      <c r="DB23">
        <v>4.3621208583237897E-2</v>
      </c>
      <c r="DC23">
        <v>1</v>
      </c>
      <c r="DD23">
        <v>415.251714285714</v>
      </c>
      <c r="DE23">
        <v>-0.125766233765884</v>
      </c>
      <c r="DF23">
        <v>3.4587560187561303E-2</v>
      </c>
      <c r="DG23">
        <v>-1</v>
      </c>
      <c r="DH23">
        <v>999.98934999999994</v>
      </c>
      <c r="DI23">
        <v>4.0838855137511301E-2</v>
      </c>
      <c r="DJ23">
        <v>0.14600762822537</v>
      </c>
      <c r="DK23">
        <v>1</v>
      </c>
      <c r="DL23">
        <v>2</v>
      </c>
      <c r="DM23">
        <v>2</v>
      </c>
      <c r="DN23" t="s">
        <v>351</v>
      </c>
      <c r="DO23">
        <v>3.1570299999999998</v>
      </c>
      <c r="DP23">
        <v>2.8319999999999999</v>
      </c>
      <c r="DQ23">
        <v>9.5416799999999996E-2</v>
      </c>
      <c r="DR23">
        <v>9.7285499999999997E-2</v>
      </c>
      <c r="DS23">
        <v>0.11083999999999999</v>
      </c>
      <c r="DT23">
        <v>0.10373300000000001</v>
      </c>
      <c r="DU23">
        <v>28658.9</v>
      </c>
      <c r="DV23">
        <v>29619.7</v>
      </c>
      <c r="DW23">
        <v>29437.3</v>
      </c>
      <c r="DX23">
        <v>30594.5</v>
      </c>
      <c r="DY23">
        <v>34309.800000000003</v>
      </c>
      <c r="DZ23">
        <v>35853.699999999997</v>
      </c>
      <c r="EA23">
        <v>40438.5</v>
      </c>
      <c r="EB23">
        <v>42341.7</v>
      </c>
      <c r="EC23">
        <v>2.23522</v>
      </c>
      <c r="ED23">
        <v>1.85625</v>
      </c>
      <c r="EE23">
        <v>0.129081</v>
      </c>
      <c r="EF23">
        <v>0</v>
      </c>
      <c r="EG23">
        <v>23.891999999999999</v>
      </c>
      <c r="EH23">
        <v>999.9</v>
      </c>
      <c r="EI23">
        <v>45.360999999999997</v>
      </c>
      <c r="EJ23">
        <v>32.146000000000001</v>
      </c>
      <c r="EK23">
        <v>21.7288</v>
      </c>
      <c r="EL23">
        <v>61.4116</v>
      </c>
      <c r="EM23">
        <v>25.5489</v>
      </c>
      <c r="EN23">
        <v>1</v>
      </c>
      <c r="EO23">
        <v>-0.166517</v>
      </c>
      <c r="EP23">
        <v>-8.3668300000000001E-2</v>
      </c>
      <c r="EQ23">
        <v>20.3017</v>
      </c>
      <c r="ER23">
        <v>5.2409499999999998</v>
      </c>
      <c r="ES23">
        <v>11.8301</v>
      </c>
      <c r="ET23">
        <v>4.9820500000000001</v>
      </c>
      <c r="EU23">
        <v>3.29983</v>
      </c>
      <c r="EV23">
        <v>6573.4</v>
      </c>
      <c r="EW23">
        <v>9999</v>
      </c>
      <c r="EX23">
        <v>226.6</v>
      </c>
      <c r="EY23">
        <v>95</v>
      </c>
      <c r="EZ23">
        <v>1.8736299999999999</v>
      </c>
      <c r="FA23">
        <v>1.8793299999999999</v>
      </c>
      <c r="FB23">
        <v>1.8797299999999999</v>
      </c>
      <c r="FC23">
        <v>1.8803399999999999</v>
      </c>
      <c r="FD23">
        <v>1.8778999999999999</v>
      </c>
      <c r="FE23">
        <v>1.8767100000000001</v>
      </c>
      <c r="FF23">
        <v>1.87744</v>
      </c>
      <c r="FG23">
        <v>1.8751599999999999</v>
      </c>
      <c r="FH23">
        <v>0</v>
      </c>
      <c r="FI23">
        <v>0</v>
      </c>
      <c r="FJ23">
        <v>0</v>
      </c>
      <c r="FK23">
        <v>0</v>
      </c>
      <c r="FL23" t="s">
        <v>352</v>
      </c>
      <c r="FM23" t="s">
        <v>353</v>
      </c>
      <c r="FN23" t="s">
        <v>354</v>
      </c>
      <c r="FO23" t="s">
        <v>354</v>
      </c>
      <c r="FP23" t="s">
        <v>354</v>
      </c>
      <c r="FQ23" t="s">
        <v>354</v>
      </c>
      <c r="FR23">
        <v>0</v>
      </c>
      <c r="FS23">
        <v>100</v>
      </c>
      <c r="FT23">
        <v>100</v>
      </c>
      <c r="FU23">
        <v>-6.4889999999999999</v>
      </c>
      <c r="FV23">
        <v>-0.12330000000000001</v>
      </c>
      <c r="FW23">
        <v>-6.4901133218384297</v>
      </c>
      <c r="FX23">
        <v>1.4527828764109799E-4</v>
      </c>
      <c r="FY23">
        <v>-4.3579519040863002E-7</v>
      </c>
      <c r="FZ23">
        <v>2.0799061152897499E-10</v>
      </c>
      <c r="GA23">
        <v>-0.123329999999999</v>
      </c>
      <c r="GB23">
        <v>0</v>
      </c>
      <c r="GC23">
        <v>0</v>
      </c>
      <c r="GD23">
        <v>0</v>
      </c>
      <c r="GE23">
        <v>4</v>
      </c>
      <c r="GF23">
        <v>2147</v>
      </c>
      <c r="GG23">
        <v>-1</v>
      </c>
      <c r="GH23">
        <v>-1</v>
      </c>
      <c r="GI23">
        <v>6.6</v>
      </c>
      <c r="GJ23">
        <v>6.4</v>
      </c>
      <c r="GK23">
        <v>1.0803199999999999</v>
      </c>
      <c r="GL23">
        <v>2.5854499999999998</v>
      </c>
      <c r="GM23">
        <v>1.54541</v>
      </c>
      <c r="GN23">
        <v>2.2729499999999998</v>
      </c>
      <c r="GO23">
        <v>1.5979000000000001</v>
      </c>
      <c r="GP23">
        <v>2.3730500000000001</v>
      </c>
      <c r="GQ23">
        <v>34.5092</v>
      </c>
      <c r="GR23">
        <v>14.097</v>
      </c>
      <c r="GS23">
        <v>18</v>
      </c>
      <c r="GT23">
        <v>636.17200000000003</v>
      </c>
      <c r="GU23">
        <v>366.05099999999999</v>
      </c>
      <c r="GV23">
        <v>25.527899999999999</v>
      </c>
      <c r="GW23">
        <v>24.767199999999999</v>
      </c>
      <c r="GX23">
        <v>29.998899999999999</v>
      </c>
      <c r="GY23">
        <v>24.860700000000001</v>
      </c>
      <c r="GZ23">
        <v>24.854399999999998</v>
      </c>
      <c r="HA23">
        <v>21.692699999999999</v>
      </c>
      <c r="HB23">
        <v>10</v>
      </c>
      <c r="HC23">
        <v>-30</v>
      </c>
      <c r="HD23">
        <v>25.575700000000001</v>
      </c>
      <c r="HE23">
        <v>415.255</v>
      </c>
      <c r="HF23">
        <v>0</v>
      </c>
      <c r="HG23">
        <v>100.27500000000001</v>
      </c>
      <c r="HH23">
        <v>98.229299999999995</v>
      </c>
    </row>
    <row r="24" spans="1:216" x14ac:dyDescent="0.2">
      <c r="A24">
        <v>6</v>
      </c>
      <c r="B24">
        <v>1690152996.0999999</v>
      </c>
      <c r="C24">
        <v>305</v>
      </c>
      <c r="D24" t="s">
        <v>363</v>
      </c>
      <c r="E24" t="s">
        <v>364</v>
      </c>
      <c r="F24" t="s">
        <v>344</v>
      </c>
      <c r="G24" t="s">
        <v>345</v>
      </c>
      <c r="H24" t="s">
        <v>346</v>
      </c>
      <c r="I24" t="s">
        <v>347</v>
      </c>
      <c r="J24" t="s">
        <v>348</v>
      </c>
      <c r="K24" t="s">
        <v>349</v>
      </c>
      <c r="L24">
        <v>1690152996.0999999</v>
      </c>
      <c r="M24">
        <f t="shared" si="0"/>
        <v>1.824046566128562E-3</v>
      </c>
      <c r="N24">
        <f t="shared" si="1"/>
        <v>1.8240465661285619</v>
      </c>
      <c r="O24">
        <f t="shared" si="2"/>
        <v>14.06695838880349</v>
      </c>
      <c r="P24">
        <f t="shared" si="3"/>
        <v>400.01600000000002</v>
      </c>
      <c r="Q24">
        <f t="shared" si="4"/>
        <v>239.50405873816538</v>
      </c>
      <c r="R24">
        <f t="shared" si="5"/>
        <v>24.094530339161341</v>
      </c>
      <c r="S24">
        <f t="shared" si="6"/>
        <v>40.242314468193605</v>
      </c>
      <c r="T24">
        <f t="shared" si="7"/>
        <v>0.14956174723099216</v>
      </c>
      <c r="U24">
        <f t="shared" si="8"/>
        <v>2.9403080003104409</v>
      </c>
      <c r="V24">
        <f t="shared" si="9"/>
        <v>0.14546028734449684</v>
      </c>
      <c r="W24">
        <f t="shared" si="10"/>
        <v>9.1271811039037976E-2</v>
      </c>
      <c r="X24">
        <f t="shared" si="11"/>
        <v>124.0246960418928</v>
      </c>
      <c r="Y24">
        <f t="shared" si="12"/>
        <v>26.764233840249084</v>
      </c>
      <c r="Z24">
        <f t="shared" si="13"/>
        <v>25.8947</v>
      </c>
      <c r="AA24">
        <f t="shared" si="14"/>
        <v>3.3532907329602533</v>
      </c>
      <c r="AB24">
        <f t="shared" si="15"/>
        <v>61.147518343702146</v>
      </c>
      <c r="AC24">
        <f t="shared" si="16"/>
        <v>2.1261176402214002</v>
      </c>
      <c r="AD24">
        <f t="shared" si="17"/>
        <v>3.477030135991412</v>
      </c>
      <c r="AE24">
        <f t="shared" si="18"/>
        <v>1.2271730927388531</v>
      </c>
      <c r="AF24">
        <f t="shared" si="19"/>
        <v>-80.440453566269582</v>
      </c>
      <c r="AG24">
        <f t="shared" si="20"/>
        <v>97.219018816981119</v>
      </c>
      <c r="AH24">
        <f t="shared" si="21"/>
        <v>7.0788175390978587</v>
      </c>
      <c r="AI24">
        <f t="shared" si="22"/>
        <v>147.88207883170219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53287.083288598857</v>
      </c>
      <c r="AO24">
        <f t="shared" si="26"/>
        <v>749.88499999999999</v>
      </c>
      <c r="AP24">
        <f t="shared" si="27"/>
        <v>632.15368499579938</v>
      </c>
      <c r="AQ24">
        <f t="shared" si="28"/>
        <v>0.84300084012321808</v>
      </c>
      <c r="AR24">
        <f t="shared" si="29"/>
        <v>0.16539162143781086</v>
      </c>
      <c r="AS24">
        <v>1690152996.0999999</v>
      </c>
      <c r="AT24">
        <v>400.01600000000002</v>
      </c>
      <c r="AU24">
        <v>414.80599999999998</v>
      </c>
      <c r="AV24">
        <v>21.134</v>
      </c>
      <c r="AW24">
        <v>19.349299999999999</v>
      </c>
      <c r="AX24">
        <v>406.505</v>
      </c>
      <c r="AY24">
        <v>21.257400000000001</v>
      </c>
      <c r="AZ24">
        <v>600.26800000000003</v>
      </c>
      <c r="BA24">
        <v>100.502</v>
      </c>
      <c r="BB24">
        <v>9.9762100000000006E-2</v>
      </c>
      <c r="BC24">
        <v>26.507999999999999</v>
      </c>
      <c r="BD24">
        <v>25.8947</v>
      </c>
      <c r="BE24">
        <v>999.9</v>
      </c>
      <c r="BF24">
        <v>0</v>
      </c>
      <c r="BG24">
        <v>0</v>
      </c>
      <c r="BH24">
        <v>10011.200000000001</v>
      </c>
      <c r="BI24">
        <v>0</v>
      </c>
      <c r="BJ24">
        <v>171.93199999999999</v>
      </c>
      <c r="BK24">
        <v>-14.790100000000001</v>
      </c>
      <c r="BL24">
        <v>408.65300000000002</v>
      </c>
      <c r="BM24">
        <v>422.99099999999999</v>
      </c>
      <c r="BN24">
        <v>1.7847</v>
      </c>
      <c r="BO24">
        <v>414.80599999999998</v>
      </c>
      <c r="BP24">
        <v>19.349299999999999</v>
      </c>
      <c r="BQ24">
        <v>2.1240000000000001</v>
      </c>
      <c r="BR24">
        <v>1.9446399999999999</v>
      </c>
      <c r="BS24">
        <v>18.400300000000001</v>
      </c>
      <c r="BT24">
        <v>17.000599999999999</v>
      </c>
      <c r="BU24">
        <v>749.88499999999999</v>
      </c>
      <c r="BV24">
        <v>0.89997400000000005</v>
      </c>
      <c r="BW24">
        <v>0.100026</v>
      </c>
      <c r="BX24">
        <v>0</v>
      </c>
      <c r="BY24">
        <v>2.1223999999999998</v>
      </c>
      <c r="BZ24">
        <v>0</v>
      </c>
      <c r="CA24">
        <v>6279.26</v>
      </c>
      <c r="CB24">
        <v>7165.37</v>
      </c>
      <c r="CC24">
        <v>38.186999999999998</v>
      </c>
      <c r="CD24">
        <v>41.311999999999998</v>
      </c>
      <c r="CE24">
        <v>40.25</v>
      </c>
      <c r="CF24">
        <v>39.25</v>
      </c>
      <c r="CG24">
        <v>38.436999999999998</v>
      </c>
      <c r="CH24">
        <v>674.88</v>
      </c>
      <c r="CI24">
        <v>75.010000000000005</v>
      </c>
      <c r="CJ24">
        <v>0</v>
      </c>
      <c r="CK24">
        <v>1690153002.4000001</v>
      </c>
      <c r="CL24">
        <v>0</v>
      </c>
      <c r="CM24">
        <v>1690152550.0999999</v>
      </c>
      <c r="CN24" t="s">
        <v>350</v>
      </c>
      <c r="CO24">
        <v>1690152538.0999999</v>
      </c>
      <c r="CP24">
        <v>1690152550.0999999</v>
      </c>
      <c r="CQ24">
        <v>24</v>
      </c>
      <c r="CR24">
        <v>-0.20100000000000001</v>
      </c>
      <c r="CS24">
        <v>-3.5000000000000003E-2</v>
      </c>
      <c r="CT24">
        <v>-6.4909999999999997</v>
      </c>
      <c r="CU24">
        <v>-0.123</v>
      </c>
      <c r="CV24">
        <v>416</v>
      </c>
      <c r="CW24">
        <v>20</v>
      </c>
      <c r="CX24">
        <v>0.08</v>
      </c>
      <c r="CY24">
        <v>0.03</v>
      </c>
      <c r="CZ24">
        <v>14.0241114740902</v>
      </c>
      <c r="DA24">
        <v>0.284215726972044</v>
      </c>
      <c r="DB24">
        <v>3.53253074744573E-2</v>
      </c>
      <c r="DC24">
        <v>1</v>
      </c>
      <c r="DD24">
        <v>414.7364</v>
      </c>
      <c r="DE24">
        <v>0.33473684210554799</v>
      </c>
      <c r="DF24">
        <v>4.10358379955824E-2</v>
      </c>
      <c r="DG24">
        <v>-1</v>
      </c>
      <c r="DH24">
        <v>750.00723809523799</v>
      </c>
      <c r="DI24">
        <v>5.8143175005495699E-2</v>
      </c>
      <c r="DJ24">
        <v>0.14803407096949001</v>
      </c>
      <c r="DK24">
        <v>1</v>
      </c>
      <c r="DL24">
        <v>2</v>
      </c>
      <c r="DM24">
        <v>2</v>
      </c>
      <c r="DN24" t="s">
        <v>351</v>
      </c>
      <c r="DO24">
        <v>3.1570200000000002</v>
      </c>
      <c r="DP24">
        <v>2.83168</v>
      </c>
      <c r="DQ24">
        <v>9.5415E-2</v>
      </c>
      <c r="DR24">
        <v>9.7211000000000006E-2</v>
      </c>
      <c r="DS24">
        <v>0.110504</v>
      </c>
      <c r="DT24">
        <v>0.103454</v>
      </c>
      <c r="DU24">
        <v>28658.7</v>
      </c>
      <c r="DV24">
        <v>29623.9</v>
      </c>
      <c r="DW24">
        <v>29436.9</v>
      </c>
      <c r="DX24">
        <v>30596.2</v>
      </c>
      <c r="DY24">
        <v>34322.300000000003</v>
      </c>
      <c r="DZ24">
        <v>35866.800000000003</v>
      </c>
      <c r="EA24">
        <v>40437.800000000003</v>
      </c>
      <c r="EB24">
        <v>42343.9</v>
      </c>
      <c r="EC24">
        <v>2.2357</v>
      </c>
      <c r="ED24">
        <v>1.8566499999999999</v>
      </c>
      <c r="EE24">
        <v>0.12534100000000001</v>
      </c>
      <c r="EF24">
        <v>0</v>
      </c>
      <c r="EG24">
        <v>23.837700000000002</v>
      </c>
      <c r="EH24">
        <v>999.9</v>
      </c>
      <c r="EI24">
        <v>45.262999999999998</v>
      </c>
      <c r="EJ24">
        <v>32.136000000000003</v>
      </c>
      <c r="EK24">
        <v>21.672699999999999</v>
      </c>
      <c r="EL24">
        <v>61.161700000000003</v>
      </c>
      <c r="EM24">
        <v>25.428699999999999</v>
      </c>
      <c r="EN24">
        <v>1</v>
      </c>
      <c r="EO24">
        <v>-0.16697400000000001</v>
      </c>
      <c r="EP24">
        <v>-2.0790700000000002</v>
      </c>
      <c r="EQ24">
        <v>20.289899999999999</v>
      </c>
      <c r="ER24">
        <v>5.2418500000000003</v>
      </c>
      <c r="ES24">
        <v>11.8302</v>
      </c>
      <c r="ET24">
        <v>4.9829499999999998</v>
      </c>
      <c r="EU24">
        <v>3.2999000000000001</v>
      </c>
      <c r="EV24">
        <v>6574.8</v>
      </c>
      <c r="EW24">
        <v>9999</v>
      </c>
      <c r="EX24">
        <v>226.6</v>
      </c>
      <c r="EY24">
        <v>95</v>
      </c>
      <c r="EZ24">
        <v>1.8736299999999999</v>
      </c>
      <c r="FA24">
        <v>1.8793</v>
      </c>
      <c r="FB24">
        <v>1.8796999999999999</v>
      </c>
      <c r="FC24">
        <v>1.8803300000000001</v>
      </c>
      <c r="FD24">
        <v>1.8778999999999999</v>
      </c>
      <c r="FE24">
        <v>1.8766799999999999</v>
      </c>
      <c r="FF24">
        <v>1.87741</v>
      </c>
      <c r="FG24">
        <v>1.8751500000000001</v>
      </c>
      <c r="FH24">
        <v>0</v>
      </c>
      <c r="FI24">
        <v>0</v>
      </c>
      <c r="FJ24">
        <v>0</v>
      </c>
      <c r="FK24">
        <v>0</v>
      </c>
      <c r="FL24" t="s">
        <v>352</v>
      </c>
      <c r="FM24" t="s">
        <v>353</v>
      </c>
      <c r="FN24" t="s">
        <v>354</v>
      </c>
      <c r="FO24" t="s">
        <v>354</v>
      </c>
      <c r="FP24" t="s">
        <v>354</v>
      </c>
      <c r="FQ24" t="s">
        <v>354</v>
      </c>
      <c r="FR24">
        <v>0</v>
      </c>
      <c r="FS24">
        <v>100</v>
      </c>
      <c r="FT24">
        <v>100</v>
      </c>
      <c r="FU24">
        <v>-6.4889999999999999</v>
      </c>
      <c r="FV24">
        <v>-0.1234</v>
      </c>
      <c r="FW24">
        <v>-6.4901133218384297</v>
      </c>
      <c r="FX24">
        <v>1.4527828764109799E-4</v>
      </c>
      <c r="FY24">
        <v>-4.3579519040863002E-7</v>
      </c>
      <c r="FZ24">
        <v>2.0799061152897499E-10</v>
      </c>
      <c r="GA24">
        <v>-0.123329999999999</v>
      </c>
      <c r="GB24">
        <v>0</v>
      </c>
      <c r="GC24">
        <v>0</v>
      </c>
      <c r="GD24">
        <v>0</v>
      </c>
      <c r="GE24">
        <v>4</v>
      </c>
      <c r="GF24">
        <v>2147</v>
      </c>
      <c r="GG24">
        <v>-1</v>
      </c>
      <c r="GH24">
        <v>-1</v>
      </c>
      <c r="GI24">
        <v>7.6</v>
      </c>
      <c r="GJ24">
        <v>7.4</v>
      </c>
      <c r="GK24">
        <v>1.0803199999999999</v>
      </c>
      <c r="GL24">
        <v>2.5817899999999998</v>
      </c>
      <c r="GM24">
        <v>1.54541</v>
      </c>
      <c r="GN24">
        <v>2.2729499999999998</v>
      </c>
      <c r="GO24">
        <v>1.5979000000000001</v>
      </c>
      <c r="GP24">
        <v>2.4084500000000002</v>
      </c>
      <c r="GQ24">
        <v>34.486400000000003</v>
      </c>
      <c r="GR24">
        <v>14.0883</v>
      </c>
      <c r="GS24">
        <v>18</v>
      </c>
      <c r="GT24">
        <v>636.31799999999998</v>
      </c>
      <c r="GU24">
        <v>366.13</v>
      </c>
      <c r="GV24">
        <v>26.920500000000001</v>
      </c>
      <c r="GW24">
        <v>24.745899999999999</v>
      </c>
      <c r="GX24">
        <v>30</v>
      </c>
      <c r="GY24">
        <v>24.843399999999999</v>
      </c>
      <c r="GZ24">
        <v>24.834900000000001</v>
      </c>
      <c r="HA24">
        <v>21.672799999999999</v>
      </c>
      <c r="HB24">
        <v>10</v>
      </c>
      <c r="HC24">
        <v>-30</v>
      </c>
      <c r="HD24">
        <v>26.9513</v>
      </c>
      <c r="HE24">
        <v>414.77699999999999</v>
      </c>
      <c r="HF24">
        <v>0</v>
      </c>
      <c r="HG24">
        <v>100.273</v>
      </c>
      <c r="HH24">
        <v>98.234499999999997</v>
      </c>
    </row>
    <row r="25" spans="1:216" x14ac:dyDescent="0.2">
      <c r="A25">
        <v>7</v>
      </c>
      <c r="B25">
        <v>1690153057.0999999</v>
      </c>
      <c r="C25">
        <v>366</v>
      </c>
      <c r="D25" t="s">
        <v>365</v>
      </c>
      <c r="E25" t="s">
        <v>366</v>
      </c>
      <c r="F25" t="s">
        <v>344</v>
      </c>
      <c r="G25" t="s">
        <v>345</v>
      </c>
      <c r="H25" t="s">
        <v>346</v>
      </c>
      <c r="I25" t="s">
        <v>347</v>
      </c>
      <c r="J25" t="s">
        <v>348</v>
      </c>
      <c r="K25" t="s">
        <v>349</v>
      </c>
      <c r="L25">
        <v>1690153057.0999999</v>
      </c>
      <c r="M25">
        <f t="shared" si="0"/>
        <v>1.8053061410275028E-3</v>
      </c>
      <c r="N25">
        <f t="shared" si="1"/>
        <v>1.8053061410275029</v>
      </c>
      <c r="O25">
        <f t="shared" si="2"/>
        <v>13.445681660324075</v>
      </c>
      <c r="P25">
        <f t="shared" si="3"/>
        <v>399.97800000000001</v>
      </c>
      <c r="Q25">
        <f t="shared" si="4"/>
        <v>239.67316694410468</v>
      </c>
      <c r="R25">
        <f t="shared" si="5"/>
        <v>24.112483855550508</v>
      </c>
      <c r="S25">
        <f t="shared" si="6"/>
        <v>40.240061874864004</v>
      </c>
      <c r="T25">
        <f t="shared" si="7"/>
        <v>0.14320757376631787</v>
      </c>
      <c r="U25">
        <f t="shared" si="8"/>
        <v>2.934217009669339</v>
      </c>
      <c r="V25">
        <f t="shared" si="9"/>
        <v>0.13943489614324228</v>
      </c>
      <c r="W25">
        <f t="shared" si="10"/>
        <v>8.747749199385832E-2</v>
      </c>
      <c r="X25">
        <f t="shared" si="11"/>
        <v>99.215286262568142</v>
      </c>
      <c r="Y25">
        <f t="shared" si="12"/>
        <v>26.861840978034881</v>
      </c>
      <c r="Z25">
        <f t="shared" si="13"/>
        <v>26.062100000000001</v>
      </c>
      <c r="AA25">
        <f t="shared" si="14"/>
        <v>3.3866776115645618</v>
      </c>
      <c r="AB25">
        <f t="shared" si="15"/>
        <v>60.114423251337989</v>
      </c>
      <c r="AC25">
        <f t="shared" si="16"/>
        <v>2.1197517855912</v>
      </c>
      <c r="AD25">
        <f t="shared" si="17"/>
        <v>3.5261949977105038</v>
      </c>
      <c r="AE25">
        <f t="shared" si="18"/>
        <v>1.2669258259733618</v>
      </c>
      <c r="AF25">
        <f t="shared" si="19"/>
        <v>-79.614000819312878</v>
      </c>
      <c r="AG25">
        <f t="shared" si="20"/>
        <v>108.24907993112834</v>
      </c>
      <c r="AH25">
        <f t="shared" si="21"/>
        <v>7.9143935242401433</v>
      </c>
      <c r="AI25">
        <f t="shared" si="22"/>
        <v>135.76475889862374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53067.960633038711</v>
      </c>
      <c r="AO25">
        <f t="shared" si="26"/>
        <v>599.88300000000004</v>
      </c>
      <c r="AP25">
        <f t="shared" si="27"/>
        <v>505.70169899614933</v>
      </c>
      <c r="AQ25">
        <f t="shared" si="28"/>
        <v>0.84300055010085184</v>
      </c>
      <c r="AR25">
        <f t="shared" si="29"/>
        <v>0.16539106169464401</v>
      </c>
      <c r="AS25">
        <v>1690153057.0999999</v>
      </c>
      <c r="AT25">
        <v>399.97800000000001</v>
      </c>
      <c r="AU25">
        <v>414.13799999999998</v>
      </c>
      <c r="AV25">
        <v>21.069900000000001</v>
      </c>
      <c r="AW25">
        <v>19.303599999999999</v>
      </c>
      <c r="AX25">
        <v>406.46699999999998</v>
      </c>
      <c r="AY25">
        <v>21.193200000000001</v>
      </c>
      <c r="AZ25">
        <v>600.32899999999995</v>
      </c>
      <c r="BA25">
        <v>100.505</v>
      </c>
      <c r="BB25">
        <v>0.100688</v>
      </c>
      <c r="BC25">
        <v>26.746400000000001</v>
      </c>
      <c r="BD25">
        <v>26.062100000000001</v>
      </c>
      <c r="BE25">
        <v>999.9</v>
      </c>
      <c r="BF25">
        <v>0</v>
      </c>
      <c r="BG25">
        <v>0</v>
      </c>
      <c r="BH25">
        <v>9976.25</v>
      </c>
      <c r="BI25">
        <v>0</v>
      </c>
      <c r="BJ25">
        <v>177.74700000000001</v>
      </c>
      <c r="BK25">
        <v>-14.160500000000001</v>
      </c>
      <c r="BL25">
        <v>408.58600000000001</v>
      </c>
      <c r="BM25">
        <v>422.29</v>
      </c>
      <c r="BN25">
        <v>1.76634</v>
      </c>
      <c r="BO25">
        <v>414.13799999999998</v>
      </c>
      <c r="BP25">
        <v>19.303599999999999</v>
      </c>
      <c r="BQ25">
        <v>2.1176200000000001</v>
      </c>
      <c r="BR25">
        <v>1.9400999999999999</v>
      </c>
      <c r="BS25">
        <v>18.352399999999999</v>
      </c>
      <c r="BT25">
        <v>16.963699999999999</v>
      </c>
      <c r="BU25">
        <v>599.88300000000004</v>
      </c>
      <c r="BV25">
        <v>0.89998500000000003</v>
      </c>
      <c r="BW25">
        <v>0.10001500000000001</v>
      </c>
      <c r="BX25">
        <v>0</v>
      </c>
      <c r="BY25">
        <v>2.5442999999999998</v>
      </c>
      <c r="BZ25">
        <v>0</v>
      </c>
      <c r="CA25">
        <v>5486.95</v>
      </c>
      <c r="CB25">
        <v>5732.07</v>
      </c>
      <c r="CC25">
        <v>37.75</v>
      </c>
      <c r="CD25">
        <v>41.186999999999998</v>
      </c>
      <c r="CE25">
        <v>39.875</v>
      </c>
      <c r="CF25">
        <v>39.125</v>
      </c>
      <c r="CG25">
        <v>38.125</v>
      </c>
      <c r="CH25">
        <v>539.89</v>
      </c>
      <c r="CI25">
        <v>60</v>
      </c>
      <c r="CJ25">
        <v>0</v>
      </c>
      <c r="CK25">
        <v>1690153063.5999999</v>
      </c>
      <c r="CL25">
        <v>0</v>
      </c>
      <c r="CM25">
        <v>1690152550.0999999</v>
      </c>
      <c r="CN25" t="s">
        <v>350</v>
      </c>
      <c r="CO25">
        <v>1690152538.0999999</v>
      </c>
      <c r="CP25">
        <v>1690152550.0999999</v>
      </c>
      <c r="CQ25">
        <v>24</v>
      </c>
      <c r="CR25">
        <v>-0.20100000000000001</v>
      </c>
      <c r="CS25">
        <v>-3.5000000000000003E-2</v>
      </c>
      <c r="CT25">
        <v>-6.4909999999999997</v>
      </c>
      <c r="CU25">
        <v>-0.123</v>
      </c>
      <c r="CV25">
        <v>416</v>
      </c>
      <c r="CW25">
        <v>20</v>
      </c>
      <c r="CX25">
        <v>0.08</v>
      </c>
      <c r="CY25">
        <v>0.03</v>
      </c>
      <c r="CZ25">
        <v>13.369500317978</v>
      </c>
      <c r="DA25">
        <v>0.39031448917195799</v>
      </c>
      <c r="DB25">
        <v>4.7978042545271202E-2</v>
      </c>
      <c r="DC25">
        <v>1</v>
      </c>
      <c r="DD25">
        <v>414.11752380952402</v>
      </c>
      <c r="DE25">
        <v>-8.4935064933831406E-2</v>
      </c>
      <c r="DF25">
        <v>2.7684651149992301E-2</v>
      </c>
      <c r="DG25">
        <v>-1</v>
      </c>
      <c r="DH25">
        <v>600.01985000000002</v>
      </c>
      <c r="DI25">
        <v>-0.10662167746151099</v>
      </c>
      <c r="DJ25">
        <v>0.14385349317968901</v>
      </c>
      <c r="DK25">
        <v>1</v>
      </c>
      <c r="DL25">
        <v>2</v>
      </c>
      <c r="DM25">
        <v>2</v>
      </c>
      <c r="DN25" t="s">
        <v>351</v>
      </c>
      <c r="DO25">
        <v>3.1571799999999999</v>
      </c>
      <c r="DP25">
        <v>2.8323</v>
      </c>
      <c r="DQ25">
        <v>9.5415799999999995E-2</v>
      </c>
      <c r="DR25">
        <v>9.7100000000000006E-2</v>
      </c>
      <c r="DS25">
        <v>0.110273</v>
      </c>
      <c r="DT25">
        <v>0.103287</v>
      </c>
      <c r="DU25">
        <v>28661.9</v>
      </c>
      <c r="DV25">
        <v>29628.6</v>
      </c>
      <c r="DW25">
        <v>29440</v>
      </c>
      <c r="DX25">
        <v>30597.200000000001</v>
      </c>
      <c r="DY25">
        <v>34334.9</v>
      </c>
      <c r="DZ25">
        <v>35874.5</v>
      </c>
      <c r="EA25">
        <v>40442</v>
      </c>
      <c r="EB25">
        <v>42345.2</v>
      </c>
      <c r="EC25">
        <v>2.23577</v>
      </c>
      <c r="ED25">
        <v>1.8568</v>
      </c>
      <c r="EE25">
        <v>0.12507299999999999</v>
      </c>
      <c r="EF25">
        <v>0</v>
      </c>
      <c r="EG25">
        <v>24.010100000000001</v>
      </c>
      <c r="EH25">
        <v>999.9</v>
      </c>
      <c r="EI25">
        <v>45.177999999999997</v>
      </c>
      <c r="EJ25">
        <v>32.125999999999998</v>
      </c>
      <c r="EK25">
        <v>21.6174</v>
      </c>
      <c r="EL25">
        <v>61.481699999999996</v>
      </c>
      <c r="EM25">
        <v>25.492799999999999</v>
      </c>
      <c r="EN25">
        <v>1</v>
      </c>
      <c r="EO25">
        <v>-0.170376</v>
      </c>
      <c r="EP25">
        <v>-0.27857599999999999</v>
      </c>
      <c r="EQ25">
        <v>20.3048</v>
      </c>
      <c r="ER25">
        <v>5.2415500000000002</v>
      </c>
      <c r="ES25">
        <v>11.8302</v>
      </c>
      <c r="ET25">
        <v>4.9829499999999998</v>
      </c>
      <c r="EU25">
        <v>3.2999000000000001</v>
      </c>
      <c r="EV25">
        <v>6575.9</v>
      </c>
      <c r="EW25">
        <v>9999</v>
      </c>
      <c r="EX25">
        <v>226.6</v>
      </c>
      <c r="EY25">
        <v>95</v>
      </c>
      <c r="EZ25">
        <v>1.8736299999999999</v>
      </c>
      <c r="FA25">
        <v>1.87931</v>
      </c>
      <c r="FB25">
        <v>1.8797200000000001</v>
      </c>
      <c r="FC25">
        <v>1.8803399999999999</v>
      </c>
      <c r="FD25">
        <v>1.87792</v>
      </c>
      <c r="FE25">
        <v>1.8767</v>
      </c>
      <c r="FF25">
        <v>1.8774299999999999</v>
      </c>
      <c r="FG25">
        <v>1.8751500000000001</v>
      </c>
      <c r="FH25">
        <v>0</v>
      </c>
      <c r="FI25">
        <v>0</v>
      </c>
      <c r="FJ25">
        <v>0</v>
      </c>
      <c r="FK25">
        <v>0</v>
      </c>
      <c r="FL25" t="s">
        <v>352</v>
      </c>
      <c r="FM25" t="s">
        <v>353</v>
      </c>
      <c r="FN25" t="s">
        <v>354</v>
      </c>
      <c r="FO25" t="s">
        <v>354</v>
      </c>
      <c r="FP25" t="s">
        <v>354</v>
      </c>
      <c r="FQ25" t="s">
        <v>354</v>
      </c>
      <c r="FR25">
        <v>0</v>
      </c>
      <c r="FS25">
        <v>100</v>
      </c>
      <c r="FT25">
        <v>100</v>
      </c>
      <c r="FU25">
        <v>-6.4889999999999999</v>
      </c>
      <c r="FV25">
        <v>-0.12330000000000001</v>
      </c>
      <c r="FW25">
        <v>-6.4901133218384297</v>
      </c>
      <c r="FX25">
        <v>1.4527828764109799E-4</v>
      </c>
      <c r="FY25">
        <v>-4.3579519040863002E-7</v>
      </c>
      <c r="FZ25">
        <v>2.0799061152897499E-10</v>
      </c>
      <c r="GA25">
        <v>-0.123329999999999</v>
      </c>
      <c r="GB25">
        <v>0</v>
      </c>
      <c r="GC25">
        <v>0</v>
      </c>
      <c r="GD25">
        <v>0</v>
      </c>
      <c r="GE25">
        <v>4</v>
      </c>
      <c r="GF25">
        <v>2147</v>
      </c>
      <c r="GG25">
        <v>-1</v>
      </c>
      <c r="GH25">
        <v>-1</v>
      </c>
      <c r="GI25">
        <v>8.6999999999999993</v>
      </c>
      <c r="GJ25">
        <v>8.4</v>
      </c>
      <c r="GK25">
        <v>1.0790999999999999</v>
      </c>
      <c r="GL25">
        <v>2.5756800000000002</v>
      </c>
      <c r="GM25">
        <v>1.54541</v>
      </c>
      <c r="GN25">
        <v>2.2741699999999998</v>
      </c>
      <c r="GO25">
        <v>1.5979000000000001</v>
      </c>
      <c r="GP25">
        <v>2.4560499999999998</v>
      </c>
      <c r="GQ25">
        <v>34.4636</v>
      </c>
      <c r="GR25">
        <v>14.1058</v>
      </c>
      <c r="GS25">
        <v>18</v>
      </c>
      <c r="GT25">
        <v>636.10799999999995</v>
      </c>
      <c r="GU25">
        <v>366.07</v>
      </c>
      <c r="GV25">
        <v>25.9452</v>
      </c>
      <c r="GW25">
        <v>24.7163</v>
      </c>
      <c r="GX25">
        <v>29.9999</v>
      </c>
      <c r="GY25">
        <v>24.820799999999998</v>
      </c>
      <c r="GZ25">
        <v>24.814299999999999</v>
      </c>
      <c r="HA25">
        <v>21.650099999999998</v>
      </c>
      <c r="HB25">
        <v>10</v>
      </c>
      <c r="HC25">
        <v>-30</v>
      </c>
      <c r="HD25">
        <v>25.9267</v>
      </c>
      <c r="HE25">
        <v>414.12099999999998</v>
      </c>
      <c r="HF25">
        <v>0</v>
      </c>
      <c r="HG25">
        <v>100.28400000000001</v>
      </c>
      <c r="HH25">
        <v>98.237499999999997</v>
      </c>
    </row>
    <row r="26" spans="1:216" x14ac:dyDescent="0.2">
      <c r="A26">
        <v>8</v>
      </c>
      <c r="B26">
        <v>1690153118.0999999</v>
      </c>
      <c r="C26">
        <v>427</v>
      </c>
      <c r="D26" t="s">
        <v>367</v>
      </c>
      <c r="E26" t="s">
        <v>368</v>
      </c>
      <c r="F26" t="s">
        <v>344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>
        <v>1690153118.0999999</v>
      </c>
      <c r="M26">
        <f t="shared" si="0"/>
        <v>1.7595021804251943E-3</v>
      </c>
      <c r="N26">
        <f t="shared" si="1"/>
        <v>1.7595021804251942</v>
      </c>
      <c r="O26">
        <f t="shared" si="2"/>
        <v>12.672814917049903</v>
      </c>
      <c r="P26">
        <f t="shared" si="3"/>
        <v>400.05200000000002</v>
      </c>
      <c r="Q26">
        <f t="shared" si="4"/>
        <v>246.15625969188611</v>
      </c>
      <c r="R26">
        <f t="shared" si="5"/>
        <v>24.763770141727726</v>
      </c>
      <c r="S26">
        <f t="shared" si="6"/>
        <v>40.245963215149594</v>
      </c>
      <c r="T26">
        <f t="shared" si="7"/>
        <v>0.14079252810394513</v>
      </c>
      <c r="U26">
        <f t="shared" si="8"/>
        <v>2.9430628977978746</v>
      </c>
      <c r="V26">
        <f t="shared" si="9"/>
        <v>0.13715493681367844</v>
      </c>
      <c r="W26">
        <f t="shared" si="10"/>
        <v>8.6040830704656623E-2</v>
      </c>
      <c r="X26">
        <f t="shared" si="11"/>
        <v>82.692411387799751</v>
      </c>
      <c r="Y26">
        <f t="shared" si="12"/>
        <v>26.696944138351366</v>
      </c>
      <c r="Z26">
        <f t="shared" si="13"/>
        <v>25.965800000000002</v>
      </c>
      <c r="AA26">
        <f t="shared" si="14"/>
        <v>3.3674358940542382</v>
      </c>
      <c r="AB26">
        <f t="shared" si="15"/>
        <v>60.17529852386869</v>
      </c>
      <c r="AC26">
        <f t="shared" si="16"/>
        <v>2.1120046342722598</v>
      </c>
      <c r="AD26">
        <f t="shared" si="17"/>
        <v>3.5097534803828641</v>
      </c>
      <c r="AE26">
        <f t="shared" si="18"/>
        <v>1.2554312597819783</v>
      </c>
      <c r="AF26">
        <f t="shared" si="19"/>
        <v>-77.594046156751077</v>
      </c>
      <c r="AG26">
        <f t="shared" si="20"/>
        <v>111.25688455059063</v>
      </c>
      <c r="AH26">
        <f t="shared" si="21"/>
        <v>8.1027174316542556</v>
      </c>
      <c r="AI26">
        <f t="shared" si="22"/>
        <v>124.45796721329356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53338.877880154178</v>
      </c>
      <c r="AO26">
        <f t="shared" si="26"/>
        <v>499.99099999999999</v>
      </c>
      <c r="AP26">
        <f t="shared" si="27"/>
        <v>421.49184299885991</v>
      </c>
      <c r="AQ26">
        <f t="shared" si="28"/>
        <v>0.84299885997719948</v>
      </c>
      <c r="AR26">
        <f t="shared" si="29"/>
        <v>0.1653877997559951</v>
      </c>
      <c r="AS26">
        <v>1690153118.0999999</v>
      </c>
      <c r="AT26">
        <v>400.05200000000002</v>
      </c>
      <c r="AU26">
        <v>413.42200000000003</v>
      </c>
      <c r="AV26">
        <v>20.9937</v>
      </c>
      <c r="AW26">
        <v>19.271999999999998</v>
      </c>
      <c r="AX26">
        <v>406.541</v>
      </c>
      <c r="AY26">
        <v>21.117000000000001</v>
      </c>
      <c r="AZ26">
        <v>600.30100000000004</v>
      </c>
      <c r="BA26">
        <v>100.502</v>
      </c>
      <c r="BB26">
        <v>9.9829799999999996E-2</v>
      </c>
      <c r="BC26">
        <v>26.667000000000002</v>
      </c>
      <c r="BD26">
        <v>25.965800000000002</v>
      </c>
      <c r="BE26">
        <v>999.9</v>
      </c>
      <c r="BF26">
        <v>0</v>
      </c>
      <c r="BG26">
        <v>0</v>
      </c>
      <c r="BH26">
        <v>10026.9</v>
      </c>
      <c r="BI26">
        <v>0</v>
      </c>
      <c r="BJ26">
        <v>179.09100000000001</v>
      </c>
      <c r="BK26">
        <v>-13.3697</v>
      </c>
      <c r="BL26">
        <v>408.63099999999997</v>
      </c>
      <c r="BM26">
        <v>421.54599999999999</v>
      </c>
      <c r="BN26">
        <v>1.72174</v>
      </c>
      <c r="BO26">
        <v>413.42200000000003</v>
      </c>
      <c r="BP26">
        <v>19.271999999999998</v>
      </c>
      <c r="BQ26">
        <v>2.1099199999999998</v>
      </c>
      <c r="BR26">
        <v>1.9368799999999999</v>
      </c>
      <c r="BS26">
        <v>18.2943</v>
      </c>
      <c r="BT26">
        <v>16.9376</v>
      </c>
      <c r="BU26">
        <v>499.99099999999999</v>
      </c>
      <c r="BV26">
        <v>0.90003999999999995</v>
      </c>
      <c r="BW26">
        <v>9.9959900000000004E-2</v>
      </c>
      <c r="BX26">
        <v>0</v>
      </c>
      <c r="BY26">
        <v>2.4411</v>
      </c>
      <c r="BZ26">
        <v>0</v>
      </c>
      <c r="CA26">
        <v>4916.4799999999996</v>
      </c>
      <c r="CB26">
        <v>4777.63</v>
      </c>
      <c r="CC26">
        <v>37.311999999999998</v>
      </c>
      <c r="CD26">
        <v>40.936999999999998</v>
      </c>
      <c r="CE26">
        <v>39.686999999999998</v>
      </c>
      <c r="CF26">
        <v>38.875</v>
      </c>
      <c r="CG26">
        <v>37.75</v>
      </c>
      <c r="CH26">
        <v>450.01</v>
      </c>
      <c r="CI26">
        <v>49.98</v>
      </c>
      <c r="CJ26">
        <v>0</v>
      </c>
      <c r="CK26">
        <v>1690153124.2</v>
      </c>
      <c r="CL26">
        <v>0</v>
      </c>
      <c r="CM26">
        <v>1690152550.0999999</v>
      </c>
      <c r="CN26" t="s">
        <v>350</v>
      </c>
      <c r="CO26">
        <v>1690152538.0999999</v>
      </c>
      <c r="CP26">
        <v>1690152550.0999999</v>
      </c>
      <c r="CQ26">
        <v>24</v>
      </c>
      <c r="CR26">
        <v>-0.20100000000000001</v>
      </c>
      <c r="CS26">
        <v>-3.5000000000000003E-2</v>
      </c>
      <c r="CT26">
        <v>-6.4909999999999997</v>
      </c>
      <c r="CU26">
        <v>-0.123</v>
      </c>
      <c r="CV26">
        <v>416</v>
      </c>
      <c r="CW26">
        <v>20</v>
      </c>
      <c r="CX26">
        <v>0.08</v>
      </c>
      <c r="CY26">
        <v>0.03</v>
      </c>
      <c r="CZ26">
        <v>12.747186461246301</v>
      </c>
      <c r="DA26">
        <v>-0.13338200411020201</v>
      </c>
      <c r="DB26">
        <v>4.8666594701555897E-2</v>
      </c>
      <c r="DC26">
        <v>1</v>
      </c>
      <c r="DD26">
        <v>413.46064999999999</v>
      </c>
      <c r="DE26">
        <v>-0.13195488721837001</v>
      </c>
      <c r="DF26">
        <v>5.3943743844864701E-2</v>
      </c>
      <c r="DG26">
        <v>-1</v>
      </c>
      <c r="DH26">
        <v>500.00905</v>
      </c>
      <c r="DI26">
        <v>0.125686592065446</v>
      </c>
      <c r="DJ26">
        <v>1.3192706318262601E-2</v>
      </c>
      <c r="DK26">
        <v>1</v>
      </c>
      <c r="DL26">
        <v>2</v>
      </c>
      <c r="DM26">
        <v>2</v>
      </c>
      <c r="DN26" t="s">
        <v>351</v>
      </c>
      <c r="DO26">
        <v>3.1571199999999999</v>
      </c>
      <c r="DP26">
        <v>2.83188</v>
      </c>
      <c r="DQ26">
        <v>9.5430000000000001E-2</v>
      </c>
      <c r="DR26">
        <v>9.6974500000000005E-2</v>
      </c>
      <c r="DS26">
        <v>0.109989</v>
      </c>
      <c r="DT26">
        <v>0.10316699999999999</v>
      </c>
      <c r="DU26">
        <v>28661.9</v>
      </c>
      <c r="DV26">
        <v>29632.6</v>
      </c>
      <c r="DW26">
        <v>29440.400000000001</v>
      </c>
      <c r="DX26">
        <v>30596.9</v>
      </c>
      <c r="DY26">
        <v>34346.300000000003</v>
      </c>
      <c r="DZ26">
        <v>35878.400000000001</v>
      </c>
      <c r="EA26">
        <v>40442.300000000003</v>
      </c>
      <c r="EB26">
        <v>42344</v>
      </c>
      <c r="EC26">
        <v>2.2362700000000002</v>
      </c>
      <c r="ED26">
        <v>1.8573999999999999</v>
      </c>
      <c r="EE26">
        <v>0.11687699999999999</v>
      </c>
      <c r="EF26">
        <v>0</v>
      </c>
      <c r="EG26">
        <v>24.048100000000002</v>
      </c>
      <c r="EH26">
        <v>999.9</v>
      </c>
      <c r="EI26">
        <v>45.128999999999998</v>
      </c>
      <c r="EJ26">
        <v>32.095999999999997</v>
      </c>
      <c r="EK26">
        <v>21.556799999999999</v>
      </c>
      <c r="EL26">
        <v>61.081699999999998</v>
      </c>
      <c r="EM26">
        <v>25.468800000000002</v>
      </c>
      <c r="EN26">
        <v>1</v>
      </c>
      <c r="EO26">
        <v>-0.17061000000000001</v>
      </c>
      <c r="EP26">
        <v>-1.4095299999999999</v>
      </c>
      <c r="EQ26">
        <v>20.299399999999999</v>
      </c>
      <c r="ER26">
        <v>5.2409499999999998</v>
      </c>
      <c r="ES26">
        <v>11.8302</v>
      </c>
      <c r="ET26">
        <v>4.9826499999999996</v>
      </c>
      <c r="EU26">
        <v>3.29975</v>
      </c>
      <c r="EV26">
        <v>6577.3</v>
      </c>
      <c r="EW26">
        <v>9999</v>
      </c>
      <c r="EX26">
        <v>226.6</v>
      </c>
      <c r="EY26">
        <v>95.1</v>
      </c>
      <c r="EZ26">
        <v>1.8736299999999999</v>
      </c>
      <c r="FA26">
        <v>1.8793200000000001</v>
      </c>
      <c r="FB26">
        <v>1.8797200000000001</v>
      </c>
      <c r="FC26">
        <v>1.8803399999999999</v>
      </c>
      <c r="FD26">
        <v>1.87791</v>
      </c>
      <c r="FE26">
        <v>1.8767</v>
      </c>
      <c r="FF26">
        <v>1.8774299999999999</v>
      </c>
      <c r="FG26">
        <v>1.8751500000000001</v>
      </c>
      <c r="FH26">
        <v>0</v>
      </c>
      <c r="FI26">
        <v>0</v>
      </c>
      <c r="FJ26">
        <v>0</v>
      </c>
      <c r="FK26">
        <v>0</v>
      </c>
      <c r="FL26" t="s">
        <v>352</v>
      </c>
      <c r="FM26" t="s">
        <v>353</v>
      </c>
      <c r="FN26" t="s">
        <v>354</v>
      </c>
      <c r="FO26" t="s">
        <v>354</v>
      </c>
      <c r="FP26" t="s">
        <v>354</v>
      </c>
      <c r="FQ26" t="s">
        <v>354</v>
      </c>
      <c r="FR26">
        <v>0</v>
      </c>
      <c r="FS26">
        <v>100</v>
      </c>
      <c r="FT26">
        <v>100</v>
      </c>
      <c r="FU26">
        <v>-6.4889999999999999</v>
      </c>
      <c r="FV26">
        <v>-0.12330000000000001</v>
      </c>
      <c r="FW26">
        <v>-6.4901133218384297</v>
      </c>
      <c r="FX26">
        <v>1.4527828764109799E-4</v>
      </c>
      <c r="FY26">
        <v>-4.3579519040863002E-7</v>
      </c>
      <c r="FZ26">
        <v>2.0799061152897499E-10</v>
      </c>
      <c r="GA26">
        <v>-0.123329999999999</v>
      </c>
      <c r="GB26">
        <v>0</v>
      </c>
      <c r="GC26">
        <v>0</v>
      </c>
      <c r="GD26">
        <v>0</v>
      </c>
      <c r="GE26">
        <v>4</v>
      </c>
      <c r="GF26">
        <v>2147</v>
      </c>
      <c r="GG26">
        <v>-1</v>
      </c>
      <c r="GH26">
        <v>-1</v>
      </c>
      <c r="GI26">
        <v>9.6999999999999993</v>
      </c>
      <c r="GJ26">
        <v>9.5</v>
      </c>
      <c r="GK26">
        <v>1.07666</v>
      </c>
      <c r="GL26">
        <v>2.5732400000000002</v>
      </c>
      <c r="GM26">
        <v>1.54541</v>
      </c>
      <c r="GN26">
        <v>2.2729499999999998</v>
      </c>
      <c r="GO26">
        <v>1.5979000000000001</v>
      </c>
      <c r="GP26">
        <v>2.4475099999999999</v>
      </c>
      <c r="GQ26">
        <v>34.4636</v>
      </c>
      <c r="GR26">
        <v>14.097</v>
      </c>
      <c r="GS26">
        <v>18</v>
      </c>
      <c r="GT26">
        <v>636.29999999999995</v>
      </c>
      <c r="GU26">
        <v>366.28300000000002</v>
      </c>
      <c r="GV26">
        <v>26.6952</v>
      </c>
      <c r="GW26">
        <v>24.705200000000001</v>
      </c>
      <c r="GX26">
        <v>30</v>
      </c>
      <c r="GY26">
        <v>24.805900000000001</v>
      </c>
      <c r="GZ26">
        <v>24.7988</v>
      </c>
      <c r="HA26">
        <v>21.619199999999999</v>
      </c>
      <c r="HB26">
        <v>10</v>
      </c>
      <c r="HC26">
        <v>-30</v>
      </c>
      <c r="HD26">
        <v>26.716899999999999</v>
      </c>
      <c r="HE26">
        <v>413.471</v>
      </c>
      <c r="HF26">
        <v>0</v>
      </c>
      <c r="HG26">
        <v>100.285</v>
      </c>
      <c r="HH26">
        <v>98.235699999999994</v>
      </c>
    </row>
    <row r="27" spans="1:216" x14ac:dyDescent="0.2">
      <c r="A27">
        <v>9</v>
      </c>
      <c r="B27">
        <v>1690153179.0999999</v>
      </c>
      <c r="C27">
        <v>488</v>
      </c>
      <c r="D27" t="s">
        <v>369</v>
      </c>
      <c r="E27" t="s">
        <v>370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>
        <v>1690153179.0999999</v>
      </c>
      <c r="M27">
        <f t="shared" si="0"/>
        <v>1.7023422181785602E-3</v>
      </c>
      <c r="N27">
        <f t="shared" si="1"/>
        <v>1.7023422181785601</v>
      </c>
      <c r="O27">
        <f t="shared" si="2"/>
        <v>11.217337261426557</v>
      </c>
      <c r="P27">
        <f t="shared" si="3"/>
        <v>400.03399999999999</v>
      </c>
      <c r="Q27">
        <f t="shared" si="4"/>
        <v>256.7916407429401</v>
      </c>
      <c r="R27">
        <f t="shared" si="5"/>
        <v>25.834843749702777</v>
      </c>
      <c r="S27">
        <f t="shared" si="6"/>
        <v>40.245920212466004</v>
      </c>
      <c r="T27">
        <f t="shared" si="7"/>
        <v>0.13439850598580766</v>
      </c>
      <c r="U27">
        <f t="shared" si="8"/>
        <v>2.9380804904146998</v>
      </c>
      <c r="V27">
        <f t="shared" si="9"/>
        <v>0.13107413835488418</v>
      </c>
      <c r="W27">
        <f t="shared" si="10"/>
        <v>8.2213168867194458E-2</v>
      </c>
      <c r="X27">
        <f t="shared" si="11"/>
        <v>62.020695679453873</v>
      </c>
      <c r="Y27">
        <f t="shared" si="12"/>
        <v>26.67062149979035</v>
      </c>
      <c r="Z27">
        <f t="shared" si="13"/>
        <v>26.002199999999998</v>
      </c>
      <c r="AA27">
        <f t="shared" si="14"/>
        <v>3.3746977289316011</v>
      </c>
      <c r="AB27">
        <f t="shared" si="15"/>
        <v>59.653894455674184</v>
      </c>
      <c r="AC27">
        <f t="shared" si="16"/>
        <v>2.1036364240904004</v>
      </c>
      <c r="AD27">
        <f t="shared" si="17"/>
        <v>3.526402497750599</v>
      </c>
      <c r="AE27">
        <f t="shared" si="18"/>
        <v>1.2710613048412007</v>
      </c>
      <c r="AF27">
        <f t="shared" si="19"/>
        <v>-75.073291821674502</v>
      </c>
      <c r="AG27">
        <f t="shared" si="20"/>
        <v>118.03803713151173</v>
      </c>
      <c r="AH27">
        <f t="shared" si="21"/>
        <v>8.6162023948242901</v>
      </c>
      <c r="AI27">
        <f t="shared" si="22"/>
        <v>113.60164338411539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53179.924285881163</v>
      </c>
      <c r="AO27">
        <f t="shared" si="26"/>
        <v>375.00400000000002</v>
      </c>
      <c r="AP27">
        <f t="shared" si="27"/>
        <v>316.12774201007977</v>
      </c>
      <c r="AQ27">
        <f t="shared" si="28"/>
        <v>0.8429983200447988</v>
      </c>
      <c r="AR27">
        <f t="shared" si="29"/>
        <v>0.16538675768646166</v>
      </c>
      <c r="AS27">
        <v>1690153179.0999999</v>
      </c>
      <c r="AT27">
        <v>400.03399999999999</v>
      </c>
      <c r="AU27">
        <v>411.92700000000002</v>
      </c>
      <c r="AV27">
        <v>20.909600000000001</v>
      </c>
      <c r="AW27">
        <v>19.243600000000001</v>
      </c>
      <c r="AX27">
        <v>406.52300000000002</v>
      </c>
      <c r="AY27">
        <v>21.032900000000001</v>
      </c>
      <c r="AZ27">
        <v>600.26900000000001</v>
      </c>
      <c r="BA27">
        <v>100.506</v>
      </c>
      <c r="BB27">
        <v>0.100249</v>
      </c>
      <c r="BC27">
        <v>26.747399999999999</v>
      </c>
      <c r="BD27">
        <v>26.002199999999998</v>
      </c>
      <c r="BE27">
        <v>999.9</v>
      </c>
      <c r="BF27">
        <v>0</v>
      </c>
      <c r="BG27">
        <v>0</v>
      </c>
      <c r="BH27">
        <v>9998.1200000000008</v>
      </c>
      <c r="BI27">
        <v>0</v>
      </c>
      <c r="BJ27">
        <v>178.57</v>
      </c>
      <c r="BK27">
        <v>-11.892200000000001</v>
      </c>
      <c r="BL27">
        <v>408.57799999999997</v>
      </c>
      <c r="BM27">
        <v>420.00900000000001</v>
      </c>
      <c r="BN27">
        <v>1.66601</v>
      </c>
      <c r="BO27">
        <v>411.92700000000002</v>
      </c>
      <c r="BP27">
        <v>19.243600000000001</v>
      </c>
      <c r="BQ27">
        <v>2.1015299999999999</v>
      </c>
      <c r="BR27">
        <v>1.9340900000000001</v>
      </c>
      <c r="BS27">
        <v>18.230799999999999</v>
      </c>
      <c r="BT27">
        <v>16.9148</v>
      </c>
      <c r="BU27">
        <v>375.00400000000002</v>
      </c>
      <c r="BV27">
        <v>0.90006699999999995</v>
      </c>
      <c r="BW27">
        <v>9.99332E-2</v>
      </c>
      <c r="BX27">
        <v>0</v>
      </c>
      <c r="BY27">
        <v>2.74</v>
      </c>
      <c r="BZ27">
        <v>0</v>
      </c>
      <c r="CA27">
        <v>4115.71</v>
      </c>
      <c r="CB27">
        <v>3583.35</v>
      </c>
      <c r="CC27">
        <v>36.875</v>
      </c>
      <c r="CD27">
        <v>40.75</v>
      </c>
      <c r="CE27">
        <v>39.25</v>
      </c>
      <c r="CF27">
        <v>38.75</v>
      </c>
      <c r="CG27">
        <v>37.436999999999998</v>
      </c>
      <c r="CH27">
        <v>337.53</v>
      </c>
      <c r="CI27">
        <v>37.479999999999997</v>
      </c>
      <c r="CJ27">
        <v>0</v>
      </c>
      <c r="CK27">
        <v>1690153185.4000001</v>
      </c>
      <c r="CL27">
        <v>0</v>
      </c>
      <c r="CM27">
        <v>1690152550.0999999</v>
      </c>
      <c r="CN27" t="s">
        <v>350</v>
      </c>
      <c r="CO27">
        <v>1690152538.0999999</v>
      </c>
      <c r="CP27">
        <v>1690152550.0999999</v>
      </c>
      <c r="CQ27">
        <v>24</v>
      </c>
      <c r="CR27">
        <v>-0.20100000000000001</v>
      </c>
      <c r="CS27">
        <v>-3.5000000000000003E-2</v>
      </c>
      <c r="CT27">
        <v>-6.4909999999999997</v>
      </c>
      <c r="CU27">
        <v>-0.123</v>
      </c>
      <c r="CV27">
        <v>416</v>
      </c>
      <c r="CW27">
        <v>20</v>
      </c>
      <c r="CX27">
        <v>0.08</v>
      </c>
      <c r="CY27">
        <v>0.03</v>
      </c>
      <c r="CZ27">
        <v>11.1747967660579</v>
      </c>
      <c r="DA27">
        <v>0.65689893093374097</v>
      </c>
      <c r="DB27">
        <v>7.6266503451057399E-2</v>
      </c>
      <c r="DC27">
        <v>1</v>
      </c>
      <c r="DD27">
        <v>411.92685714285699</v>
      </c>
      <c r="DE27">
        <v>-0.20727272727264501</v>
      </c>
      <c r="DF27">
        <v>4.37963748383376E-2</v>
      </c>
      <c r="DG27">
        <v>-1</v>
      </c>
      <c r="DH27">
        <v>375.01014285714302</v>
      </c>
      <c r="DI27">
        <v>-5.28855861880283E-2</v>
      </c>
      <c r="DJ27">
        <v>1.36112198616582E-2</v>
      </c>
      <c r="DK27">
        <v>1</v>
      </c>
      <c r="DL27">
        <v>2</v>
      </c>
      <c r="DM27">
        <v>2</v>
      </c>
      <c r="DN27" t="s">
        <v>351</v>
      </c>
      <c r="DO27">
        <v>3.15707</v>
      </c>
      <c r="DP27">
        <v>2.8320500000000002</v>
      </c>
      <c r="DQ27">
        <v>9.5431500000000002E-2</v>
      </c>
      <c r="DR27">
        <v>9.67142E-2</v>
      </c>
      <c r="DS27">
        <v>0.109679</v>
      </c>
      <c r="DT27">
        <v>0.103064</v>
      </c>
      <c r="DU27">
        <v>28663.3</v>
      </c>
      <c r="DV27">
        <v>29642.2</v>
      </c>
      <c r="DW27">
        <v>29441.9</v>
      </c>
      <c r="DX27">
        <v>30598</v>
      </c>
      <c r="DY27">
        <v>34359.800000000003</v>
      </c>
      <c r="DZ27">
        <v>35884.1</v>
      </c>
      <c r="EA27">
        <v>40443.800000000003</v>
      </c>
      <c r="EB27">
        <v>42345.9</v>
      </c>
      <c r="EC27">
        <v>2.2363300000000002</v>
      </c>
      <c r="ED27">
        <v>1.85765</v>
      </c>
      <c r="EE27">
        <v>0.11351</v>
      </c>
      <c r="EF27">
        <v>0</v>
      </c>
      <c r="EG27">
        <v>24.14</v>
      </c>
      <c r="EH27">
        <v>999.9</v>
      </c>
      <c r="EI27">
        <v>45.08</v>
      </c>
      <c r="EJ27">
        <v>32.064999999999998</v>
      </c>
      <c r="EK27">
        <v>21.495799999999999</v>
      </c>
      <c r="EL27">
        <v>61.101700000000001</v>
      </c>
      <c r="EM27">
        <v>25.448699999999999</v>
      </c>
      <c r="EN27">
        <v>1</v>
      </c>
      <c r="EO27">
        <v>-0.17179900000000001</v>
      </c>
      <c r="EP27">
        <v>-0.88523700000000005</v>
      </c>
      <c r="EQ27">
        <v>20.304400000000001</v>
      </c>
      <c r="ER27">
        <v>5.2409499999999998</v>
      </c>
      <c r="ES27">
        <v>11.8302</v>
      </c>
      <c r="ET27">
        <v>4.9820000000000002</v>
      </c>
      <c r="EU27">
        <v>3.2997299999999998</v>
      </c>
      <c r="EV27">
        <v>6578.5</v>
      </c>
      <c r="EW27">
        <v>9999</v>
      </c>
      <c r="EX27">
        <v>226.6</v>
      </c>
      <c r="EY27">
        <v>95.1</v>
      </c>
      <c r="EZ27">
        <v>1.8736299999999999</v>
      </c>
      <c r="FA27">
        <v>1.8792800000000001</v>
      </c>
      <c r="FB27">
        <v>1.87971</v>
      </c>
      <c r="FC27">
        <v>1.8803399999999999</v>
      </c>
      <c r="FD27">
        <v>1.8778999999999999</v>
      </c>
      <c r="FE27">
        <v>1.8766799999999999</v>
      </c>
      <c r="FF27">
        <v>1.8773899999999999</v>
      </c>
      <c r="FG27">
        <v>1.8751500000000001</v>
      </c>
      <c r="FH27">
        <v>0</v>
      </c>
      <c r="FI27">
        <v>0</v>
      </c>
      <c r="FJ27">
        <v>0</v>
      </c>
      <c r="FK27">
        <v>0</v>
      </c>
      <c r="FL27" t="s">
        <v>352</v>
      </c>
      <c r="FM27" t="s">
        <v>353</v>
      </c>
      <c r="FN27" t="s">
        <v>354</v>
      </c>
      <c r="FO27" t="s">
        <v>354</v>
      </c>
      <c r="FP27" t="s">
        <v>354</v>
      </c>
      <c r="FQ27" t="s">
        <v>354</v>
      </c>
      <c r="FR27">
        <v>0</v>
      </c>
      <c r="FS27">
        <v>100</v>
      </c>
      <c r="FT27">
        <v>100</v>
      </c>
      <c r="FU27">
        <v>-6.4889999999999999</v>
      </c>
      <c r="FV27">
        <v>-0.12330000000000001</v>
      </c>
      <c r="FW27">
        <v>-6.4901133218384297</v>
      </c>
      <c r="FX27">
        <v>1.4527828764109799E-4</v>
      </c>
      <c r="FY27">
        <v>-4.3579519040863002E-7</v>
      </c>
      <c r="FZ27">
        <v>2.0799061152897499E-10</v>
      </c>
      <c r="GA27">
        <v>-0.123329999999999</v>
      </c>
      <c r="GB27">
        <v>0</v>
      </c>
      <c r="GC27">
        <v>0</v>
      </c>
      <c r="GD27">
        <v>0</v>
      </c>
      <c r="GE27">
        <v>4</v>
      </c>
      <c r="GF27">
        <v>2147</v>
      </c>
      <c r="GG27">
        <v>-1</v>
      </c>
      <c r="GH27">
        <v>-1</v>
      </c>
      <c r="GI27">
        <v>10.7</v>
      </c>
      <c r="GJ27">
        <v>10.5</v>
      </c>
      <c r="GK27">
        <v>1.073</v>
      </c>
      <c r="GL27">
        <v>2.5732400000000002</v>
      </c>
      <c r="GM27">
        <v>1.54541</v>
      </c>
      <c r="GN27">
        <v>2.2729499999999998</v>
      </c>
      <c r="GO27">
        <v>1.5979000000000001</v>
      </c>
      <c r="GP27">
        <v>2.4560499999999998</v>
      </c>
      <c r="GQ27">
        <v>34.440800000000003</v>
      </c>
      <c r="GR27">
        <v>14.097</v>
      </c>
      <c r="GS27">
        <v>18</v>
      </c>
      <c r="GT27">
        <v>636.21400000000006</v>
      </c>
      <c r="GU27">
        <v>366.34399999999999</v>
      </c>
      <c r="GV27">
        <v>26.4009</v>
      </c>
      <c r="GW27">
        <v>24.694800000000001</v>
      </c>
      <c r="GX27">
        <v>30</v>
      </c>
      <c r="GY27">
        <v>24.795400000000001</v>
      </c>
      <c r="GZ27">
        <v>24.7882</v>
      </c>
      <c r="HA27">
        <v>21.553000000000001</v>
      </c>
      <c r="HB27">
        <v>10</v>
      </c>
      <c r="HC27">
        <v>-30</v>
      </c>
      <c r="HD27">
        <v>26.414999999999999</v>
      </c>
      <c r="HE27">
        <v>411.86099999999999</v>
      </c>
      <c r="HF27">
        <v>0</v>
      </c>
      <c r="HG27">
        <v>100.289</v>
      </c>
      <c r="HH27">
        <v>98.239599999999996</v>
      </c>
    </row>
    <row r="28" spans="1:216" x14ac:dyDescent="0.2">
      <c r="A28">
        <v>10</v>
      </c>
      <c r="B28">
        <v>1690153240.0999999</v>
      </c>
      <c r="C28">
        <v>549</v>
      </c>
      <c r="D28" t="s">
        <v>371</v>
      </c>
      <c r="E28" t="s">
        <v>372</v>
      </c>
      <c r="F28" t="s">
        <v>344</v>
      </c>
      <c r="G28" t="s">
        <v>345</v>
      </c>
      <c r="H28" t="s">
        <v>346</v>
      </c>
      <c r="I28" t="s">
        <v>347</v>
      </c>
      <c r="J28" t="s">
        <v>348</v>
      </c>
      <c r="K28" t="s">
        <v>349</v>
      </c>
      <c r="L28">
        <v>1690153240.0999999</v>
      </c>
      <c r="M28">
        <f t="shared" si="0"/>
        <v>1.6550480384973833E-3</v>
      </c>
      <c r="N28">
        <f t="shared" si="1"/>
        <v>1.6550480384973834</v>
      </c>
      <c r="O28">
        <f t="shared" si="2"/>
        <v>8.4327242620069818</v>
      </c>
      <c r="P28">
        <f t="shared" si="3"/>
        <v>400.05399999999997</v>
      </c>
      <c r="Q28">
        <f t="shared" si="4"/>
        <v>287.1018474568275</v>
      </c>
      <c r="R28">
        <f t="shared" si="5"/>
        <v>28.883846279548372</v>
      </c>
      <c r="S28">
        <f t="shared" si="6"/>
        <v>40.24738378340119</v>
      </c>
      <c r="T28">
        <f t="shared" si="7"/>
        <v>0.1301899309328178</v>
      </c>
      <c r="U28">
        <f t="shared" si="8"/>
        <v>2.9382844139136517</v>
      </c>
      <c r="V28">
        <f t="shared" si="9"/>
        <v>0.12706810920875974</v>
      </c>
      <c r="W28">
        <f t="shared" si="10"/>
        <v>7.9691816650454772E-2</v>
      </c>
      <c r="X28">
        <f t="shared" si="11"/>
        <v>41.365362119999993</v>
      </c>
      <c r="Y28">
        <f t="shared" si="12"/>
        <v>26.570703515788722</v>
      </c>
      <c r="Z28">
        <f t="shared" si="13"/>
        <v>25.984200000000001</v>
      </c>
      <c r="AA28">
        <f t="shared" si="14"/>
        <v>3.3711050040295873</v>
      </c>
      <c r="AB28">
        <f t="shared" si="15"/>
        <v>59.414579746480335</v>
      </c>
      <c r="AC28">
        <f t="shared" si="16"/>
        <v>2.09634408066972</v>
      </c>
      <c r="AD28">
        <f t="shared" si="17"/>
        <v>3.5283327587517026</v>
      </c>
      <c r="AE28">
        <f t="shared" si="18"/>
        <v>1.2747609233598673</v>
      </c>
      <c r="AF28">
        <f t="shared" si="19"/>
        <v>-72.987618497734601</v>
      </c>
      <c r="AG28">
        <f t="shared" si="20"/>
        <v>122.37078975194972</v>
      </c>
      <c r="AH28">
        <f t="shared" si="21"/>
        <v>8.9314640128805642</v>
      </c>
      <c r="AI28">
        <f t="shared" si="22"/>
        <v>99.679997387095668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53184.173190777969</v>
      </c>
      <c r="AO28">
        <f t="shared" si="26"/>
        <v>250.108</v>
      </c>
      <c r="AP28">
        <f t="shared" si="27"/>
        <v>210.84104399999998</v>
      </c>
      <c r="AQ28">
        <f t="shared" si="28"/>
        <v>0.84299999999999997</v>
      </c>
      <c r="AR28">
        <f t="shared" si="29"/>
        <v>0.16538999999999998</v>
      </c>
      <c r="AS28">
        <v>1690153240.0999999</v>
      </c>
      <c r="AT28">
        <v>400.05399999999997</v>
      </c>
      <c r="AU28">
        <v>409.14400000000001</v>
      </c>
      <c r="AV28">
        <v>20.837399999999999</v>
      </c>
      <c r="AW28">
        <v>19.217700000000001</v>
      </c>
      <c r="AX28">
        <v>406.54300000000001</v>
      </c>
      <c r="AY28">
        <v>20.960699999999999</v>
      </c>
      <c r="AZ28">
        <v>600.31899999999996</v>
      </c>
      <c r="BA28">
        <v>100.505</v>
      </c>
      <c r="BB28">
        <v>9.9877800000000003E-2</v>
      </c>
      <c r="BC28">
        <v>26.756699999999999</v>
      </c>
      <c r="BD28">
        <v>25.984200000000001</v>
      </c>
      <c r="BE28">
        <v>999.9</v>
      </c>
      <c r="BF28">
        <v>0</v>
      </c>
      <c r="BG28">
        <v>0</v>
      </c>
      <c r="BH28">
        <v>9999.3799999999992</v>
      </c>
      <c r="BI28">
        <v>0</v>
      </c>
      <c r="BJ28">
        <v>180.863</v>
      </c>
      <c r="BK28">
        <v>-9.0897799999999993</v>
      </c>
      <c r="BL28">
        <v>408.56700000000001</v>
      </c>
      <c r="BM28">
        <v>417.16</v>
      </c>
      <c r="BN28">
        <v>1.6196699999999999</v>
      </c>
      <c r="BO28">
        <v>409.14400000000001</v>
      </c>
      <c r="BP28">
        <v>19.217700000000001</v>
      </c>
      <c r="BQ28">
        <v>2.0942500000000002</v>
      </c>
      <c r="BR28">
        <v>1.93147</v>
      </c>
      <c r="BS28">
        <v>18.1755</v>
      </c>
      <c r="BT28">
        <v>16.8934</v>
      </c>
      <c r="BU28">
        <v>250.108</v>
      </c>
      <c r="BV28">
        <v>0.89998599999999995</v>
      </c>
      <c r="BW28">
        <v>0.10001400000000001</v>
      </c>
      <c r="BX28">
        <v>0</v>
      </c>
      <c r="BY28">
        <v>2.2865000000000002</v>
      </c>
      <c r="BZ28">
        <v>0</v>
      </c>
      <c r="CA28">
        <v>3203.2</v>
      </c>
      <c r="CB28">
        <v>2389.86</v>
      </c>
      <c r="CC28">
        <v>36.436999999999998</v>
      </c>
      <c r="CD28">
        <v>40.5</v>
      </c>
      <c r="CE28">
        <v>39</v>
      </c>
      <c r="CF28">
        <v>38.561999999999998</v>
      </c>
      <c r="CG28">
        <v>37.061999999999998</v>
      </c>
      <c r="CH28">
        <v>225.09</v>
      </c>
      <c r="CI28">
        <v>25.01</v>
      </c>
      <c r="CJ28">
        <v>0</v>
      </c>
      <c r="CK28">
        <v>1690153246.5999999</v>
      </c>
      <c r="CL28">
        <v>0</v>
      </c>
      <c r="CM28">
        <v>1690152550.0999999</v>
      </c>
      <c r="CN28" t="s">
        <v>350</v>
      </c>
      <c r="CO28">
        <v>1690152538.0999999</v>
      </c>
      <c r="CP28">
        <v>1690152550.0999999</v>
      </c>
      <c r="CQ28">
        <v>24</v>
      </c>
      <c r="CR28">
        <v>-0.20100000000000001</v>
      </c>
      <c r="CS28">
        <v>-3.5000000000000003E-2</v>
      </c>
      <c r="CT28">
        <v>-6.4909999999999997</v>
      </c>
      <c r="CU28">
        <v>-0.123</v>
      </c>
      <c r="CV28">
        <v>416</v>
      </c>
      <c r="CW28">
        <v>20</v>
      </c>
      <c r="CX28">
        <v>0.08</v>
      </c>
      <c r="CY28">
        <v>0.03</v>
      </c>
      <c r="CZ28">
        <v>8.3732934374960095</v>
      </c>
      <c r="DA28">
        <v>0.17418850718572099</v>
      </c>
      <c r="DB28">
        <v>5.3514714619712002E-2</v>
      </c>
      <c r="DC28">
        <v>1</v>
      </c>
      <c r="DD28">
        <v>409.24815000000001</v>
      </c>
      <c r="DE28">
        <v>-0.48500751879682402</v>
      </c>
      <c r="DF28">
        <v>5.5413243002009199E-2</v>
      </c>
      <c r="DG28">
        <v>-1</v>
      </c>
      <c r="DH28">
        <v>250.03766666666701</v>
      </c>
      <c r="DI28">
        <v>-0.188163356061748</v>
      </c>
      <c r="DJ28">
        <v>0.13199939874802999</v>
      </c>
      <c r="DK28">
        <v>1</v>
      </c>
      <c r="DL28">
        <v>2</v>
      </c>
      <c r="DM28">
        <v>2</v>
      </c>
      <c r="DN28" t="s">
        <v>351</v>
      </c>
      <c r="DO28">
        <v>3.1571600000000002</v>
      </c>
      <c r="DP28">
        <v>2.83169</v>
      </c>
      <c r="DQ28">
        <v>9.5434400000000003E-2</v>
      </c>
      <c r="DR28">
        <v>9.6218499999999998E-2</v>
      </c>
      <c r="DS28">
        <v>0.10940800000000001</v>
      </c>
      <c r="DT28">
        <v>0.102965</v>
      </c>
      <c r="DU28">
        <v>28662.799999999999</v>
      </c>
      <c r="DV28">
        <v>29659.4</v>
      </c>
      <c r="DW28">
        <v>29441.5</v>
      </c>
      <c r="DX28">
        <v>30599</v>
      </c>
      <c r="DY28">
        <v>34370.199999999997</v>
      </c>
      <c r="DZ28">
        <v>35889.300000000003</v>
      </c>
      <c r="EA28">
        <v>40443.5</v>
      </c>
      <c r="EB28">
        <v>42347.3</v>
      </c>
      <c r="EC28">
        <v>2.2360699999999998</v>
      </c>
      <c r="ED28">
        <v>1.85788</v>
      </c>
      <c r="EE28">
        <v>0.107363</v>
      </c>
      <c r="EF28">
        <v>0</v>
      </c>
      <c r="EG28">
        <v>24.222999999999999</v>
      </c>
      <c r="EH28">
        <v>999.9</v>
      </c>
      <c r="EI28">
        <v>45.030999999999999</v>
      </c>
      <c r="EJ28">
        <v>32.055</v>
      </c>
      <c r="EK28">
        <v>21.463100000000001</v>
      </c>
      <c r="EL28">
        <v>61.0017</v>
      </c>
      <c r="EM28">
        <v>25.0441</v>
      </c>
      <c r="EN28">
        <v>1</v>
      </c>
      <c r="EO28">
        <v>-0.17124</v>
      </c>
      <c r="EP28">
        <v>-1.31453</v>
      </c>
      <c r="EQ28">
        <v>20.302199999999999</v>
      </c>
      <c r="ER28">
        <v>5.2413999999999996</v>
      </c>
      <c r="ES28">
        <v>11.8302</v>
      </c>
      <c r="ET28">
        <v>4.9823000000000004</v>
      </c>
      <c r="EU28">
        <v>3.2997000000000001</v>
      </c>
      <c r="EV28">
        <v>6579.9</v>
      </c>
      <c r="EW28">
        <v>9999</v>
      </c>
      <c r="EX28">
        <v>226.6</v>
      </c>
      <c r="EY28">
        <v>95.1</v>
      </c>
      <c r="EZ28">
        <v>1.8736299999999999</v>
      </c>
      <c r="FA28">
        <v>1.8792899999999999</v>
      </c>
      <c r="FB28">
        <v>1.87971</v>
      </c>
      <c r="FC28">
        <v>1.8803399999999999</v>
      </c>
      <c r="FD28">
        <v>1.87791</v>
      </c>
      <c r="FE28">
        <v>1.87669</v>
      </c>
      <c r="FF28">
        <v>1.87741</v>
      </c>
      <c r="FG28">
        <v>1.8751500000000001</v>
      </c>
      <c r="FH28">
        <v>0</v>
      </c>
      <c r="FI28">
        <v>0</v>
      </c>
      <c r="FJ28">
        <v>0</v>
      </c>
      <c r="FK28">
        <v>0</v>
      </c>
      <c r="FL28" t="s">
        <v>352</v>
      </c>
      <c r="FM28" t="s">
        <v>353</v>
      </c>
      <c r="FN28" t="s">
        <v>354</v>
      </c>
      <c r="FO28" t="s">
        <v>354</v>
      </c>
      <c r="FP28" t="s">
        <v>354</v>
      </c>
      <c r="FQ28" t="s">
        <v>354</v>
      </c>
      <c r="FR28">
        <v>0</v>
      </c>
      <c r="FS28">
        <v>100</v>
      </c>
      <c r="FT28">
        <v>100</v>
      </c>
      <c r="FU28">
        <v>-6.4889999999999999</v>
      </c>
      <c r="FV28">
        <v>-0.12330000000000001</v>
      </c>
      <c r="FW28">
        <v>-6.4901133218384297</v>
      </c>
      <c r="FX28">
        <v>1.4527828764109799E-4</v>
      </c>
      <c r="FY28">
        <v>-4.3579519040863002E-7</v>
      </c>
      <c r="FZ28">
        <v>2.0799061152897499E-10</v>
      </c>
      <c r="GA28">
        <v>-0.123329999999999</v>
      </c>
      <c r="GB28">
        <v>0</v>
      </c>
      <c r="GC28">
        <v>0</v>
      </c>
      <c r="GD28">
        <v>0</v>
      </c>
      <c r="GE28">
        <v>4</v>
      </c>
      <c r="GF28">
        <v>2147</v>
      </c>
      <c r="GG28">
        <v>-1</v>
      </c>
      <c r="GH28">
        <v>-1</v>
      </c>
      <c r="GI28">
        <v>11.7</v>
      </c>
      <c r="GJ28">
        <v>11.5</v>
      </c>
      <c r="GK28">
        <v>1.06812</v>
      </c>
      <c r="GL28">
        <v>2.5793499999999998</v>
      </c>
      <c r="GM28">
        <v>1.54541</v>
      </c>
      <c r="GN28">
        <v>2.2729499999999998</v>
      </c>
      <c r="GO28">
        <v>1.5979000000000001</v>
      </c>
      <c r="GP28">
        <v>2.4328599999999998</v>
      </c>
      <c r="GQ28">
        <v>34.440800000000003</v>
      </c>
      <c r="GR28">
        <v>14.0883</v>
      </c>
      <c r="GS28">
        <v>18</v>
      </c>
      <c r="GT28">
        <v>635.98099999999999</v>
      </c>
      <c r="GU28">
        <v>366.435</v>
      </c>
      <c r="GV28">
        <v>26.8491</v>
      </c>
      <c r="GW28">
        <v>24.696899999999999</v>
      </c>
      <c r="GX28">
        <v>30</v>
      </c>
      <c r="GY28">
        <v>24.7912</v>
      </c>
      <c r="GZ28">
        <v>24.783999999999999</v>
      </c>
      <c r="HA28">
        <v>21.439800000000002</v>
      </c>
      <c r="HB28">
        <v>10</v>
      </c>
      <c r="HC28">
        <v>-30</v>
      </c>
      <c r="HD28">
        <v>26.846699999999998</v>
      </c>
      <c r="HE28">
        <v>409.233</v>
      </c>
      <c r="HF28">
        <v>0</v>
      </c>
      <c r="HG28">
        <v>100.288</v>
      </c>
      <c r="HH28">
        <v>98.242900000000006</v>
      </c>
    </row>
    <row r="29" spans="1:216" x14ac:dyDescent="0.2">
      <c r="A29">
        <v>11</v>
      </c>
      <c r="B29">
        <v>1690153301.0999999</v>
      </c>
      <c r="C29">
        <v>610</v>
      </c>
      <c r="D29" t="s">
        <v>373</v>
      </c>
      <c r="E29" t="s">
        <v>374</v>
      </c>
      <c r="F29" t="s">
        <v>344</v>
      </c>
      <c r="G29" t="s">
        <v>345</v>
      </c>
      <c r="H29" t="s">
        <v>346</v>
      </c>
      <c r="I29" t="s">
        <v>347</v>
      </c>
      <c r="J29" t="s">
        <v>348</v>
      </c>
      <c r="K29" t="s">
        <v>349</v>
      </c>
      <c r="L29">
        <v>1690153301.0999999</v>
      </c>
      <c r="M29">
        <f t="shared" si="0"/>
        <v>1.5835078564595808E-3</v>
      </c>
      <c r="N29">
        <f t="shared" si="1"/>
        <v>1.5835078564595808</v>
      </c>
      <c r="O29">
        <f t="shared" si="2"/>
        <v>6.512987550609779</v>
      </c>
      <c r="P29">
        <f t="shared" si="3"/>
        <v>400.03899999999999</v>
      </c>
      <c r="Q29">
        <f t="shared" si="4"/>
        <v>307.09730758942931</v>
      </c>
      <c r="R29">
        <f t="shared" si="5"/>
        <v>30.894609172960614</v>
      </c>
      <c r="S29">
        <f t="shared" si="6"/>
        <v>40.244731078740998</v>
      </c>
      <c r="T29">
        <f t="shared" si="7"/>
        <v>0.12420747250300287</v>
      </c>
      <c r="U29">
        <f t="shared" si="8"/>
        <v>2.9348244711574072</v>
      </c>
      <c r="V29">
        <f t="shared" si="9"/>
        <v>0.12135931727014575</v>
      </c>
      <c r="W29">
        <f t="shared" si="10"/>
        <v>7.6100029131094163E-2</v>
      </c>
      <c r="X29">
        <f t="shared" si="11"/>
        <v>29.770282547133327</v>
      </c>
      <c r="Y29">
        <f t="shared" si="12"/>
        <v>26.497597451591091</v>
      </c>
      <c r="Z29">
        <f t="shared" si="13"/>
        <v>25.951799999999999</v>
      </c>
      <c r="AA29">
        <f t="shared" si="14"/>
        <v>3.3646465169726949</v>
      </c>
      <c r="AB29">
        <f t="shared" si="15"/>
        <v>59.246228993132675</v>
      </c>
      <c r="AC29">
        <f t="shared" si="16"/>
        <v>2.0875522554614001</v>
      </c>
      <c r="AD29">
        <f t="shared" si="17"/>
        <v>3.5235192027215296</v>
      </c>
      <c r="AE29">
        <f t="shared" si="18"/>
        <v>1.2770942615112948</v>
      </c>
      <c r="AF29">
        <f t="shared" si="19"/>
        <v>-69.832696469867514</v>
      </c>
      <c r="AG29">
        <f t="shared" si="20"/>
        <v>123.68233821016122</v>
      </c>
      <c r="AH29">
        <f t="shared" si="21"/>
        <v>9.0353150535012041</v>
      </c>
      <c r="AI29">
        <f t="shared" si="22"/>
        <v>92.655239340928233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53087.803642776118</v>
      </c>
      <c r="AO29">
        <f t="shared" si="26"/>
        <v>180.00399999999999</v>
      </c>
      <c r="AP29">
        <f t="shared" si="27"/>
        <v>151.74307199333333</v>
      </c>
      <c r="AQ29">
        <f t="shared" si="28"/>
        <v>0.84299833333333329</v>
      </c>
      <c r="AR29">
        <f t="shared" si="29"/>
        <v>0.16538678333333331</v>
      </c>
      <c r="AS29">
        <v>1690153301.0999999</v>
      </c>
      <c r="AT29">
        <v>400.03899999999999</v>
      </c>
      <c r="AU29">
        <v>407.18200000000002</v>
      </c>
      <c r="AV29">
        <v>20.750599999999999</v>
      </c>
      <c r="AW29">
        <v>19.200700000000001</v>
      </c>
      <c r="AX29">
        <v>406.52800000000002</v>
      </c>
      <c r="AY29">
        <v>20.873999999999999</v>
      </c>
      <c r="AZ29">
        <v>600.29</v>
      </c>
      <c r="BA29">
        <v>100.502</v>
      </c>
      <c r="BB29">
        <v>0.100019</v>
      </c>
      <c r="BC29">
        <v>26.733499999999999</v>
      </c>
      <c r="BD29">
        <v>25.951799999999999</v>
      </c>
      <c r="BE29">
        <v>999.9</v>
      </c>
      <c r="BF29">
        <v>0</v>
      </c>
      <c r="BG29">
        <v>0</v>
      </c>
      <c r="BH29">
        <v>9980</v>
      </c>
      <c r="BI29">
        <v>0</v>
      </c>
      <c r="BJ29">
        <v>182.75</v>
      </c>
      <c r="BK29">
        <v>-7.1430699999999998</v>
      </c>
      <c r="BL29">
        <v>408.51600000000002</v>
      </c>
      <c r="BM29">
        <v>415.15300000000002</v>
      </c>
      <c r="BN29">
        <v>1.5499099999999999</v>
      </c>
      <c r="BO29">
        <v>407.18200000000002</v>
      </c>
      <c r="BP29">
        <v>19.200700000000001</v>
      </c>
      <c r="BQ29">
        <v>2.0854699999999999</v>
      </c>
      <c r="BR29">
        <v>1.92971</v>
      </c>
      <c r="BS29">
        <v>18.108699999999999</v>
      </c>
      <c r="BT29">
        <v>16.879100000000001</v>
      </c>
      <c r="BU29">
        <v>180.00399999999999</v>
      </c>
      <c r="BV29">
        <v>0.900038</v>
      </c>
      <c r="BW29">
        <v>9.9961599999999998E-2</v>
      </c>
      <c r="BX29">
        <v>0</v>
      </c>
      <c r="BY29">
        <v>2.4013</v>
      </c>
      <c r="BZ29">
        <v>0</v>
      </c>
      <c r="CA29">
        <v>2651.02</v>
      </c>
      <c r="CB29">
        <v>1720.01</v>
      </c>
      <c r="CC29">
        <v>36</v>
      </c>
      <c r="CD29">
        <v>40.311999999999998</v>
      </c>
      <c r="CE29">
        <v>38.561999999999998</v>
      </c>
      <c r="CF29">
        <v>38.311999999999998</v>
      </c>
      <c r="CG29">
        <v>36.75</v>
      </c>
      <c r="CH29">
        <v>162.01</v>
      </c>
      <c r="CI29">
        <v>17.989999999999998</v>
      </c>
      <c r="CJ29">
        <v>0</v>
      </c>
      <c r="CK29">
        <v>1690153307.2</v>
      </c>
      <c r="CL29">
        <v>0</v>
      </c>
      <c r="CM29">
        <v>1690152550.0999999</v>
      </c>
      <c r="CN29" t="s">
        <v>350</v>
      </c>
      <c r="CO29">
        <v>1690152538.0999999</v>
      </c>
      <c r="CP29">
        <v>1690152550.0999999</v>
      </c>
      <c r="CQ29">
        <v>24</v>
      </c>
      <c r="CR29">
        <v>-0.20100000000000001</v>
      </c>
      <c r="CS29">
        <v>-3.5000000000000003E-2</v>
      </c>
      <c r="CT29">
        <v>-6.4909999999999997</v>
      </c>
      <c r="CU29">
        <v>-0.123</v>
      </c>
      <c r="CV29">
        <v>416</v>
      </c>
      <c r="CW29">
        <v>20</v>
      </c>
      <c r="CX29">
        <v>0.08</v>
      </c>
      <c r="CY29">
        <v>0.03</v>
      </c>
      <c r="CZ29">
        <v>6.3352551099436498</v>
      </c>
      <c r="DA29">
        <v>0.172014046777591</v>
      </c>
      <c r="DB29">
        <v>3.4553447409053202E-2</v>
      </c>
      <c r="DC29">
        <v>1</v>
      </c>
      <c r="DD29">
        <v>407.15585714285697</v>
      </c>
      <c r="DE29">
        <v>-0.54903896103804095</v>
      </c>
      <c r="DF29">
        <v>6.3521489212986698E-2</v>
      </c>
      <c r="DG29">
        <v>-1</v>
      </c>
      <c r="DH29">
        <v>180.00065000000001</v>
      </c>
      <c r="DI29">
        <v>2.8527151141243602E-3</v>
      </c>
      <c r="DJ29">
        <v>1.5682075755457301E-2</v>
      </c>
      <c r="DK29">
        <v>1</v>
      </c>
      <c r="DL29">
        <v>2</v>
      </c>
      <c r="DM29">
        <v>2</v>
      </c>
      <c r="DN29" t="s">
        <v>351</v>
      </c>
      <c r="DO29">
        <v>3.1570999999999998</v>
      </c>
      <c r="DP29">
        <v>2.8316599999999998</v>
      </c>
      <c r="DQ29">
        <v>9.5428799999999994E-2</v>
      </c>
      <c r="DR29">
        <v>9.5865900000000004E-2</v>
      </c>
      <c r="DS29">
        <v>0.10907799999999999</v>
      </c>
      <c r="DT29">
        <v>0.102897</v>
      </c>
      <c r="DU29">
        <v>28662.3</v>
      </c>
      <c r="DV29">
        <v>29669.9</v>
      </c>
      <c r="DW29">
        <v>29440.799999999999</v>
      </c>
      <c r="DX29">
        <v>30597.9</v>
      </c>
      <c r="DY29">
        <v>34382.400000000001</v>
      </c>
      <c r="DZ29">
        <v>35890.400000000001</v>
      </c>
      <c r="EA29">
        <v>40442.400000000001</v>
      </c>
      <c r="EB29">
        <v>42345.4</v>
      </c>
      <c r="EC29">
        <v>2.23583</v>
      </c>
      <c r="ED29">
        <v>1.8579000000000001</v>
      </c>
      <c r="EE29">
        <v>0.101954</v>
      </c>
      <c r="EF29">
        <v>0</v>
      </c>
      <c r="EG29">
        <v>24.279299999999999</v>
      </c>
      <c r="EH29">
        <v>999.9</v>
      </c>
      <c r="EI29">
        <v>44.981999999999999</v>
      </c>
      <c r="EJ29">
        <v>32.034999999999997</v>
      </c>
      <c r="EK29">
        <v>21.413399999999999</v>
      </c>
      <c r="EL29">
        <v>61.261699999999998</v>
      </c>
      <c r="EM29">
        <v>25.160299999999999</v>
      </c>
      <c r="EN29">
        <v>1</v>
      </c>
      <c r="EO29">
        <v>-0.171184</v>
      </c>
      <c r="EP29">
        <v>-1.1599299999999999</v>
      </c>
      <c r="EQ29">
        <v>20.303999999999998</v>
      </c>
      <c r="ER29">
        <v>5.2411000000000003</v>
      </c>
      <c r="ES29">
        <v>11.8301</v>
      </c>
      <c r="ET29">
        <v>4.9824000000000002</v>
      </c>
      <c r="EU29">
        <v>3.29955</v>
      </c>
      <c r="EV29">
        <v>6581.1</v>
      </c>
      <c r="EW29">
        <v>9999</v>
      </c>
      <c r="EX29">
        <v>226.6</v>
      </c>
      <c r="EY29">
        <v>95.1</v>
      </c>
      <c r="EZ29">
        <v>1.8736299999999999</v>
      </c>
      <c r="FA29">
        <v>1.87931</v>
      </c>
      <c r="FB29">
        <v>1.8796999999999999</v>
      </c>
      <c r="FC29">
        <v>1.8803399999999999</v>
      </c>
      <c r="FD29">
        <v>1.8778999999999999</v>
      </c>
      <c r="FE29">
        <v>1.8767</v>
      </c>
      <c r="FF29">
        <v>1.8774</v>
      </c>
      <c r="FG29">
        <v>1.8751500000000001</v>
      </c>
      <c r="FH29">
        <v>0</v>
      </c>
      <c r="FI29">
        <v>0</v>
      </c>
      <c r="FJ29">
        <v>0</v>
      </c>
      <c r="FK29">
        <v>0</v>
      </c>
      <c r="FL29" t="s">
        <v>352</v>
      </c>
      <c r="FM29" t="s">
        <v>353</v>
      </c>
      <c r="FN29" t="s">
        <v>354</v>
      </c>
      <c r="FO29" t="s">
        <v>354</v>
      </c>
      <c r="FP29" t="s">
        <v>354</v>
      </c>
      <c r="FQ29" t="s">
        <v>354</v>
      </c>
      <c r="FR29">
        <v>0</v>
      </c>
      <c r="FS29">
        <v>100</v>
      </c>
      <c r="FT29">
        <v>100</v>
      </c>
      <c r="FU29">
        <v>-6.4889999999999999</v>
      </c>
      <c r="FV29">
        <v>-0.1234</v>
      </c>
      <c r="FW29">
        <v>-6.4901133218384297</v>
      </c>
      <c r="FX29">
        <v>1.4527828764109799E-4</v>
      </c>
      <c r="FY29">
        <v>-4.3579519040863002E-7</v>
      </c>
      <c r="FZ29">
        <v>2.0799061152897499E-10</v>
      </c>
      <c r="GA29">
        <v>-0.123329999999999</v>
      </c>
      <c r="GB29">
        <v>0</v>
      </c>
      <c r="GC29">
        <v>0</v>
      </c>
      <c r="GD29">
        <v>0</v>
      </c>
      <c r="GE29">
        <v>4</v>
      </c>
      <c r="GF29">
        <v>2147</v>
      </c>
      <c r="GG29">
        <v>-1</v>
      </c>
      <c r="GH29">
        <v>-1</v>
      </c>
      <c r="GI29">
        <v>12.7</v>
      </c>
      <c r="GJ29">
        <v>12.5</v>
      </c>
      <c r="GK29">
        <v>1.0632299999999999</v>
      </c>
      <c r="GL29">
        <v>2.5793499999999998</v>
      </c>
      <c r="GM29">
        <v>1.54541</v>
      </c>
      <c r="GN29">
        <v>2.2741699999999998</v>
      </c>
      <c r="GO29">
        <v>1.5979000000000001</v>
      </c>
      <c r="GP29">
        <v>2.4499499999999999</v>
      </c>
      <c r="GQ29">
        <v>34.440800000000003</v>
      </c>
      <c r="GR29">
        <v>14.079499999999999</v>
      </c>
      <c r="GS29">
        <v>18</v>
      </c>
      <c r="GT29">
        <v>635.77200000000005</v>
      </c>
      <c r="GU29">
        <v>366.44099999999997</v>
      </c>
      <c r="GV29">
        <v>26.654699999999998</v>
      </c>
      <c r="GW29">
        <v>24.701000000000001</v>
      </c>
      <c r="GX29">
        <v>30.0001</v>
      </c>
      <c r="GY29">
        <v>24.789100000000001</v>
      </c>
      <c r="GZ29">
        <v>24.782800000000002</v>
      </c>
      <c r="HA29">
        <v>21.35</v>
      </c>
      <c r="HB29">
        <v>10</v>
      </c>
      <c r="HC29">
        <v>-30</v>
      </c>
      <c r="HD29">
        <v>26.673400000000001</v>
      </c>
      <c r="HE29">
        <v>407.15300000000002</v>
      </c>
      <c r="HF29">
        <v>0</v>
      </c>
      <c r="HG29">
        <v>100.285</v>
      </c>
      <c r="HH29">
        <v>98.238799999999998</v>
      </c>
    </row>
    <row r="30" spans="1:216" x14ac:dyDescent="0.2">
      <c r="A30">
        <v>12</v>
      </c>
      <c r="B30">
        <v>1690153362.0999999</v>
      </c>
      <c r="C30">
        <v>671</v>
      </c>
      <c r="D30" t="s">
        <v>375</v>
      </c>
      <c r="E30" t="s">
        <v>376</v>
      </c>
      <c r="F30" t="s">
        <v>344</v>
      </c>
      <c r="G30" t="s">
        <v>345</v>
      </c>
      <c r="H30" t="s">
        <v>346</v>
      </c>
      <c r="I30" t="s">
        <v>347</v>
      </c>
      <c r="J30" t="s">
        <v>348</v>
      </c>
      <c r="K30" t="s">
        <v>349</v>
      </c>
      <c r="L30">
        <v>1690153362.0999999</v>
      </c>
      <c r="M30">
        <f t="shared" si="0"/>
        <v>1.5511576036621659E-3</v>
      </c>
      <c r="N30">
        <f t="shared" si="1"/>
        <v>1.5511576036621659</v>
      </c>
      <c r="O30">
        <f t="shared" si="2"/>
        <v>4.3459153008779916</v>
      </c>
      <c r="P30">
        <f t="shared" si="3"/>
        <v>400.09300000000002</v>
      </c>
      <c r="Q30">
        <f t="shared" si="4"/>
        <v>333.28994440104594</v>
      </c>
      <c r="R30">
        <f t="shared" si="5"/>
        <v>33.52897707228378</v>
      </c>
      <c r="S30">
        <f t="shared" si="6"/>
        <v>40.249366202418003</v>
      </c>
      <c r="T30">
        <f t="shared" si="7"/>
        <v>0.11999619844542618</v>
      </c>
      <c r="U30">
        <f t="shared" si="8"/>
        <v>2.9374272898999427</v>
      </c>
      <c r="V30">
        <f t="shared" si="9"/>
        <v>0.11733797601484593</v>
      </c>
      <c r="W30">
        <f t="shared" si="10"/>
        <v>7.3570161156772895E-2</v>
      </c>
      <c r="X30">
        <f t="shared" si="11"/>
        <v>20.671302090350459</v>
      </c>
      <c r="Y30">
        <f t="shared" si="12"/>
        <v>26.502761537805224</v>
      </c>
      <c r="Z30">
        <f t="shared" si="13"/>
        <v>26.0044</v>
      </c>
      <c r="AA30">
        <f t="shared" si="14"/>
        <v>3.3751370690126765</v>
      </c>
      <c r="AB30">
        <f t="shared" si="15"/>
        <v>58.895312928270151</v>
      </c>
      <c r="AC30">
        <f t="shared" si="16"/>
        <v>2.081313937914</v>
      </c>
      <c r="AD30">
        <f t="shared" si="17"/>
        <v>3.5339211805341395</v>
      </c>
      <c r="AE30">
        <f t="shared" si="18"/>
        <v>1.2938231310986765</v>
      </c>
      <c r="AF30">
        <f t="shared" si="19"/>
        <v>-68.40605032150151</v>
      </c>
      <c r="AG30">
        <f t="shared" si="20"/>
        <v>123.39612237736432</v>
      </c>
      <c r="AH30">
        <f t="shared" si="21"/>
        <v>9.0110543333807769</v>
      </c>
      <c r="AI30">
        <f t="shared" si="22"/>
        <v>84.672428479594046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53154.41269469566</v>
      </c>
      <c r="AO30">
        <f t="shared" si="26"/>
        <v>124.988</v>
      </c>
      <c r="AP30">
        <f t="shared" si="27"/>
        <v>105.36464398463754</v>
      </c>
      <c r="AQ30">
        <f t="shared" si="28"/>
        <v>0.84299807969275087</v>
      </c>
      <c r="AR30">
        <f t="shared" si="29"/>
        <v>0.16538629380700914</v>
      </c>
      <c r="AS30">
        <v>1690153362.0999999</v>
      </c>
      <c r="AT30">
        <v>400.09300000000002</v>
      </c>
      <c r="AU30">
        <v>405.05799999999999</v>
      </c>
      <c r="AV30">
        <v>20.689</v>
      </c>
      <c r="AW30">
        <v>19.170400000000001</v>
      </c>
      <c r="AX30">
        <v>406.58199999999999</v>
      </c>
      <c r="AY30">
        <v>20.8123</v>
      </c>
      <c r="AZ30">
        <v>600.18399999999997</v>
      </c>
      <c r="BA30">
        <v>100.5</v>
      </c>
      <c r="BB30">
        <v>0.100026</v>
      </c>
      <c r="BC30">
        <v>26.7836</v>
      </c>
      <c r="BD30">
        <v>26.0044</v>
      </c>
      <c r="BE30">
        <v>999.9</v>
      </c>
      <c r="BF30">
        <v>0</v>
      </c>
      <c r="BG30">
        <v>0</v>
      </c>
      <c r="BH30">
        <v>9995</v>
      </c>
      <c r="BI30">
        <v>0</v>
      </c>
      <c r="BJ30">
        <v>180.96899999999999</v>
      </c>
      <c r="BK30">
        <v>-4.9647199999999998</v>
      </c>
      <c r="BL30">
        <v>408.54599999999999</v>
      </c>
      <c r="BM30">
        <v>412.97500000000002</v>
      </c>
      <c r="BN30">
        <v>1.5185999999999999</v>
      </c>
      <c r="BO30">
        <v>405.05799999999999</v>
      </c>
      <c r="BP30">
        <v>19.170400000000001</v>
      </c>
      <c r="BQ30">
        <v>2.07925</v>
      </c>
      <c r="BR30">
        <v>1.9266300000000001</v>
      </c>
      <c r="BS30">
        <v>18.0611</v>
      </c>
      <c r="BT30">
        <v>16.853899999999999</v>
      </c>
      <c r="BU30">
        <v>124.988</v>
      </c>
      <c r="BV30">
        <v>0.900038</v>
      </c>
      <c r="BW30">
        <v>9.9961599999999998E-2</v>
      </c>
      <c r="BX30">
        <v>0</v>
      </c>
      <c r="BY30">
        <v>2.9371</v>
      </c>
      <c r="BZ30">
        <v>0</v>
      </c>
      <c r="CA30">
        <v>2210.16</v>
      </c>
      <c r="CB30">
        <v>1194.31</v>
      </c>
      <c r="CC30">
        <v>35.561999999999998</v>
      </c>
      <c r="CD30">
        <v>40</v>
      </c>
      <c r="CE30">
        <v>38.25</v>
      </c>
      <c r="CF30">
        <v>38.061999999999998</v>
      </c>
      <c r="CG30">
        <v>36.436999999999998</v>
      </c>
      <c r="CH30">
        <v>112.49</v>
      </c>
      <c r="CI30">
        <v>12.49</v>
      </c>
      <c r="CJ30">
        <v>0</v>
      </c>
      <c r="CK30">
        <v>1690153368.4000001</v>
      </c>
      <c r="CL30">
        <v>0</v>
      </c>
      <c r="CM30">
        <v>1690152550.0999999</v>
      </c>
      <c r="CN30" t="s">
        <v>350</v>
      </c>
      <c r="CO30">
        <v>1690152538.0999999</v>
      </c>
      <c r="CP30">
        <v>1690152550.0999999</v>
      </c>
      <c r="CQ30">
        <v>24</v>
      </c>
      <c r="CR30">
        <v>-0.20100000000000001</v>
      </c>
      <c r="CS30">
        <v>-3.5000000000000003E-2</v>
      </c>
      <c r="CT30">
        <v>-6.4909999999999997</v>
      </c>
      <c r="CU30">
        <v>-0.123</v>
      </c>
      <c r="CV30">
        <v>416</v>
      </c>
      <c r="CW30">
        <v>20</v>
      </c>
      <c r="CX30">
        <v>0.08</v>
      </c>
      <c r="CY30">
        <v>0.03</v>
      </c>
      <c r="CZ30">
        <v>4.4258415548571701</v>
      </c>
      <c r="DA30">
        <v>-2.9793140093300099E-2</v>
      </c>
      <c r="DB30">
        <v>3.70825239062859E-2</v>
      </c>
      <c r="DC30">
        <v>1</v>
      </c>
      <c r="DD30">
        <v>405.17694999999998</v>
      </c>
      <c r="DE30">
        <v>-0.45775939849672898</v>
      </c>
      <c r="DF30">
        <v>5.6222304292867002E-2</v>
      </c>
      <c r="DG30">
        <v>-1</v>
      </c>
      <c r="DH30">
        <v>124.998</v>
      </c>
      <c r="DI30">
        <v>2.60303996760964E-2</v>
      </c>
      <c r="DJ30">
        <v>1.7140872901038599E-2</v>
      </c>
      <c r="DK30">
        <v>1</v>
      </c>
      <c r="DL30">
        <v>2</v>
      </c>
      <c r="DM30">
        <v>2</v>
      </c>
      <c r="DN30" t="s">
        <v>351</v>
      </c>
      <c r="DO30">
        <v>3.1568700000000001</v>
      </c>
      <c r="DP30">
        <v>2.8317899999999998</v>
      </c>
      <c r="DQ30">
        <v>9.5436900000000005E-2</v>
      </c>
      <c r="DR30">
        <v>9.5484799999999995E-2</v>
      </c>
      <c r="DS30">
        <v>0.108845</v>
      </c>
      <c r="DT30">
        <v>0.102779</v>
      </c>
      <c r="DU30">
        <v>28661.1</v>
      </c>
      <c r="DV30">
        <v>29681</v>
      </c>
      <c r="DW30">
        <v>29439.8</v>
      </c>
      <c r="DX30">
        <v>30596.5</v>
      </c>
      <c r="DY30">
        <v>34390.699999999997</v>
      </c>
      <c r="DZ30">
        <v>35893.9</v>
      </c>
      <c r="EA30">
        <v>40441.4</v>
      </c>
      <c r="EB30">
        <v>42344</v>
      </c>
      <c r="EC30">
        <v>2.2356500000000001</v>
      </c>
      <c r="ED30">
        <v>1.85788</v>
      </c>
      <c r="EE30">
        <v>0.10634200000000001</v>
      </c>
      <c r="EF30">
        <v>0</v>
      </c>
      <c r="EG30">
        <v>24.26</v>
      </c>
      <c r="EH30">
        <v>999.9</v>
      </c>
      <c r="EI30">
        <v>44.933</v>
      </c>
      <c r="EJ30">
        <v>32.024999999999999</v>
      </c>
      <c r="EK30">
        <v>21.3779</v>
      </c>
      <c r="EL30">
        <v>61.2517</v>
      </c>
      <c r="EM30">
        <v>25.757200000000001</v>
      </c>
      <c r="EN30">
        <v>1</v>
      </c>
      <c r="EO30">
        <v>-0.17058400000000001</v>
      </c>
      <c r="EP30">
        <v>-1.5294000000000001</v>
      </c>
      <c r="EQ30">
        <v>20.301600000000001</v>
      </c>
      <c r="ER30">
        <v>5.242</v>
      </c>
      <c r="ES30">
        <v>11.8302</v>
      </c>
      <c r="ET30">
        <v>4.9831500000000002</v>
      </c>
      <c r="EU30">
        <v>3.29975</v>
      </c>
      <c r="EV30">
        <v>6582.5</v>
      </c>
      <c r="EW30">
        <v>9999</v>
      </c>
      <c r="EX30">
        <v>226.6</v>
      </c>
      <c r="EY30">
        <v>95.1</v>
      </c>
      <c r="EZ30">
        <v>1.8736299999999999</v>
      </c>
      <c r="FA30">
        <v>1.87931</v>
      </c>
      <c r="FB30">
        <v>1.8796999999999999</v>
      </c>
      <c r="FC30">
        <v>1.8803399999999999</v>
      </c>
      <c r="FD30">
        <v>1.8778999999999999</v>
      </c>
      <c r="FE30">
        <v>1.87669</v>
      </c>
      <c r="FF30">
        <v>1.8774200000000001</v>
      </c>
      <c r="FG30">
        <v>1.8751500000000001</v>
      </c>
      <c r="FH30">
        <v>0</v>
      </c>
      <c r="FI30">
        <v>0</v>
      </c>
      <c r="FJ30">
        <v>0</v>
      </c>
      <c r="FK30">
        <v>0</v>
      </c>
      <c r="FL30" t="s">
        <v>352</v>
      </c>
      <c r="FM30" t="s">
        <v>353</v>
      </c>
      <c r="FN30" t="s">
        <v>354</v>
      </c>
      <c r="FO30" t="s">
        <v>354</v>
      </c>
      <c r="FP30" t="s">
        <v>354</v>
      </c>
      <c r="FQ30" t="s">
        <v>354</v>
      </c>
      <c r="FR30">
        <v>0</v>
      </c>
      <c r="FS30">
        <v>100</v>
      </c>
      <c r="FT30">
        <v>100</v>
      </c>
      <c r="FU30">
        <v>-6.4889999999999999</v>
      </c>
      <c r="FV30">
        <v>-0.12330000000000001</v>
      </c>
      <c r="FW30">
        <v>-6.4901133218384297</v>
      </c>
      <c r="FX30">
        <v>1.4527828764109799E-4</v>
      </c>
      <c r="FY30">
        <v>-4.3579519040863002E-7</v>
      </c>
      <c r="FZ30">
        <v>2.0799061152897499E-10</v>
      </c>
      <c r="GA30">
        <v>-0.123329999999999</v>
      </c>
      <c r="GB30">
        <v>0</v>
      </c>
      <c r="GC30">
        <v>0</v>
      </c>
      <c r="GD30">
        <v>0</v>
      </c>
      <c r="GE30">
        <v>4</v>
      </c>
      <c r="GF30">
        <v>2147</v>
      </c>
      <c r="GG30">
        <v>-1</v>
      </c>
      <c r="GH30">
        <v>-1</v>
      </c>
      <c r="GI30">
        <v>13.7</v>
      </c>
      <c r="GJ30">
        <v>13.5</v>
      </c>
      <c r="GK30">
        <v>1.0595699999999999</v>
      </c>
      <c r="GL30">
        <v>2.5805699999999998</v>
      </c>
      <c r="GM30">
        <v>1.54541</v>
      </c>
      <c r="GN30">
        <v>2.2741699999999998</v>
      </c>
      <c r="GO30">
        <v>1.5979000000000001</v>
      </c>
      <c r="GP30">
        <v>2.4182100000000002</v>
      </c>
      <c r="GQ30">
        <v>34.440800000000003</v>
      </c>
      <c r="GR30">
        <v>14.0707</v>
      </c>
      <c r="GS30">
        <v>18</v>
      </c>
      <c r="GT30">
        <v>635.61900000000003</v>
      </c>
      <c r="GU30">
        <v>366.40600000000001</v>
      </c>
      <c r="GV30">
        <v>27.183199999999999</v>
      </c>
      <c r="GW30">
        <v>24.703099999999999</v>
      </c>
      <c r="GX30">
        <v>30.0001</v>
      </c>
      <c r="GY30">
        <v>24.786999999999999</v>
      </c>
      <c r="GZ30">
        <v>24.779800000000002</v>
      </c>
      <c r="HA30">
        <v>21.267900000000001</v>
      </c>
      <c r="HB30">
        <v>10</v>
      </c>
      <c r="HC30">
        <v>-30</v>
      </c>
      <c r="HD30">
        <v>27.175999999999998</v>
      </c>
      <c r="HE30">
        <v>405.05900000000003</v>
      </c>
      <c r="HF30">
        <v>0</v>
      </c>
      <c r="HG30">
        <v>100.282</v>
      </c>
      <c r="HH30">
        <v>98.234899999999996</v>
      </c>
    </row>
    <row r="31" spans="1:216" x14ac:dyDescent="0.2">
      <c r="A31">
        <v>13</v>
      </c>
      <c r="B31">
        <v>1690153423.0999999</v>
      </c>
      <c r="C31">
        <v>732</v>
      </c>
      <c r="D31" t="s">
        <v>377</v>
      </c>
      <c r="E31" t="s">
        <v>378</v>
      </c>
      <c r="F31" t="s">
        <v>344</v>
      </c>
      <c r="G31" t="s">
        <v>345</v>
      </c>
      <c r="H31" t="s">
        <v>346</v>
      </c>
      <c r="I31" t="s">
        <v>347</v>
      </c>
      <c r="J31" t="s">
        <v>348</v>
      </c>
      <c r="K31" t="s">
        <v>349</v>
      </c>
      <c r="L31">
        <v>1690153423.0999999</v>
      </c>
      <c r="M31">
        <f t="shared" si="0"/>
        <v>1.5035918676018667E-3</v>
      </c>
      <c r="N31">
        <f t="shared" si="1"/>
        <v>1.5035918676018667</v>
      </c>
      <c r="O31">
        <f t="shared" si="2"/>
        <v>3.4186959552583986</v>
      </c>
      <c r="P31">
        <f t="shared" si="3"/>
        <v>400.00400000000002</v>
      </c>
      <c r="Q31">
        <f t="shared" si="4"/>
        <v>343.83787052244548</v>
      </c>
      <c r="R31">
        <f t="shared" si="5"/>
        <v>34.591549022480521</v>
      </c>
      <c r="S31">
        <f t="shared" si="6"/>
        <v>40.242100016976011</v>
      </c>
      <c r="T31">
        <f t="shared" si="7"/>
        <v>0.11543526618342398</v>
      </c>
      <c r="U31">
        <f t="shared" si="8"/>
        <v>2.9352992346047082</v>
      </c>
      <c r="V31">
        <f t="shared" si="9"/>
        <v>0.11297129820620838</v>
      </c>
      <c r="W31">
        <f t="shared" si="10"/>
        <v>7.0824058661505873E-2</v>
      </c>
      <c r="X31">
        <f t="shared" si="11"/>
        <v>16.523552839363361</v>
      </c>
      <c r="Y31">
        <f t="shared" si="12"/>
        <v>26.504505128190381</v>
      </c>
      <c r="Z31">
        <f t="shared" si="13"/>
        <v>26.004899999999999</v>
      </c>
      <c r="AA31">
        <f t="shared" si="14"/>
        <v>3.3752369259976618</v>
      </c>
      <c r="AB31">
        <f t="shared" si="15"/>
        <v>58.597561688881747</v>
      </c>
      <c r="AC31">
        <f t="shared" si="16"/>
        <v>2.0724977285220003</v>
      </c>
      <c r="AD31">
        <f t="shared" si="17"/>
        <v>3.5368327090566196</v>
      </c>
      <c r="AE31">
        <f t="shared" si="18"/>
        <v>1.3027391974756615</v>
      </c>
      <c r="AF31">
        <f t="shared" si="19"/>
        <v>-66.308401361242318</v>
      </c>
      <c r="AG31">
        <f t="shared" si="20"/>
        <v>125.44307254675438</v>
      </c>
      <c r="AH31">
        <f t="shared" si="21"/>
        <v>9.1678415363106929</v>
      </c>
      <c r="AI31">
        <f t="shared" si="22"/>
        <v>84.826065561186113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53090.267589269541</v>
      </c>
      <c r="AO31">
        <f t="shared" si="26"/>
        <v>99.899600000000007</v>
      </c>
      <c r="AP31">
        <f t="shared" si="27"/>
        <v>84.215962797597598</v>
      </c>
      <c r="AQ31">
        <f t="shared" si="28"/>
        <v>0.84300600600600595</v>
      </c>
      <c r="AR31">
        <f t="shared" si="29"/>
        <v>0.16540159159159157</v>
      </c>
      <c r="AS31">
        <v>1690153423.0999999</v>
      </c>
      <c r="AT31">
        <v>400.00400000000002</v>
      </c>
      <c r="AU31">
        <v>404.02300000000002</v>
      </c>
      <c r="AV31">
        <v>20.6005</v>
      </c>
      <c r="AW31">
        <v>19.128299999999999</v>
      </c>
      <c r="AX31">
        <v>406.49299999999999</v>
      </c>
      <c r="AY31">
        <v>20.723800000000001</v>
      </c>
      <c r="AZ31">
        <v>600.16999999999996</v>
      </c>
      <c r="BA31">
        <v>100.504</v>
      </c>
      <c r="BB31">
        <v>0.100244</v>
      </c>
      <c r="BC31">
        <v>26.797599999999999</v>
      </c>
      <c r="BD31">
        <v>26.004899999999999</v>
      </c>
      <c r="BE31">
        <v>999.9</v>
      </c>
      <c r="BF31">
        <v>0</v>
      </c>
      <c r="BG31">
        <v>0</v>
      </c>
      <c r="BH31">
        <v>9982.5</v>
      </c>
      <c r="BI31">
        <v>0</v>
      </c>
      <c r="BJ31">
        <v>177.779</v>
      </c>
      <c r="BK31">
        <v>-4.0190700000000001</v>
      </c>
      <c r="BL31">
        <v>408.41800000000001</v>
      </c>
      <c r="BM31">
        <v>411.90199999999999</v>
      </c>
      <c r="BN31">
        <v>1.4721599999999999</v>
      </c>
      <c r="BO31">
        <v>404.02300000000002</v>
      </c>
      <c r="BP31">
        <v>19.128299999999999</v>
      </c>
      <c r="BQ31">
        <v>2.07043</v>
      </c>
      <c r="BR31">
        <v>1.9224699999999999</v>
      </c>
      <c r="BS31">
        <v>17.993500000000001</v>
      </c>
      <c r="BT31">
        <v>16.819800000000001</v>
      </c>
      <c r="BU31">
        <v>99.899600000000007</v>
      </c>
      <c r="BV31">
        <v>0.89981299999999997</v>
      </c>
      <c r="BW31">
        <v>0.100187</v>
      </c>
      <c r="BX31">
        <v>0</v>
      </c>
      <c r="BY31">
        <v>2.4218999999999999</v>
      </c>
      <c r="BZ31">
        <v>0</v>
      </c>
      <c r="CA31">
        <v>1989.6</v>
      </c>
      <c r="CB31">
        <v>954.53700000000003</v>
      </c>
      <c r="CC31">
        <v>35.186999999999998</v>
      </c>
      <c r="CD31">
        <v>39.75</v>
      </c>
      <c r="CE31">
        <v>37.875</v>
      </c>
      <c r="CF31">
        <v>37.811999999999998</v>
      </c>
      <c r="CG31">
        <v>36.061999999999998</v>
      </c>
      <c r="CH31">
        <v>89.89</v>
      </c>
      <c r="CI31">
        <v>10.01</v>
      </c>
      <c r="CJ31">
        <v>0</v>
      </c>
      <c r="CK31">
        <v>1690153429.5999999</v>
      </c>
      <c r="CL31">
        <v>0</v>
      </c>
      <c r="CM31">
        <v>1690152550.0999999</v>
      </c>
      <c r="CN31" t="s">
        <v>350</v>
      </c>
      <c r="CO31">
        <v>1690152538.0999999</v>
      </c>
      <c r="CP31">
        <v>1690152550.0999999</v>
      </c>
      <c r="CQ31">
        <v>24</v>
      </c>
      <c r="CR31">
        <v>-0.20100000000000001</v>
      </c>
      <c r="CS31">
        <v>-3.5000000000000003E-2</v>
      </c>
      <c r="CT31">
        <v>-6.4909999999999997</v>
      </c>
      <c r="CU31">
        <v>-0.123</v>
      </c>
      <c r="CV31">
        <v>416</v>
      </c>
      <c r="CW31">
        <v>20</v>
      </c>
      <c r="CX31">
        <v>0.08</v>
      </c>
      <c r="CY31">
        <v>0.03</v>
      </c>
      <c r="CZ31">
        <v>3.3458832670356902</v>
      </c>
      <c r="DA31">
        <v>0.450114185887658</v>
      </c>
      <c r="DB31">
        <v>5.7720589390383402E-2</v>
      </c>
      <c r="DC31">
        <v>1</v>
      </c>
      <c r="DD31">
        <v>404.041285714286</v>
      </c>
      <c r="DE31">
        <v>-0.17337662337569701</v>
      </c>
      <c r="DF31">
        <v>4.4949858686293899E-2</v>
      </c>
      <c r="DG31">
        <v>-1</v>
      </c>
      <c r="DH31">
        <v>100.048265</v>
      </c>
      <c r="DI31">
        <v>-6.3513145934932999E-2</v>
      </c>
      <c r="DJ31">
        <v>0.14970668413601301</v>
      </c>
      <c r="DK31">
        <v>1</v>
      </c>
      <c r="DL31">
        <v>2</v>
      </c>
      <c r="DM31">
        <v>2</v>
      </c>
      <c r="DN31" t="s">
        <v>351</v>
      </c>
      <c r="DO31">
        <v>3.1568399999999999</v>
      </c>
      <c r="DP31">
        <v>2.8319100000000001</v>
      </c>
      <c r="DQ31">
        <v>9.5424099999999998E-2</v>
      </c>
      <c r="DR31">
        <v>9.5302899999999996E-2</v>
      </c>
      <c r="DS31">
        <v>0.108515</v>
      </c>
      <c r="DT31">
        <v>0.102622</v>
      </c>
      <c r="DU31">
        <v>28661.599999999999</v>
      </c>
      <c r="DV31">
        <v>29687.200000000001</v>
      </c>
      <c r="DW31">
        <v>29440</v>
      </c>
      <c r="DX31">
        <v>30596.7</v>
      </c>
      <c r="DY31">
        <v>34404</v>
      </c>
      <c r="DZ31">
        <v>35900.300000000003</v>
      </c>
      <c r="EA31">
        <v>40441.699999999997</v>
      </c>
      <c r="EB31">
        <v>42344</v>
      </c>
      <c r="EC31">
        <v>2.2357200000000002</v>
      </c>
      <c r="ED31">
        <v>1.85802</v>
      </c>
      <c r="EE31">
        <v>0.10594000000000001</v>
      </c>
      <c r="EF31">
        <v>0</v>
      </c>
      <c r="EG31">
        <v>24.267099999999999</v>
      </c>
      <c r="EH31">
        <v>999.9</v>
      </c>
      <c r="EI31">
        <v>44.878999999999998</v>
      </c>
      <c r="EJ31">
        <v>32.015000000000001</v>
      </c>
      <c r="EK31">
        <v>21.341200000000001</v>
      </c>
      <c r="EL31">
        <v>60.731699999999996</v>
      </c>
      <c r="EM31">
        <v>26.009599999999999</v>
      </c>
      <c r="EN31">
        <v>1</v>
      </c>
      <c r="EO31">
        <v>-0.17096500000000001</v>
      </c>
      <c r="EP31">
        <v>-1.3971800000000001</v>
      </c>
      <c r="EQ31">
        <v>20.303100000000001</v>
      </c>
      <c r="ER31">
        <v>5.2415500000000002</v>
      </c>
      <c r="ES31">
        <v>11.8302</v>
      </c>
      <c r="ET31">
        <v>4.9825999999999997</v>
      </c>
      <c r="EU31">
        <v>3.2997800000000002</v>
      </c>
      <c r="EV31">
        <v>6583.6</v>
      </c>
      <c r="EW31">
        <v>9999</v>
      </c>
      <c r="EX31">
        <v>226.6</v>
      </c>
      <c r="EY31">
        <v>95.1</v>
      </c>
      <c r="EZ31">
        <v>1.8736600000000001</v>
      </c>
      <c r="FA31">
        <v>1.8793899999999999</v>
      </c>
      <c r="FB31">
        <v>1.8797299999999999</v>
      </c>
      <c r="FC31">
        <v>1.88035</v>
      </c>
      <c r="FD31">
        <v>1.8779600000000001</v>
      </c>
      <c r="FE31">
        <v>1.87677</v>
      </c>
      <c r="FF31">
        <v>1.87744</v>
      </c>
      <c r="FG31">
        <v>1.8751800000000001</v>
      </c>
      <c r="FH31">
        <v>0</v>
      </c>
      <c r="FI31">
        <v>0</v>
      </c>
      <c r="FJ31">
        <v>0</v>
      </c>
      <c r="FK31">
        <v>0</v>
      </c>
      <c r="FL31" t="s">
        <v>352</v>
      </c>
      <c r="FM31" t="s">
        <v>353</v>
      </c>
      <c r="FN31" t="s">
        <v>354</v>
      </c>
      <c r="FO31" t="s">
        <v>354</v>
      </c>
      <c r="FP31" t="s">
        <v>354</v>
      </c>
      <c r="FQ31" t="s">
        <v>354</v>
      </c>
      <c r="FR31">
        <v>0</v>
      </c>
      <c r="FS31">
        <v>100</v>
      </c>
      <c r="FT31">
        <v>100</v>
      </c>
      <c r="FU31">
        <v>-6.4889999999999999</v>
      </c>
      <c r="FV31">
        <v>-0.12330000000000001</v>
      </c>
      <c r="FW31">
        <v>-6.4901133218384297</v>
      </c>
      <c r="FX31">
        <v>1.4527828764109799E-4</v>
      </c>
      <c r="FY31">
        <v>-4.3579519040863002E-7</v>
      </c>
      <c r="FZ31">
        <v>2.0799061152897499E-10</v>
      </c>
      <c r="GA31">
        <v>-0.123329999999999</v>
      </c>
      <c r="GB31">
        <v>0</v>
      </c>
      <c r="GC31">
        <v>0</v>
      </c>
      <c r="GD31">
        <v>0</v>
      </c>
      <c r="GE31">
        <v>4</v>
      </c>
      <c r="GF31">
        <v>2147</v>
      </c>
      <c r="GG31">
        <v>-1</v>
      </c>
      <c r="GH31">
        <v>-1</v>
      </c>
      <c r="GI31">
        <v>14.8</v>
      </c>
      <c r="GJ31">
        <v>14.6</v>
      </c>
      <c r="GK31">
        <v>1.0571299999999999</v>
      </c>
      <c r="GL31">
        <v>2.5891099999999998</v>
      </c>
      <c r="GM31">
        <v>1.54541</v>
      </c>
      <c r="GN31">
        <v>2.2741699999999998</v>
      </c>
      <c r="GO31">
        <v>1.5979000000000001</v>
      </c>
      <c r="GP31">
        <v>2.2949199999999998</v>
      </c>
      <c r="GQ31">
        <v>34.417999999999999</v>
      </c>
      <c r="GR31">
        <v>14.0532</v>
      </c>
      <c r="GS31">
        <v>18</v>
      </c>
      <c r="GT31">
        <v>635.649</v>
      </c>
      <c r="GU31">
        <v>366.47199999999998</v>
      </c>
      <c r="GV31">
        <v>27.0471</v>
      </c>
      <c r="GW31">
        <v>24.701000000000001</v>
      </c>
      <c r="GX31">
        <v>30.0001</v>
      </c>
      <c r="GY31">
        <v>24.7849</v>
      </c>
      <c r="GZ31">
        <v>24.777699999999999</v>
      </c>
      <c r="HA31">
        <v>21.220800000000001</v>
      </c>
      <c r="HB31">
        <v>10</v>
      </c>
      <c r="HC31">
        <v>-30</v>
      </c>
      <c r="HD31">
        <v>27.0503</v>
      </c>
      <c r="HE31">
        <v>403.995</v>
      </c>
      <c r="HF31">
        <v>0</v>
      </c>
      <c r="HG31">
        <v>100.283</v>
      </c>
      <c r="HH31">
        <v>98.235299999999995</v>
      </c>
    </row>
    <row r="32" spans="1:216" x14ac:dyDescent="0.2">
      <c r="A32">
        <v>14</v>
      </c>
      <c r="B32">
        <v>1690153485</v>
      </c>
      <c r="C32">
        <v>793.90000009536698</v>
      </c>
      <c r="D32" t="s">
        <v>379</v>
      </c>
      <c r="E32" t="s">
        <v>380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>
        <v>1690153485</v>
      </c>
      <c r="M32">
        <f t="shared" si="0"/>
        <v>1.4600941571441964E-3</v>
      </c>
      <c r="N32">
        <f t="shared" si="1"/>
        <v>1.4600941571441963</v>
      </c>
      <c r="O32">
        <f t="shared" si="2"/>
        <v>2.2825473032255594</v>
      </c>
      <c r="P32">
        <f t="shared" si="3"/>
        <v>400.077</v>
      </c>
      <c r="Q32">
        <f t="shared" si="4"/>
        <v>358.35922351753027</v>
      </c>
      <c r="R32">
        <f t="shared" si="5"/>
        <v>36.053199849282393</v>
      </c>
      <c r="S32">
        <f t="shared" si="6"/>
        <v>40.250271486024005</v>
      </c>
      <c r="T32">
        <f t="shared" si="7"/>
        <v>0.11072557192816243</v>
      </c>
      <c r="U32">
        <f t="shared" si="8"/>
        <v>2.9380804904146998</v>
      </c>
      <c r="V32">
        <f t="shared" si="9"/>
        <v>0.10845853065823545</v>
      </c>
      <c r="W32">
        <f t="shared" si="10"/>
        <v>6.7986400322165075E-2</v>
      </c>
      <c r="X32">
        <f t="shared" si="11"/>
        <v>12.37237951141444</v>
      </c>
      <c r="Y32">
        <f t="shared" si="12"/>
        <v>26.503231909537728</v>
      </c>
      <c r="Z32">
        <f t="shared" si="13"/>
        <v>26.034500000000001</v>
      </c>
      <c r="AA32">
        <f t="shared" si="14"/>
        <v>3.3811530593917807</v>
      </c>
      <c r="AB32">
        <f t="shared" si="15"/>
        <v>58.300975039915016</v>
      </c>
      <c r="AC32">
        <f t="shared" si="16"/>
        <v>2.0634153378575997</v>
      </c>
      <c r="AD32">
        <f t="shared" si="17"/>
        <v>3.5392467046132743</v>
      </c>
      <c r="AE32">
        <f t="shared" si="18"/>
        <v>1.317737721534181</v>
      </c>
      <c r="AF32">
        <f t="shared" si="19"/>
        <v>-64.390152330059067</v>
      </c>
      <c r="AG32">
        <f t="shared" si="20"/>
        <v>122.71077209578903</v>
      </c>
      <c r="AH32">
        <f t="shared" si="21"/>
        <v>8.9615142975801962</v>
      </c>
      <c r="AI32">
        <f t="shared" si="22"/>
        <v>79.654513574724604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53168.962249623211</v>
      </c>
      <c r="AO32">
        <f t="shared" si="26"/>
        <v>74.803799999999995</v>
      </c>
      <c r="AP32">
        <f t="shared" si="27"/>
        <v>63.059903415240647</v>
      </c>
      <c r="AQ32">
        <f t="shared" si="28"/>
        <v>0.84300401069518727</v>
      </c>
      <c r="AR32">
        <f t="shared" si="29"/>
        <v>0.16539774064171126</v>
      </c>
      <c r="AS32">
        <v>1690153485</v>
      </c>
      <c r="AT32">
        <v>400.077</v>
      </c>
      <c r="AU32">
        <v>402.94299999999998</v>
      </c>
      <c r="AV32">
        <v>20.509799999999998</v>
      </c>
      <c r="AW32">
        <v>19.079999999999998</v>
      </c>
      <c r="AX32">
        <v>406.56599999999997</v>
      </c>
      <c r="AY32">
        <v>20.633199999999999</v>
      </c>
      <c r="AZ32">
        <v>600.14599999999996</v>
      </c>
      <c r="BA32">
        <v>100.506</v>
      </c>
      <c r="BB32">
        <v>0.100312</v>
      </c>
      <c r="BC32">
        <v>26.809200000000001</v>
      </c>
      <c r="BD32">
        <v>26.034500000000001</v>
      </c>
      <c r="BE32">
        <v>999.9</v>
      </c>
      <c r="BF32">
        <v>0</v>
      </c>
      <c r="BG32">
        <v>0</v>
      </c>
      <c r="BH32">
        <v>9998.1200000000008</v>
      </c>
      <c r="BI32">
        <v>0</v>
      </c>
      <c r="BJ32">
        <v>175.36799999999999</v>
      </c>
      <c r="BK32">
        <v>-2.8654199999999999</v>
      </c>
      <c r="BL32">
        <v>408.45499999999998</v>
      </c>
      <c r="BM32">
        <v>410.78</v>
      </c>
      <c r="BN32">
        <v>1.42984</v>
      </c>
      <c r="BO32">
        <v>402.94299999999998</v>
      </c>
      <c r="BP32">
        <v>19.079999999999998</v>
      </c>
      <c r="BQ32">
        <v>2.0613700000000001</v>
      </c>
      <c r="BR32">
        <v>1.9176599999999999</v>
      </c>
      <c r="BS32">
        <v>17.9237</v>
      </c>
      <c r="BT32">
        <v>16.7804</v>
      </c>
      <c r="BU32">
        <v>74.803799999999995</v>
      </c>
      <c r="BV32">
        <v>0.89987200000000001</v>
      </c>
      <c r="BW32">
        <v>0.10012799999999999</v>
      </c>
      <c r="BX32">
        <v>0</v>
      </c>
      <c r="BY32">
        <v>2.5314000000000001</v>
      </c>
      <c r="BZ32">
        <v>0</v>
      </c>
      <c r="CA32">
        <v>1777.32</v>
      </c>
      <c r="CB32">
        <v>714.75599999999997</v>
      </c>
      <c r="CC32">
        <v>34.875</v>
      </c>
      <c r="CD32">
        <v>39.5</v>
      </c>
      <c r="CE32">
        <v>37.561999999999998</v>
      </c>
      <c r="CF32">
        <v>37.625</v>
      </c>
      <c r="CG32">
        <v>35.811999999999998</v>
      </c>
      <c r="CH32">
        <v>67.31</v>
      </c>
      <c r="CI32">
        <v>7.49</v>
      </c>
      <c r="CJ32">
        <v>0</v>
      </c>
      <c r="CK32">
        <v>1690153491.4000001</v>
      </c>
      <c r="CL32">
        <v>0</v>
      </c>
      <c r="CM32">
        <v>1690152550.0999999</v>
      </c>
      <c r="CN32" t="s">
        <v>350</v>
      </c>
      <c r="CO32">
        <v>1690152538.0999999</v>
      </c>
      <c r="CP32">
        <v>1690152550.0999999</v>
      </c>
      <c r="CQ32">
        <v>24</v>
      </c>
      <c r="CR32">
        <v>-0.20100000000000001</v>
      </c>
      <c r="CS32">
        <v>-3.5000000000000003E-2</v>
      </c>
      <c r="CT32">
        <v>-6.4909999999999997</v>
      </c>
      <c r="CU32">
        <v>-0.123</v>
      </c>
      <c r="CV32">
        <v>416</v>
      </c>
      <c r="CW32">
        <v>20</v>
      </c>
      <c r="CX32">
        <v>0.08</v>
      </c>
      <c r="CY32">
        <v>0.03</v>
      </c>
      <c r="CZ32">
        <v>2.2699911900115799</v>
      </c>
      <c r="DA32">
        <v>-0.20802799421340301</v>
      </c>
      <c r="DB32">
        <v>4.9595820998952801E-2</v>
      </c>
      <c r="DC32">
        <v>1</v>
      </c>
      <c r="DD32">
        <v>402.96457142857099</v>
      </c>
      <c r="DE32">
        <v>-0.25955844155746</v>
      </c>
      <c r="DF32">
        <v>5.9217574151895602E-2</v>
      </c>
      <c r="DG32">
        <v>-1</v>
      </c>
      <c r="DH32">
        <v>74.974289999999996</v>
      </c>
      <c r="DI32">
        <v>8.9381447786967799E-2</v>
      </c>
      <c r="DJ32">
        <v>0.147384167738601</v>
      </c>
      <c r="DK32">
        <v>1</v>
      </c>
      <c r="DL32">
        <v>2</v>
      </c>
      <c r="DM32">
        <v>2</v>
      </c>
      <c r="DN32" t="s">
        <v>351</v>
      </c>
      <c r="DO32">
        <v>3.1567699999999999</v>
      </c>
      <c r="DP32">
        <v>2.8321100000000001</v>
      </c>
      <c r="DQ32">
        <v>9.5436900000000005E-2</v>
      </c>
      <c r="DR32">
        <v>9.5108899999999996E-2</v>
      </c>
      <c r="DS32">
        <v>0.108172</v>
      </c>
      <c r="DT32">
        <v>0.102436</v>
      </c>
      <c r="DU32">
        <v>28660.9</v>
      </c>
      <c r="DV32">
        <v>29693.4</v>
      </c>
      <c r="DW32">
        <v>29439.7</v>
      </c>
      <c r="DX32">
        <v>30596.5</v>
      </c>
      <c r="DY32">
        <v>34417.1</v>
      </c>
      <c r="DZ32">
        <v>35907.699999999997</v>
      </c>
      <c r="EA32">
        <v>40441.1</v>
      </c>
      <c r="EB32">
        <v>42343.8</v>
      </c>
      <c r="EC32">
        <v>2.2352500000000002</v>
      </c>
      <c r="ED32">
        <v>1.8576299999999999</v>
      </c>
      <c r="EE32">
        <v>0.10019500000000001</v>
      </c>
      <c r="EF32">
        <v>0</v>
      </c>
      <c r="EG32">
        <v>24.391100000000002</v>
      </c>
      <c r="EH32">
        <v>999.9</v>
      </c>
      <c r="EI32">
        <v>44.853999999999999</v>
      </c>
      <c r="EJ32">
        <v>31.984999999999999</v>
      </c>
      <c r="EK32">
        <v>21.290900000000001</v>
      </c>
      <c r="EL32">
        <v>61.0717</v>
      </c>
      <c r="EM32">
        <v>26.0457</v>
      </c>
      <c r="EN32">
        <v>1</v>
      </c>
      <c r="EO32">
        <v>-0.170432</v>
      </c>
      <c r="EP32">
        <v>-0.76364900000000002</v>
      </c>
      <c r="EQ32">
        <v>20.307500000000001</v>
      </c>
      <c r="ER32">
        <v>5.2411000000000003</v>
      </c>
      <c r="ES32">
        <v>11.8302</v>
      </c>
      <c r="ET32">
        <v>4.9821499999999999</v>
      </c>
      <c r="EU32">
        <v>3.29975</v>
      </c>
      <c r="EV32">
        <v>6585</v>
      </c>
      <c r="EW32">
        <v>9999</v>
      </c>
      <c r="EX32">
        <v>226.6</v>
      </c>
      <c r="EY32">
        <v>95.2</v>
      </c>
      <c r="EZ32">
        <v>1.8736299999999999</v>
      </c>
      <c r="FA32">
        <v>1.87937</v>
      </c>
      <c r="FB32">
        <v>1.8797299999999999</v>
      </c>
      <c r="FC32">
        <v>1.8803399999999999</v>
      </c>
      <c r="FD32">
        <v>1.87791</v>
      </c>
      <c r="FE32">
        <v>1.8767199999999999</v>
      </c>
      <c r="FF32">
        <v>1.87744</v>
      </c>
      <c r="FG32">
        <v>1.8751899999999999</v>
      </c>
      <c r="FH32">
        <v>0</v>
      </c>
      <c r="FI32">
        <v>0</v>
      </c>
      <c r="FJ32">
        <v>0</v>
      </c>
      <c r="FK32">
        <v>0</v>
      </c>
      <c r="FL32" t="s">
        <v>352</v>
      </c>
      <c r="FM32" t="s">
        <v>353</v>
      </c>
      <c r="FN32" t="s">
        <v>354</v>
      </c>
      <c r="FO32" t="s">
        <v>354</v>
      </c>
      <c r="FP32" t="s">
        <v>354</v>
      </c>
      <c r="FQ32" t="s">
        <v>354</v>
      </c>
      <c r="FR32">
        <v>0</v>
      </c>
      <c r="FS32">
        <v>100</v>
      </c>
      <c r="FT32">
        <v>100</v>
      </c>
      <c r="FU32">
        <v>-6.4889999999999999</v>
      </c>
      <c r="FV32">
        <v>-0.1234</v>
      </c>
      <c r="FW32">
        <v>-6.4901133218384297</v>
      </c>
      <c r="FX32">
        <v>1.4527828764109799E-4</v>
      </c>
      <c r="FY32">
        <v>-4.3579519040863002E-7</v>
      </c>
      <c r="FZ32">
        <v>2.0799061152897499E-10</v>
      </c>
      <c r="GA32">
        <v>-0.123329999999999</v>
      </c>
      <c r="GB32">
        <v>0</v>
      </c>
      <c r="GC32">
        <v>0</v>
      </c>
      <c r="GD32">
        <v>0</v>
      </c>
      <c r="GE32">
        <v>4</v>
      </c>
      <c r="GF32">
        <v>2147</v>
      </c>
      <c r="GG32">
        <v>-1</v>
      </c>
      <c r="GH32">
        <v>-1</v>
      </c>
      <c r="GI32">
        <v>15.8</v>
      </c>
      <c r="GJ32">
        <v>15.6</v>
      </c>
      <c r="GK32">
        <v>1.0546899999999999</v>
      </c>
      <c r="GL32">
        <v>2.5769000000000002</v>
      </c>
      <c r="GM32">
        <v>1.54541</v>
      </c>
      <c r="GN32">
        <v>2.2729499999999998</v>
      </c>
      <c r="GO32">
        <v>1.5979000000000001</v>
      </c>
      <c r="GP32">
        <v>2.4304199999999998</v>
      </c>
      <c r="GQ32">
        <v>34.417999999999999</v>
      </c>
      <c r="GR32">
        <v>14.061999999999999</v>
      </c>
      <c r="GS32">
        <v>18</v>
      </c>
      <c r="GT32">
        <v>635.37400000000002</v>
      </c>
      <c r="GU32">
        <v>366.30599999999998</v>
      </c>
      <c r="GV32">
        <v>26.640799999999999</v>
      </c>
      <c r="GW32">
        <v>24.712299999999999</v>
      </c>
      <c r="GX32">
        <v>30.000299999999999</v>
      </c>
      <c r="GY32">
        <v>24.7912</v>
      </c>
      <c r="GZ32">
        <v>24.784700000000001</v>
      </c>
      <c r="HA32">
        <v>21.174199999999999</v>
      </c>
      <c r="HB32">
        <v>10</v>
      </c>
      <c r="HC32">
        <v>-30</v>
      </c>
      <c r="HD32">
        <v>26.614899999999999</v>
      </c>
      <c r="HE32">
        <v>402.81099999999998</v>
      </c>
      <c r="HF32">
        <v>0</v>
      </c>
      <c r="HG32">
        <v>100.282</v>
      </c>
      <c r="HH32">
        <v>98.234899999999996</v>
      </c>
    </row>
    <row r="33" spans="1:216" x14ac:dyDescent="0.2">
      <c r="A33">
        <v>15</v>
      </c>
      <c r="B33">
        <v>1690153546</v>
      </c>
      <c r="C33">
        <v>854.90000009536698</v>
      </c>
      <c r="D33" t="s">
        <v>381</v>
      </c>
      <c r="E33" t="s">
        <v>382</v>
      </c>
      <c r="F33" t="s">
        <v>344</v>
      </c>
      <c r="G33" t="s">
        <v>345</v>
      </c>
      <c r="H33" t="s">
        <v>346</v>
      </c>
      <c r="I33" t="s">
        <v>347</v>
      </c>
      <c r="J33" t="s">
        <v>348</v>
      </c>
      <c r="K33" t="s">
        <v>349</v>
      </c>
      <c r="L33">
        <v>1690153546</v>
      </c>
      <c r="M33">
        <f t="shared" si="0"/>
        <v>1.4120188209330667E-3</v>
      </c>
      <c r="N33">
        <f t="shared" si="1"/>
        <v>1.4120188209330666</v>
      </c>
      <c r="O33">
        <f t="shared" si="2"/>
        <v>1.5942296440190806</v>
      </c>
      <c r="P33">
        <f t="shared" si="3"/>
        <v>400.05</v>
      </c>
      <c r="Q33">
        <f t="shared" si="4"/>
        <v>367.64001020604104</v>
      </c>
      <c r="R33">
        <f t="shared" si="5"/>
        <v>36.985938971357321</v>
      </c>
      <c r="S33">
        <f t="shared" si="6"/>
        <v>40.246503304139999</v>
      </c>
      <c r="T33">
        <f t="shared" si="7"/>
        <v>0.10729012904104072</v>
      </c>
      <c r="U33">
        <f t="shared" si="8"/>
        <v>2.9371667535272521</v>
      </c>
      <c r="V33">
        <f t="shared" si="9"/>
        <v>0.10515947611597361</v>
      </c>
      <c r="W33">
        <f t="shared" si="10"/>
        <v>6.5912579088311662E-2</v>
      </c>
      <c r="X33">
        <f t="shared" si="11"/>
        <v>9.9350517642650225</v>
      </c>
      <c r="Y33">
        <f t="shared" si="12"/>
        <v>26.406256893041668</v>
      </c>
      <c r="Z33">
        <f t="shared" si="13"/>
        <v>25.963899999999999</v>
      </c>
      <c r="AA33">
        <f t="shared" si="14"/>
        <v>3.3670572173223374</v>
      </c>
      <c r="AB33">
        <f t="shared" si="15"/>
        <v>58.320375814331207</v>
      </c>
      <c r="AC33">
        <f t="shared" si="16"/>
        <v>2.0525968194318396</v>
      </c>
      <c r="AD33">
        <f t="shared" si="17"/>
        <v>3.5195191916569408</v>
      </c>
      <c r="AE33">
        <f t="shared" si="18"/>
        <v>1.3144603978904978</v>
      </c>
      <c r="AF33">
        <f t="shared" si="19"/>
        <v>-62.270030003148243</v>
      </c>
      <c r="AG33">
        <f t="shared" si="20"/>
        <v>118.80890507232623</v>
      </c>
      <c r="AH33">
        <f t="shared" si="21"/>
        <v>8.6720626723879501</v>
      </c>
      <c r="AI33">
        <f t="shared" si="22"/>
        <v>75.145989505830954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53159.243444268104</v>
      </c>
      <c r="AO33">
        <f t="shared" si="26"/>
        <v>60.069400000000002</v>
      </c>
      <c r="AP33">
        <f t="shared" si="27"/>
        <v>50.63859419910105</v>
      </c>
      <c r="AQ33">
        <f t="shared" si="28"/>
        <v>0.84300149825203929</v>
      </c>
      <c r="AR33">
        <f t="shared" si="29"/>
        <v>0.16539289162643581</v>
      </c>
      <c r="AS33">
        <v>1690153546</v>
      </c>
      <c r="AT33">
        <v>400.05</v>
      </c>
      <c r="AU33">
        <v>402.20800000000003</v>
      </c>
      <c r="AV33">
        <v>20.402799999999999</v>
      </c>
      <c r="AW33">
        <v>19.020299999999999</v>
      </c>
      <c r="AX33">
        <v>406.53899999999999</v>
      </c>
      <c r="AY33">
        <v>20.5261</v>
      </c>
      <c r="AZ33">
        <v>600.30799999999999</v>
      </c>
      <c r="BA33">
        <v>100.504</v>
      </c>
      <c r="BB33">
        <v>9.9682800000000002E-2</v>
      </c>
      <c r="BC33">
        <v>26.714200000000002</v>
      </c>
      <c r="BD33">
        <v>25.963899999999999</v>
      </c>
      <c r="BE33">
        <v>999.9</v>
      </c>
      <c r="BF33">
        <v>0</v>
      </c>
      <c r="BG33">
        <v>0</v>
      </c>
      <c r="BH33">
        <v>9993.1200000000008</v>
      </c>
      <c r="BI33">
        <v>0</v>
      </c>
      <c r="BJ33">
        <v>172.67</v>
      </c>
      <c r="BK33">
        <v>-2.1581999999999999</v>
      </c>
      <c r="BL33">
        <v>408.38200000000001</v>
      </c>
      <c r="BM33">
        <v>410.00700000000001</v>
      </c>
      <c r="BN33">
        <v>1.3824799999999999</v>
      </c>
      <c r="BO33">
        <v>402.20800000000003</v>
      </c>
      <c r="BP33">
        <v>19.020299999999999</v>
      </c>
      <c r="BQ33">
        <v>2.0505599999999999</v>
      </c>
      <c r="BR33">
        <v>1.91161</v>
      </c>
      <c r="BS33">
        <v>17.840199999999999</v>
      </c>
      <c r="BT33">
        <v>16.730599999999999</v>
      </c>
      <c r="BU33">
        <v>60.069400000000002</v>
      </c>
      <c r="BV33">
        <v>0.89999700000000005</v>
      </c>
      <c r="BW33">
        <v>0.10000299999999999</v>
      </c>
      <c r="BX33">
        <v>0</v>
      </c>
      <c r="BY33">
        <v>2.6055000000000001</v>
      </c>
      <c r="BZ33">
        <v>0</v>
      </c>
      <c r="CA33">
        <v>1646.04</v>
      </c>
      <c r="CB33">
        <v>573.98299999999995</v>
      </c>
      <c r="CC33">
        <v>34.561999999999998</v>
      </c>
      <c r="CD33">
        <v>39.25</v>
      </c>
      <c r="CE33">
        <v>37.25</v>
      </c>
      <c r="CF33">
        <v>37.436999999999998</v>
      </c>
      <c r="CG33">
        <v>35.5</v>
      </c>
      <c r="CH33">
        <v>54.06</v>
      </c>
      <c r="CI33">
        <v>6.01</v>
      </c>
      <c r="CJ33">
        <v>0</v>
      </c>
      <c r="CK33">
        <v>1690153552.5999999</v>
      </c>
      <c r="CL33">
        <v>0</v>
      </c>
      <c r="CM33">
        <v>1690152550.0999999</v>
      </c>
      <c r="CN33" t="s">
        <v>350</v>
      </c>
      <c r="CO33">
        <v>1690152538.0999999</v>
      </c>
      <c r="CP33">
        <v>1690152550.0999999</v>
      </c>
      <c r="CQ33">
        <v>24</v>
      </c>
      <c r="CR33">
        <v>-0.20100000000000001</v>
      </c>
      <c r="CS33">
        <v>-3.5000000000000003E-2</v>
      </c>
      <c r="CT33">
        <v>-6.4909999999999997</v>
      </c>
      <c r="CU33">
        <v>-0.123</v>
      </c>
      <c r="CV33">
        <v>416</v>
      </c>
      <c r="CW33">
        <v>20</v>
      </c>
      <c r="CX33">
        <v>0.08</v>
      </c>
      <c r="CY33">
        <v>0.03</v>
      </c>
      <c r="CZ33">
        <v>1.5787972866784801</v>
      </c>
      <c r="DA33">
        <v>0.39440916354531502</v>
      </c>
      <c r="DB33">
        <v>4.4768474833471003E-2</v>
      </c>
      <c r="DC33">
        <v>1</v>
      </c>
      <c r="DD33">
        <v>402.21419047619003</v>
      </c>
      <c r="DE33">
        <v>0.13161038961065499</v>
      </c>
      <c r="DF33">
        <v>2.6161802485625399E-2</v>
      </c>
      <c r="DG33">
        <v>-1</v>
      </c>
      <c r="DH33">
        <v>60.027234999999997</v>
      </c>
      <c r="DI33">
        <v>-0.272419163373541</v>
      </c>
      <c r="DJ33">
        <v>0.111211372057897</v>
      </c>
      <c r="DK33">
        <v>1</v>
      </c>
      <c r="DL33">
        <v>2</v>
      </c>
      <c r="DM33">
        <v>2</v>
      </c>
      <c r="DN33" t="s">
        <v>351</v>
      </c>
      <c r="DO33">
        <v>3.1571199999999999</v>
      </c>
      <c r="DP33">
        <v>2.8314400000000002</v>
      </c>
      <c r="DQ33">
        <v>9.5427200000000004E-2</v>
      </c>
      <c r="DR33">
        <v>9.4972699999999993E-2</v>
      </c>
      <c r="DS33">
        <v>0.107762</v>
      </c>
      <c r="DT33">
        <v>0.102202</v>
      </c>
      <c r="DU33">
        <v>28660</v>
      </c>
      <c r="DV33">
        <v>29696.6</v>
      </c>
      <c r="DW33">
        <v>29438.5</v>
      </c>
      <c r="DX33">
        <v>30595.3</v>
      </c>
      <c r="DY33">
        <v>34432.1</v>
      </c>
      <c r="DZ33">
        <v>35915.800000000003</v>
      </c>
      <c r="EA33">
        <v>40439.599999999999</v>
      </c>
      <c r="EB33">
        <v>42342.2</v>
      </c>
      <c r="EC33">
        <v>2.23515</v>
      </c>
      <c r="ED33">
        <v>1.85785</v>
      </c>
      <c r="EE33">
        <v>9.99197E-2</v>
      </c>
      <c r="EF33">
        <v>0</v>
      </c>
      <c r="EG33">
        <v>24.3248</v>
      </c>
      <c r="EH33">
        <v>999.9</v>
      </c>
      <c r="EI33">
        <v>44.780999999999999</v>
      </c>
      <c r="EJ33">
        <v>31.984999999999999</v>
      </c>
      <c r="EK33">
        <v>21.256599999999999</v>
      </c>
      <c r="EL33">
        <v>61.2117</v>
      </c>
      <c r="EM33">
        <v>25.1282</v>
      </c>
      <c r="EN33">
        <v>1</v>
      </c>
      <c r="EO33">
        <v>-0.168214</v>
      </c>
      <c r="EP33">
        <v>-1.67872</v>
      </c>
      <c r="EQ33">
        <v>20.300599999999999</v>
      </c>
      <c r="ER33">
        <v>5.24125</v>
      </c>
      <c r="ES33">
        <v>11.8302</v>
      </c>
      <c r="ET33">
        <v>4.9819500000000003</v>
      </c>
      <c r="EU33">
        <v>3.29955</v>
      </c>
      <c r="EV33">
        <v>6586.4</v>
      </c>
      <c r="EW33">
        <v>9999</v>
      </c>
      <c r="EX33">
        <v>226.6</v>
      </c>
      <c r="EY33">
        <v>95.2</v>
      </c>
      <c r="EZ33">
        <v>1.8736299999999999</v>
      </c>
      <c r="FA33">
        <v>1.87941</v>
      </c>
      <c r="FB33">
        <v>1.8797299999999999</v>
      </c>
      <c r="FC33">
        <v>1.8803399999999999</v>
      </c>
      <c r="FD33">
        <v>1.87792</v>
      </c>
      <c r="FE33">
        <v>1.8767400000000001</v>
      </c>
      <c r="FF33">
        <v>1.87744</v>
      </c>
      <c r="FG33">
        <v>1.87517</v>
      </c>
      <c r="FH33">
        <v>0</v>
      </c>
      <c r="FI33">
        <v>0</v>
      </c>
      <c r="FJ33">
        <v>0</v>
      </c>
      <c r="FK33">
        <v>0</v>
      </c>
      <c r="FL33" t="s">
        <v>352</v>
      </c>
      <c r="FM33" t="s">
        <v>353</v>
      </c>
      <c r="FN33" t="s">
        <v>354</v>
      </c>
      <c r="FO33" t="s">
        <v>354</v>
      </c>
      <c r="FP33" t="s">
        <v>354</v>
      </c>
      <c r="FQ33" t="s">
        <v>354</v>
      </c>
      <c r="FR33">
        <v>0</v>
      </c>
      <c r="FS33">
        <v>100</v>
      </c>
      <c r="FT33">
        <v>100</v>
      </c>
      <c r="FU33">
        <v>-6.4889999999999999</v>
      </c>
      <c r="FV33">
        <v>-0.12330000000000001</v>
      </c>
      <c r="FW33">
        <v>-6.4901133218384297</v>
      </c>
      <c r="FX33">
        <v>1.4527828764109799E-4</v>
      </c>
      <c r="FY33">
        <v>-4.3579519040863002E-7</v>
      </c>
      <c r="FZ33">
        <v>2.0799061152897499E-10</v>
      </c>
      <c r="GA33">
        <v>-0.123329999999999</v>
      </c>
      <c r="GB33">
        <v>0</v>
      </c>
      <c r="GC33">
        <v>0</v>
      </c>
      <c r="GD33">
        <v>0</v>
      </c>
      <c r="GE33">
        <v>4</v>
      </c>
      <c r="GF33">
        <v>2147</v>
      </c>
      <c r="GG33">
        <v>-1</v>
      </c>
      <c r="GH33">
        <v>-1</v>
      </c>
      <c r="GI33">
        <v>16.8</v>
      </c>
      <c r="GJ33">
        <v>16.600000000000001</v>
      </c>
      <c r="GK33">
        <v>1.0534699999999999</v>
      </c>
      <c r="GL33">
        <v>2.5793499999999998</v>
      </c>
      <c r="GM33">
        <v>1.54541</v>
      </c>
      <c r="GN33">
        <v>2.2741699999999998</v>
      </c>
      <c r="GO33">
        <v>1.5979000000000001</v>
      </c>
      <c r="GP33">
        <v>2.34497</v>
      </c>
      <c r="GQ33">
        <v>34.395200000000003</v>
      </c>
      <c r="GR33">
        <v>14.044499999999999</v>
      </c>
      <c r="GS33">
        <v>18</v>
      </c>
      <c r="GT33">
        <v>635.4</v>
      </c>
      <c r="GU33">
        <v>366.48</v>
      </c>
      <c r="GV33">
        <v>27.214600000000001</v>
      </c>
      <c r="GW33">
        <v>24.7301</v>
      </c>
      <c r="GX33">
        <v>30.0001</v>
      </c>
      <c r="GY33">
        <v>24.799600000000002</v>
      </c>
      <c r="GZ33">
        <v>24.792400000000001</v>
      </c>
      <c r="HA33">
        <v>21.1431</v>
      </c>
      <c r="HB33">
        <v>10</v>
      </c>
      <c r="HC33">
        <v>-30</v>
      </c>
      <c r="HD33">
        <v>27.23</v>
      </c>
      <c r="HE33">
        <v>402.14699999999999</v>
      </c>
      <c r="HF33">
        <v>0</v>
      </c>
      <c r="HG33">
        <v>100.27800000000001</v>
      </c>
      <c r="HH33">
        <v>98.230999999999995</v>
      </c>
    </row>
    <row r="34" spans="1:216" x14ac:dyDescent="0.2">
      <c r="A34">
        <v>16</v>
      </c>
      <c r="B34">
        <v>1690153607</v>
      </c>
      <c r="C34">
        <v>915.90000009536698</v>
      </c>
      <c r="D34" t="s">
        <v>383</v>
      </c>
      <c r="E34" t="s">
        <v>384</v>
      </c>
      <c r="F34" t="s">
        <v>344</v>
      </c>
      <c r="G34" t="s">
        <v>345</v>
      </c>
      <c r="H34" t="s">
        <v>346</v>
      </c>
      <c r="I34" t="s">
        <v>347</v>
      </c>
      <c r="J34" t="s">
        <v>348</v>
      </c>
      <c r="K34" t="s">
        <v>349</v>
      </c>
      <c r="L34">
        <v>1690153607</v>
      </c>
      <c r="M34">
        <f t="shared" si="0"/>
        <v>1.3753464811091327E-3</v>
      </c>
      <c r="N34">
        <f t="shared" si="1"/>
        <v>1.3753464811091327</v>
      </c>
      <c r="O34">
        <f t="shared" si="2"/>
        <v>1.0332991461703933</v>
      </c>
      <c r="P34">
        <f t="shared" si="3"/>
        <v>400.00400000000002</v>
      </c>
      <c r="Q34">
        <f t="shared" si="4"/>
        <v>375.26709886433366</v>
      </c>
      <c r="R34">
        <f t="shared" si="5"/>
        <v>37.753664823125575</v>
      </c>
      <c r="S34">
        <f t="shared" si="6"/>
        <v>40.2423153791296</v>
      </c>
      <c r="T34">
        <f t="shared" si="7"/>
        <v>0.103003636567538</v>
      </c>
      <c r="U34">
        <f t="shared" si="8"/>
        <v>2.9411328454981591</v>
      </c>
      <c r="V34">
        <f t="shared" si="9"/>
        <v>0.1010407472042032</v>
      </c>
      <c r="W34">
        <f t="shared" si="10"/>
        <v>6.3323709240855522E-2</v>
      </c>
      <c r="X34">
        <f t="shared" si="11"/>
        <v>8.2748670000000004</v>
      </c>
      <c r="Y34">
        <f t="shared" si="12"/>
        <v>26.475906128655744</v>
      </c>
      <c r="Z34">
        <f t="shared" si="13"/>
        <v>26.020800000000001</v>
      </c>
      <c r="AA34">
        <f t="shared" si="14"/>
        <v>3.3784137241137442</v>
      </c>
      <c r="AB34">
        <f t="shared" si="15"/>
        <v>57.893394780073152</v>
      </c>
      <c r="AC34">
        <f t="shared" si="16"/>
        <v>2.0459189758428797</v>
      </c>
      <c r="AD34">
        <f t="shared" si="17"/>
        <v>3.5339419697445051</v>
      </c>
      <c r="AE34">
        <f t="shared" si="18"/>
        <v>1.3324947482708644</v>
      </c>
      <c r="AF34">
        <f t="shared" si="19"/>
        <v>-60.652779816912755</v>
      </c>
      <c r="AG34">
        <f t="shared" si="20"/>
        <v>120.96721984104013</v>
      </c>
      <c r="AH34">
        <f t="shared" si="21"/>
        <v>8.8232818030785598</v>
      </c>
      <c r="AI34">
        <f t="shared" si="22"/>
        <v>77.412588827205937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53262.101399140505</v>
      </c>
      <c r="AO34">
        <f t="shared" si="26"/>
        <v>50.03</v>
      </c>
      <c r="AP34">
        <f t="shared" si="27"/>
        <v>42.1755</v>
      </c>
      <c r="AQ34">
        <f t="shared" si="28"/>
        <v>0.84300419748151112</v>
      </c>
      <c r="AR34">
        <f t="shared" si="29"/>
        <v>0.16539810113931641</v>
      </c>
      <c r="AS34">
        <v>1690153607</v>
      </c>
      <c r="AT34">
        <v>400.00400000000002</v>
      </c>
      <c r="AU34">
        <v>401.58699999999999</v>
      </c>
      <c r="AV34">
        <v>20.336200000000002</v>
      </c>
      <c r="AW34">
        <v>18.9892</v>
      </c>
      <c r="AX34">
        <v>406.49299999999999</v>
      </c>
      <c r="AY34">
        <v>20.459599999999998</v>
      </c>
      <c r="AZ34">
        <v>600.16800000000001</v>
      </c>
      <c r="BA34">
        <v>100.505</v>
      </c>
      <c r="BB34">
        <v>9.9782399999999993E-2</v>
      </c>
      <c r="BC34">
        <v>26.7837</v>
      </c>
      <c r="BD34">
        <v>26.020800000000001</v>
      </c>
      <c r="BE34">
        <v>999.9</v>
      </c>
      <c r="BF34">
        <v>0</v>
      </c>
      <c r="BG34">
        <v>0</v>
      </c>
      <c r="BH34">
        <v>10015.6</v>
      </c>
      <c r="BI34">
        <v>0</v>
      </c>
      <c r="BJ34">
        <v>174.887</v>
      </c>
      <c r="BK34">
        <v>-1.5831599999999999</v>
      </c>
      <c r="BL34">
        <v>408.30700000000002</v>
      </c>
      <c r="BM34">
        <v>409.36</v>
      </c>
      <c r="BN34">
        <v>1.3469899999999999</v>
      </c>
      <c r="BO34">
        <v>401.58699999999999</v>
      </c>
      <c r="BP34">
        <v>18.9892</v>
      </c>
      <c r="BQ34">
        <v>2.0438999999999998</v>
      </c>
      <c r="BR34">
        <v>1.90852</v>
      </c>
      <c r="BS34">
        <v>17.788599999999999</v>
      </c>
      <c r="BT34">
        <v>16.705100000000002</v>
      </c>
      <c r="BU34">
        <v>50.03</v>
      </c>
      <c r="BV34">
        <v>0.89993800000000002</v>
      </c>
      <c r="BW34">
        <v>0.100062</v>
      </c>
      <c r="BX34">
        <v>0</v>
      </c>
      <c r="BY34">
        <v>2.7242999999999999</v>
      </c>
      <c r="BZ34">
        <v>0</v>
      </c>
      <c r="CA34">
        <v>1566.96</v>
      </c>
      <c r="CB34">
        <v>478.04700000000003</v>
      </c>
      <c r="CC34">
        <v>34.311999999999998</v>
      </c>
      <c r="CD34">
        <v>39</v>
      </c>
      <c r="CE34">
        <v>37</v>
      </c>
      <c r="CF34">
        <v>37.25</v>
      </c>
      <c r="CG34">
        <v>35.311999999999998</v>
      </c>
      <c r="CH34">
        <v>45.02</v>
      </c>
      <c r="CI34">
        <v>5.01</v>
      </c>
      <c r="CJ34">
        <v>0</v>
      </c>
      <c r="CK34">
        <v>1690153613.2</v>
      </c>
      <c r="CL34">
        <v>0</v>
      </c>
      <c r="CM34">
        <v>1690152550.0999999</v>
      </c>
      <c r="CN34" t="s">
        <v>350</v>
      </c>
      <c r="CO34">
        <v>1690152538.0999999</v>
      </c>
      <c r="CP34">
        <v>1690152550.0999999</v>
      </c>
      <c r="CQ34">
        <v>24</v>
      </c>
      <c r="CR34">
        <v>-0.20100000000000001</v>
      </c>
      <c r="CS34">
        <v>-3.5000000000000003E-2</v>
      </c>
      <c r="CT34">
        <v>-6.4909999999999997</v>
      </c>
      <c r="CU34">
        <v>-0.123</v>
      </c>
      <c r="CV34">
        <v>416</v>
      </c>
      <c r="CW34">
        <v>20</v>
      </c>
      <c r="CX34">
        <v>0.08</v>
      </c>
      <c r="CY34">
        <v>0.03</v>
      </c>
      <c r="CZ34">
        <v>0.96861156354922295</v>
      </c>
      <c r="DA34">
        <v>-0.62406011779654402</v>
      </c>
      <c r="DB34">
        <v>8.0766122614797903E-2</v>
      </c>
      <c r="DC34">
        <v>1</v>
      </c>
      <c r="DD34">
        <v>401.61829999999998</v>
      </c>
      <c r="DE34">
        <v>-0.76718796992443905</v>
      </c>
      <c r="DF34">
        <v>8.1616848750735105E-2</v>
      </c>
      <c r="DG34">
        <v>-1</v>
      </c>
      <c r="DH34">
        <v>50.002504999999999</v>
      </c>
      <c r="DI34">
        <v>-0.202699747566224</v>
      </c>
      <c r="DJ34">
        <v>7.0708248988360103E-2</v>
      </c>
      <c r="DK34">
        <v>1</v>
      </c>
      <c r="DL34">
        <v>2</v>
      </c>
      <c r="DM34">
        <v>2</v>
      </c>
      <c r="DN34" t="s">
        <v>351</v>
      </c>
      <c r="DO34">
        <v>3.1568100000000001</v>
      </c>
      <c r="DP34">
        <v>2.8317299999999999</v>
      </c>
      <c r="DQ34">
        <v>9.5417399999999999E-2</v>
      </c>
      <c r="DR34">
        <v>9.4860100000000003E-2</v>
      </c>
      <c r="DS34">
        <v>0.10750800000000001</v>
      </c>
      <c r="DT34">
        <v>0.10208200000000001</v>
      </c>
      <c r="DU34">
        <v>28660.6</v>
      </c>
      <c r="DV34">
        <v>29699.7</v>
      </c>
      <c r="DW34">
        <v>29438.9</v>
      </c>
      <c r="DX34">
        <v>30594.7</v>
      </c>
      <c r="DY34">
        <v>34443.300000000003</v>
      </c>
      <c r="DZ34">
        <v>35920.1</v>
      </c>
      <c r="EA34">
        <v>40440.9</v>
      </c>
      <c r="EB34">
        <v>42341.4</v>
      </c>
      <c r="EC34">
        <v>2.2349000000000001</v>
      </c>
      <c r="ED34">
        <v>1.8579000000000001</v>
      </c>
      <c r="EE34">
        <v>9.8727599999999999E-2</v>
      </c>
      <c r="EF34">
        <v>0</v>
      </c>
      <c r="EG34">
        <v>24.401499999999999</v>
      </c>
      <c r="EH34">
        <v>999.9</v>
      </c>
      <c r="EI34">
        <v>44.707999999999998</v>
      </c>
      <c r="EJ34">
        <v>31.965</v>
      </c>
      <c r="EK34">
        <v>21.197399999999998</v>
      </c>
      <c r="EL34">
        <v>60.901699999999998</v>
      </c>
      <c r="EM34">
        <v>25.9816</v>
      </c>
      <c r="EN34">
        <v>1</v>
      </c>
      <c r="EO34">
        <v>-0.168298</v>
      </c>
      <c r="EP34">
        <v>-0.65525100000000003</v>
      </c>
      <c r="EQ34">
        <v>20.308499999999999</v>
      </c>
      <c r="ER34">
        <v>5.2411000000000003</v>
      </c>
      <c r="ES34">
        <v>11.8302</v>
      </c>
      <c r="ET34">
        <v>4.9821999999999997</v>
      </c>
      <c r="EU34">
        <v>3.29983</v>
      </c>
      <c r="EV34">
        <v>6587.6</v>
      </c>
      <c r="EW34">
        <v>9999</v>
      </c>
      <c r="EX34">
        <v>226.6</v>
      </c>
      <c r="EY34">
        <v>95.2</v>
      </c>
      <c r="EZ34">
        <v>1.8736299999999999</v>
      </c>
      <c r="FA34">
        <v>1.8794</v>
      </c>
      <c r="FB34">
        <v>1.8797299999999999</v>
      </c>
      <c r="FC34">
        <v>1.8803399999999999</v>
      </c>
      <c r="FD34">
        <v>1.87795</v>
      </c>
      <c r="FE34">
        <v>1.8767499999999999</v>
      </c>
      <c r="FF34">
        <v>1.87744</v>
      </c>
      <c r="FG34">
        <v>1.8751599999999999</v>
      </c>
      <c r="FH34">
        <v>0</v>
      </c>
      <c r="FI34">
        <v>0</v>
      </c>
      <c r="FJ34">
        <v>0</v>
      </c>
      <c r="FK34">
        <v>0</v>
      </c>
      <c r="FL34" t="s">
        <v>352</v>
      </c>
      <c r="FM34" t="s">
        <v>353</v>
      </c>
      <c r="FN34" t="s">
        <v>354</v>
      </c>
      <c r="FO34" t="s">
        <v>354</v>
      </c>
      <c r="FP34" t="s">
        <v>354</v>
      </c>
      <c r="FQ34" t="s">
        <v>354</v>
      </c>
      <c r="FR34">
        <v>0</v>
      </c>
      <c r="FS34">
        <v>100</v>
      </c>
      <c r="FT34">
        <v>100</v>
      </c>
      <c r="FU34">
        <v>-6.4889999999999999</v>
      </c>
      <c r="FV34">
        <v>-0.1234</v>
      </c>
      <c r="FW34">
        <v>-6.4901133218384297</v>
      </c>
      <c r="FX34">
        <v>1.4527828764109799E-4</v>
      </c>
      <c r="FY34">
        <v>-4.3579519040863002E-7</v>
      </c>
      <c r="FZ34">
        <v>2.0799061152897499E-10</v>
      </c>
      <c r="GA34">
        <v>-0.123329999999999</v>
      </c>
      <c r="GB34">
        <v>0</v>
      </c>
      <c r="GC34">
        <v>0</v>
      </c>
      <c r="GD34">
        <v>0</v>
      </c>
      <c r="GE34">
        <v>4</v>
      </c>
      <c r="GF34">
        <v>2147</v>
      </c>
      <c r="GG34">
        <v>-1</v>
      </c>
      <c r="GH34">
        <v>-1</v>
      </c>
      <c r="GI34">
        <v>17.8</v>
      </c>
      <c r="GJ34">
        <v>17.600000000000001</v>
      </c>
      <c r="GK34">
        <v>1.0522499999999999</v>
      </c>
      <c r="GL34">
        <v>2.5744600000000002</v>
      </c>
      <c r="GM34">
        <v>1.54541</v>
      </c>
      <c r="GN34">
        <v>2.2741699999999998</v>
      </c>
      <c r="GO34">
        <v>1.5979000000000001</v>
      </c>
      <c r="GP34">
        <v>2.4499499999999999</v>
      </c>
      <c r="GQ34">
        <v>34.372500000000002</v>
      </c>
      <c r="GR34">
        <v>14.044499999999999</v>
      </c>
      <c r="GS34">
        <v>18</v>
      </c>
      <c r="GT34">
        <v>635.31500000000005</v>
      </c>
      <c r="GU34">
        <v>366.55799999999999</v>
      </c>
      <c r="GV34">
        <v>26.636500000000002</v>
      </c>
      <c r="GW34">
        <v>24.738399999999999</v>
      </c>
      <c r="GX34">
        <v>30.0001</v>
      </c>
      <c r="GY34">
        <v>24.808</v>
      </c>
      <c r="GZ34">
        <v>24.8</v>
      </c>
      <c r="HA34">
        <v>21.123100000000001</v>
      </c>
      <c r="HB34">
        <v>10</v>
      </c>
      <c r="HC34">
        <v>-30</v>
      </c>
      <c r="HD34">
        <v>26.624500000000001</v>
      </c>
      <c r="HE34">
        <v>401.61399999999998</v>
      </c>
      <c r="HF34">
        <v>0</v>
      </c>
      <c r="HG34">
        <v>100.28</v>
      </c>
      <c r="HH34">
        <v>98.229200000000006</v>
      </c>
    </row>
    <row r="35" spans="1:216" x14ac:dyDescent="0.2">
      <c r="A35">
        <v>17</v>
      </c>
      <c r="B35">
        <v>1690153668</v>
      </c>
      <c r="C35">
        <v>976.90000009536698</v>
      </c>
      <c r="D35" t="s">
        <v>385</v>
      </c>
      <c r="E35" t="s">
        <v>386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349</v>
      </c>
      <c r="L35">
        <v>1690153668</v>
      </c>
      <c r="M35">
        <f t="shared" si="0"/>
        <v>1.3221396631291767E-3</v>
      </c>
      <c r="N35">
        <f t="shared" si="1"/>
        <v>1.3221396631291766</v>
      </c>
      <c r="O35">
        <f t="shared" si="2"/>
        <v>2.0199785173190047E-2</v>
      </c>
      <c r="P35">
        <f t="shared" si="3"/>
        <v>400.13299999999998</v>
      </c>
      <c r="Q35">
        <f t="shared" si="4"/>
        <v>391.24263251926027</v>
      </c>
      <c r="R35">
        <f t="shared" si="5"/>
        <v>39.361192356569674</v>
      </c>
      <c r="S35">
        <f t="shared" si="6"/>
        <v>40.255612942273004</v>
      </c>
      <c r="T35">
        <f t="shared" si="7"/>
        <v>9.9357055551773821E-2</v>
      </c>
      <c r="U35">
        <f t="shared" si="8"/>
        <v>2.940939709267627</v>
      </c>
      <c r="V35">
        <f t="shared" si="9"/>
        <v>9.7529241534028005E-2</v>
      </c>
      <c r="W35">
        <f t="shared" si="10"/>
        <v>6.1117197061218251E-2</v>
      </c>
      <c r="X35">
        <f t="shared" si="11"/>
        <v>4.9532652710621248</v>
      </c>
      <c r="Y35">
        <f t="shared" si="12"/>
        <v>26.389139047635776</v>
      </c>
      <c r="Z35">
        <f t="shared" si="13"/>
        <v>25.9587</v>
      </c>
      <c r="AA35">
        <f t="shared" si="14"/>
        <v>3.3660210290796813</v>
      </c>
      <c r="AB35">
        <f t="shared" si="15"/>
        <v>57.967942788502391</v>
      </c>
      <c r="AC35">
        <f t="shared" si="16"/>
        <v>2.0388123411974002</v>
      </c>
      <c r="AD35">
        <f t="shared" si="17"/>
        <v>3.5171376507806431</v>
      </c>
      <c r="AE35">
        <f t="shared" si="18"/>
        <v>1.3272086878822811</v>
      </c>
      <c r="AF35">
        <f t="shared" si="19"/>
        <v>-58.306359143996694</v>
      </c>
      <c r="AG35">
        <f t="shared" si="20"/>
        <v>117.962644554891</v>
      </c>
      <c r="AH35">
        <f t="shared" si="21"/>
        <v>8.5985266448581772</v>
      </c>
      <c r="AI35">
        <f t="shared" si="22"/>
        <v>73.208077326814603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53270.906425197558</v>
      </c>
      <c r="AO35">
        <f t="shared" si="26"/>
        <v>29.946899999999999</v>
      </c>
      <c r="AP35">
        <f t="shared" si="27"/>
        <v>25.245416741482966</v>
      </c>
      <c r="AQ35">
        <f t="shared" si="28"/>
        <v>0.84300601202404812</v>
      </c>
      <c r="AR35">
        <f t="shared" si="29"/>
        <v>0.16540160320641284</v>
      </c>
      <c r="AS35">
        <v>1690153668</v>
      </c>
      <c r="AT35">
        <v>400.13299999999998</v>
      </c>
      <c r="AU35">
        <v>400.68200000000002</v>
      </c>
      <c r="AV35">
        <v>20.2654</v>
      </c>
      <c r="AW35">
        <v>18.970600000000001</v>
      </c>
      <c r="AX35">
        <v>406.62200000000001</v>
      </c>
      <c r="AY35">
        <v>20.3887</v>
      </c>
      <c r="AZ35">
        <v>600.25300000000004</v>
      </c>
      <c r="BA35">
        <v>100.506</v>
      </c>
      <c r="BB35">
        <v>9.9581000000000003E-2</v>
      </c>
      <c r="BC35">
        <v>26.7027</v>
      </c>
      <c r="BD35">
        <v>25.9587</v>
      </c>
      <c r="BE35">
        <v>999.9</v>
      </c>
      <c r="BF35">
        <v>0</v>
      </c>
      <c r="BG35">
        <v>0</v>
      </c>
      <c r="BH35">
        <v>10014.4</v>
      </c>
      <c r="BI35">
        <v>0</v>
      </c>
      <c r="BJ35">
        <v>175.88200000000001</v>
      </c>
      <c r="BK35">
        <v>-0.54873700000000003</v>
      </c>
      <c r="BL35">
        <v>408.40899999999999</v>
      </c>
      <c r="BM35">
        <v>408.43</v>
      </c>
      <c r="BN35">
        <v>1.2947599999999999</v>
      </c>
      <c r="BO35">
        <v>400.68200000000002</v>
      </c>
      <c r="BP35">
        <v>18.970600000000001</v>
      </c>
      <c r="BQ35">
        <v>2.0367899999999999</v>
      </c>
      <c r="BR35">
        <v>1.90666</v>
      </c>
      <c r="BS35">
        <v>17.7333</v>
      </c>
      <c r="BT35">
        <v>16.689800000000002</v>
      </c>
      <c r="BU35">
        <v>29.946899999999999</v>
      </c>
      <c r="BV35">
        <v>0.89969500000000002</v>
      </c>
      <c r="BW35">
        <v>0.10030500000000001</v>
      </c>
      <c r="BX35">
        <v>0</v>
      </c>
      <c r="BY35">
        <v>2.4192999999999998</v>
      </c>
      <c r="BZ35">
        <v>0</v>
      </c>
      <c r="CA35">
        <v>1425.6</v>
      </c>
      <c r="CB35">
        <v>286.13400000000001</v>
      </c>
      <c r="CC35">
        <v>34.061999999999998</v>
      </c>
      <c r="CD35">
        <v>38.811999999999998</v>
      </c>
      <c r="CE35">
        <v>36.75</v>
      </c>
      <c r="CF35">
        <v>37.061999999999998</v>
      </c>
      <c r="CG35">
        <v>35.125</v>
      </c>
      <c r="CH35">
        <v>26.94</v>
      </c>
      <c r="CI35">
        <v>3</v>
      </c>
      <c r="CJ35">
        <v>0</v>
      </c>
      <c r="CK35">
        <v>1690153674.4000001</v>
      </c>
      <c r="CL35">
        <v>0</v>
      </c>
      <c r="CM35">
        <v>1690152550.0999999</v>
      </c>
      <c r="CN35" t="s">
        <v>350</v>
      </c>
      <c r="CO35">
        <v>1690152538.0999999</v>
      </c>
      <c r="CP35">
        <v>1690152550.0999999</v>
      </c>
      <c r="CQ35">
        <v>24</v>
      </c>
      <c r="CR35">
        <v>-0.20100000000000001</v>
      </c>
      <c r="CS35">
        <v>-3.5000000000000003E-2</v>
      </c>
      <c r="CT35">
        <v>-6.4909999999999997</v>
      </c>
      <c r="CU35">
        <v>-0.123</v>
      </c>
      <c r="CV35">
        <v>416</v>
      </c>
      <c r="CW35">
        <v>20</v>
      </c>
      <c r="CX35">
        <v>0.08</v>
      </c>
      <c r="CY35">
        <v>0.03</v>
      </c>
      <c r="CZ35">
        <v>7.6120974168021202E-2</v>
      </c>
      <c r="DA35">
        <v>0.33214698591233</v>
      </c>
      <c r="DB35">
        <v>5.30296575007356E-2</v>
      </c>
      <c r="DC35">
        <v>1</v>
      </c>
      <c r="DD35">
        <v>400.67704761904798</v>
      </c>
      <c r="DE35">
        <v>0.26851948051957902</v>
      </c>
      <c r="DF35">
        <v>4.26541754674487E-2</v>
      </c>
      <c r="DG35">
        <v>-1</v>
      </c>
      <c r="DH35">
        <v>29.9877380952381</v>
      </c>
      <c r="DI35">
        <v>0.30886983784598598</v>
      </c>
      <c r="DJ35">
        <v>0.106351611249758</v>
      </c>
      <c r="DK35">
        <v>1</v>
      </c>
      <c r="DL35">
        <v>2</v>
      </c>
      <c r="DM35">
        <v>2</v>
      </c>
      <c r="DN35" t="s">
        <v>351</v>
      </c>
      <c r="DO35">
        <v>3.15699</v>
      </c>
      <c r="DP35">
        <v>2.8315199999999998</v>
      </c>
      <c r="DQ35">
        <v>9.5437599999999997E-2</v>
      </c>
      <c r="DR35">
        <v>9.4695000000000001E-2</v>
      </c>
      <c r="DS35">
        <v>0.107237</v>
      </c>
      <c r="DT35">
        <v>0.102008</v>
      </c>
      <c r="DU35">
        <v>28659.200000000001</v>
      </c>
      <c r="DV35">
        <v>29703.4</v>
      </c>
      <c r="DW35">
        <v>29438.2</v>
      </c>
      <c r="DX35">
        <v>30593.1</v>
      </c>
      <c r="DY35">
        <v>34452.800000000003</v>
      </c>
      <c r="DZ35">
        <v>35920.800000000003</v>
      </c>
      <c r="EA35">
        <v>40439.4</v>
      </c>
      <c r="EB35">
        <v>42338.8</v>
      </c>
      <c r="EC35">
        <v>2.2346300000000001</v>
      </c>
      <c r="ED35">
        <v>1.8577699999999999</v>
      </c>
      <c r="EE35">
        <v>9.5069399999999998E-2</v>
      </c>
      <c r="EF35">
        <v>0</v>
      </c>
      <c r="EG35">
        <v>24.3993</v>
      </c>
      <c r="EH35">
        <v>999.9</v>
      </c>
      <c r="EI35">
        <v>44.658999999999999</v>
      </c>
      <c r="EJ35">
        <v>31.954999999999998</v>
      </c>
      <c r="EK35">
        <v>21.160900000000002</v>
      </c>
      <c r="EL35">
        <v>60.8917</v>
      </c>
      <c r="EM35">
        <v>25.568899999999999</v>
      </c>
      <c r="EN35">
        <v>1</v>
      </c>
      <c r="EO35">
        <v>-0.16685700000000001</v>
      </c>
      <c r="EP35">
        <v>-1.38523</v>
      </c>
      <c r="EQ35">
        <v>20.303799999999999</v>
      </c>
      <c r="ER35">
        <v>5.2415500000000002</v>
      </c>
      <c r="ES35">
        <v>11.8302</v>
      </c>
      <c r="ET35">
        <v>4.9817999999999998</v>
      </c>
      <c r="EU35">
        <v>3.29983</v>
      </c>
      <c r="EV35">
        <v>6589</v>
      </c>
      <c r="EW35">
        <v>9999</v>
      </c>
      <c r="EX35">
        <v>226.6</v>
      </c>
      <c r="EY35">
        <v>95.2</v>
      </c>
      <c r="EZ35">
        <v>1.8736299999999999</v>
      </c>
      <c r="FA35">
        <v>1.87941</v>
      </c>
      <c r="FB35">
        <v>1.8797299999999999</v>
      </c>
      <c r="FC35">
        <v>1.8803399999999999</v>
      </c>
      <c r="FD35">
        <v>1.8779399999999999</v>
      </c>
      <c r="FE35">
        <v>1.8767799999999999</v>
      </c>
      <c r="FF35">
        <v>1.87744</v>
      </c>
      <c r="FG35">
        <v>1.8751899999999999</v>
      </c>
      <c r="FH35">
        <v>0</v>
      </c>
      <c r="FI35">
        <v>0</v>
      </c>
      <c r="FJ35">
        <v>0</v>
      </c>
      <c r="FK35">
        <v>0</v>
      </c>
      <c r="FL35" t="s">
        <v>352</v>
      </c>
      <c r="FM35" t="s">
        <v>353</v>
      </c>
      <c r="FN35" t="s">
        <v>354</v>
      </c>
      <c r="FO35" t="s">
        <v>354</v>
      </c>
      <c r="FP35" t="s">
        <v>354</v>
      </c>
      <c r="FQ35" t="s">
        <v>354</v>
      </c>
      <c r="FR35">
        <v>0</v>
      </c>
      <c r="FS35">
        <v>100</v>
      </c>
      <c r="FT35">
        <v>100</v>
      </c>
      <c r="FU35">
        <v>-6.4889999999999999</v>
      </c>
      <c r="FV35">
        <v>-0.12330000000000001</v>
      </c>
      <c r="FW35">
        <v>-6.4901133218384297</v>
      </c>
      <c r="FX35">
        <v>1.4527828764109799E-4</v>
      </c>
      <c r="FY35">
        <v>-4.3579519040863002E-7</v>
      </c>
      <c r="FZ35">
        <v>2.0799061152897499E-10</v>
      </c>
      <c r="GA35">
        <v>-0.123329999999999</v>
      </c>
      <c r="GB35">
        <v>0</v>
      </c>
      <c r="GC35">
        <v>0</v>
      </c>
      <c r="GD35">
        <v>0</v>
      </c>
      <c r="GE35">
        <v>4</v>
      </c>
      <c r="GF35">
        <v>2147</v>
      </c>
      <c r="GG35">
        <v>-1</v>
      </c>
      <c r="GH35">
        <v>-1</v>
      </c>
      <c r="GI35">
        <v>18.8</v>
      </c>
      <c r="GJ35">
        <v>18.600000000000001</v>
      </c>
      <c r="GK35">
        <v>1.0498000000000001</v>
      </c>
      <c r="GL35">
        <v>2.5842299999999998</v>
      </c>
      <c r="GM35">
        <v>1.54541</v>
      </c>
      <c r="GN35">
        <v>2.2741699999999998</v>
      </c>
      <c r="GO35">
        <v>1.5979000000000001</v>
      </c>
      <c r="GP35">
        <v>2.3864700000000001</v>
      </c>
      <c r="GQ35">
        <v>34.372500000000002</v>
      </c>
      <c r="GR35">
        <v>14.0357</v>
      </c>
      <c r="GS35">
        <v>18</v>
      </c>
      <c r="GT35">
        <v>635.23599999999999</v>
      </c>
      <c r="GU35">
        <v>366.56</v>
      </c>
      <c r="GV35">
        <v>26.999700000000001</v>
      </c>
      <c r="GW35">
        <v>24.755400000000002</v>
      </c>
      <c r="GX35">
        <v>30.0002</v>
      </c>
      <c r="GY35">
        <v>24.8185</v>
      </c>
      <c r="GZ35">
        <v>24.81</v>
      </c>
      <c r="HA35">
        <v>21.077300000000001</v>
      </c>
      <c r="HB35">
        <v>10</v>
      </c>
      <c r="HC35">
        <v>-30</v>
      </c>
      <c r="HD35">
        <v>27.032399999999999</v>
      </c>
      <c r="HE35">
        <v>400.52100000000002</v>
      </c>
      <c r="HF35">
        <v>0</v>
      </c>
      <c r="HG35">
        <v>100.277</v>
      </c>
      <c r="HH35">
        <v>98.223399999999998</v>
      </c>
    </row>
    <row r="36" spans="1:216" x14ac:dyDescent="0.2">
      <c r="A36">
        <v>18</v>
      </c>
      <c r="B36">
        <v>1690153729</v>
      </c>
      <c r="C36">
        <v>1037.9000000953699</v>
      </c>
      <c r="D36" t="s">
        <v>387</v>
      </c>
      <c r="E36" t="s">
        <v>388</v>
      </c>
      <c r="F36" t="s">
        <v>344</v>
      </c>
      <c r="G36" t="s">
        <v>345</v>
      </c>
      <c r="H36" t="s">
        <v>346</v>
      </c>
      <c r="I36" t="s">
        <v>347</v>
      </c>
      <c r="J36" t="s">
        <v>348</v>
      </c>
      <c r="K36" t="s">
        <v>349</v>
      </c>
      <c r="L36">
        <v>1690153729</v>
      </c>
      <c r="M36">
        <f t="shared" si="0"/>
        <v>1.2902147498784085E-3</v>
      </c>
      <c r="N36">
        <f t="shared" si="1"/>
        <v>1.2902147498784085</v>
      </c>
      <c r="O36">
        <f t="shared" si="2"/>
        <v>-0.39305996102507973</v>
      </c>
      <c r="P36">
        <f t="shared" si="3"/>
        <v>400.005</v>
      </c>
      <c r="Q36">
        <f t="shared" si="4"/>
        <v>397.92919703786532</v>
      </c>
      <c r="R36">
        <f t="shared" si="5"/>
        <v>40.03431919332715</v>
      </c>
      <c r="S36">
        <f t="shared" si="6"/>
        <v>40.243158753196504</v>
      </c>
      <c r="T36">
        <f t="shared" si="7"/>
        <v>9.524360804489454E-2</v>
      </c>
      <c r="U36">
        <f t="shared" si="8"/>
        <v>2.9392012954649562</v>
      </c>
      <c r="V36">
        <f t="shared" si="9"/>
        <v>9.3561651191612472E-2</v>
      </c>
      <c r="W36">
        <f t="shared" si="10"/>
        <v>5.8624675087221897E-2</v>
      </c>
      <c r="X36">
        <f t="shared" si="11"/>
        <v>3.2970911924285002</v>
      </c>
      <c r="Y36">
        <f t="shared" si="12"/>
        <v>26.448419349239913</v>
      </c>
      <c r="Z36">
        <f t="shared" si="13"/>
        <v>26.047699999999999</v>
      </c>
      <c r="AA36">
        <f t="shared" si="14"/>
        <v>3.3837942537298971</v>
      </c>
      <c r="AB36">
        <f t="shared" si="15"/>
        <v>57.618086642193113</v>
      </c>
      <c r="AC36">
        <f t="shared" si="16"/>
        <v>2.0337833347773602</v>
      </c>
      <c r="AD36">
        <f t="shared" si="17"/>
        <v>3.529765483895889</v>
      </c>
      <c r="AE36">
        <f t="shared" si="18"/>
        <v>1.3500109189525369</v>
      </c>
      <c r="AF36">
        <f t="shared" si="19"/>
        <v>-56.898470469637815</v>
      </c>
      <c r="AG36">
        <f t="shared" si="20"/>
        <v>113.44023987060851</v>
      </c>
      <c r="AH36">
        <f t="shared" si="21"/>
        <v>8.2799861231844272</v>
      </c>
      <c r="AI36">
        <f t="shared" si="22"/>
        <v>68.118846716583619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53209.614551333951</v>
      </c>
      <c r="AO36">
        <f t="shared" si="26"/>
        <v>19.929300000000001</v>
      </c>
      <c r="AP36">
        <f t="shared" si="27"/>
        <v>16.800909882087307</v>
      </c>
      <c r="AQ36">
        <f t="shared" si="28"/>
        <v>0.84302558956347218</v>
      </c>
      <c r="AR36">
        <f t="shared" si="29"/>
        <v>0.16543938785750126</v>
      </c>
      <c r="AS36">
        <v>1690153729</v>
      </c>
      <c r="AT36">
        <v>400.005</v>
      </c>
      <c r="AU36">
        <v>400.12799999999999</v>
      </c>
      <c r="AV36">
        <v>20.215199999999999</v>
      </c>
      <c r="AW36">
        <v>18.9514</v>
      </c>
      <c r="AX36">
        <v>406.49400000000003</v>
      </c>
      <c r="AY36">
        <v>20.3385</v>
      </c>
      <c r="AZ36">
        <v>600.15800000000002</v>
      </c>
      <c r="BA36">
        <v>100.50700000000001</v>
      </c>
      <c r="BB36">
        <v>9.96393E-2</v>
      </c>
      <c r="BC36">
        <v>26.7636</v>
      </c>
      <c r="BD36">
        <v>26.047699999999999</v>
      </c>
      <c r="BE36">
        <v>999.9</v>
      </c>
      <c r="BF36">
        <v>0</v>
      </c>
      <c r="BG36">
        <v>0</v>
      </c>
      <c r="BH36">
        <v>10004.4</v>
      </c>
      <c r="BI36">
        <v>0</v>
      </c>
      <c r="BJ36">
        <v>182.304</v>
      </c>
      <c r="BK36">
        <v>-0.12368800000000001</v>
      </c>
      <c r="BL36">
        <v>408.25799999999998</v>
      </c>
      <c r="BM36">
        <v>407.858</v>
      </c>
      <c r="BN36">
        <v>1.2638</v>
      </c>
      <c r="BO36">
        <v>400.12799999999999</v>
      </c>
      <c r="BP36">
        <v>18.9514</v>
      </c>
      <c r="BQ36">
        <v>2.0317699999999999</v>
      </c>
      <c r="BR36">
        <v>1.9047499999999999</v>
      </c>
      <c r="BS36">
        <v>17.694099999999999</v>
      </c>
      <c r="BT36">
        <v>16.673999999999999</v>
      </c>
      <c r="BU36">
        <v>19.929300000000001</v>
      </c>
      <c r="BV36">
        <v>0.89937599999999995</v>
      </c>
      <c r="BW36">
        <v>0.10062400000000001</v>
      </c>
      <c r="BX36">
        <v>0</v>
      </c>
      <c r="BY36">
        <v>2.3555999999999999</v>
      </c>
      <c r="BZ36">
        <v>0</v>
      </c>
      <c r="CA36">
        <v>1379.41</v>
      </c>
      <c r="CB36">
        <v>190.405</v>
      </c>
      <c r="CC36">
        <v>33.875</v>
      </c>
      <c r="CD36">
        <v>38.561999999999998</v>
      </c>
      <c r="CE36">
        <v>36.561999999999998</v>
      </c>
      <c r="CF36">
        <v>37</v>
      </c>
      <c r="CG36">
        <v>34.936999999999998</v>
      </c>
      <c r="CH36">
        <v>17.920000000000002</v>
      </c>
      <c r="CI36">
        <v>2.0099999999999998</v>
      </c>
      <c r="CJ36">
        <v>0</v>
      </c>
      <c r="CK36">
        <v>1690153735.5999999</v>
      </c>
      <c r="CL36">
        <v>0</v>
      </c>
      <c r="CM36">
        <v>1690152550.0999999</v>
      </c>
      <c r="CN36" t="s">
        <v>350</v>
      </c>
      <c r="CO36">
        <v>1690152538.0999999</v>
      </c>
      <c r="CP36">
        <v>1690152550.0999999</v>
      </c>
      <c r="CQ36">
        <v>24</v>
      </c>
      <c r="CR36">
        <v>-0.20100000000000001</v>
      </c>
      <c r="CS36">
        <v>-3.5000000000000003E-2</v>
      </c>
      <c r="CT36">
        <v>-6.4909999999999997</v>
      </c>
      <c r="CU36">
        <v>-0.123</v>
      </c>
      <c r="CV36">
        <v>416</v>
      </c>
      <c r="CW36">
        <v>20</v>
      </c>
      <c r="CX36">
        <v>0.08</v>
      </c>
      <c r="CY36">
        <v>0.03</v>
      </c>
      <c r="CZ36">
        <v>-0.51979717095960598</v>
      </c>
      <c r="DA36">
        <v>-0.27939527255577001</v>
      </c>
      <c r="DB36">
        <v>6.6514039887703894E-2</v>
      </c>
      <c r="DC36">
        <v>1</v>
      </c>
      <c r="DD36">
        <v>400.06785000000002</v>
      </c>
      <c r="DE36">
        <v>-0.54906766917264005</v>
      </c>
      <c r="DF36">
        <v>8.5174101110601003E-2</v>
      </c>
      <c r="DG36">
        <v>-1</v>
      </c>
      <c r="DH36">
        <v>20.0033666666667</v>
      </c>
      <c r="DI36">
        <v>-0.40502471567779902</v>
      </c>
      <c r="DJ36">
        <v>0.12917629272886999</v>
      </c>
      <c r="DK36">
        <v>1</v>
      </c>
      <c r="DL36">
        <v>2</v>
      </c>
      <c r="DM36">
        <v>2</v>
      </c>
      <c r="DN36" t="s">
        <v>351</v>
      </c>
      <c r="DO36">
        <v>3.1567599999999998</v>
      </c>
      <c r="DP36">
        <v>2.8315000000000001</v>
      </c>
      <c r="DQ36">
        <v>9.5412499999999997E-2</v>
      </c>
      <c r="DR36">
        <v>9.4593499999999997E-2</v>
      </c>
      <c r="DS36">
        <v>0.107044</v>
      </c>
      <c r="DT36">
        <v>0.10193199999999999</v>
      </c>
      <c r="DU36">
        <v>28659.9</v>
      </c>
      <c r="DV36">
        <v>29706.3</v>
      </c>
      <c r="DW36">
        <v>29438.1</v>
      </c>
      <c r="DX36">
        <v>30592.7</v>
      </c>
      <c r="DY36">
        <v>34460.5</v>
      </c>
      <c r="DZ36">
        <v>35922.9</v>
      </c>
      <c r="EA36">
        <v>40439.5</v>
      </c>
      <c r="EB36">
        <v>42337.5</v>
      </c>
      <c r="EC36">
        <v>2.2341199999999999</v>
      </c>
      <c r="ED36">
        <v>1.8578300000000001</v>
      </c>
      <c r="EE36">
        <v>9.80124E-2</v>
      </c>
      <c r="EF36">
        <v>0</v>
      </c>
      <c r="EG36">
        <v>24.440200000000001</v>
      </c>
      <c r="EH36">
        <v>999.9</v>
      </c>
      <c r="EI36">
        <v>44.61</v>
      </c>
      <c r="EJ36">
        <v>31.945</v>
      </c>
      <c r="EK36">
        <v>21.127300000000002</v>
      </c>
      <c r="EL36">
        <v>60.491700000000002</v>
      </c>
      <c r="EM36">
        <v>25.837299999999999</v>
      </c>
      <c r="EN36">
        <v>1</v>
      </c>
      <c r="EO36">
        <v>-0.16627500000000001</v>
      </c>
      <c r="EP36">
        <v>-0.85036999999999996</v>
      </c>
      <c r="EQ36">
        <v>20.3079</v>
      </c>
      <c r="ER36">
        <v>5.2413999999999996</v>
      </c>
      <c r="ES36">
        <v>11.8302</v>
      </c>
      <c r="ET36">
        <v>4.9823000000000004</v>
      </c>
      <c r="EU36">
        <v>3.29975</v>
      </c>
      <c r="EV36">
        <v>6590.2</v>
      </c>
      <c r="EW36">
        <v>9999</v>
      </c>
      <c r="EX36">
        <v>226.6</v>
      </c>
      <c r="EY36">
        <v>95.2</v>
      </c>
      <c r="EZ36">
        <v>1.87364</v>
      </c>
      <c r="FA36">
        <v>1.8793800000000001</v>
      </c>
      <c r="FB36">
        <v>1.8797299999999999</v>
      </c>
      <c r="FC36">
        <v>1.8803399999999999</v>
      </c>
      <c r="FD36">
        <v>1.87792</v>
      </c>
      <c r="FE36">
        <v>1.8767400000000001</v>
      </c>
      <c r="FF36">
        <v>1.87744</v>
      </c>
      <c r="FG36">
        <v>1.8751800000000001</v>
      </c>
      <c r="FH36">
        <v>0</v>
      </c>
      <c r="FI36">
        <v>0</v>
      </c>
      <c r="FJ36">
        <v>0</v>
      </c>
      <c r="FK36">
        <v>0</v>
      </c>
      <c r="FL36" t="s">
        <v>352</v>
      </c>
      <c r="FM36" t="s">
        <v>353</v>
      </c>
      <c r="FN36" t="s">
        <v>354</v>
      </c>
      <c r="FO36" t="s">
        <v>354</v>
      </c>
      <c r="FP36" t="s">
        <v>354</v>
      </c>
      <c r="FQ36" t="s">
        <v>354</v>
      </c>
      <c r="FR36">
        <v>0</v>
      </c>
      <c r="FS36">
        <v>100</v>
      </c>
      <c r="FT36">
        <v>100</v>
      </c>
      <c r="FU36">
        <v>-6.4889999999999999</v>
      </c>
      <c r="FV36">
        <v>-0.12330000000000001</v>
      </c>
      <c r="FW36">
        <v>-6.4901133218384297</v>
      </c>
      <c r="FX36">
        <v>1.4527828764109799E-4</v>
      </c>
      <c r="FY36">
        <v>-4.3579519040863002E-7</v>
      </c>
      <c r="FZ36">
        <v>2.0799061152897499E-10</v>
      </c>
      <c r="GA36">
        <v>-0.123329999999999</v>
      </c>
      <c r="GB36">
        <v>0</v>
      </c>
      <c r="GC36">
        <v>0</v>
      </c>
      <c r="GD36">
        <v>0</v>
      </c>
      <c r="GE36">
        <v>4</v>
      </c>
      <c r="GF36">
        <v>2147</v>
      </c>
      <c r="GG36">
        <v>-1</v>
      </c>
      <c r="GH36">
        <v>-1</v>
      </c>
      <c r="GI36">
        <v>19.8</v>
      </c>
      <c r="GJ36">
        <v>19.600000000000001</v>
      </c>
      <c r="GK36">
        <v>1.0485800000000001</v>
      </c>
      <c r="GL36">
        <v>2.5805699999999998</v>
      </c>
      <c r="GM36">
        <v>1.54541</v>
      </c>
      <c r="GN36">
        <v>2.2741699999999998</v>
      </c>
      <c r="GO36">
        <v>1.5979000000000001</v>
      </c>
      <c r="GP36">
        <v>2.3571800000000001</v>
      </c>
      <c r="GQ36">
        <v>34.349699999999999</v>
      </c>
      <c r="GR36">
        <v>14.026999999999999</v>
      </c>
      <c r="GS36">
        <v>18</v>
      </c>
      <c r="GT36">
        <v>635.01199999999994</v>
      </c>
      <c r="GU36">
        <v>366.66899999999998</v>
      </c>
      <c r="GV36">
        <v>26.761500000000002</v>
      </c>
      <c r="GW36">
        <v>24.769600000000001</v>
      </c>
      <c r="GX36">
        <v>30.0001</v>
      </c>
      <c r="GY36">
        <v>24.8308</v>
      </c>
      <c r="GZ36">
        <v>24.821899999999999</v>
      </c>
      <c r="HA36">
        <v>21.0566</v>
      </c>
      <c r="HB36">
        <v>10</v>
      </c>
      <c r="HC36">
        <v>-30</v>
      </c>
      <c r="HD36">
        <v>26.7179</v>
      </c>
      <c r="HE36">
        <v>400.13200000000001</v>
      </c>
      <c r="HF36">
        <v>0</v>
      </c>
      <c r="HG36">
        <v>100.277</v>
      </c>
      <c r="HH36">
        <v>98.221199999999996</v>
      </c>
    </row>
    <row r="37" spans="1:216" x14ac:dyDescent="0.2">
      <c r="A37">
        <v>19</v>
      </c>
      <c r="B37">
        <v>1690153790</v>
      </c>
      <c r="C37">
        <v>1098.9000000953699</v>
      </c>
      <c r="D37" t="s">
        <v>389</v>
      </c>
      <c r="E37" t="s">
        <v>390</v>
      </c>
      <c r="F37" t="s">
        <v>344</v>
      </c>
      <c r="G37" t="s">
        <v>345</v>
      </c>
      <c r="H37" t="s">
        <v>346</v>
      </c>
      <c r="I37" t="s">
        <v>347</v>
      </c>
      <c r="J37" t="s">
        <v>348</v>
      </c>
      <c r="K37" t="s">
        <v>349</v>
      </c>
      <c r="L37">
        <v>1690153790</v>
      </c>
      <c r="M37">
        <f t="shared" si="0"/>
        <v>1.2303806349426318E-3</v>
      </c>
      <c r="N37">
        <f t="shared" si="1"/>
        <v>1.2303806349426318</v>
      </c>
      <c r="O37">
        <f t="shared" si="2"/>
        <v>-1.6065049368040663</v>
      </c>
      <c r="P37">
        <f t="shared" si="3"/>
        <v>400.09500000000003</v>
      </c>
      <c r="Q37">
        <f t="shared" si="4"/>
        <v>419.53028120251264</v>
      </c>
      <c r="R37">
        <f t="shared" si="5"/>
        <v>42.205818734230611</v>
      </c>
      <c r="S37">
        <f t="shared" si="6"/>
        <v>40.250579762848503</v>
      </c>
      <c r="T37">
        <f t="shared" si="7"/>
        <v>9.2093525813601723E-2</v>
      </c>
      <c r="U37">
        <f t="shared" si="8"/>
        <v>2.9436240054304306</v>
      </c>
      <c r="V37">
        <f t="shared" si="9"/>
        <v>9.0522316964501665E-2</v>
      </c>
      <c r="W37">
        <f t="shared" si="10"/>
        <v>5.6715382111943623E-2</v>
      </c>
      <c r="X37">
        <f t="shared" si="11"/>
        <v>0</v>
      </c>
      <c r="Y37">
        <f t="shared" si="12"/>
        <v>26.334070462570942</v>
      </c>
      <c r="Z37">
        <f t="shared" si="13"/>
        <v>25.9316</v>
      </c>
      <c r="AA37">
        <f t="shared" si="14"/>
        <v>3.3606254009366179</v>
      </c>
      <c r="AB37">
        <f t="shared" si="15"/>
        <v>57.883772755587557</v>
      </c>
      <c r="AC37">
        <f t="shared" si="16"/>
        <v>2.0298678387207301</v>
      </c>
      <c r="AD37">
        <f t="shared" si="17"/>
        <v>3.5067994743393527</v>
      </c>
      <c r="AE37">
        <f t="shared" si="18"/>
        <v>1.3307575622158878</v>
      </c>
      <c r="AF37">
        <f t="shared" si="19"/>
        <v>-54.25978600097006</v>
      </c>
      <c r="AG37">
        <f t="shared" si="20"/>
        <v>114.43615963726991</v>
      </c>
      <c r="AH37">
        <f t="shared" si="21"/>
        <v>8.3306474413650715</v>
      </c>
      <c r="AI37">
        <f t="shared" si="22"/>
        <v>68.507021077664916</v>
      </c>
      <c r="AJ37">
        <v>0</v>
      </c>
      <c r="AK37">
        <v>0</v>
      </c>
      <c r="AL37">
        <f t="shared" si="23"/>
        <v>1</v>
      </c>
      <c r="AM37">
        <f t="shared" si="24"/>
        <v>0</v>
      </c>
      <c r="AN37">
        <f t="shared" si="25"/>
        <v>53357.760269235507</v>
      </c>
      <c r="AO37">
        <f t="shared" si="26"/>
        <v>0</v>
      </c>
      <c r="AP37">
        <f t="shared" si="27"/>
        <v>0</v>
      </c>
      <c r="AQ37">
        <f t="shared" si="28"/>
        <v>0</v>
      </c>
      <c r="AR37">
        <f t="shared" si="29"/>
        <v>0</v>
      </c>
      <c r="AS37">
        <v>1690153790</v>
      </c>
      <c r="AT37">
        <v>400.09500000000003</v>
      </c>
      <c r="AU37">
        <v>398.98099999999999</v>
      </c>
      <c r="AV37">
        <v>20.177099999999999</v>
      </c>
      <c r="AW37">
        <v>18.971800000000002</v>
      </c>
      <c r="AX37">
        <v>406.584</v>
      </c>
      <c r="AY37">
        <v>20.3004</v>
      </c>
      <c r="AZ37">
        <v>600.12699999999995</v>
      </c>
      <c r="BA37">
        <v>100.503</v>
      </c>
      <c r="BB37">
        <v>9.95563E-2</v>
      </c>
      <c r="BC37">
        <v>26.652699999999999</v>
      </c>
      <c r="BD37">
        <v>25.9316</v>
      </c>
      <c r="BE37">
        <v>999.9</v>
      </c>
      <c r="BF37">
        <v>0</v>
      </c>
      <c r="BG37">
        <v>0</v>
      </c>
      <c r="BH37">
        <v>10030</v>
      </c>
      <c r="BI37">
        <v>0</v>
      </c>
      <c r="BJ37">
        <v>187.405</v>
      </c>
      <c r="BK37">
        <v>1.1147800000000001</v>
      </c>
      <c r="BL37">
        <v>408.334</v>
      </c>
      <c r="BM37">
        <v>406.69600000000003</v>
      </c>
      <c r="BN37">
        <v>1.20529</v>
      </c>
      <c r="BO37">
        <v>398.98099999999999</v>
      </c>
      <c r="BP37">
        <v>18.971800000000002</v>
      </c>
      <c r="BQ37">
        <v>2.02786</v>
      </c>
      <c r="BR37">
        <v>1.90672</v>
      </c>
      <c r="BS37">
        <v>17.663599999999999</v>
      </c>
      <c r="BT37">
        <v>16.690300000000001</v>
      </c>
      <c r="BU37">
        <v>0</v>
      </c>
      <c r="BV37">
        <v>0</v>
      </c>
      <c r="BW37">
        <v>0</v>
      </c>
      <c r="BX37">
        <v>0</v>
      </c>
      <c r="BY37">
        <v>3.81</v>
      </c>
      <c r="BZ37">
        <v>0</v>
      </c>
      <c r="CA37">
        <v>1244.56</v>
      </c>
      <c r="CB37">
        <v>-3.47</v>
      </c>
      <c r="CC37">
        <v>33.686999999999998</v>
      </c>
      <c r="CD37">
        <v>38.436999999999998</v>
      </c>
      <c r="CE37">
        <v>36.436999999999998</v>
      </c>
      <c r="CF37">
        <v>36.811999999999998</v>
      </c>
      <c r="CG37">
        <v>34.75</v>
      </c>
      <c r="CH37">
        <v>0</v>
      </c>
      <c r="CI37">
        <v>0</v>
      </c>
      <c r="CJ37">
        <v>0</v>
      </c>
      <c r="CK37">
        <v>1690153796.0999999</v>
      </c>
      <c r="CL37">
        <v>0</v>
      </c>
      <c r="CM37">
        <v>1690152550.0999999</v>
      </c>
      <c r="CN37" t="s">
        <v>350</v>
      </c>
      <c r="CO37">
        <v>1690152538.0999999</v>
      </c>
      <c r="CP37">
        <v>1690152550.0999999</v>
      </c>
      <c r="CQ37">
        <v>24</v>
      </c>
      <c r="CR37">
        <v>-0.20100000000000001</v>
      </c>
      <c r="CS37">
        <v>-3.5000000000000003E-2</v>
      </c>
      <c r="CT37">
        <v>-6.4909999999999997</v>
      </c>
      <c r="CU37">
        <v>-0.123</v>
      </c>
      <c r="CV37">
        <v>416</v>
      </c>
      <c r="CW37">
        <v>20</v>
      </c>
      <c r="CX37">
        <v>0.08</v>
      </c>
      <c r="CY37">
        <v>0.03</v>
      </c>
      <c r="CZ37">
        <v>-1.53794535862371</v>
      </c>
      <c r="DA37">
        <v>-0.99608105682200498</v>
      </c>
      <c r="DB37">
        <v>0.117902054735553</v>
      </c>
      <c r="DC37">
        <v>1</v>
      </c>
      <c r="DD37">
        <v>399.12633333333298</v>
      </c>
      <c r="DE37">
        <v>-0.85277922077811696</v>
      </c>
      <c r="DF37">
        <v>0.103908537315195</v>
      </c>
      <c r="DG37">
        <v>-1</v>
      </c>
      <c r="DH37">
        <v>0</v>
      </c>
      <c r="DI37">
        <v>0</v>
      </c>
      <c r="DJ37">
        <v>0</v>
      </c>
      <c r="DK37">
        <v>1</v>
      </c>
      <c r="DL37">
        <v>2</v>
      </c>
      <c r="DM37">
        <v>2</v>
      </c>
      <c r="DN37" t="s">
        <v>351</v>
      </c>
      <c r="DO37">
        <v>3.1566800000000002</v>
      </c>
      <c r="DP37">
        <v>2.8316400000000002</v>
      </c>
      <c r="DQ37">
        <v>9.5421300000000001E-2</v>
      </c>
      <c r="DR37">
        <v>9.4379900000000003E-2</v>
      </c>
      <c r="DS37">
        <v>0.106891</v>
      </c>
      <c r="DT37">
        <v>0.102003</v>
      </c>
      <c r="DU37">
        <v>28659.4</v>
      </c>
      <c r="DV37">
        <v>29712.6</v>
      </c>
      <c r="DW37">
        <v>29438</v>
      </c>
      <c r="DX37">
        <v>30592</v>
      </c>
      <c r="DY37">
        <v>34467.1</v>
      </c>
      <c r="DZ37">
        <v>35919.9</v>
      </c>
      <c r="EA37">
        <v>40440</v>
      </c>
      <c r="EB37">
        <v>42337.3</v>
      </c>
      <c r="EC37">
        <v>2.23428</v>
      </c>
      <c r="ED37">
        <v>1.8576299999999999</v>
      </c>
      <c r="EE37">
        <v>9.5423300000000003E-2</v>
      </c>
      <c r="EF37">
        <v>0</v>
      </c>
      <c r="EG37">
        <v>24.366399999999999</v>
      </c>
      <c r="EH37">
        <v>999.9</v>
      </c>
      <c r="EI37">
        <v>44.585999999999999</v>
      </c>
      <c r="EJ37">
        <v>31.923999999999999</v>
      </c>
      <c r="EK37">
        <v>21.092700000000001</v>
      </c>
      <c r="EL37">
        <v>60.601700000000001</v>
      </c>
      <c r="EM37">
        <v>26.041699999999999</v>
      </c>
      <c r="EN37">
        <v>1</v>
      </c>
      <c r="EO37">
        <v>-0.16448199999999999</v>
      </c>
      <c r="EP37">
        <v>-1.71631</v>
      </c>
      <c r="EQ37">
        <v>20.300899999999999</v>
      </c>
      <c r="ER37">
        <v>5.2411000000000003</v>
      </c>
      <c r="ES37">
        <v>11.8302</v>
      </c>
      <c r="ET37">
        <v>4.98245</v>
      </c>
      <c r="EU37">
        <v>3.2997800000000002</v>
      </c>
      <c r="EV37">
        <v>6591.6</v>
      </c>
      <c r="EW37">
        <v>9999</v>
      </c>
      <c r="EX37">
        <v>226.6</v>
      </c>
      <c r="EY37">
        <v>95.3</v>
      </c>
      <c r="EZ37">
        <v>1.87365</v>
      </c>
      <c r="FA37">
        <v>1.8793899999999999</v>
      </c>
      <c r="FB37">
        <v>1.8797200000000001</v>
      </c>
      <c r="FC37">
        <v>1.8803399999999999</v>
      </c>
      <c r="FD37">
        <v>1.8779300000000001</v>
      </c>
      <c r="FE37">
        <v>1.8767199999999999</v>
      </c>
      <c r="FF37">
        <v>1.87744</v>
      </c>
      <c r="FG37">
        <v>1.87517</v>
      </c>
      <c r="FH37">
        <v>0</v>
      </c>
      <c r="FI37">
        <v>0</v>
      </c>
      <c r="FJ37">
        <v>0</v>
      </c>
      <c r="FK37">
        <v>0</v>
      </c>
      <c r="FL37" t="s">
        <v>352</v>
      </c>
      <c r="FM37" t="s">
        <v>353</v>
      </c>
      <c r="FN37" t="s">
        <v>354</v>
      </c>
      <c r="FO37" t="s">
        <v>354</v>
      </c>
      <c r="FP37" t="s">
        <v>354</v>
      </c>
      <c r="FQ37" t="s">
        <v>354</v>
      </c>
      <c r="FR37">
        <v>0</v>
      </c>
      <c r="FS37">
        <v>100</v>
      </c>
      <c r="FT37">
        <v>100</v>
      </c>
      <c r="FU37">
        <v>-6.4889999999999999</v>
      </c>
      <c r="FV37">
        <v>-0.12330000000000001</v>
      </c>
      <c r="FW37">
        <v>-6.4901133218384297</v>
      </c>
      <c r="FX37">
        <v>1.4527828764109799E-4</v>
      </c>
      <c r="FY37">
        <v>-4.3579519040863002E-7</v>
      </c>
      <c r="FZ37">
        <v>2.0799061152897499E-10</v>
      </c>
      <c r="GA37">
        <v>-0.123329999999999</v>
      </c>
      <c r="GB37">
        <v>0</v>
      </c>
      <c r="GC37">
        <v>0</v>
      </c>
      <c r="GD37">
        <v>0</v>
      </c>
      <c r="GE37">
        <v>4</v>
      </c>
      <c r="GF37">
        <v>2147</v>
      </c>
      <c r="GG37">
        <v>-1</v>
      </c>
      <c r="GH37">
        <v>-1</v>
      </c>
      <c r="GI37">
        <v>20.9</v>
      </c>
      <c r="GJ37">
        <v>20.7</v>
      </c>
      <c r="GK37">
        <v>1.0461400000000001</v>
      </c>
      <c r="GL37">
        <v>2.5756800000000002</v>
      </c>
      <c r="GM37">
        <v>1.54541</v>
      </c>
      <c r="GN37">
        <v>2.2741699999999998</v>
      </c>
      <c r="GO37">
        <v>1.5979000000000001</v>
      </c>
      <c r="GP37">
        <v>2.4304199999999998</v>
      </c>
      <c r="GQ37">
        <v>34.349699999999999</v>
      </c>
      <c r="GR37">
        <v>14.0182</v>
      </c>
      <c r="GS37">
        <v>18</v>
      </c>
      <c r="GT37">
        <v>635.274</v>
      </c>
      <c r="GU37">
        <v>366.649</v>
      </c>
      <c r="GV37">
        <v>27.2273</v>
      </c>
      <c r="GW37">
        <v>24.784199999999998</v>
      </c>
      <c r="GX37">
        <v>30.0002</v>
      </c>
      <c r="GY37">
        <v>24.843699999999998</v>
      </c>
      <c r="GZ37">
        <v>24.834499999999998</v>
      </c>
      <c r="HA37">
        <v>21.012</v>
      </c>
      <c r="HB37">
        <v>10</v>
      </c>
      <c r="HC37">
        <v>-30</v>
      </c>
      <c r="HD37">
        <v>27.258600000000001</v>
      </c>
      <c r="HE37">
        <v>399.02199999999999</v>
      </c>
      <c r="HF37">
        <v>0</v>
      </c>
      <c r="HG37">
        <v>100.27800000000001</v>
      </c>
      <c r="HH37">
        <v>98.22</v>
      </c>
    </row>
    <row r="38" spans="1:216" x14ac:dyDescent="0.2">
      <c r="A38">
        <v>20</v>
      </c>
      <c r="B38">
        <v>1690153833</v>
      </c>
      <c r="C38">
        <v>1141.9000000953699</v>
      </c>
      <c r="D38" t="s">
        <v>391</v>
      </c>
      <c r="E38" t="s">
        <v>392</v>
      </c>
      <c r="F38" t="s">
        <v>344</v>
      </c>
      <c r="G38" t="s">
        <v>345</v>
      </c>
      <c r="H38" t="s">
        <v>346</v>
      </c>
      <c r="I38" t="s">
        <v>347</v>
      </c>
      <c r="J38" t="s">
        <v>348</v>
      </c>
      <c r="K38" t="s">
        <v>349</v>
      </c>
      <c r="L38">
        <v>1690153833</v>
      </c>
      <c r="M38">
        <f t="shared" si="0"/>
        <v>1.3085953591674517E-3</v>
      </c>
      <c r="N38">
        <f t="shared" si="1"/>
        <v>1.3085953591674517</v>
      </c>
      <c r="O38">
        <f t="shared" si="2"/>
        <v>4.6962321162535758</v>
      </c>
      <c r="P38">
        <f t="shared" si="3"/>
        <v>398.69</v>
      </c>
      <c r="Q38">
        <f t="shared" si="4"/>
        <v>305.06446725246775</v>
      </c>
      <c r="R38">
        <f t="shared" si="5"/>
        <v>30.690193856810556</v>
      </c>
      <c r="S38">
        <f t="shared" si="6"/>
        <v>40.109139877787001</v>
      </c>
      <c r="T38">
        <f t="shared" si="7"/>
        <v>8.9398775455222776E-2</v>
      </c>
      <c r="U38">
        <f t="shared" si="8"/>
        <v>2.9379190959975721</v>
      </c>
      <c r="V38">
        <f t="shared" si="9"/>
        <v>8.7914549261744218E-2</v>
      </c>
      <c r="W38">
        <f t="shared" si="10"/>
        <v>5.5077892534709932E-2</v>
      </c>
      <c r="X38">
        <f t="shared" si="11"/>
        <v>297.69880799999999</v>
      </c>
      <c r="Y38">
        <f t="shared" si="12"/>
        <v>27.926274236368982</v>
      </c>
      <c r="Z38">
        <f t="shared" si="13"/>
        <v>26.593900000000001</v>
      </c>
      <c r="AA38">
        <f t="shared" si="14"/>
        <v>3.4946757335239513</v>
      </c>
      <c r="AB38">
        <f t="shared" si="15"/>
        <v>58.603098522194699</v>
      </c>
      <c r="AC38">
        <f t="shared" si="16"/>
        <v>2.0384042544425998</v>
      </c>
      <c r="AD38">
        <f t="shared" si="17"/>
        <v>3.4783216345985477</v>
      </c>
      <c r="AE38">
        <f t="shared" si="18"/>
        <v>1.4562714790813516</v>
      </c>
      <c r="AF38">
        <f t="shared" si="19"/>
        <v>-57.709055339284618</v>
      </c>
      <c r="AG38">
        <f t="shared" si="20"/>
        <v>-12.60777190655276</v>
      </c>
      <c r="AH38">
        <f t="shared" si="21"/>
        <v>-0.92200978701535574</v>
      </c>
      <c r="AI38">
        <f t="shared" si="22"/>
        <v>226.45997096714723</v>
      </c>
      <c r="AJ38">
        <v>0</v>
      </c>
      <c r="AK38">
        <v>0</v>
      </c>
      <c r="AL38">
        <f t="shared" si="23"/>
        <v>1</v>
      </c>
      <c r="AM38">
        <f t="shared" si="24"/>
        <v>0</v>
      </c>
      <c r="AN38">
        <f t="shared" si="25"/>
        <v>53216.557961430546</v>
      </c>
      <c r="AO38">
        <f t="shared" si="26"/>
        <v>1799.98</v>
      </c>
      <c r="AP38">
        <f t="shared" si="27"/>
        <v>1517.3832000000002</v>
      </c>
      <c r="AQ38">
        <f t="shared" si="28"/>
        <v>0.84300003333370377</v>
      </c>
      <c r="AR38">
        <f t="shared" si="29"/>
        <v>0.16539006433404815</v>
      </c>
      <c r="AS38">
        <v>1690153833</v>
      </c>
      <c r="AT38">
        <v>398.69</v>
      </c>
      <c r="AU38">
        <v>403.90600000000001</v>
      </c>
      <c r="AV38">
        <v>20.262</v>
      </c>
      <c r="AW38">
        <v>18.980399999999999</v>
      </c>
      <c r="AX38">
        <v>405.17899999999997</v>
      </c>
      <c r="AY38">
        <v>20.385300000000001</v>
      </c>
      <c r="AZ38">
        <v>600.22500000000002</v>
      </c>
      <c r="BA38">
        <v>100.503</v>
      </c>
      <c r="BB38">
        <v>9.9322300000000002E-2</v>
      </c>
      <c r="BC38">
        <v>26.514299999999999</v>
      </c>
      <c r="BD38">
        <v>26.593900000000001</v>
      </c>
      <c r="BE38">
        <v>999.9</v>
      </c>
      <c r="BF38">
        <v>0</v>
      </c>
      <c r="BG38">
        <v>0</v>
      </c>
      <c r="BH38">
        <v>9997.5</v>
      </c>
      <c r="BI38">
        <v>0</v>
      </c>
      <c r="BJ38">
        <v>188.58699999999999</v>
      </c>
      <c r="BK38">
        <v>-5.2162199999999999</v>
      </c>
      <c r="BL38">
        <v>406.935</v>
      </c>
      <c r="BM38">
        <v>411.721</v>
      </c>
      <c r="BN38">
        <v>1.28156</v>
      </c>
      <c r="BO38">
        <v>403.90600000000001</v>
      </c>
      <c r="BP38">
        <v>18.980399999999999</v>
      </c>
      <c r="BQ38">
        <v>2.0363899999999999</v>
      </c>
      <c r="BR38">
        <v>1.9075899999999999</v>
      </c>
      <c r="BS38">
        <v>17.7302</v>
      </c>
      <c r="BT38">
        <v>16.697500000000002</v>
      </c>
      <c r="BU38">
        <v>1799.98</v>
      </c>
      <c r="BV38">
        <v>0.89999700000000005</v>
      </c>
      <c r="BW38">
        <v>0.10000299999999999</v>
      </c>
      <c r="BX38">
        <v>0</v>
      </c>
      <c r="BY38">
        <v>2.5746000000000002</v>
      </c>
      <c r="BZ38">
        <v>0</v>
      </c>
      <c r="CA38">
        <v>14000.7</v>
      </c>
      <c r="CB38">
        <v>17199.400000000001</v>
      </c>
      <c r="CC38">
        <v>34.5</v>
      </c>
      <c r="CD38">
        <v>38.311999999999998</v>
      </c>
      <c r="CE38">
        <v>36.375</v>
      </c>
      <c r="CF38">
        <v>36.686999999999998</v>
      </c>
      <c r="CG38">
        <v>35</v>
      </c>
      <c r="CH38">
        <v>1619.98</v>
      </c>
      <c r="CI38">
        <v>180</v>
      </c>
      <c r="CJ38">
        <v>0</v>
      </c>
      <c r="CK38">
        <v>1690153839.3</v>
      </c>
      <c r="CL38">
        <v>0</v>
      </c>
      <c r="CM38">
        <v>1690152550.0999999</v>
      </c>
      <c r="CN38" t="s">
        <v>350</v>
      </c>
      <c r="CO38">
        <v>1690152538.0999999</v>
      </c>
      <c r="CP38">
        <v>1690152550.0999999</v>
      </c>
      <c r="CQ38">
        <v>24</v>
      </c>
      <c r="CR38">
        <v>-0.20100000000000001</v>
      </c>
      <c r="CS38">
        <v>-3.5000000000000003E-2</v>
      </c>
      <c r="CT38">
        <v>-6.4909999999999997</v>
      </c>
      <c r="CU38">
        <v>-0.123</v>
      </c>
      <c r="CV38">
        <v>416</v>
      </c>
      <c r="CW38">
        <v>20</v>
      </c>
      <c r="CX38">
        <v>0.08</v>
      </c>
      <c r="CY38">
        <v>0.03</v>
      </c>
      <c r="CZ38">
        <v>3.4839621781699401</v>
      </c>
      <c r="DA38">
        <v>5.3922970321357901</v>
      </c>
      <c r="DB38">
        <v>0.55382422588279601</v>
      </c>
      <c r="DC38">
        <v>0</v>
      </c>
      <c r="DD38">
        <v>402.85489999999999</v>
      </c>
      <c r="DE38">
        <v>5.4048721804504503</v>
      </c>
      <c r="DF38">
        <v>0.52315608569526795</v>
      </c>
      <c r="DG38">
        <v>-1</v>
      </c>
      <c r="DH38">
        <v>1799.9738095238099</v>
      </c>
      <c r="DI38">
        <v>0.159021457604617</v>
      </c>
      <c r="DJ38">
        <v>0.10679201818201101</v>
      </c>
      <c r="DK38">
        <v>1</v>
      </c>
      <c r="DL38">
        <v>1</v>
      </c>
      <c r="DM38">
        <v>2</v>
      </c>
      <c r="DN38" t="s">
        <v>393</v>
      </c>
      <c r="DO38">
        <v>3.1568999999999998</v>
      </c>
      <c r="DP38">
        <v>2.8311000000000002</v>
      </c>
      <c r="DQ38">
        <v>9.5170000000000005E-2</v>
      </c>
      <c r="DR38">
        <v>9.5264399999999999E-2</v>
      </c>
      <c r="DS38">
        <v>0.107213</v>
      </c>
      <c r="DT38">
        <v>0.102035</v>
      </c>
      <c r="DU38">
        <v>28663.1</v>
      </c>
      <c r="DV38">
        <v>29680.2</v>
      </c>
      <c r="DW38">
        <v>29433.599999999999</v>
      </c>
      <c r="DX38">
        <v>30588.6</v>
      </c>
      <c r="DY38">
        <v>34449.300000000003</v>
      </c>
      <c r="DZ38">
        <v>35914.400000000001</v>
      </c>
      <c r="EA38">
        <v>40434.1</v>
      </c>
      <c r="EB38">
        <v>42332.3</v>
      </c>
      <c r="EC38">
        <v>2.2373500000000002</v>
      </c>
      <c r="ED38">
        <v>1.8504700000000001</v>
      </c>
      <c r="EE38">
        <v>0.13422200000000001</v>
      </c>
      <c r="EF38">
        <v>0</v>
      </c>
      <c r="EG38">
        <v>24.3934</v>
      </c>
      <c r="EH38">
        <v>999.9</v>
      </c>
      <c r="EI38">
        <v>44.561</v>
      </c>
      <c r="EJ38">
        <v>31.923999999999999</v>
      </c>
      <c r="EK38">
        <v>21.080100000000002</v>
      </c>
      <c r="EL38">
        <v>62.301699999999997</v>
      </c>
      <c r="EM38">
        <v>25.480799999999999</v>
      </c>
      <c r="EN38">
        <v>1</v>
      </c>
      <c r="EO38">
        <v>-0.130465</v>
      </c>
      <c r="EP38">
        <v>9.2810500000000005</v>
      </c>
      <c r="EQ38">
        <v>20.015499999999999</v>
      </c>
      <c r="ER38">
        <v>5.24125</v>
      </c>
      <c r="ES38">
        <v>11.8302</v>
      </c>
      <c r="ET38">
        <v>4.9831000000000003</v>
      </c>
      <c r="EU38">
        <v>3.2998799999999999</v>
      </c>
      <c r="EV38">
        <v>6592.5</v>
      </c>
      <c r="EW38">
        <v>9999</v>
      </c>
      <c r="EX38">
        <v>226.6</v>
      </c>
      <c r="EY38">
        <v>95.3</v>
      </c>
      <c r="EZ38">
        <v>1.87347</v>
      </c>
      <c r="FA38">
        <v>1.8791199999999999</v>
      </c>
      <c r="FB38">
        <v>1.8795200000000001</v>
      </c>
      <c r="FC38">
        <v>1.88018</v>
      </c>
      <c r="FD38">
        <v>1.87775</v>
      </c>
      <c r="FE38">
        <v>1.87653</v>
      </c>
      <c r="FF38">
        <v>1.87723</v>
      </c>
      <c r="FG38">
        <v>1.875</v>
      </c>
      <c r="FH38">
        <v>0</v>
      </c>
      <c r="FI38">
        <v>0</v>
      </c>
      <c r="FJ38">
        <v>0</v>
      </c>
      <c r="FK38">
        <v>0</v>
      </c>
      <c r="FL38" t="s">
        <v>352</v>
      </c>
      <c r="FM38" t="s">
        <v>353</v>
      </c>
      <c r="FN38" t="s">
        <v>354</v>
      </c>
      <c r="FO38" t="s">
        <v>354</v>
      </c>
      <c r="FP38" t="s">
        <v>354</v>
      </c>
      <c r="FQ38" t="s">
        <v>354</v>
      </c>
      <c r="FR38">
        <v>0</v>
      </c>
      <c r="FS38">
        <v>100</v>
      </c>
      <c r="FT38">
        <v>100</v>
      </c>
      <c r="FU38">
        <v>-6.4889999999999999</v>
      </c>
      <c r="FV38">
        <v>-0.12330000000000001</v>
      </c>
      <c r="FW38">
        <v>-6.4901133218384297</v>
      </c>
      <c r="FX38">
        <v>1.4527828764109799E-4</v>
      </c>
      <c r="FY38">
        <v>-4.3579519040863002E-7</v>
      </c>
      <c r="FZ38">
        <v>2.0799061152897499E-10</v>
      </c>
      <c r="GA38">
        <v>-0.123329999999999</v>
      </c>
      <c r="GB38">
        <v>0</v>
      </c>
      <c r="GC38">
        <v>0</v>
      </c>
      <c r="GD38">
        <v>0</v>
      </c>
      <c r="GE38">
        <v>4</v>
      </c>
      <c r="GF38">
        <v>2147</v>
      </c>
      <c r="GG38">
        <v>-1</v>
      </c>
      <c r="GH38">
        <v>-1</v>
      </c>
      <c r="GI38">
        <v>21.6</v>
      </c>
      <c r="GJ38">
        <v>21.4</v>
      </c>
      <c r="GK38">
        <v>1.0571299999999999</v>
      </c>
      <c r="GL38">
        <v>2.5769000000000002</v>
      </c>
      <c r="GM38">
        <v>1.54541</v>
      </c>
      <c r="GN38">
        <v>2.2741699999999998</v>
      </c>
      <c r="GO38">
        <v>1.5979000000000001</v>
      </c>
      <c r="GP38">
        <v>2.4853499999999999</v>
      </c>
      <c r="GQ38">
        <v>34.349699999999999</v>
      </c>
      <c r="GR38">
        <v>13.738</v>
      </c>
      <c r="GS38">
        <v>18</v>
      </c>
      <c r="GT38">
        <v>637.601</v>
      </c>
      <c r="GU38">
        <v>362.88799999999998</v>
      </c>
      <c r="GV38">
        <v>21.522099999999998</v>
      </c>
      <c r="GW38">
        <v>24.791799999999999</v>
      </c>
      <c r="GX38">
        <v>30.002600000000001</v>
      </c>
      <c r="GY38">
        <v>24.8492</v>
      </c>
      <c r="GZ38">
        <v>24.840900000000001</v>
      </c>
      <c r="HA38">
        <v>21.235199999999999</v>
      </c>
      <c r="HB38">
        <v>10</v>
      </c>
      <c r="HC38">
        <v>-30</v>
      </c>
      <c r="HD38">
        <v>20.5487</v>
      </c>
      <c r="HE38">
        <v>404.66</v>
      </c>
      <c r="HF38">
        <v>0</v>
      </c>
      <c r="HG38">
        <v>100.26300000000001</v>
      </c>
      <c r="HH38">
        <v>98.208600000000004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2023-07-23T15:11:04Z</dcterms:created>
  <dcterms:modified xsi:type="dcterms:W3CDTF">2023-07-25T17:16:15Z</dcterms:modified>
</cp:coreProperties>
</file>