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26B8743C-F953-E540-8604-3E65ADA840F2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S38" i="1"/>
  <c r="AR37" i="1"/>
  <c r="AQ37" i="1"/>
  <c r="AO37" i="1"/>
  <c r="AP37" i="1" s="1"/>
  <c r="AN37" i="1"/>
  <c r="AL37" i="1"/>
  <c r="P37" i="1" s="1"/>
  <c r="AD37" i="1"/>
  <c r="AC37" i="1"/>
  <c r="AB37" i="1"/>
  <c r="U37" i="1"/>
  <c r="AR36" i="1"/>
  <c r="AQ36" i="1"/>
  <c r="AO36" i="1"/>
  <c r="AN36" i="1"/>
  <c r="AL36" i="1"/>
  <c r="N36" i="1" s="1"/>
  <c r="M36" i="1" s="1"/>
  <c r="AD36" i="1"/>
  <c r="AC36" i="1"/>
  <c r="AB36" i="1"/>
  <c r="U36" i="1"/>
  <c r="S36" i="1"/>
  <c r="P36" i="1"/>
  <c r="O36" i="1"/>
  <c r="AR35" i="1"/>
  <c r="AQ35" i="1"/>
  <c r="AP35" i="1" s="1"/>
  <c r="AO35" i="1"/>
  <c r="AN35" i="1"/>
  <c r="AL35" i="1" s="1"/>
  <c r="AM35" i="1" s="1"/>
  <c r="AD35" i="1"/>
  <c r="AC35" i="1"/>
  <c r="AB35" i="1" s="1"/>
  <c r="X35" i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S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AR32" i="1"/>
  <c r="AQ32" i="1"/>
  <c r="AO32" i="1"/>
  <c r="AN32" i="1"/>
  <c r="AL32" i="1"/>
  <c r="N32" i="1" s="1"/>
  <c r="M32" i="1" s="1"/>
  <c r="AD32" i="1"/>
  <c r="AC32" i="1"/>
  <c r="AB32" i="1"/>
  <c r="U32" i="1"/>
  <c r="S32" i="1"/>
  <c r="P32" i="1"/>
  <c r="O32" i="1"/>
  <c r="AR31" i="1"/>
  <c r="AQ31" i="1"/>
  <c r="AP31" i="1" s="1"/>
  <c r="AO31" i="1"/>
  <c r="AN31" i="1"/>
  <c r="AL31" i="1" s="1"/>
  <c r="AM31" i="1" s="1"/>
  <c r="AD31" i="1"/>
  <c r="AC31" i="1"/>
  <c r="AB31" i="1" s="1"/>
  <c r="X31" i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S30" i="1"/>
  <c r="O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AR28" i="1"/>
  <c r="AQ28" i="1"/>
  <c r="AO28" i="1"/>
  <c r="AN28" i="1"/>
  <c r="AL28" i="1"/>
  <c r="N28" i="1" s="1"/>
  <c r="M28" i="1" s="1"/>
  <c r="AD28" i="1"/>
  <c r="AC28" i="1"/>
  <c r="AB28" i="1"/>
  <c r="U28" i="1"/>
  <c r="S28" i="1"/>
  <c r="P28" i="1"/>
  <c r="O28" i="1"/>
  <c r="AR27" i="1"/>
  <c r="AQ27" i="1"/>
  <c r="AP27" i="1" s="1"/>
  <c r="AO27" i="1"/>
  <c r="AN27" i="1"/>
  <c r="AL27" i="1" s="1"/>
  <c r="AM27" i="1"/>
  <c r="AD27" i="1"/>
  <c r="AC27" i="1"/>
  <c r="AB27" i="1" s="1"/>
  <c r="X27" i="1"/>
  <c r="U27" i="1"/>
  <c r="AR26" i="1"/>
  <c r="AQ26" i="1"/>
  <c r="AO26" i="1"/>
  <c r="AN26" i="1"/>
  <c r="AL26" i="1"/>
  <c r="P26" i="1" s="1"/>
  <c r="AD26" i="1"/>
  <c r="AC26" i="1"/>
  <c r="AB26" i="1"/>
  <c r="U26" i="1"/>
  <c r="S26" i="1"/>
  <c r="O26" i="1"/>
  <c r="AR25" i="1"/>
  <c r="AQ25" i="1"/>
  <c r="AO25" i="1"/>
  <c r="AN25" i="1"/>
  <c r="AM25" i="1"/>
  <c r="AL25" i="1"/>
  <c r="P25" i="1" s="1"/>
  <c r="AD25" i="1"/>
  <c r="AC25" i="1"/>
  <c r="AB25" i="1" s="1"/>
  <c r="U25" i="1"/>
  <c r="AR24" i="1"/>
  <c r="AQ24" i="1"/>
  <c r="AO24" i="1"/>
  <c r="AP24" i="1" s="1"/>
  <c r="AN24" i="1"/>
  <c r="AL24" i="1"/>
  <c r="N24" i="1" s="1"/>
  <c r="M24" i="1" s="1"/>
  <c r="AF24" i="1"/>
  <c r="AD24" i="1"/>
  <c r="AC24" i="1"/>
  <c r="AB24" i="1"/>
  <c r="X24" i="1"/>
  <c r="Y24" i="1" s="1"/>
  <c r="Z24" i="1" s="1"/>
  <c r="U24" i="1"/>
  <c r="S24" i="1"/>
  <c r="P24" i="1"/>
  <c r="O24" i="1"/>
  <c r="AR23" i="1"/>
  <c r="AQ23" i="1"/>
  <c r="AP23" i="1" s="1"/>
  <c r="AO23" i="1"/>
  <c r="AN23" i="1"/>
  <c r="AL23" i="1" s="1"/>
  <c r="AM23" i="1" s="1"/>
  <c r="AD23" i="1"/>
  <c r="AC23" i="1"/>
  <c r="X23" i="1"/>
  <c r="U23" i="1"/>
  <c r="N23" i="1"/>
  <c r="M23" i="1"/>
  <c r="AF23" i="1" s="1"/>
  <c r="AR22" i="1"/>
  <c r="AQ22" i="1"/>
  <c r="AO22" i="1"/>
  <c r="AN22" i="1"/>
  <c r="AL22" i="1"/>
  <c r="N22" i="1" s="1"/>
  <c r="M22" i="1" s="1"/>
  <c r="AD22" i="1"/>
  <c r="AC22" i="1"/>
  <c r="AB22" i="1"/>
  <c r="U22" i="1"/>
  <c r="S22" i="1"/>
  <c r="AR21" i="1"/>
  <c r="AQ21" i="1"/>
  <c r="AO21" i="1"/>
  <c r="AP21" i="1" s="1"/>
  <c r="AN21" i="1"/>
  <c r="AL21" i="1"/>
  <c r="AM21" i="1" s="1"/>
  <c r="AD21" i="1"/>
  <c r="AC21" i="1"/>
  <c r="AB21" i="1"/>
  <c r="U21" i="1"/>
  <c r="AR20" i="1"/>
  <c r="AQ20" i="1"/>
  <c r="AO20" i="1"/>
  <c r="X20" i="1" s="1"/>
  <c r="AN20" i="1"/>
  <c r="AL20" i="1"/>
  <c r="N20" i="1" s="1"/>
  <c r="M20" i="1" s="1"/>
  <c r="AF20" i="1"/>
  <c r="AD20" i="1"/>
  <c r="AC20" i="1"/>
  <c r="AB20" i="1"/>
  <c r="U20" i="1"/>
  <c r="S20" i="1"/>
  <c r="P20" i="1"/>
  <c r="O20" i="1"/>
  <c r="AR19" i="1"/>
  <c r="AQ19" i="1"/>
  <c r="AP19" i="1"/>
  <c r="AO19" i="1"/>
  <c r="AN19" i="1"/>
  <c r="AL19" i="1" s="1"/>
  <c r="AM19" i="1"/>
  <c r="AD19" i="1"/>
  <c r="AC19" i="1"/>
  <c r="AB19" i="1" s="1"/>
  <c r="X19" i="1"/>
  <c r="U19" i="1"/>
  <c r="AF22" i="1" l="1"/>
  <c r="Y20" i="1"/>
  <c r="Z20" i="1" s="1"/>
  <c r="S19" i="1"/>
  <c r="O19" i="1"/>
  <c r="AP20" i="1"/>
  <c r="AF28" i="1"/>
  <c r="P21" i="1"/>
  <c r="N21" i="1"/>
  <c r="M21" i="1" s="1"/>
  <c r="O21" i="1"/>
  <c r="S21" i="1"/>
  <c r="S23" i="1"/>
  <c r="P23" i="1"/>
  <c r="O23" i="1"/>
  <c r="AF32" i="1"/>
  <c r="AF36" i="1"/>
  <c r="V23" i="1"/>
  <c r="T23" i="1" s="1"/>
  <c r="W23" i="1" s="1"/>
  <c r="Q23" i="1" s="1"/>
  <c r="R23" i="1" s="1"/>
  <c r="AH24" i="1"/>
  <c r="AI24" i="1" s="1"/>
  <c r="AG24" i="1"/>
  <c r="V24" i="1"/>
  <c r="T24" i="1" s="1"/>
  <c r="W24" i="1" s="1"/>
  <c r="Q24" i="1" s="1"/>
  <c r="R24" i="1" s="1"/>
  <c r="AP26" i="1"/>
  <c r="X26" i="1"/>
  <c r="AP28" i="1"/>
  <c r="X28" i="1"/>
  <c r="N19" i="1"/>
  <c r="M19" i="1" s="1"/>
  <c r="AP22" i="1"/>
  <c r="X22" i="1"/>
  <c r="AA24" i="1"/>
  <c r="AE24" i="1" s="1"/>
  <c r="AP25" i="1"/>
  <c r="S27" i="1"/>
  <c r="P27" i="1"/>
  <c r="O27" i="1"/>
  <c r="N27" i="1"/>
  <c r="M27" i="1" s="1"/>
  <c r="AP32" i="1"/>
  <c r="X32" i="1"/>
  <c r="AP36" i="1"/>
  <c r="X36" i="1"/>
  <c r="P19" i="1"/>
  <c r="Y23" i="1"/>
  <c r="Z23" i="1" s="1"/>
  <c r="S31" i="1"/>
  <c r="P31" i="1"/>
  <c r="O31" i="1"/>
  <c r="N31" i="1"/>
  <c r="M31" i="1" s="1"/>
  <c r="S35" i="1"/>
  <c r="P35" i="1"/>
  <c r="O35" i="1"/>
  <c r="N35" i="1"/>
  <c r="M35" i="1" s="1"/>
  <c r="P22" i="1"/>
  <c r="AM22" i="1"/>
  <c r="O22" i="1"/>
  <c r="AB23" i="1"/>
  <c r="S25" i="1"/>
  <c r="AM26" i="1"/>
  <c r="S29" i="1"/>
  <c r="AM30" i="1"/>
  <c r="S33" i="1"/>
  <c r="AM34" i="1"/>
  <c r="S37" i="1"/>
  <c r="AM38" i="1"/>
  <c r="N26" i="1"/>
  <c r="M26" i="1" s="1"/>
  <c r="N30" i="1"/>
  <c r="M30" i="1" s="1"/>
  <c r="N34" i="1"/>
  <c r="M34" i="1" s="1"/>
  <c r="N38" i="1"/>
  <c r="M38" i="1" s="1"/>
  <c r="O34" i="1"/>
  <c r="AM37" i="1"/>
  <c r="O38" i="1"/>
  <c r="N29" i="1"/>
  <c r="M29" i="1" s="1"/>
  <c r="X30" i="1"/>
  <c r="N33" i="1"/>
  <c r="M33" i="1" s="1"/>
  <c r="X34" i="1"/>
  <c r="N37" i="1"/>
  <c r="M37" i="1" s="1"/>
  <c r="X38" i="1"/>
  <c r="AM20" i="1"/>
  <c r="AM24" i="1"/>
  <c r="O25" i="1"/>
  <c r="AM28" i="1"/>
  <c r="O29" i="1"/>
  <c r="AM32" i="1"/>
  <c r="O33" i="1"/>
  <c r="AM36" i="1"/>
  <c r="O37" i="1"/>
  <c r="N25" i="1"/>
  <c r="M25" i="1" s="1"/>
  <c r="X21" i="1"/>
  <c r="X25" i="1"/>
  <c r="X29" i="1"/>
  <c r="X33" i="1"/>
  <c r="X37" i="1"/>
  <c r="Y21" i="1" l="1"/>
  <c r="Z21" i="1" s="1"/>
  <c r="AF19" i="1"/>
  <c r="Y19" i="1"/>
  <c r="Z19" i="1" s="1"/>
  <c r="V19" i="1"/>
  <c r="T19" i="1" s="1"/>
  <c r="W19" i="1" s="1"/>
  <c r="Q19" i="1" s="1"/>
  <c r="R19" i="1" s="1"/>
  <c r="AF25" i="1"/>
  <c r="V25" i="1"/>
  <c r="T25" i="1" s="1"/>
  <c r="W25" i="1" s="1"/>
  <c r="Q25" i="1" s="1"/>
  <c r="R25" i="1" s="1"/>
  <c r="Y31" i="1"/>
  <c r="Z31" i="1" s="1"/>
  <c r="AF31" i="1"/>
  <c r="Y36" i="1"/>
  <c r="Z36" i="1" s="1"/>
  <c r="Y28" i="1"/>
  <c r="Z28" i="1" s="1"/>
  <c r="AF21" i="1"/>
  <c r="V21" i="1"/>
  <c r="T21" i="1" s="1"/>
  <c r="W21" i="1" s="1"/>
  <c r="Q21" i="1" s="1"/>
  <c r="R21" i="1" s="1"/>
  <c r="AF26" i="1"/>
  <c r="Y27" i="1"/>
  <c r="Z27" i="1" s="1"/>
  <c r="AF27" i="1"/>
  <c r="V27" i="1"/>
  <c r="T27" i="1" s="1"/>
  <c r="W27" i="1" s="1"/>
  <c r="Q27" i="1" s="1"/>
  <c r="R27" i="1" s="1"/>
  <c r="Y30" i="1"/>
  <c r="Z30" i="1" s="1"/>
  <c r="V30" i="1" s="1"/>
  <c r="T30" i="1" s="1"/>
  <c r="W30" i="1" s="1"/>
  <c r="Q30" i="1" s="1"/>
  <c r="R30" i="1" s="1"/>
  <c r="AG20" i="1"/>
  <c r="AA20" i="1"/>
  <c r="AE20" i="1" s="1"/>
  <c r="AH20" i="1"/>
  <c r="Y38" i="1"/>
  <c r="Z38" i="1" s="1"/>
  <c r="V38" i="1" s="1"/>
  <c r="T38" i="1" s="1"/>
  <c r="W38" i="1" s="1"/>
  <c r="Q38" i="1" s="1"/>
  <c r="R38" i="1" s="1"/>
  <c r="Y26" i="1"/>
  <c r="Z26" i="1" s="1"/>
  <c r="Y37" i="1"/>
  <c r="Z37" i="1" s="1"/>
  <c r="V37" i="1" s="1"/>
  <c r="T37" i="1" s="1"/>
  <c r="W37" i="1" s="1"/>
  <c r="Q37" i="1" s="1"/>
  <c r="R37" i="1" s="1"/>
  <c r="AF37" i="1"/>
  <c r="AF38" i="1"/>
  <c r="Y32" i="1"/>
  <c r="Z32" i="1" s="1"/>
  <c r="AF29" i="1"/>
  <c r="Y33" i="1"/>
  <c r="Z33" i="1" s="1"/>
  <c r="Y34" i="1"/>
  <c r="Z34" i="1" s="1"/>
  <c r="Y35" i="1"/>
  <c r="Z35" i="1" s="1"/>
  <c r="AF35" i="1"/>
  <c r="V35" i="1"/>
  <c r="T35" i="1" s="1"/>
  <c r="W35" i="1" s="1"/>
  <c r="Q35" i="1" s="1"/>
  <c r="R35" i="1" s="1"/>
  <c r="AH23" i="1"/>
  <c r="AI23" i="1" s="1"/>
  <c r="AA23" i="1"/>
  <c r="AE23" i="1" s="1"/>
  <c r="AG23" i="1"/>
  <c r="Y25" i="1"/>
  <c r="Z25" i="1" s="1"/>
  <c r="AF34" i="1"/>
  <c r="V34" i="1"/>
  <c r="T34" i="1" s="1"/>
  <c r="W34" i="1" s="1"/>
  <c r="Q34" i="1" s="1"/>
  <c r="R34" i="1" s="1"/>
  <c r="Y29" i="1"/>
  <c r="Z29" i="1" s="1"/>
  <c r="AF33" i="1"/>
  <c r="V33" i="1"/>
  <c r="T33" i="1" s="1"/>
  <c r="W33" i="1" s="1"/>
  <c r="Q33" i="1" s="1"/>
  <c r="R33" i="1" s="1"/>
  <c r="AF30" i="1"/>
  <c r="V20" i="1"/>
  <c r="T20" i="1" s="1"/>
  <c r="W20" i="1" s="1"/>
  <c r="Q20" i="1" s="1"/>
  <c r="R20" i="1" s="1"/>
  <c r="Y22" i="1"/>
  <c r="Z22" i="1" s="1"/>
  <c r="AA29" i="1" l="1"/>
  <c r="AE29" i="1" s="1"/>
  <c r="AH29" i="1"/>
  <c r="AG29" i="1"/>
  <c r="AA32" i="1"/>
  <c r="AE32" i="1" s="1"/>
  <c r="AH32" i="1"/>
  <c r="AG32" i="1"/>
  <c r="V32" i="1"/>
  <c r="T32" i="1" s="1"/>
  <c r="W32" i="1" s="1"/>
  <c r="Q32" i="1" s="1"/>
  <c r="R32" i="1" s="1"/>
  <c r="AA25" i="1"/>
  <c r="AE25" i="1" s="1"/>
  <c r="AH25" i="1"/>
  <c r="AG25" i="1"/>
  <c r="AA36" i="1"/>
  <c r="AE36" i="1" s="1"/>
  <c r="AH36" i="1"/>
  <c r="AG36" i="1"/>
  <c r="V36" i="1"/>
  <c r="T36" i="1" s="1"/>
  <c r="W36" i="1" s="1"/>
  <c r="Q36" i="1" s="1"/>
  <c r="R36" i="1" s="1"/>
  <c r="AA19" i="1"/>
  <c r="AE19" i="1" s="1"/>
  <c r="AH19" i="1"/>
  <c r="AG19" i="1"/>
  <c r="V29" i="1"/>
  <c r="T29" i="1" s="1"/>
  <c r="W29" i="1" s="1"/>
  <c r="Q29" i="1" s="1"/>
  <c r="R29" i="1" s="1"/>
  <c r="AA28" i="1"/>
  <c r="AE28" i="1" s="1"/>
  <c r="AH28" i="1"/>
  <c r="AG28" i="1"/>
  <c r="V28" i="1"/>
  <c r="T28" i="1" s="1"/>
  <c r="W28" i="1" s="1"/>
  <c r="Q28" i="1" s="1"/>
  <c r="R28" i="1" s="1"/>
  <c r="AA31" i="1"/>
  <c r="AE31" i="1" s="1"/>
  <c r="AH31" i="1"/>
  <c r="AG31" i="1"/>
  <c r="AH22" i="1"/>
  <c r="AI22" i="1" s="1"/>
  <c r="AA22" i="1"/>
  <c r="AE22" i="1" s="1"/>
  <c r="V22" i="1"/>
  <c r="T22" i="1" s="1"/>
  <c r="W22" i="1" s="1"/>
  <c r="Q22" i="1" s="1"/>
  <c r="R22" i="1" s="1"/>
  <c r="AG22" i="1"/>
  <c r="AA35" i="1"/>
  <c r="AE35" i="1" s="1"/>
  <c r="AH35" i="1"/>
  <c r="AG35" i="1"/>
  <c r="AH26" i="1"/>
  <c r="AA26" i="1"/>
  <c r="AE26" i="1" s="1"/>
  <c r="AG26" i="1"/>
  <c r="AH34" i="1"/>
  <c r="AA34" i="1"/>
  <c r="AE34" i="1" s="1"/>
  <c r="AG34" i="1"/>
  <c r="AH38" i="1"/>
  <c r="AA38" i="1"/>
  <c r="AE38" i="1" s="1"/>
  <c r="AG38" i="1"/>
  <c r="AA33" i="1"/>
  <c r="AE33" i="1" s="1"/>
  <c r="AH33" i="1"/>
  <c r="AI33" i="1" s="1"/>
  <c r="AG33" i="1"/>
  <c r="AI20" i="1"/>
  <c r="V26" i="1"/>
  <c r="T26" i="1" s="1"/>
  <c r="W26" i="1" s="1"/>
  <c r="Q26" i="1" s="1"/>
  <c r="R26" i="1" s="1"/>
  <c r="V31" i="1"/>
  <c r="T31" i="1" s="1"/>
  <c r="W31" i="1" s="1"/>
  <c r="Q31" i="1" s="1"/>
  <c r="R31" i="1" s="1"/>
  <c r="AA21" i="1"/>
  <c r="AE21" i="1" s="1"/>
  <c r="AH21" i="1"/>
  <c r="AG21" i="1"/>
  <c r="AA37" i="1"/>
  <c r="AE37" i="1" s="1"/>
  <c r="AH37" i="1"/>
  <c r="AG37" i="1"/>
  <c r="AH30" i="1"/>
  <c r="AA30" i="1"/>
  <c r="AE30" i="1" s="1"/>
  <c r="AG30" i="1"/>
  <c r="AA27" i="1"/>
  <c r="AE27" i="1" s="1"/>
  <c r="AH27" i="1"/>
  <c r="AG27" i="1"/>
  <c r="AI25" i="1" l="1"/>
  <c r="AI31" i="1"/>
  <c r="AI38" i="1"/>
  <c r="AI30" i="1"/>
  <c r="AI32" i="1"/>
  <c r="AI26" i="1"/>
  <c r="AI19" i="1"/>
  <c r="AI35" i="1"/>
  <c r="AI37" i="1"/>
  <c r="AI34" i="1"/>
  <c r="AI28" i="1"/>
  <c r="AI36" i="1"/>
  <c r="AI27" i="1"/>
  <c r="AI29" i="1"/>
  <c r="AI21" i="1"/>
</calcChain>
</file>

<file path=xl/sharedStrings.xml><?xml version="1.0" encoding="utf-8"?>
<sst xmlns="http://schemas.openxmlformats.org/spreadsheetml/2006/main" count="1012" uniqueCount="393">
  <si>
    <t>File opened</t>
  </si>
  <si>
    <t>2023-07-23 12:55:58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</si>
  <si>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</si>
  <si>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</si>
  <si>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</si>
  <si>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</si>
  <si>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</si>
  <si>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</si>
  <si>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</si>
  <si>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</si>
  <si>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</si>
  <si>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</si>
  <si>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</si>
  <si>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{"flowazero": "0.29276", "co2aspan2b": "0.303179", "h2oaspan2": "0", "co2bspan2b": "0.301941", "h2obspan2": "0", "chamberpressurezero": "2.69073", "h2oaspan1": "1.00972", "co2azero": "0.93247", "h2obzero": "1.01733", "ssb_ref": "35739", "flowmeterzero": "1.00306", "co2aspanconc2": "299.3", "h2obspan2a": "0.0707451", "co2aspan2a": "0.305485", "h2oaspanconc1": "12.13", "flowbzero": "0.30054", "co2bspanconc1": "2491", "tbzero": "0.0309811", "ssa_ref": "31724", "co2bspan2a": "0.304297", "oxygen": "21", "co2bzero": "0.935154", "co2bspan1": "1.00256", "co2aspanconc1": "2491", "co2aspan1": "1.00275", "h2obspanconc1": "12.12", "h2obspan1": "1.00295", "co2bspanconc2": "299.3", "h2obspan2b": "0.0709538", "co2aspan2": "-0.033707", "tazero": "-0.061388", "h2obspanconc2": "0", "h2oaspanconc2": "0", "h2oaspan2b": "0.0726308", "co2bspan2": "-0.0338567", "h2oaspan2a": "0.0719315", "h2oazero": "1.01368"}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</si>
  <si>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</si>
  <si>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</si>
  <si>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</si>
  <si>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</si>
  <si>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</si>
  <si>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</si>
  <si>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</si>
  <si>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</si>
  <si>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</si>
  <si>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</si>
  <si>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</si>
  <si>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</si>
  <si>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</si>
  <si>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12:55:58</t>
  </si>
  <si>
    <t>Stability Definition:	A (GasEx): Std&lt;0.2 Per=20	Qin (LeafQ): Std&lt;1 Per=20	CO2_r (Meas):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</si>
  <si>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</si>
  <si>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</si>
  <si>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</si>
  <si>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</si>
  <si>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</si>
  <si>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</si>
  <si>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</si>
  <si>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</si>
  <si>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</si>
  <si>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</si>
  <si>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</si>
  <si>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</si>
  <si>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</si>
  <si>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</si>
  <si>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</si>
  <si>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</si>
  <si>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</si>
  <si>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</si>
  <si>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</si>
  <si>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</si>
  <si>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</si>
  <si>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</si>
  <si>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</si>
  <si>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</si>
  <si>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</si>
  <si>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</si>
  <si>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</si>
  <si>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</si>
  <si>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</si>
  <si>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</si>
  <si>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</si>
  <si>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</si>
  <si>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</si>
  <si>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</si>
  <si>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</si>
  <si>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</si>
  <si>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</si>
  <si>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</si>
  <si>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</si>
  <si>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</si>
  <si>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</si>
  <si>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</si>
  <si>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</si>
  <si>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</si>
  <si>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</si>
  <si>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</si>
  <si>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</si>
  <si>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</si>
  <si>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</si>
  <si>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</si>
  <si>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</si>
  <si>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</si>
  <si>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</si>
  <si>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</si>
  <si>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</si>
  <si>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</si>
  <si>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</si>
  <si>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</si>
  <si>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2.0055 88.6067 382.417 626.939 874.844 1101.91 1301.05 1465.9</t>
  </si>
  <si>
    <t>Fs_true</t>
  </si>
  <si>
    <t>0.311437 103.533 403.145 601.436 802.441 1000.84 1203.96 1400.74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</si>
  <si>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</si>
  <si>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</si>
  <si>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</si>
  <si>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</si>
  <si>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</si>
  <si>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</si>
  <si>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</si>
  <si>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</si>
  <si>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</si>
  <si>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</si>
  <si>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</si>
  <si>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</si>
  <si>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</si>
  <si>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</si>
  <si>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</si>
  <si>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</si>
  <si>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</si>
  <si>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</si>
  <si>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</si>
  <si>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</si>
  <si>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</si>
  <si>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</si>
  <si>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</si>
  <si>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</si>
  <si>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</si>
  <si>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</si>
  <si>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</si>
  <si>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</si>
  <si>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</si>
  <si>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</si>
  <si>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</si>
  <si>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</si>
  <si>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</si>
  <si>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</si>
  <si>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</si>
  <si>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</si>
  <si>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</si>
  <si>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</si>
  <si>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</si>
  <si>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</si>
  <si>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</si>
  <si>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</si>
  <si>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</si>
  <si>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</si>
  <si>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</si>
  <si>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</si>
  <si>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</si>
  <si>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</si>
  <si>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</si>
  <si>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</si>
  <si>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</si>
  <si>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</si>
  <si>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</si>
  <si>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</si>
  <si>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</si>
  <si>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</si>
  <si>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</si>
  <si>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</si>
  <si>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</si>
  <si>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</si>
  <si>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</si>
  <si>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</si>
  <si>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</si>
  <si>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</si>
  <si>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</si>
  <si>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</si>
  <si>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</si>
  <si>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</si>
  <si>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</si>
  <si>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</si>
  <si>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</si>
  <si>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</si>
  <si>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</si>
  <si>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</si>
  <si>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</si>
  <si>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</si>
  <si>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</si>
  <si>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</si>
  <si>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</si>
  <si>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</si>
  <si>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</si>
  <si>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</si>
  <si>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</si>
  <si>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</si>
  <si>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</si>
  <si>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</si>
  <si>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</si>
  <si>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</si>
  <si>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</si>
  <si>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</si>
  <si>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</si>
  <si>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</si>
  <si>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</si>
  <si>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</si>
  <si>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</si>
  <si>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</si>
  <si>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</si>
  <si>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</si>
  <si>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</si>
  <si>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</si>
  <si>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</si>
  <si>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</si>
  <si>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</si>
  <si>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</si>
  <si>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</si>
  <si>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</si>
  <si>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</si>
  <si>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</si>
  <si>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</si>
  <si>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</si>
  <si>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</si>
  <si>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</si>
  <si>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</si>
  <si>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</si>
  <si>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</si>
  <si>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</si>
  <si>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</si>
  <si>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</si>
  <si>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</si>
  <si>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</si>
  <si>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</si>
  <si>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</si>
  <si>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</si>
  <si>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</si>
  <si>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</si>
  <si>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</si>
  <si>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</si>
  <si>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</si>
  <si>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</si>
  <si>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</si>
  <si>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</si>
  <si>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</si>
  <si>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</si>
  <si>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</si>
  <si>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</si>
  <si>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</si>
  <si>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</si>
  <si>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</si>
  <si>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</si>
  <si>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</si>
  <si>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</si>
  <si>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</si>
  <si>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</si>
  <si>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</si>
  <si>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</si>
  <si>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</si>
  <si>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</si>
  <si>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</si>
  <si>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</si>
  <si>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</si>
  <si>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</si>
  <si>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</si>
  <si>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</si>
  <si>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</si>
  <si>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</si>
  <si>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</si>
  <si>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</si>
  <si>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</si>
  <si>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</si>
  <si>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</si>
  <si>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</si>
  <si>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</si>
  <si>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</si>
  <si>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</si>
  <si>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</si>
  <si>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</si>
  <si>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</si>
  <si>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</si>
  <si>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</si>
  <si>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</si>
  <si>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</si>
  <si>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</si>
  <si>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</si>
  <si>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</si>
  <si>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</si>
  <si>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</si>
  <si>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</si>
  <si>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</si>
  <si>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</si>
  <si>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</si>
  <si>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</si>
  <si>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</si>
  <si>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</si>
  <si>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</si>
  <si>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</si>
  <si>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</si>
  <si>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</si>
  <si>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</si>
  <si>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</si>
  <si>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</si>
  <si>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</si>
  <si>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</si>
  <si>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</si>
  <si>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</si>
  <si>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</si>
  <si>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</si>
  <si>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</si>
  <si>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</si>
  <si>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</si>
  <si>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</si>
  <si>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</si>
  <si>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</si>
  <si>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</si>
  <si>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</si>
  <si>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</si>
  <si>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</si>
  <si>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</si>
  <si>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</si>
  <si>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</si>
  <si>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</si>
  <si>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</si>
  <si>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</si>
  <si>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</si>
  <si>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</si>
  <si>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</si>
  <si>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</si>
  <si>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</si>
  <si>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</si>
  <si>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</si>
  <si>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</si>
  <si>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</si>
  <si>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</si>
  <si>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</si>
  <si>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</si>
  <si>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</si>
  <si>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</si>
  <si>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</si>
  <si>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</si>
  <si>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</si>
  <si>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</si>
  <si>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</si>
  <si>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</si>
  <si>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</si>
  <si>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</si>
  <si>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</si>
  <si>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</si>
  <si>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</si>
  <si>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</si>
  <si>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</si>
  <si>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</si>
  <si>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</si>
  <si>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</si>
  <si>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</si>
  <si>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</si>
  <si>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</si>
  <si>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</si>
  <si>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</si>
  <si>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</si>
  <si>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</si>
  <si>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</si>
  <si>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</si>
  <si>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</si>
  <si>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20230723 13:22:43</t>
  </si>
  <si>
    <t>13:22:43</t>
  </si>
  <si>
    <t>none</t>
  </si>
  <si>
    <t>Mikaela</t>
  </si>
  <si>
    <t>20230723</t>
  </si>
  <si>
    <t>AR</t>
  </si>
  <si>
    <t>ALVIF</t>
  </si>
  <si>
    <t>BNL19097</t>
  </si>
  <si>
    <t>13:20:42</t>
  </si>
  <si>
    <t>2/2</t>
  </si>
  <si>
    <t>00000000</t>
  </si>
  <si>
    <t>iiiiiiii</t>
  </si>
  <si>
    <t>off</t>
  </si>
  <si>
    <t>20230723 13:23:45</t>
  </si>
  <si>
    <t>13:23:45</t>
  </si>
  <si>
    <t>20230723 13:24:46</t>
  </si>
  <si>
    <t>13:24:46</t>
  </si>
  <si>
    <t>20230723 13:25:47</t>
  </si>
  <si>
    <t>13:25:47</t>
  </si>
  <si>
    <t>20230723 13:26:48</t>
  </si>
  <si>
    <t>13:26:48</t>
  </si>
  <si>
    <t>20230723 13:27:49</t>
  </si>
  <si>
    <t>13:27:49</t>
  </si>
  <si>
    <t>20230723 13:28:50</t>
  </si>
  <si>
    <t>13:28:50</t>
  </si>
  <si>
    <t>20230723 13:29:51</t>
  </si>
  <si>
    <t>13:29:51</t>
  </si>
  <si>
    <t>20230723 13:30:52</t>
  </si>
  <si>
    <t>13:30:52</t>
  </si>
  <si>
    <t>20230723 13:31:53</t>
  </si>
  <si>
    <t>13:31:53</t>
  </si>
  <si>
    <t>20230723 13:32:54</t>
  </si>
  <si>
    <t>13:32:54</t>
  </si>
  <si>
    <t>20230723 13:33:55</t>
  </si>
  <si>
    <t>13:33:55</t>
  </si>
  <si>
    <t>20230723 13:34:56</t>
  </si>
  <si>
    <t>13:34:56</t>
  </si>
  <si>
    <t>20230723 13:35:57</t>
  </si>
  <si>
    <t>13:35:57</t>
  </si>
  <si>
    <t>20230723 13:36:58</t>
  </si>
  <si>
    <t>13:36:58</t>
  </si>
  <si>
    <t>20230723 13:37:59</t>
  </si>
  <si>
    <t>13:37:59</t>
  </si>
  <si>
    <t>20230723 13:39:00</t>
  </si>
  <si>
    <t>13:39:00</t>
  </si>
  <si>
    <t>20230723 13:40:01</t>
  </si>
  <si>
    <t>13:40:01</t>
  </si>
  <si>
    <t>20230723 13:41:02</t>
  </si>
  <si>
    <t>13:41:02</t>
  </si>
  <si>
    <t>20230723 13:42:14</t>
  </si>
  <si>
    <t>13:42:14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</si>
</sst>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topLeftCell="A9" workbookViewId="0"/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6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340</v>
      </c>
      <c r="EY18" t="s">
        <v>339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1690147363.0999999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1690147363.0999999</v>
      </c>
      <c r="M19">
        <f t="shared" ref="M19:M38" si="0">(N19)/1000</f>
        <v>1.3706182509685132E-3</v>
      </c>
      <c r="N19">
        <f t="shared" ref="N19:N38" si="1">1000*AZ19*AL19*(AV19-AW19)/(100*$B$7*(1000-AL19*AV19))</f>
        <v>1.3706182509685132</v>
      </c>
      <c r="O19">
        <f t="shared" ref="O19:O38" si="2">AZ19*AL19*(AU19-AT19*(1000-AL19*AW19)/(1000-AL19*AV19))/(100*$B$7)</f>
        <v>14.953557079774564</v>
      </c>
      <c r="P19">
        <f t="shared" ref="P19:P38" si="3">AT19 - IF(AL19&gt;1, O19*$B$7*100/(AN19*BH19), 0)</f>
        <v>400.024</v>
      </c>
      <c r="Q19">
        <f t="shared" ref="Q19:Q38" si="4">((W19-M19/2)*P19-O19)/(W19+M19/2)</f>
        <v>203.38391368662252</v>
      </c>
      <c r="R19">
        <f t="shared" ref="R19:R38" si="5">Q19*(BA19+BB19)/1000</f>
        <v>20.478640217372142</v>
      </c>
      <c r="S19">
        <f t="shared" ref="S19:S38" si="6">(AT19 - IF(AL19&gt;1, O19*$B$7*100/(AN19*BH19), 0))*(BA19+BB19)/1000</f>
        <v>40.278247309845604</v>
      </c>
      <c r="T19">
        <f t="shared" ref="T19:T38" si="7">2/((1/V19-1/U19)+SIGN(V19)*SQRT((1/V19-1/U19)*(1/V19-1/U19) + 4*$C$7/(($C$7+1)*($C$7+1))*(2*1/V19*1/U19-1/U19*1/U19)))</f>
        <v>0.12761696096693725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2.9375720199413613</v>
      </c>
      <c r="V19">
        <f t="shared" ref="V19:V38" si="9">M19*(1000-(1000*0.61365*EXP(17.502*Z19/(240.97+Z19))/(BA19+BB19)+AV19)/2)/(1000*0.61365*EXP(17.502*Z19/(240.97+Z19))/(BA19+BB19)-AV19)</f>
        <v>0.1246150727691412</v>
      </c>
      <c r="W19">
        <f t="shared" ref="W19:W38" si="10">1/(($C$7+1)/(T19/1.6)+1/(U19/1.37)) + $C$7/(($C$7+1)/(T19/1.6) + $C$7/(U19/1.37))</f>
        <v>7.8148246969966861E-2</v>
      </c>
      <c r="X19">
        <f t="shared" ref="X19:X38" si="11">(AO19*AR19)</f>
        <v>330.76781100000005</v>
      </c>
      <c r="Y19">
        <f t="shared" ref="Y19:Y38" si="12">(BC19+(X19+2*0.95*0.0000000567*(((BC19+$B$9)+273)^4-(BC19+273)^4)-44100*M19)/(1.84*29.3*U19+8*0.95*0.0000000567*(BC19+273)^3))</f>
        <v>26.153227226297016</v>
      </c>
      <c r="Z19">
        <f t="shared" ref="Z19:Z38" si="13">($C$9*BD19+$D$9*BE19+$E$9*Y19)</f>
        <v>25.082599999999999</v>
      </c>
      <c r="AA19">
        <f t="shared" ref="AA19:AA38" si="14">0.61365*EXP(17.502*Z19/(240.97+Z19))</f>
        <v>3.1953697629262323</v>
      </c>
      <c r="AB19">
        <f t="shared" ref="AB19:AB38" si="15">(AC19/AD19*100)</f>
        <v>68.353490483383908</v>
      </c>
      <c r="AC19">
        <f t="shared" ref="AC19:AC38" si="16">AV19*(BA19+BB19)/1000</f>
        <v>2.1171191818147799</v>
      </c>
      <c r="AD19">
        <f t="shared" ref="AD19:AD38" si="17">0.61365*EXP(17.502*BC19/(240.97+BC19))</f>
        <v>3.0973095402193569</v>
      </c>
      <c r="AE19">
        <f t="shared" ref="AE19:AE38" si="18">(AA19-AV19*(BA19+BB19)/1000)</f>
        <v>1.0782505811114524</v>
      </c>
      <c r="AF19">
        <f t="shared" ref="AF19:AF38" si="19">(-M19*44100)</f>
        <v>-60.444264867711432</v>
      </c>
      <c r="AG19">
        <f t="shared" ref="AG19:AG38" si="20">2*29.3*U19*0.92*(BC19-Z19)</f>
        <v>-82.685176828072699</v>
      </c>
      <c r="AH19">
        <f t="shared" ref="AH19:AH38" si="21">2*0.95*0.0000000567*(((BC19+$B$9)+273)^4-(Z19+273)^4)</f>
        <v>-5.9431820923883114</v>
      </c>
      <c r="AI19">
        <f t="shared" ref="AI19:AI38" si="22">X19+AH19+AF19+AG19</f>
        <v>181.6951872118276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53557.715496072997</v>
      </c>
      <c r="AO19">
        <f t="shared" ref="AO19:AO38" si="26">$B$13*BI19+$C$13*BJ19+$F$13*BU19*(1-BX19)</f>
        <v>1999.92</v>
      </c>
      <c r="AP19">
        <f t="shared" ref="AP19:AP38" si="27">AO19*AQ19</f>
        <v>1685.9331</v>
      </c>
      <c r="AQ19">
        <f t="shared" ref="AQ19:AQ38" si="28">($B$13*$D$11+$C$13*$D$11+$F$13*((CH19+BZ19)/MAX(CH19+BZ19+CI19, 0.1)*$I$11+CI19/MAX(CH19+BZ19+CI19, 0.1)*$J$11))/($B$13+$C$13+$F$13)</f>
        <v>0.84300027001080036</v>
      </c>
      <c r="AR19">
        <f t="shared" ref="AR19:AR38" si="29">($B$13*$K$11+$C$13*$K$11+$F$13*((CH19+BZ19)/MAX(CH19+BZ19+CI19, 0.1)*$P$11+CI19/MAX(CH19+BZ19+CI19, 0.1)*$Q$11))/($B$13+$C$13+$F$13)</f>
        <v>0.16539052112084485</v>
      </c>
      <c r="AS19">
        <v>1690147363.0999999</v>
      </c>
      <c r="AT19">
        <v>400.024</v>
      </c>
      <c r="AU19">
        <v>415.52699999999999</v>
      </c>
      <c r="AV19">
        <v>21.026199999999999</v>
      </c>
      <c r="AW19">
        <v>19.6843</v>
      </c>
      <c r="AX19">
        <v>403.488</v>
      </c>
      <c r="AY19">
        <v>21.151499999999999</v>
      </c>
      <c r="AZ19">
        <v>599.95500000000004</v>
      </c>
      <c r="BA19">
        <v>100.59</v>
      </c>
      <c r="BB19">
        <v>9.9576899999999996E-2</v>
      </c>
      <c r="BC19">
        <v>24.560500000000001</v>
      </c>
      <c r="BD19">
        <v>25.082599999999999</v>
      </c>
      <c r="BE19">
        <v>999.9</v>
      </c>
      <c r="BF19">
        <v>0</v>
      </c>
      <c r="BG19">
        <v>0</v>
      </c>
      <c r="BH19">
        <v>9986.8799999999992</v>
      </c>
      <c r="BI19">
        <v>0</v>
      </c>
      <c r="BJ19">
        <v>1224.42</v>
      </c>
      <c r="BK19">
        <v>-15.5032</v>
      </c>
      <c r="BL19">
        <v>408.61500000000001</v>
      </c>
      <c r="BM19">
        <v>423.87</v>
      </c>
      <c r="BN19">
        <v>1.3419000000000001</v>
      </c>
      <c r="BO19">
        <v>415.52699999999999</v>
      </c>
      <c r="BP19">
        <v>19.6843</v>
      </c>
      <c r="BQ19">
        <v>2.11503</v>
      </c>
      <c r="BR19">
        <v>1.9800500000000001</v>
      </c>
      <c r="BS19">
        <v>18.332799999999999</v>
      </c>
      <c r="BT19">
        <v>17.285699999999999</v>
      </c>
      <c r="BU19">
        <v>1999.92</v>
      </c>
      <c r="BV19">
        <v>0.89999200000000001</v>
      </c>
      <c r="BW19">
        <v>0.100008</v>
      </c>
      <c r="BX19">
        <v>0</v>
      </c>
      <c r="BY19">
        <v>2.0091999999999999</v>
      </c>
      <c r="BZ19">
        <v>0</v>
      </c>
      <c r="CA19">
        <v>17102.3</v>
      </c>
      <c r="CB19">
        <v>15438.1</v>
      </c>
      <c r="CC19">
        <v>39.186999999999998</v>
      </c>
      <c r="CD19">
        <v>40.875</v>
      </c>
      <c r="CE19">
        <v>40.186999999999998</v>
      </c>
      <c r="CF19">
        <v>39.375</v>
      </c>
      <c r="CG19">
        <v>38.875</v>
      </c>
      <c r="CH19">
        <v>1799.91</v>
      </c>
      <c r="CI19">
        <v>200.01</v>
      </c>
      <c r="CJ19">
        <v>0</v>
      </c>
      <c r="CK19">
        <v>1690147375.3</v>
      </c>
      <c r="CL19">
        <v>0</v>
      </c>
      <c r="CM19">
        <v>1690147242.0999999</v>
      </c>
      <c r="CN19" t="s">
        <v>350</v>
      </c>
      <c r="CO19">
        <v>1690147242.0999999</v>
      </c>
      <c r="CP19">
        <v>1690147227.0999999</v>
      </c>
      <c r="CQ19">
        <v>21</v>
      </c>
      <c r="CR19">
        <v>-0.14099999999999999</v>
      </c>
      <c r="CS19">
        <v>3.3000000000000002E-2</v>
      </c>
      <c r="CT19">
        <v>-3.464</v>
      </c>
      <c r="CU19">
        <v>-0.125</v>
      </c>
      <c r="CV19">
        <v>415</v>
      </c>
      <c r="CW19">
        <v>20</v>
      </c>
      <c r="CX19">
        <v>0.09</v>
      </c>
      <c r="CY19">
        <v>0.06</v>
      </c>
      <c r="CZ19">
        <v>14.9606084936672</v>
      </c>
      <c r="DA19">
        <v>0.304306559045391</v>
      </c>
      <c r="DB19">
        <v>4.3582738139716498E-2</v>
      </c>
      <c r="DC19">
        <v>1</v>
      </c>
      <c r="DD19">
        <v>415.479095238095</v>
      </c>
      <c r="DE19">
        <v>0.429818181818102</v>
      </c>
      <c r="DF19">
        <v>5.56613097752401E-2</v>
      </c>
      <c r="DG19">
        <v>-1</v>
      </c>
      <c r="DH19">
        <v>2000.0105000000001</v>
      </c>
      <c r="DI19">
        <v>0.44258235021306302</v>
      </c>
      <c r="DJ19">
        <v>0.13139539565751199</v>
      </c>
      <c r="DK19">
        <v>1</v>
      </c>
      <c r="DL19">
        <v>2</v>
      </c>
      <c r="DM19">
        <v>2</v>
      </c>
      <c r="DN19" t="s">
        <v>351</v>
      </c>
      <c r="DO19">
        <v>3.2354799999999999</v>
      </c>
      <c r="DP19">
        <v>2.8396499999999998</v>
      </c>
      <c r="DQ19">
        <v>9.7117499999999995E-2</v>
      </c>
      <c r="DR19">
        <v>9.8840200000000003E-2</v>
      </c>
      <c r="DS19">
        <v>0.11039499999999999</v>
      </c>
      <c r="DT19">
        <v>0.10280400000000001</v>
      </c>
      <c r="DU19">
        <v>26226.6</v>
      </c>
      <c r="DV19">
        <v>27144.799999999999</v>
      </c>
      <c r="DW19">
        <v>27196.3</v>
      </c>
      <c r="DX19">
        <v>28283.1</v>
      </c>
      <c r="DY19">
        <v>31874.6</v>
      </c>
      <c r="DZ19">
        <v>33795.800000000003</v>
      </c>
      <c r="EA19">
        <v>36343.800000000003</v>
      </c>
      <c r="EB19">
        <v>38333.300000000003</v>
      </c>
      <c r="EC19">
        <v>2.2616999999999998</v>
      </c>
      <c r="ED19">
        <v>1.6083000000000001</v>
      </c>
      <c r="EE19">
        <v>9.4618599999999997E-2</v>
      </c>
      <c r="EF19">
        <v>0</v>
      </c>
      <c r="EG19">
        <v>23.528400000000001</v>
      </c>
      <c r="EH19">
        <v>999.9</v>
      </c>
      <c r="EI19">
        <v>48.735999999999997</v>
      </c>
      <c r="EJ19">
        <v>32.277000000000001</v>
      </c>
      <c r="EK19">
        <v>23.501000000000001</v>
      </c>
      <c r="EL19">
        <v>62.727600000000002</v>
      </c>
      <c r="EM19">
        <v>37.211500000000001</v>
      </c>
      <c r="EN19">
        <v>1</v>
      </c>
      <c r="EO19">
        <v>-7.14558E-2</v>
      </c>
      <c r="EP19">
        <v>2.9669400000000001</v>
      </c>
      <c r="EQ19">
        <v>19.824100000000001</v>
      </c>
      <c r="ER19">
        <v>5.2165400000000002</v>
      </c>
      <c r="ES19">
        <v>11.9261</v>
      </c>
      <c r="ET19">
        <v>4.9553000000000003</v>
      </c>
      <c r="EU19">
        <v>3.2970000000000002</v>
      </c>
      <c r="EV19">
        <v>185.9</v>
      </c>
      <c r="EW19">
        <v>9999</v>
      </c>
      <c r="EX19">
        <v>94.7</v>
      </c>
      <c r="EY19">
        <v>6566.4</v>
      </c>
      <c r="EZ19">
        <v>1.8600300000000001</v>
      </c>
      <c r="FA19">
        <v>1.85927</v>
      </c>
      <c r="FB19">
        <v>1.8646199999999999</v>
      </c>
      <c r="FC19">
        <v>1.86859</v>
      </c>
      <c r="FD19">
        <v>1.86358</v>
      </c>
      <c r="FE19">
        <v>1.8634999999999999</v>
      </c>
      <c r="FF19">
        <v>1.8635600000000001</v>
      </c>
      <c r="FG19">
        <v>1.8633999999999999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-3.464</v>
      </c>
      <c r="FV19">
        <v>-0.12529999999999999</v>
      </c>
      <c r="FW19">
        <v>-3.4643636363636001</v>
      </c>
      <c r="FX19">
        <v>0</v>
      </c>
      <c r="FY19">
        <v>0</v>
      </c>
      <c r="FZ19">
        <v>0</v>
      </c>
      <c r="GA19">
        <v>-0.12530999999999501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2</v>
      </c>
      <c r="GJ19">
        <v>2.2999999999999998</v>
      </c>
      <c r="GK19">
        <v>1.06934</v>
      </c>
      <c r="GL19">
        <v>2.5952099999999998</v>
      </c>
      <c r="GM19">
        <v>1.4489700000000001</v>
      </c>
      <c r="GN19">
        <v>2.2961399999999998</v>
      </c>
      <c r="GO19">
        <v>1.5466299999999999</v>
      </c>
      <c r="GP19">
        <v>2.4450699999999999</v>
      </c>
      <c r="GQ19">
        <v>35.429099999999998</v>
      </c>
      <c r="GR19">
        <v>14.6136</v>
      </c>
      <c r="GS19">
        <v>18</v>
      </c>
      <c r="GT19">
        <v>641.46900000000005</v>
      </c>
      <c r="GU19">
        <v>335.63299999999998</v>
      </c>
      <c r="GV19">
        <v>20.744399999999999</v>
      </c>
      <c r="GW19">
        <v>26.199100000000001</v>
      </c>
      <c r="GX19">
        <v>30.000699999999998</v>
      </c>
      <c r="GY19">
        <v>26.008700000000001</v>
      </c>
      <c r="GZ19">
        <v>25.9694</v>
      </c>
      <c r="HA19">
        <v>21.4099</v>
      </c>
      <c r="HB19">
        <v>20</v>
      </c>
      <c r="HC19">
        <v>-30</v>
      </c>
      <c r="HD19">
        <v>20.729900000000001</v>
      </c>
      <c r="HE19">
        <v>415.411</v>
      </c>
      <c r="HF19">
        <v>0</v>
      </c>
      <c r="HG19">
        <v>100.145</v>
      </c>
      <c r="HH19">
        <v>93.198400000000007</v>
      </c>
    </row>
    <row r="20" spans="1:216" x14ac:dyDescent="0.2">
      <c r="A20">
        <v>2</v>
      </c>
      <c r="B20">
        <v>1690147425</v>
      </c>
      <c r="C20">
        <v>61.900000095367403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1690147425</v>
      </c>
      <c r="M20">
        <f t="shared" si="0"/>
        <v>1.3989596175581461E-3</v>
      </c>
      <c r="N20">
        <f t="shared" si="1"/>
        <v>1.398959617558146</v>
      </c>
      <c r="O20">
        <f t="shared" si="2"/>
        <v>14.901920369198454</v>
      </c>
      <c r="P20">
        <f t="shared" si="3"/>
        <v>400.02199999999999</v>
      </c>
      <c r="Q20">
        <f t="shared" si="4"/>
        <v>214.91056790647377</v>
      </c>
      <c r="R20">
        <f t="shared" si="5"/>
        <v>21.638801143855471</v>
      </c>
      <c r="S20">
        <f t="shared" si="6"/>
        <v>40.277202724317995</v>
      </c>
      <c r="T20">
        <f t="shared" si="7"/>
        <v>0.13542100007836341</v>
      </c>
      <c r="U20">
        <f t="shared" si="8"/>
        <v>2.9394220078965572</v>
      </c>
      <c r="V20">
        <f t="shared" si="9"/>
        <v>0.13204803968324327</v>
      </c>
      <c r="W20">
        <f t="shared" si="10"/>
        <v>8.2826074601720395E-2</v>
      </c>
      <c r="X20">
        <f t="shared" si="11"/>
        <v>297.69561600000003</v>
      </c>
      <c r="Y20">
        <f t="shared" si="12"/>
        <v>25.903431331873904</v>
      </c>
      <c r="Z20">
        <f t="shared" si="13"/>
        <v>24.922599999999999</v>
      </c>
      <c r="AA20">
        <f t="shared" si="14"/>
        <v>3.165034461801886</v>
      </c>
      <c r="AB20">
        <f t="shared" si="15"/>
        <v>68.843945921450384</v>
      </c>
      <c r="AC20">
        <f t="shared" si="16"/>
        <v>2.1263481765827001</v>
      </c>
      <c r="AD20">
        <f t="shared" si="17"/>
        <v>3.088649478356198</v>
      </c>
      <c r="AE20">
        <f t="shared" si="18"/>
        <v>1.0386862852191858</v>
      </c>
      <c r="AF20">
        <f t="shared" si="19"/>
        <v>-61.694119134314242</v>
      </c>
      <c r="AG20">
        <f t="shared" si="20"/>
        <v>-64.798431777566051</v>
      </c>
      <c r="AH20">
        <f t="shared" si="21"/>
        <v>-4.6497531947712298</v>
      </c>
      <c r="AI20">
        <f t="shared" si="22"/>
        <v>166.55331189334851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53620.250580571097</v>
      </c>
      <c r="AO20">
        <f t="shared" si="26"/>
        <v>1799.96</v>
      </c>
      <c r="AP20">
        <f t="shared" si="27"/>
        <v>1517.3664000000001</v>
      </c>
      <c r="AQ20">
        <f t="shared" si="28"/>
        <v>0.8430000666681482</v>
      </c>
      <c r="AR20">
        <f t="shared" si="29"/>
        <v>0.16539012866952599</v>
      </c>
      <c r="AS20">
        <v>1690147425</v>
      </c>
      <c r="AT20">
        <v>400.02199999999999</v>
      </c>
      <c r="AU20">
        <v>415.48899999999998</v>
      </c>
      <c r="AV20">
        <v>21.118300000000001</v>
      </c>
      <c r="AW20">
        <v>19.7484</v>
      </c>
      <c r="AX20">
        <v>403.48599999999999</v>
      </c>
      <c r="AY20">
        <v>21.243600000000001</v>
      </c>
      <c r="AZ20">
        <v>599.78800000000001</v>
      </c>
      <c r="BA20">
        <v>100.589</v>
      </c>
      <c r="BB20">
        <v>9.8469000000000001E-2</v>
      </c>
      <c r="BC20">
        <v>24.5137</v>
      </c>
      <c r="BD20">
        <v>24.922599999999999</v>
      </c>
      <c r="BE20">
        <v>999.9</v>
      </c>
      <c r="BF20">
        <v>0</v>
      </c>
      <c r="BG20">
        <v>0</v>
      </c>
      <c r="BH20">
        <v>9997.5</v>
      </c>
      <c r="BI20">
        <v>0</v>
      </c>
      <c r="BJ20">
        <v>1230.69</v>
      </c>
      <c r="BK20">
        <v>-15.466900000000001</v>
      </c>
      <c r="BL20">
        <v>408.65199999999999</v>
      </c>
      <c r="BM20">
        <v>423.85899999999998</v>
      </c>
      <c r="BN20">
        <v>1.36992</v>
      </c>
      <c r="BO20">
        <v>415.48899999999998</v>
      </c>
      <c r="BP20">
        <v>19.7484</v>
      </c>
      <c r="BQ20">
        <v>2.1242700000000001</v>
      </c>
      <c r="BR20">
        <v>1.98647</v>
      </c>
      <c r="BS20">
        <v>18.4023</v>
      </c>
      <c r="BT20">
        <v>17.3369</v>
      </c>
      <c r="BU20">
        <v>1799.96</v>
      </c>
      <c r="BV20">
        <v>0.9</v>
      </c>
      <c r="BW20">
        <v>0.1</v>
      </c>
      <c r="BX20">
        <v>0</v>
      </c>
      <c r="BY20">
        <v>2.6694</v>
      </c>
      <c r="BZ20">
        <v>0</v>
      </c>
      <c r="CA20">
        <v>15476.8</v>
      </c>
      <c r="CB20">
        <v>13894.6</v>
      </c>
      <c r="CC20">
        <v>39.125</v>
      </c>
      <c r="CD20">
        <v>40.875</v>
      </c>
      <c r="CE20">
        <v>40.25</v>
      </c>
      <c r="CF20">
        <v>39.375</v>
      </c>
      <c r="CG20">
        <v>38.936999999999998</v>
      </c>
      <c r="CH20">
        <v>1619.96</v>
      </c>
      <c r="CI20">
        <v>180</v>
      </c>
      <c r="CJ20">
        <v>0</v>
      </c>
      <c r="CK20">
        <v>1690147437.0999999</v>
      </c>
      <c r="CL20">
        <v>0</v>
      </c>
      <c r="CM20">
        <v>1690147242.0999999</v>
      </c>
      <c r="CN20" t="s">
        <v>350</v>
      </c>
      <c r="CO20">
        <v>1690147242.0999999</v>
      </c>
      <c r="CP20">
        <v>1690147227.0999999</v>
      </c>
      <c r="CQ20">
        <v>21</v>
      </c>
      <c r="CR20">
        <v>-0.14099999999999999</v>
      </c>
      <c r="CS20">
        <v>3.3000000000000002E-2</v>
      </c>
      <c r="CT20">
        <v>-3.464</v>
      </c>
      <c r="CU20">
        <v>-0.125</v>
      </c>
      <c r="CV20">
        <v>415</v>
      </c>
      <c r="CW20">
        <v>20</v>
      </c>
      <c r="CX20">
        <v>0.09</v>
      </c>
      <c r="CY20">
        <v>0.06</v>
      </c>
      <c r="CZ20">
        <v>14.9019607245726</v>
      </c>
      <c r="DA20">
        <v>2.33740063126423E-2</v>
      </c>
      <c r="DB20">
        <v>3.9470855540146101E-2</v>
      </c>
      <c r="DC20">
        <v>1</v>
      </c>
      <c r="DD20">
        <v>415.47985714285699</v>
      </c>
      <c r="DE20">
        <v>-0.12536943340862899</v>
      </c>
      <c r="DF20">
        <v>4.8133035595593898E-2</v>
      </c>
      <c r="DG20">
        <v>-1</v>
      </c>
      <c r="DH20">
        <v>1800.002</v>
      </c>
      <c r="DI20">
        <v>0.83157083290668798</v>
      </c>
      <c r="DJ20">
        <v>0.17560182231403901</v>
      </c>
      <c r="DK20">
        <v>1</v>
      </c>
      <c r="DL20">
        <v>2</v>
      </c>
      <c r="DM20">
        <v>2</v>
      </c>
      <c r="DN20" t="s">
        <v>351</v>
      </c>
      <c r="DO20">
        <v>3.2350400000000001</v>
      </c>
      <c r="DP20">
        <v>2.8386300000000002</v>
      </c>
      <c r="DQ20">
        <v>9.7101900000000005E-2</v>
      </c>
      <c r="DR20">
        <v>9.8818699999999995E-2</v>
      </c>
      <c r="DS20">
        <v>0.11071599999999999</v>
      </c>
      <c r="DT20">
        <v>0.103023</v>
      </c>
      <c r="DU20">
        <v>26224.5</v>
      </c>
      <c r="DV20">
        <v>27142.2</v>
      </c>
      <c r="DW20">
        <v>27193.9</v>
      </c>
      <c r="DX20">
        <v>28280</v>
      </c>
      <c r="DY20">
        <v>31860</v>
      </c>
      <c r="DZ20">
        <v>33783.599999999999</v>
      </c>
      <c r="EA20">
        <v>36340.300000000003</v>
      </c>
      <c r="EB20">
        <v>38328.800000000003</v>
      </c>
      <c r="EC20">
        <v>2.2609499999999998</v>
      </c>
      <c r="ED20">
        <v>1.6066499999999999</v>
      </c>
      <c r="EE20">
        <v>8.6866299999999994E-2</v>
      </c>
      <c r="EF20">
        <v>0</v>
      </c>
      <c r="EG20">
        <v>23.4955</v>
      </c>
      <c r="EH20">
        <v>999.9</v>
      </c>
      <c r="EI20">
        <v>48.680999999999997</v>
      </c>
      <c r="EJ20">
        <v>32.356999999999999</v>
      </c>
      <c r="EK20">
        <v>23.581099999999999</v>
      </c>
      <c r="EL20">
        <v>62.767699999999998</v>
      </c>
      <c r="EM20">
        <v>37.039299999999997</v>
      </c>
      <c r="EN20">
        <v>1</v>
      </c>
      <c r="EO20">
        <v>-7.1148400000000001E-2</v>
      </c>
      <c r="EP20">
        <v>1.38696</v>
      </c>
      <c r="EQ20">
        <v>19.937200000000001</v>
      </c>
      <c r="ER20">
        <v>5.2125000000000004</v>
      </c>
      <c r="ES20">
        <v>11.9261</v>
      </c>
      <c r="ET20">
        <v>4.9549000000000003</v>
      </c>
      <c r="EU20">
        <v>3.2970299999999999</v>
      </c>
      <c r="EV20">
        <v>185.9</v>
      </c>
      <c r="EW20">
        <v>9999</v>
      </c>
      <c r="EX20">
        <v>94.7</v>
      </c>
      <c r="EY20">
        <v>6567.7</v>
      </c>
      <c r="EZ20">
        <v>1.86005</v>
      </c>
      <c r="FA20">
        <v>1.85928</v>
      </c>
      <c r="FB20">
        <v>1.86469</v>
      </c>
      <c r="FC20">
        <v>1.8686400000000001</v>
      </c>
      <c r="FD20">
        <v>1.8635999999999999</v>
      </c>
      <c r="FE20">
        <v>1.86355</v>
      </c>
      <c r="FF20">
        <v>1.8635600000000001</v>
      </c>
      <c r="FG20">
        <v>1.8634299999999999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-3.464</v>
      </c>
      <c r="FV20">
        <v>-0.12529999999999999</v>
      </c>
      <c r="FW20">
        <v>-3.4643636363636001</v>
      </c>
      <c r="FX20">
        <v>0</v>
      </c>
      <c r="FY20">
        <v>0</v>
      </c>
      <c r="FZ20">
        <v>0</v>
      </c>
      <c r="GA20">
        <v>-0.12530999999999501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3</v>
      </c>
      <c r="GJ20">
        <v>3.3</v>
      </c>
      <c r="GK20">
        <v>1.06934</v>
      </c>
      <c r="GL20">
        <v>2.5964399999999999</v>
      </c>
      <c r="GM20">
        <v>1.4489700000000001</v>
      </c>
      <c r="GN20">
        <v>2.2961399999999998</v>
      </c>
      <c r="GO20">
        <v>1.5466299999999999</v>
      </c>
      <c r="GP20">
        <v>2.4438499999999999</v>
      </c>
      <c r="GQ20">
        <v>35.521799999999999</v>
      </c>
      <c r="GR20">
        <v>14.622400000000001</v>
      </c>
      <c r="GS20">
        <v>18</v>
      </c>
      <c r="GT20">
        <v>641.59100000000001</v>
      </c>
      <c r="GU20">
        <v>335.07799999999997</v>
      </c>
      <c r="GV20">
        <v>21.758099999999999</v>
      </c>
      <c r="GW20">
        <v>26.264800000000001</v>
      </c>
      <c r="GX20">
        <v>30.000499999999999</v>
      </c>
      <c r="GY20">
        <v>26.067599999999999</v>
      </c>
      <c r="GZ20">
        <v>26.0242</v>
      </c>
      <c r="HA20">
        <v>21.412099999999999</v>
      </c>
      <c r="HB20">
        <v>20</v>
      </c>
      <c r="HC20">
        <v>-30</v>
      </c>
      <c r="HD20">
        <v>21.801400000000001</v>
      </c>
      <c r="HE20">
        <v>415.50700000000001</v>
      </c>
      <c r="HF20">
        <v>0</v>
      </c>
      <c r="HG20">
        <v>100.136</v>
      </c>
      <c r="HH20">
        <v>93.187899999999999</v>
      </c>
    </row>
    <row r="21" spans="1:216" x14ac:dyDescent="0.2">
      <c r="A21">
        <v>3</v>
      </c>
      <c r="B21">
        <v>1690147486</v>
      </c>
      <c r="C21">
        <v>122.90000009536701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1690147486</v>
      </c>
      <c r="M21">
        <f t="shared" si="0"/>
        <v>1.3747127518409477E-3</v>
      </c>
      <c r="N21">
        <f t="shared" si="1"/>
        <v>1.3747127518409477</v>
      </c>
      <c r="O21">
        <f t="shared" si="2"/>
        <v>14.809615485529424</v>
      </c>
      <c r="P21">
        <f t="shared" si="3"/>
        <v>399.98700000000002</v>
      </c>
      <c r="Q21">
        <f t="shared" si="4"/>
        <v>208.81390476259324</v>
      </c>
      <c r="R21">
        <f t="shared" si="5"/>
        <v>21.024583358566844</v>
      </c>
      <c r="S21">
        <f t="shared" si="6"/>
        <v>40.272988685328002</v>
      </c>
      <c r="T21">
        <f t="shared" si="7"/>
        <v>0.13012955857626027</v>
      </c>
      <c r="U21">
        <f t="shared" si="8"/>
        <v>2.9389126452509098</v>
      </c>
      <c r="V21">
        <f t="shared" si="9"/>
        <v>0.12701124366436428</v>
      </c>
      <c r="W21">
        <f t="shared" si="10"/>
        <v>7.965597172642562E-2</v>
      </c>
      <c r="X21">
        <f t="shared" si="11"/>
        <v>248.080791</v>
      </c>
      <c r="Y21">
        <f t="shared" si="12"/>
        <v>25.879446945050216</v>
      </c>
      <c r="Z21">
        <f t="shared" si="13"/>
        <v>25.064599999999999</v>
      </c>
      <c r="AA21">
        <f t="shared" si="14"/>
        <v>3.1919444064767166</v>
      </c>
      <c r="AB21">
        <f t="shared" si="15"/>
        <v>67.921940949456697</v>
      </c>
      <c r="AC21">
        <f t="shared" si="16"/>
        <v>2.1309734974623997</v>
      </c>
      <c r="AD21">
        <f t="shared" si="17"/>
        <v>3.1373860459142922</v>
      </c>
      <c r="AE21">
        <f t="shared" si="18"/>
        <v>1.0609709090143169</v>
      </c>
      <c r="AF21">
        <f t="shared" si="19"/>
        <v>-60.624832356185792</v>
      </c>
      <c r="AG21">
        <f t="shared" si="20"/>
        <v>-45.78992831539135</v>
      </c>
      <c r="AH21">
        <f t="shared" si="21"/>
        <v>-3.2930172926316139</v>
      </c>
      <c r="AI21">
        <f t="shared" si="22"/>
        <v>138.37301303579125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53558.110219427879</v>
      </c>
      <c r="AO21">
        <f t="shared" si="26"/>
        <v>1499.97</v>
      </c>
      <c r="AP21">
        <f t="shared" si="27"/>
        <v>1264.4751000000001</v>
      </c>
      <c r="AQ21">
        <f t="shared" si="28"/>
        <v>0.84300026000520012</v>
      </c>
      <c r="AR21">
        <f t="shared" si="29"/>
        <v>0.1653905018100362</v>
      </c>
      <c r="AS21">
        <v>1690147486</v>
      </c>
      <c r="AT21">
        <v>399.98700000000002</v>
      </c>
      <c r="AU21">
        <v>415.34399999999999</v>
      </c>
      <c r="AV21">
        <v>21.1646</v>
      </c>
      <c r="AW21">
        <v>19.819199999999999</v>
      </c>
      <c r="AX21">
        <v>403.45100000000002</v>
      </c>
      <c r="AY21">
        <v>21.289899999999999</v>
      </c>
      <c r="AZ21">
        <v>600.09699999999998</v>
      </c>
      <c r="BA21">
        <v>100.58499999999999</v>
      </c>
      <c r="BB21">
        <v>0.100744</v>
      </c>
      <c r="BC21">
        <v>24.775600000000001</v>
      </c>
      <c r="BD21">
        <v>25.064599999999999</v>
      </c>
      <c r="BE21">
        <v>999.9</v>
      </c>
      <c r="BF21">
        <v>0</v>
      </c>
      <c r="BG21">
        <v>0</v>
      </c>
      <c r="BH21">
        <v>9995</v>
      </c>
      <c r="BI21">
        <v>0</v>
      </c>
      <c r="BJ21">
        <v>1247.6199999999999</v>
      </c>
      <c r="BK21">
        <v>-15.3568</v>
      </c>
      <c r="BL21">
        <v>408.63499999999999</v>
      </c>
      <c r="BM21">
        <v>423.74200000000002</v>
      </c>
      <c r="BN21">
        <v>1.34538</v>
      </c>
      <c r="BO21">
        <v>415.34399999999999</v>
      </c>
      <c r="BP21">
        <v>19.819199999999999</v>
      </c>
      <c r="BQ21">
        <v>2.1288299999999998</v>
      </c>
      <c r="BR21">
        <v>1.9935099999999999</v>
      </c>
      <c r="BS21">
        <v>18.436599999999999</v>
      </c>
      <c r="BT21">
        <v>17.392900000000001</v>
      </c>
      <c r="BU21">
        <v>1499.97</v>
      </c>
      <c r="BV21">
        <v>0.89999300000000004</v>
      </c>
      <c r="BW21">
        <v>0.100007</v>
      </c>
      <c r="BX21">
        <v>0</v>
      </c>
      <c r="BY21">
        <v>1.8608</v>
      </c>
      <c r="BZ21">
        <v>0</v>
      </c>
      <c r="CA21">
        <v>13115.7</v>
      </c>
      <c r="CB21">
        <v>11578.9</v>
      </c>
      <c r="CC21">
        <v>39</v>
      </c>
      <c r="CD21">
        <v>40.936999999999998</v>
      </c>
      <c r="CE21">
        <v>40.25</v>
      </c>
      <c r="CF21">
        <v>39.436999999999998</v>
      </c>
      <c r="CG21">
        <v>38.811999999999998</v>
      </c>
      <c r="CH21">
        <v>1349.96</v>
      </c>
      <c r="CI21">
        <v>150.01</v>
      </c>
      <c r="CJ21">
        <v>0</v>
      </c>
      <c r="CK21">
        <v>1690147498.3</v>
      </c>
      <c r="CL21">
        <v>0</v>
      </c>
      <c r="CM21">
        <v>1690147242.0999999</v>
      </c>
      <c r="CN21" t="s">
        <v>350</v>
      </c>
      <c r="CO21">
        <v>1690147242.0999999</v>
      </c>
      <c r="CP21">
        <v>1690147227.0999999</v>
      </c>
      <c r="CQ21">
        <v>21</v>
      </c>
      <c r="CR21">
        <v>-0.14099999999999999</v>
      </c>
      <c r="CS21">
        <v>3.3000000000000002E-2</v>
      </c>
      <c r="CT21">
        <v>-3.464</v>
      </c>
      <c r="CU21">
        <v>-0.125</v>
      </c>
      <c r="CV21">
        <v>415</v>
      </c>
      <c r="CW21">
        <v>20</v>
      </c>
      <c r="CX21">
        <v>0.09</v>
      </c>
      <c r="CY21">
        <v>0.06</v>
      </c>
      <c r="CZ21">
        <v>14.7621520987938</v>
      </c>
      <c r="DA21">
        <v>-0.20421664691564601</v>
      </c>
      <c r="DB21">
        <v>4.2880632318778901E-2</v>
      </c>
      <c r="DC21">
        <v>1</v>
      </c>
      <c r="DD21">
        <v>415.33044999999998</v>
      </c>
      <c r="DE21">
        <v>-0.249157894737563</v>
      </c>
      <c r="DF21">
        <v>3.8470085781038499E-2</v>
      </c>
      <c r="DG21">
        <v>-1</v>
      </c>
      <c r="DH21">
        <v>1500.00952380952</v>
      </c>
      <c r="DI21">
        <v>0.32321189139560302</v>
      </c>
      <c r="DJ21">
        <v>0.129558818798024</v>
      </c>
      <c r="DK21">
        <v>1</v>
      </c>
      <c r="DL21">
        <v>2</v>
      </c>
      <c r="DM21">
        <v>2</v>
      </c>
      <c r="DN21" t="s">
        <v>351</v>
      </c>
      <c r="DO21">
        <v>3.2356799999999999</v>
      </c>
      <c r="DP21">
        <v>2.8408899999999999</v>
      </c>
      <c r="DQ21">
        <v>9.7078999999999999E-2</v>
      </c>
      <c r="DR21">
        <v>9.8775399999999999E-2</v>
      </c>
      <c r="DS21">
        <v>0.11086799999999999</v>
      </c>
      <c r="DT21">
        <v>0.10326399999999999</v>
      </c>
      <c r="DU21">
        <v>26221.7</v>
      </c>
      <c r="DV21">
        <v>27139.3</v>
      </c>
      <c r="DW21">
        <v>27190.5</v>
      </c>
      <c r="DX21">
        <v>28275.8</v>
      </c>
      <c r="DY21">
        <v>31851.200000000001</v>
      </c>
      <c r="DZ21">
        <v>33769.199999999997</v>
      </c>
      <c r="EA21">
        <v>36336.300000000003</v>
      </c>
      <c r="EB21">
        <v>38322.699999999997</v>
      </c>
      <c r="EC21">
        <v>2.2606999999999999</v>
      </c>
      <c r="ED21">
        <v>1.6046499999999999</v>
      </c>
      <c r="EE21">
        <v>8.4277199999999997E-2</v>
      </c>
      <c r="EF21">
        <v>0</v>
      </c>
      <c r="EG21">
        <v>23.680399999999999</v>
      </c>
      <c r="EH21">
        <v>999.9</v>
      </c>
      <c r="EI21">
        <v>48.639000000000003</v>
      </c>
      <c r="EJ21">
        <v>32.438000000000002</v>
      </c>
      <c r="EK21">
        <v>23.668299999999999</v>
      </c>
      <c r="EL21">
        <v>62.787700000000001</v>
      </c>
      <c r="EM21">
        <v>36.798900000000003</v>
      </c>
      <c r="EN21">
        <v>1</v>
      </c>
      <c r="EO21">
        <v>-5.4720499999999998E-2</v>
      </c>
      <c r="EP21">
        <v>3.6632199999999999</v>
      </c>
      <c r="EQ21">
        <v>19.741</v>
      </c>
      <c r="ER21">
        <v>5.21699</v>
      </c>
      <c r="ES21">
        <v>11.9261</v>
      </c>
      <c r="ET21">
        <v>4.95425</v>
      </c>
      <c r="EU21">
        <v>3.29705</v>
      </c>
      <c r="EV21">
        <v>185.9</v>
      </c>
      <c r="EW21">
        <v>9999</v>
      </c>
      <c r="EX21">
        <v>94.7</v>
      </c>
      <c r="EY21">
        <v>6569.1</v>
      </c>
      <c r="EZ21">
        <v>1.86005</v>
      </c>
      <c r="FA21">
        <v>1.85928</v>
      </c>
      <c r="FB21">
        <v>1.86463</v>
      </c>
      <c r="FC21">
        <v>1.8686100000000001</v>
      </c>
      <c r="FD21">
        <v>1.8635699999999999</v>
      </c>
      <c r="FE21">
        <v>1.8634999999999999</v>
      </c>
      <c r="FF21">
        <v>1.8635600000000001</v>
      </c>
      <c r="FG21">
        <v>1.8634200000000001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-3.464</v>
      </c>
      <c r="FV21">
        <v>-0.12529999999999999</v>
      </c>
      <c r="FW21">
        <v>-3.4643636363636001</v>
      </c>
      <c r="FX21">
        <v>0</v>
      </c>
      <c r="FY21">
        <v>0</v>
      </c>
      <c r="FZ21">
        <v>0</v>
      </c>
      <c r="GA21">
        <v>-0.12530999999999501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4.0999999999999996</v>
      </c>
      <c r="GJ21">
        <v>4.3</v>
      </c>
      <c r="GK21">
        <v>1.06934</v>
      </c>
      <c r="GL21">
        <v>2.5952099999999998</v>
      </c>
      <c r="GM21">
        <v>1.4489700000000001</v>
      </c>
      <c r="GN21">
        <v>2.2985799999999998</v>
      </c>
      <c r="GO21">
        <v>1.5466299999999999</v>
      </c>
      <c r="GP21">
        <v>2.47925</v>
      </c>
      <c r="GQ21">
        <v>35.637999999999998</v>
      </c>
      <c r="GR21">
        <v>14.5961</v>
      </c>
      <c r="GS21">
        <v>18</v>
      </c>
      <c r="GT21">
        <v>641.99800000000005</v>
      </c>
      <c r="GU21">
        <v>334.334</v>
      </c>
      <c r="GV21">
        <v>22.133299999999998</v>
      </c>
      <c r="GW21">
        <v>26.309799999999999</v>
      </c>
      <c r="GX21">
        <v>30.007200000000001</v>
      </c>
      <c r="GY21">
        <v>26.12</v>
      </c>
      <c r="GZ21">
        <v>26.078900000000001</v>
      </c>
      <c r="HA21">
        <v>21.410699999999999</v>
      </c>
      <c r="HB21">
        <v>20</v>
      </c>
      <c r="HC21">
        <v>-30</v>
      </c>
      <c r="HD21">
        <v>21.9512</v>
      </c>
      <c r="HE21">
        <v>415.31799999999998</v>
      </c>
      <c r="HF21">
        <v>0</v>
      </c>
      <c r="HG21">
        <v>100.124</v>
      </c>
      <c r="HH21">
        <v>93.173400000000001</v>
      </c>
    </row>
    <row r="22" spans="1:216" x14ac:dyDescent="0.2">
      <c r="A22">
        <v>4</v>
      </c>
      <c r="B22">
        <v>1690147547</v>
      </c>
      <c r="C22">
        <v>183.90000009536701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1690147547</v>
      </c>
      <c r="M22">
        <f t="shared" si="0"/>
        <v>1.3367471200918604E-3</v>
      </c>
      <c r="N22">
        <f t="shared" si="1"/>
        <v>1.3367471200918604</v>
      </c>
      <c r="O22">
        <f t="shared" si="2"/>
        <v>14.744935845238988</v>
      </c>
      <c r="P22">
        <f t="shared" si="3"/>
        <v>399.98</v>
      </c>
      <c r="Q22">
        <f t="shared" si="4"/>
        <v>211.77804114555545</v>
      </c>
      <c r="R22">
        <f t="shared" si="5"/>
        <v>21.322861483838196</v>
      </c>
      <c r="S22">
        <f t="shared" si="6"/>
        <v>40.271966300999999</v>
      </c>
      <c r="T22">
        <f t="shared" si="7"/>
        <v>0.13156821508839622</v>
      </c>
      <c r="U22">
        <f t="shared" si="8"/>
        <v>2.9399849422612978</v>
      </c>
      <c r="V22">
        <f t="shared" si="9"/>
        <v>0.12838261096441242</v>
      </c>
      <c r="W22">
        <f t="shared" si="10"/>
        <v>8.0518921467794782E-2</v>
      </c>
      <c r="X22">
        <f t="shared" si="11"/>
        <v>206.74867199999997</v>
      </c>
      <c r="Y22">
        <f t="shared" si="12"/>
        <v>25.640825782433129</v>
      </c>
      <c r="Z22">
        <f t="shared" si="13"/>
        <v>24.8765</v>
      </c>
      <c r="AA22">
        <f t="shared" si="14"/>
        <v>3.1563409410013441</v>
      </c>
      <c r="AB22">
        <f t="shared" si="15"/>
        <v>68.086938886065468</v>
      </c>
      <c r="AC22">
        <f t="shared" si="16"/>
        <v>2.1355378579950002</v>
      </c>
      <c r="AD22">
        <f t="shared" si="17"/>
        <v>3.1364868107355242</v>
      </c>
      <c r="AE22">
        <f t="shared" si="18"/>
        <v>1.0208030830063439</v>
      </c>
      <c r="AF22">
        <f t="shared" si="19"/>
        <v>-58.950547996051043</v>
      </c>
      <c r="AG22">
        <f t="shared" si="20"/>
        <v>-16.753499489499909</v>
      </c>
      <c r="AH22">
        <f t="shared" si="21"/>
        <v>-1.2032315130458564</v>
      </c>
      <c r="AI22">
        <f t="shared" si="22"/>
        <v>129.84139300140316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53590.307143607955</v>
      </c>
      <c r="AO22">
        <f t="shared" si="26"/>
        <v>1250.07</v>
      </c>
      <c r="AP22">
        <f t="shared" si="27"/>
        <v>1053.8088</v>
      </c>
      <c r="AQ22">
        <f t="shared" si="28"/>
        <v>0.84299983200940753</v>
      </c>
      <c r="AR22">
        <f t="shared" si="29"/>
        <v>0.16538967577815641</v>
      </c>
      <c r="AS22">
        <v>1690147547</v>
      </c>
      <c r="AT22">
        <v>399.98</v>
      </c>
      <c r="AU22">
        <v>415.255</v>
      </c>
      <c r="AV22">
        <v>21.210100000000001</v>
      </c>
      <c r="AW22">
        <v>19.902100000000001</v>
      </c>
      <c r="AX22">
        <v>403.44400000000002</v>
      </c>
      <c r="AY22">
        <v>21.3354</v>
      </c>
      <c r="AZ22">
        <v>600.18100000000004</v>
      </c>
      <c r="BA22">
        <v>100.584</v>
      </c>
      <c r="BB22">
        <v>0.10095</v>
      </c>
      <c r="BC22">
        <v>24.770800000000001</v>
      </c>
      <c r="BD22">
        <v>24.8765</v>
      </c>
      <c r="BE22">
        <v>999.9</v>
      </c>
      <c r="BF22">
        <v>0</v>
      </c>
      <c r="BG22">
        <v>0</v>
      </c>
      <c r="BH22">
        <v>10001.200000000001</v>
      </c>
      <c r="BI22">
        <v>0</v>
      </c>
      <c r="BJ22">
        <v>1209.8699999999999</v>
      </c>
      <c r="BK22">
        <v>-15.274900000000001</v>
      </c>
      <c r="BL22">
        <v>408.64800000000002</v>
      </c>
      <c r="BM22">
        <v>423.68700000000001</v>
      </c>
      <c r="BN22">
        <v>1.3079700000000001</v>
      </c>
      <c r="BO22">
        <v>415.255</v>
      </c>
      <c r="BP22">
        <v>19.902100000000001</v>
      </c>
      <c r="BQ22">
        <v>2.1333899999999999</v>
      </c>
      <c r="BR22">
        <v>2.00183</v>
      </c>
      <c r="BS22">
        <v>18.470700000000001</v>
      </c>
      <c r="BT22">
        <v>17.4588</v>
      </c>
      <c r="BU22">
        <v>1250.07</v>
      </c>
      <c r="BV22">
        <v>0.90000400000000003</v>
      </c>
      <c r="BW22">
        <v>9.9995799999999996E-2</v>
      </c>
      <c r="BX22">
        <v>0</v>
      </c>
      <c r="BY22">
        <v>2.121</v>
      </c>
      <c r="BZ22">
        <v>0</v>
      </c>
      <c r="CA22">
        <v>11167.3</v>
      </c>
      <c r="CB22">
        <v>9649.82</v>
      </c>
      <c r="CC22">
        <v>38.625</v>
      </c>
      <c r="CD22">
        <v>40.936999999999998</v>
      </c>
      <c r="CE22">
        <v>40.061999999999998</v>
      </c>
      <c r="CF22">
        <v>39.5</v>
      </c>
      <c r="CG22">
        <v>38.686999999999998</v>
      </c>
      <c r="CH22">
        <v>1125.07</v>
      </c>
      <c r="CI22">
        <v>125</v>
      </c>
      <c r="CJ22">
        <v>0</v>
      </c>
      <c r="CK22">
        <v>1690147559.5</v>
      </c>
      <c r="CL22">
        <v>0</v>
      </c>
      <c r="CM22">
        <v>1690147242.0999999</v>
      </c>
      <c r="CN22" t="s">
        <v>350</v>
      </c>
      <c r="CO22">
        <v>1690147242.0999999</v>
      </c>
      <c r="CP22">
        <v>1690147227.0999999</v>
      </c>
      <c r="CQ22">
        <v>21</v>
      </c>
      <c r="CR22">
        <v>-0.14099999999999999</v>
      </c>
      <c r="CS22">
        <v>3.3000000000000002E-2</v>
      </c>
      <c r="CT22">
        <v>-3.464</v>
      </c>
      <c r="CU22">
        <v>-0.125</v>
      </c>
      <c r="CV22">
        <v>415</v>
      </c>
      <c r="CW22">
        <v>20</v>
      </c>
      <c r="CX22">
        <v>0.09</v>
      </c>
      <c r="CY22">
        <v>0.06</v>
      </c>
      <c r="CZ22">
        <v>14.6402048098169</v>
      </c>
      <c r="DA22">
        <v>0.17953338261702301</v>
      </c>
      <c r="DB22">
        <v>3.4553390378414102E-2</v>
      </c>
      <c r="DC22">
        <v>1</v>
      </c>
      <c r="DD22">
        <v>415.18054999999998</v>
      </c>
      <c r="DE22">
        <v>0.191593984962142</v>
      </c>
      <c r="DF22">
        <v>2.9176146078603301E-2</v>
      </c>
      <c r="DG22">
        <v>-1</v>
      </c>
      <c r="DH22">
        <v>1250.01238095238</v>
      </c>
      <c r="DI22">
        <v>5.2809505283242603E-2</v>
      </c>
      <c r="DJ22">
        <v>1.8747637795249201E-2</v>
      </c>
      <c r="DK22">
        <v>1</v>
      </c>
      <c r="DL22">
        <v>2</v>
      </c>
      <c r="DM22">
        <v>2</v>
      </c>
      <c r="DN22" t="s">
        <v>351</v>
      </c>
      <c r="DO22">
        <v>3.2357999999999998</v>
      </c>
      <c r="DP22">
        <v>2.8411499999999998</v>
      </c>
      <c r="DQ22">
        <v>9.7062599999999999E-2</v>
      </c>
      <c r="DR22">
        <v>9.8744700000000005E-2</v>
      </c>
      <c r="DS22">
        <v>0.11101800000000001</v>
      </c>
      <c r="DT22">
        <v>0.103551</v>
      </c>
      <c r="DU22">
        <v>26219.8</v>
      </c>
      <c r="DV22">
        <v>27138.3</v>
      </c>
      <c r="DW22">
        <v>27188.2</v>
      </c>
      <c r="DX22">
        <v>28274</v>
      </c>
      <c r="DY22">
        <v>31842.799999999999</v>
      </c>
      <c r="DZ22">
        <v>33755.699999999997</v>
      </c>
      <c r="EA22">
        <v>36332.800000000003</v>
      </c>
      <c r="EB22">
        <v>38319.599999999999</v>
      </c>
      <c r="EC22">
        <v>2.2605499999999998</v>
      </c>
      <c r="ED22">
        <v>1.6029</v>
      </c>
      <c r="EE22">
        <v>6.9893899999999995E-2</v>
      </c>
      <c r="EF22">
        <v>0</v>
      </c>
      <c r="EG22">
        <v>23.728400000000001</v>
      </c>
      <c r="EH22">
        <v>999.9</v>
      </c>
      <c r="EI22">
        <v>48.601999999999997</v>
      </c>
      <c r="EJ22">
        <v>32.529000000000003</v>
      </c>
      <c r="EK22">
        <v>23.772500000000001</v>
      </c>
      <c r="EL22">
        <v>62.447699999999998</v>
      </c>
      <c r="EM22">
        <v>37.111400000000003</v>
      </c>
      <c r="EN22">
        <v>1</v>
      </c>
      <c r="EO22">
        <v>-6.3254599999999994E-2</v>
      </c>
      <c r="EP22">
        <v>0.30728499999999997</v>
      </c>
      <c r="EQ22">
        <v>19.9742</v>
      </c>
      <c r="ER22">
        <v>5.2172900000000002</v>
      </c>
      <c r="ES22">
        <v>11.9261</v>
      </c>
      <c r="ET22">
        <v>4.9554</v>
      </c>
      <c r="EU22">
        <v>3.2970299999999999</v>
      </c>
      <c r="EV22">
        <v>185.9</v>
      </c>
      <c r="EW22">
        <v>9999</v>
      </c>
      <c r="EX22">
        <v>94.7</v>
      </c>
      <c r="EY22">
        <v>6570.2</v>
      </c>
      <c r="EZ22">
        <v>1.86005</v>
      </c>
      <c r="FA22">
        <v>1.85928</v>
      </c>
      <c r="FB22">
        <v>1.8647</v>
      </c>
      <c r="FC22">
        <v>1.8686799999999999</v>
      </c>
      <c r="FD22">
        <v>1.8636600000000001</v>
      </c>
      <c r="FE22">
        <v>1.8635600000000001</v>
      </c>
      <c r="FF22">
        <v>1.8635699999999999</v>
      </c>
      <c r="FG22">
        <v>1.8634500000000001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-3.464</v>
      </c>
      <c r="FV22">
        <v>-0.12529999999999999</v>
      </c>
      <c r="FW22">
        <v>-3.4643636363636001</v>
      </c>
      <c r="FX22">
        <v>0</v>
      </c>
      <c r="FY22">
        <v>0</v>
      </c>
      <c r="FZ22">
        <v>0</v>
      </c>
      <c r="GA22">
        <v>-0.12530999999999501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5.0999999999999996</v>
      </c>
      <c r="GJ22">
        <v>5.3</v>
      </c>
      <c r="GK22">
        <v>1.06934</v>
      </c>
      <c r="GL22">
        <v>2.5976599999999999</v>
      </c>
      <c r="GM22">
        <v>1.4489700000000001</v>
      </c>
      <c r="GN22">
        <v>2.2973599999999998</v>
      </c>
      <c r="GO22">
        <v>1.5466299999999999</v>
      </c>
      <c r="GP22">
        <v>2.4414099999999999</v>
      </c>
      <c r="GQ22">
        <v>35.777700000000003</v>
      </c>
      <c r="GR22">
        <v>14.6136</v>
      </c>
      <c r="GS22">
        <v>18</v>
      </c>
      <c r="GT22">
        <v>642.55700000000002</v>
      </c>
      <c r="GU22">
        <v>333.75099999999998</v>
      </c>
      <c r="GV22">
        <v>23.058199999999999</v>
      </c>
      <c r="GW22">
        <v>26.369800000000001</v>
      </c>
      <c r="GX22">
        <v>30.000699999999998</v>
      </c>
      <c r="GY22">
        <v>26.179600000000001</v>
      </c>
      <c r="GZ22">
        <v>26.137799999999999</v>
      </c>
      <c r="HA22">
        <v>21.404299999999999</v>
      </c>
      <c r="HB22">
        <v>20</v>
      </c>
      <c r="HC22">
        <v>-30</v>
      </c>
      <c r="HD22">
        <v>23.084800000000001</v>
      </c>
      <c r="HE22">
        <v>415.291</v>
      </c>
      <c r="HF22">
        <v>0</v>
      </c>
      <c r="HG22">
        <v>100.11499999999999</v>
      </c>
      <c r="HH22">
        <v>93.166600000000003</v>
      </c>
    </row>
    <row r="23" spans="1:216" x14ac:dyDescent="0.2">
      <c r="A23">
        <v>5</v>
      </c>
      <c r="B23">
        <v>1690147608</v>
      </c>
      <c r="C23">
        <v>244.90000009536701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1690147608</v>
      </c>
      <c r="M23">
        <f t="shared" si="0"/>
        <v>1.3269363260528528E-3</v>
      </c>
      <c r="N23">
        <f t="shared" si="1"/>
        <v>1.3269363260528528</v>
      </c>
      <c r="O23">
        <f t="shared" si="2"/>
        <v>14.375125359331738</v>
      </c>
      <c r="P23">
        <f t="shared" si="3"/>
        <v>400.03800000000001</v>
      </c>
      <c r="Q23">
        <f t="shared" si="4"/>
        <v>211.16561135363835</v>
      </c>
      <c r="R23">
        <f t="shared" si="5"/>
        <v>21.261561845613937</v>
      </c>
      <c r="S23">
        <f t="shared" si="6"/>
        <v>40.278493373391605</v>
      </c>
      <c r="T23">
        <f t="shared" si="7"/>
        <v>0.12779942547832165</v>
      </c>
      <c r="U23">
        <f t="shared" si="8"/>
        <v>2.9367490408400081</v>
      </c>
      <c r="V23">
        <f t="shared" si="9"/>
        <v>0.12478823392258827</v>
      </c>
      <c r="W23">
        <f t="shared" si="10"/>
        <v>7.8257280497820311E-2</v>
      </c>
      <c r="X23">
        <f t="shared" si="11"/>
        <v>165.39</v>
      </c>
      <c r="Y23">
        <f t="shared" si="12"/>
        <v>25.699130994489138</v>
      </c>
      <c r="Z23">
        <f t="shared" si="13"/>
        <v>25.0291</v>
      </c>
      <c r="AA23">
        <f t="shared" si="14"/>
        <v>3.1851982456041701</v>
      </c>
      <c r="AB23">
        <f t="shared" si="15"/>
        <v>67.114216705227108</v>
      </c>
      <c r="AC23">
        <f t="shared" si="16"/>
        <v>2.1428740846333199</v>
      </c>
      <c r="AD23">
        <f t="shared" si="17"/>
        <v>3.1928765466265578</v>
      </c>
      <c r="AE23">
        <f t="shared" si="18"/>
        <v>1.0423241609708502</v>
      </c>
      <c r="AF23">
        <f t="shared" si="19"/>
        <v>-58.517891978930813</v>
      </c>
      <c r="AG23">
        <f t="shared" si="20"/>
        <v>6.3963709773068471</v>
      </c>
      <c r="AH23">
        <f t="shared" si="21"/>
        <v>0.4609378129142217</v>
      </c>
      <c r="AI23">
        <f t="shared" si="22"/>
        <v>113.72941681129024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53442.16404960939</v>
      </c>
      <c r="AO23">
        <f t="shared" si="26"/>
        <v>1000</v>
      </c>
      <c r="AP23">
        <f t="shared" si="27"/>
        <v>843</v>
      </c>
      <c r="AQ23">
        <f t="shared" si="28"/>
        <v>0.84299999999999997</v>
      </c>
      <c r="AR23">
        <f t="shared" si="29"/>
        <v>0.16538999999999998</v>
      </c>
      <c r="AS23">
        <v>1690147608</v>
      </c>
      <c r="AT23">
        <v>400.03800000000001</v>
      </c>
      <c r="AU23">
        <v>414.94400000000002</v>
      </c>
      <c r="AV23">
        <v>21.282599999999999</v>
      </c>
      <c r="AW23">
        <v>19.983899999999998</v>
      </c>
      <c r="AX23">
        <v>403.50299999999999</v>
      </c>
      <c r="AY23">
        <v>21.407900000000001</v>
      </c>
      <c r="AZ23">
        <v>599.99800000000005</v>
      </c>
      <c r="BA23">
        <v>100.587</v>
      </c>
      <c r="BB23">
        <v>9.9668199999999998E-2</v>
      </c>
      <c r="BC23">
        <v>25.069500000000001</v>
      </c>
      <c r="BD23">
        <v>25.0291</v>
      </c>
      <c r="BE23">
        <v>999.9</v>
      </c>
      <c r="BF23">
        <v>0</v>
      </c>
      <c r="BG23">
        <v>0</v>
      </c>
      <c r="BH23">
        <v>9982.5</v>
      </c>
      <c r="BI23">
        <v>0</v>
      </c>
      <c r="BJ23">
        <v>1167.5899999999999</v>
      </c>
      <c r="BK23">
        <v>-14.905200000000001</v>
      </c>
      <c r="BL23">
        <v>408.73700000000002</v>
      </c>
      <c r="BM23">
        <v>423.40499999999997</v>
      </c>
      <c r="BN23">
        <v>1.2987299999999999</v>
      </c>
      <c r="BO23">
        <v>414.94400000000002</v>
      </c>
      <c r="BP23">
        <v>19.983899999999998</v>
      </c>
      <c r="BQ23">
        <v>2.1407600000000002</v>
      </c>
      <c r="BR23">
        <v>2.0101300000000002</v>
      </c>
      <c r="BS23">
        <v>18.5258</v>
      </c>
      <c r="BT23">
        <v>17.5243</v>
      </c>
      <c r="BU23">
        <v>1000</v>
      </c>
      <c r="BV23">
        <v>0.89999499999999999</v>
      </c>
      <c r="BW23">
        <v>0.100005</v>
      </c>
      <c r="BX23">
        <v>0</v>
      </c>
      <c r="BY23">
        <v>2.4878</v>
      </c>
      <c r="BZ23">
        <v>0</v>
      </c>
      <c r="CA23">
        <v>9338.07</v>
      </c>
      <c r="CB23">
        <v>7719.42</v>
      </c>
      <c r="CC23">
        <v>38.125</v>
      </c>
      <c r="CD23">
        <v>40.811999999999998</v>
      </c>
      <c r="CE23">
        <v>39.811999999999998</v>
      </c>
      <c r="CF23">
        <v>39.436999999999998</v>
      </c>
      <c r="CG23">
        <v>38.311999999999998</v>
      </c>
      <c r="CH23">
        <v>900</v>
      </c>
      <c r="CI23">
        <v>100</v>
      </c>
      <c r="CJ23">
        <v>0</v>
      </c>
      <c r="CK23">
        <v>1690147620.0999999</v>
      </c>
      <c r="CL23">
        <v>0</v>
      </c>
      <c r="CM23">
        <v>1690147242.0999999</v>
      </c>
      <c r="CN23" t="s">
        <v>350</v>
      </c>
      <c r="CO23">
        <v>1690147242.0999999</v>
      </c>
      <c r="CP23">
        <v>1690147227.0999999</v>
      </c>
      <c r="CQ23">
        <v>21</v>
      </c>
      <c r="CR23">
        <v>-0.14099999999999999</v>
      </c>
      <c r="CS23">
        <v>3.3000000000000002E-2</v>
      </c>
      <c r="CT23">
        <v>-3.464</v>
      </c>
      <c r="CU23">
        <v>-0.125</v>
      </c>
      <c r="CV23">
        <v>415</v>
      </c>
      <c r="CW23">
        <v>20</v>
      </c>
      <c r="CX23">
        <v>0.09</v>
      </c>
      <c r="CY23">
        <v>0.06</v>
      </c>
      <c r="CZ23">
        <v>14.409417692186199</v>
      </c>
      <c r="DA23">
        <v>0.21579390560970099</v>
      </c>
      <c r="DB23">
        <v>4.1411266188817901E-2</v>
      </c>
      <c r="DC23">
        <v>1</v>
      </c>
      <c r="DD23">
        <v>414.94150000000002</v>
      </c>
      <c r="DE23">
        <v>5.3233082706889999E-2</v>
      </c>
      <c r="DF23">
        <v>3.7904485222728899E-2</v>
      </c>
      <c r="DG23">
        <v>-1</v>
      </c>
      <c r="DH23">
        <v>999.98410000000001</v>
      </c>
      <c r="DI23">
        <v>2.9312657089384301E-2</v>
      </c>
      <c r="DJ23">
        <v>5.9236812878562303E-3</v>
      </c>
      <c r="DK23">
        <v>1</v>
      </c>
      <c r="DL23">
        <v>2</v>
      </c>
      <c r="DM23">
        <v>2</v>
      </c>
      <c r="DN23" t="s">
        <v>351</v>
      </c>
      <c r="DO23">
        <v>3.2353700000000001</v>
      </c>
      <c r="DP23">
        <v>2.8397000000000001</v>
      </c>
      <c r="DQ23">
        <v>9.7066899999999998E-2</v>
      </c>
      <c r="DR23">
        <v>9.8682199999999998E-2</v>
      </c>
      <c r="DS23">
        <v>0.111276</v>
      </c>
      <c r="DT23">
        <v>0.103842</v>
      </c>
      <c r="DU23">
        <v>26218.5</v>
      </c>
      <c r="DV23">
        <v>27138.799999999999</v>
      </c>
      <c r="DW23">
        <v>27187.200000000001</v>
      </c>
      <c r="DX23">
        <v>28272.799999999999</v>
      </c>
      <c r="DY23">
        <v>31832.3</v>
      </c>
      <c r="DZ23">
        <v>33743.300000000003</v>
      </c>
      <c r="EA23">
        <v>36331.300000000003</v>
      </c>
      <c r="EB23">
        <v>38317.9</v>
      </c>
      <c r="EC23">
        <v>2.2601499999999999</v>
      </c>
      <c r="ED23">
        <v>1.6020700000000001</v>
      </c>
      <c r="EE23">
        <v>7.5697899999999999E-2</v>
      </c>
      <c r="EF23">
        <v>0</v>
      </c>
      <c r="EG23">
        <v>23.785900000000002</v>
      </c>
      <c r="EH23">
        <v>999.9</v>
      </c>
      <c r="EI23">
        <v>48.546999999999997</v>
      </c>
      <c r="EJ23">
        <v>32.619</v>
      </c>
      <c r="EK23">
        <v>23.8645</v>
      </c>
      <c r="EL23">
        <v>62.6477</v>
      </c>
      <c r="EM23">
        <v>36.834899999999998</v>
      </c>
      <c r="EN23">
        <v>1</v>
      </c>
      <c r="EO23">
        <v>-6.1336399999999999E-2</v>
      </c>
      <c r="EP23">
        <v>-0.28047699999999998</v>
      </c>
      <c r="EQ23">
        <v>19.976700000000001</v>
      </c>
      <c r="ER23">
        <v>5.2171399999999997</v>
      </c>
      <c r="ES23">
        <v>11.9261</v>
      </c>
      <c r="ET23">
        <v>4.9555499999999997</v>
      </c>
      <c r="EU23">
        <v>3.2970000000000002</v>
      </c>
      <c r="EV23">
        <v>185.9</v>
      </c>
      <c r="EW23">
        <v>9999</v>
      </c>
      <c r="EX23">
        <v>94.7</v>
      </c>
      <c r="EY23">
        <v>6571.6</v>
      </c>
      <c r="EZ23">
        <v>1.86006</v>
      </c>
      <c r="FA23">
        <v>1.85928</v>
      </c>
      <c r="FB23">
        <v>1.8647199999999999</v>
      </c>
      <c r="FC23">
        <v>1.86873</v>
      </c>
      <c r="FD23">
        <v>1.8636900000000001</v>
      </c>
      <c r="FE23">
        <v>1.8635600000000001</v>
      </c>
      <c r="FF23">
        <v>1.8635900000000001</v>
      </c>
      <c r="FG23">
        <v>1.8634999999999999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-3.4649999999999999</v>
      </c>
      <c r="FV23">
        <v>-0.12529999999999999</v>
      </c>
      <c r="FW23">
        <v>-3.4643636363636001</v>
      </c>
      <c r="FX23">
        <v>0</v>
      </c>
      <c r="FY23">
        <v>0</v>
      </c>
      <c r="FZ23">
        <v>0</v>
      </c>
      <c r="GA23">
        <v>-0.12530999999999501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6.1</v>
      </c>
      <c r="GJ23">
        <v>6.3</v>
      </c>
      <c r="GK23">
        <v>1.06812</v>
      </c>
      <c r="GL23">
        <v>2.5952099999999998</v>
      </c>
      <c r="GM23">
        <v>1.4489700000000001</v>
      </c>
      <c r="GN23">
        <v>2.2961399999999998</v>
      </c>
      <c r="GO23">
        <v>1.5466299999999999</v>
      </c>
      <c r="GP23">
        <v>2.4609399999999999</v>
      </c>
      <c r="GQ23">
        <v>35.847700000000003</v>
      </c>
      <c r="GR23">
        <v>14.6136</v>
      </c>
      <c r="GS23">
        <v>18</v>
      </c>
      <c r="GT23">
        <v>642.74199999999996</v>
      </c>
      <c r="GU23">
        <v>333.55799999999999</v>
      </c>
      <c r="GV23">
        <v>24.457100000000001</v>
      </c>
      <c r="GW23">
        <v>26.3993</v>
      </c>
      <c r="GX23">
        <v>30.0002</v>
      </c>
      <c r="GY23">
        <v>26.221699999999998</v>
      </c>
      <c r="GZ23">
        <v>26.179099999999998</v>
      </c>
      <c r="HA23">
        <v>21.391500000000001</v>
      </c>
      <c r="HB23">
        <v>20</v>
      </c>
      <c r="HC23">
        <v>-30</v>
      </c>
      <c r="HD23">
        <v>24.433599999999998</v>
      </c>
      <c r="HE23">
        <v>414.846</v>
      </c>
      <c r="HF23">
        <v>0</v>
      </c>
      <c r="HG23">
        <v>100.111</v>
      </c>
      <c r="HH23">
        <v>93.162499999999994</v>
      </c>
    </row>
    <row r="24" spans="1:216" x14ac:dyDescent="0.2">
      <c r="A24">
        <v>6</v>
      </c>
      <c r="B24">
        <v>1690147669</v>
      </c>
      <c r="C24">
        <v>305.90000009536698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1690147669</v>
      </c>
      <c r="M24">
        <f t="shared" si="0"/>
        <v>1.2562258694425329E-3</v>
      </c>
      <c r="N24">
        <f t="shared" si="1"/>
        <v>1.2562258694425328</v>
      </c>
      <c r="O24">
        <f t="shared" si="2"/>
        <v>13.960756598876767</v>
      </c>
      <c r="P24">
        <f t="shared" si="3"/>
        <v>400.03399999999999</v>
      </c>
      <c r="Q24">
        <f t="shared" si="4"/>
        <v>210.74639889468602</v>
      </c>
      <c r="R24">
        <f t="shared" si="5"/>
        <v>21.219162815199414</v>
      </c>
      <c r="S24">
        <f t="shared" si="6"/>
        <v>40.277730116077997</v>
      </c>
      <c r="T24">
        <f t="shared" si="7"/>
        <v>0.12367414501748444</v>
      </c>
      <c r="U24">
        <f t="shared" si="8"/>
        <v>2.9373738726450975</v>
      </c>
      <c r="V24">
        <f t="shared" si="9"/>
        <v>0.12085248756751654</v>
      </c>
      <c r="W24">
        <f t="shared" si="10"/>
        <v>7.5780957568984897E-2</v>
      </c>
      <c r="X24">
        <f t="shared" si="11"/>
        <v>124.04021778185285</v>
      </c>
      <c r="Y24">
        <f t="shared" si="12"/>
        <v>25.514801102228663</v>
      </c>
      <c r="Z24">
        <f t="shared" si="13"/>
        <v>24.904</v>
      </c>
      <c r="AA24">
        <f t="shared" si="14"/>
        <v>3.1615243658244925</v>
      </c>
      <c r="AB24">
        <f t="shared" si="15"/>
        <v>66.938550945021646</v>
      </c>
      <c r="AC24">
        <f t="shared" si="16"/>
        <v>2.1424924359930002</v>
      </c>
      <c r="AD24">
        <f t="shared" si="17"/>
        <v>3.2006854133318248</v>
      </c>
      <c r="AE24">
        <f t="shared" si="18"/>
        <v>1.0190319298314923</v>
      </c>
      <c r="AF24">
        <f t="shared" si="19"/>
        <v>-55.399560842415703</v>
      </c>
      <c r="AG24">
        <f t="shared" si="20"/>
        <v>32.701278095851514</v>
      </c>
      <c r="AH24">
        <f t="shared" si="21"/>
        <v>2.3550343650604875</v>
      </c>
      <c r="AI24">
        <f t="shared" si="22"/>
        <v>103.69696940034913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53453.0113019114</v>
      </c>
      <c r="AO24">
        <f t="shared" si="26"/>
        <v>749.98199999999997</v>
      </c>
      <c r="AP24">
        <f t="shared" si="27"/>
        <v>632.23518600095997</v>
      </c>
      <c r="AQ24">
        <f t="shared" si="28"/>
        <v>0.84300048001280037</v>
      </c>
      <c r="AR24">
        <f t="shared" si="29"/>
        <v>0.16539092642470465</v>
      </c>
      <c r="AS24">
        <v>1690147669</v>
      </c>
      <c r="AT24">
        <v>400.03399999999999</v>
      </c>
      <c r="AU24">
        <v>414.495</v>
      </c>
      <c r="AV24">
        <v>21.279</v>
      </c>
      <c r="AW24">
        <v>20.049700000000001</v>
      </c>
      <c r="AX24">
        <v>403.49900000000002</v>
      </c>
      <c r="AY24">
        <v>21.404299999999999</v>
      </c>
      <c r="AZ24">
        <v>600.09500000000003</v>
      </c>
      <c r="BA24">
        <v>100.58499999999999</v>
      </c>
      <c r="BB24">
        <v>0.100767</v>
      </c>
      <c r="BC24">
        <v>25.110499999999998</v>
      </c>
      <c r="BD24">
        <v>24.904</v>
      </c>
      <c r="BE24">
        <v>999.9</v>
      </c>
      <c r="BF24">
        <v>0</v>
      </c>
      <c r="BG24">
        <v>0</v>
      </c>
      <c r="BH24">
        <v>9986.25</v>
      </c>
      <c r="BI24">
        <v>0</v>
      </c>
      <c r="BJ24">
        <v>969.12199999999996</v>
      </c>
      <c r="BK24">
        <v>-14.4605</v>
      </c>
      <c r="BL24">
        <v>408.73200000000003</v>
      </c>
      <c r="BM24">
        <v>422.97500000000002</v>
      </c>
      <c r="BN24">
        <v>1.22932</v>
      </c>
      <c r="BO24">
        <v>414.495</v>
      </c>
      <c r="BP24">
        <v>20.049700000000001</v>
      </c>
      <c r="BQ24">
        <v>2.1403400000000001</v>
      </c>
      <c r="BR24">
        <v>2.0166900000000001</v>
      </c>
      <c r="BS24">
        <v>18.522600000000001</v>
      </c>
      <c r="BT24">
        <v>17.576000000000001</v>
      </c>
      <c r="BU24">
        <v>749.98199999999997</v>
      </c>
      <c r="BV24">
        <v>0.89998699999999998</v>
      </c>
      <c r="BW24">
        <v>0.100013</v>
      </c>
      <c r="BX24">
        <v>0</v>
      </c>
      <c r="BY24">
        <v>1.9591000000000001</v>
      </c>
      <c r="BZ24">
        <v>0</v>
      </c>
      <c r="CA24">
        <v>7394.16</v>
      </c>
      <c r="CB24">
        <v>5789.4</v>
      </c>
      <c r="CC24">
        <v>37.625</v>
      </c>
      <c r="CD24">
        <v>40.625</v>
      </c>
      <c r="CE24">
        <v>39.561999999999998</v>
      </c>
      <c r="CF24">
        <v>39.311999999999998</v>
      </c>
      <c r="CG24">
        <v>38</v>
      </c>
      <c r="CH24">
        <v>674.97</v>
      </c>
      <c r="CI24">
        <v>75.010000000000005</v>
      </c>
      <c r="CJ24">
        <v>0</v>
      </c>
      <c r="CK24">
        <v>1690147681.3</v>
      </c>
      <c r="CL24">
        <v>0</v>
      </c>
      <c r="CM24">
        <v>1690147242.0999999</v>
      </c>
      <c r="CN24" t="s">
        <v>350</v>
      </c>
      <c r="CO24">
        <v>1690147242.0999999</v>
      </c>
      <c r="CP24">
        <v>1690147227.0999999</v>
      </c>
      <c r="CQ24">
        <v>21</v>
      </c>
      <c r="CR24">
        <v>-0.14099999999999999</v>
      </c>
      <c r="CS24">
        <v>3.3000000000000002E-2</v>
      </c>
      <c r="CT24">
        <v>-3.464</v>
      </c>
      <c r="CU24">
        <v>-0.125</v>
      </c>
      <c r="CV24">
        <v>415</v>
      </c>
      <c r="CW24">
        <v>20</v>
      </c>
      <c r="CX24">
        <v>0.09</v>
      </c>
      <c r="CY24">
        <v>0.06</v>
      </c>
      <c r="CZ24">
        <v>13.9894796805699</v>
      </c>
      <c r="DA24">
        <v>0.33619034429510197</v>
      </c>
      <c r="DB24">
        <v>4.7458737833670099E-2</v>
      </c>
      <c r="DC24">
        <v>1</v>
      </c>
      <c r="DD24">
        <v>414.50557142857099</v>
      </c>
      <c r="DE24">
        <v>0.223090909090814</v>
      </c>
      <c r="DF24">
        <v>4.47549640008887E-2</v>
      </c>
      <c r="DG24">
        <v>-1</v>
      </c>
      <c r="DH24">
        <v>750.00152380952397</v>
      </c>
      <c r="DI24">
        <v>-0.24048316805106201</v>
      </c>
      <c r="DJ24">
        <v>6.5928979860812004E-2</v>
      </c>
      <c r="DK24">
        <v>1</v>
      </c>
      <c r="DL24">
        <v>2</v>
      </c>
      <c r="DM24">
        <v>2</v>
      </c>
      <c r="DN24" t="s">
        <v>351</v>
      </c>
      <c r="DO24">
        <v>3.2355499999999999</v>
      </c>
      <c r="DP24">
        <v>2.84083</v>
      </c>
      <c r="DQ24">
        <v>9.7053600000000004E-2</v>
      </c>
      <c r="DR24">
        <v>9.8588499999999996E-2</v>
      </c>
      <c r="DS24">
        <v>0.111249</v>
      </c>
      <c r="DT24">
        <v>0.10406799999999999</v>
      </c>
      <c r="DU24">
        <v>26217.5</v>
      </c>
      <c r="DV24">
        <v>27140.1</v>
      </c>
      <c r="DW24">
        <v>27185.9</v>
      </c>
      <c r="DX24">
        <v>28271.3</v>
      </c>
      <c r="DY24">
        <v>31832.1</v>
      </c>
      <c r="DZ24">
        <v>33733.300000000003</v>
      </c>
      <c r="EA24">
        <v>36329.9</v>
      </c>
      <c r="EB24">
        <v>38316.1</v>
      </c>
      <c r="EC24">
        <v>2.25997</v>
      </c>
      <c r="ED24">
        <v>1.6004499999999999</v>
      </c>
      <c r="EE24">
        <v>5.6866600000000003E-2</v>
      </c>
      <c r="EF24">
        <v>0</v>
      </c>
      <c r="EG24">
        <v>23.970199999999998</v>
      </c>
      <c r="EH24">
        <v>999.9</v>
      </c>
      <c r="EI24">
        <v>48.497999999999998</v>
      </c>
      <c r="EJ24">
        <v>32.71</v>
      </c>
      <c r="EK24">
        <v>23.965299999999999</v>
      </c>
      <c r="EL24">
        <v>62.817599999999999</v>
      </c>
      <c r="EM24">
        <v>36.955100000000002</v>
      </c>
      <c r="EN24">
        <v>1</v>
      </c>
      <c r="EO24">
        <v>-5.8915099999999998E-2</v>
      </c>
      <c r="EP24">
        <v>0.13956199999999999</v>
      </c>
      <c r="EQ24">
        <v>19.980599999999999</v>
      </c>
      <c r="ER24">
        <v>5.2144399999999997</v>
      </c>
      <c r="ES24">
        <v>11.9261</v>
      </c>
      <c r="ET24">
        <v>4.95465</v>
      </c>
      <c r="EU24">
        <v>3.2970299999999999</v>
      </c>
      <c r="EV24">
        <v>185.9</v>
      </c>
      <c r="EW24">
        <v>9999</v>
      </c>
      <c r="EX24">
        <v>94.8</v>
      </c>
      <c r="EY24">
        <v>6572.7</v>
      </c>
      <c r="EZ24">
        <v>1.86005</v>
      </c>
      <c r="FA24">
        <v>1.85931</v>
      </c>
      <c r="FB24">
        <v>1.8647499999999999</v>
      </c>
      <c r="FC24">
        <v>1.8687199999999999</v>
      </c>
      <c r="FD24">
        <v>1.8636999999999999</v>
      </c>
      <c r="FE24">
        <v>1.8635600000000001</v>
      </c>
      <c r="FF24">
        <v>1.86358</v>
      </c>
      <c r="FG24">
        <v>1.8634299999999999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-3.4649999999999999</v>
      </c>
      <c r="FV24">
        <v>-0.12529999999999999</v>
      </c>
      <c r="FW24">
        <v>-3.4643636363636001</v>
      </c>
      <c r="FX24">
        <v>0</v>
      </c>
      <c r="FY24">
        <v>0</v>
      </c>
      <c r="FZ24">
        <v>0</v>
      </c>
      <c r="GA24">
        <v>-0.12530999999999501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7.1</v>
      </c>
      <c r="GJ24">
        <v>7.4</v>
      </c>
      <c r="GK24">
        <v>1.06812</v>
      </c>
      <c r="GL24">
        <v>2.5939899999999998</v>
      </c>
      <c r="GM24">
        <v>1.4489700000000001</v>
      </c>
      <c r="GN24">
        <v>2.2985799999999998</v>
      </c>
      <c r="GO24">
        <v>1.5466299999999999</v>
      </c>
      <c r="GP24">
        <v>2.47437</v>
      </c>
      <c r="GQ24">
        <v>35.964500000000001</v>
      </c>
      <c r="GR24">
        <v>14.6136</v>
      </c>
      <c r="GS24">
        <v>18</v>
      </c>
      <c r="GT24">
        <v>643.06200000000001</v>
      </c>
      <c r="GU24">
        <v>332.94200000000001</v>
      </c>
      <c r="GV24">
        <v>23.855799999999999</v>
      </c>
      <c r="GW24">
        <v>26.432200000000002</v>
      </c>
      <c r="GX24">
        <v>30.0002</v>
      </c>
      <c r="GY24">
        <v>26.261700000000001</v>
      </c>
      <c r="GZ24">
        <v>26.221599999999999</v>
      </c>
      <c r="HA24">
        <v>21.374400000000001</v>
      </c>
      <c r="HB24">
        <v>20</v>
      </c>
      <c r="HC24">
        <v>-30</v>
      </c>
      <c r="HD24">
        <v>23.925699999999999</v>
      </c>
      <c r="HE24">
        <v>414.51299999999998</v>
      </c>
      <c r="HF24">
        <v>0</v>
      </c>
      <c r="HG24">
        <v>100.107</v>
      </c>
      <c r="HH24">
        <v>93.157899999999998</v>
      </c>
    </row>
    <row r="25" spans="1:216" x14ac:dyDescent="0.2">
      <c r="A25">
        <v>7</v>
      </c>
      <c r="B25">
        <v>1690147730</v>
      </c>
      <c r="C25">
        <v>366.90000009536698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1690147730</v>
      </c>
      <c r="M25">
        <f t="shared" si="0"/>
        <v>1.2333256516552102E-3</v>
      </c>
      <c r="N25">
        <f t="shared" si="1"/>
        <v>1.2333256516552102</v>
      </c>
      <c r="O25">
        <f t="shared" si="2"/>
        <v>13.454810149453222</v>
      </c>
      <c r="P25">
        <f t="shared" si="3"/>
        <v>400.01499999999999</v>
      </c>
      <c r="Q25">
        <f t="shared" si="4"/>
        <v>214.73664494457546</v>
      </c>
      <c r="R25">
        <f t="shared" si="5"/>
        <v>21.621191790584142</v>
      </c>
      <c r="S25">
        <f t="shared" si="6"/>
        <v>40.276316305224995</v>
      </c>
      <c r="T25">
        <f t="shared" si="7"/>
        <v>0.12181634356870799</v>
      </c>
      <c r="U25">
        <f t="shared" si="8"/>
        <v>2.9393521245997798</v>
      </c>
      <c r="V25">
        <f t="shared" si="9"/>
        <v>0.11907960912351793</v>
      </c>
      <c r="W25">
        <f t="shared" si="10"/>
        <v>7.4665519519906201E-2</v>
      </c>
      <c r="X25">
        <f t="shared" si="11"/>
        <v>99.199466738108981</v>
      </c>
      <c r="Y25">
        <f t="shared" si="12"/>
        <v>25.480850019589354</v>
      </c>
      <c r="Z25">
        <f t="shared" si="13"/>
        <v>24.899899999999999</v>
      </c>
      <c r="AA25">
        <f t="shared" si="14"/>
        <v>3.1607510927498712</v>
      </c>
      <c r="AB25">
        <f t="shared" si="15"/>
        <v>66.605224110289583</v>
      </c>
      <c r="AC25">
        <f t="shared" si="16"/>
        <v>2.1453986408139998</v>
      </c>
      <c r="AD25">
        <f t="shared" si="17"/>
        <v>3.2210666197316575</v>
      </c>
      <c r="AE25">
        <f t="shared" si="18"/>
        <v>1.0153524519358714</v>
      </c>
      <c r="AF25">
        <f t="shared" si="19"/>
        <v>-54.389661237994773</v>
      </c>
      <c r="AG25">
        <f t="shared" si="20"/>
        <v>50.265526772379431</v>
      </c>
      <c r="AH25">
        <f t="shared" si="21"/>
        <v>3.6193825424024784</v>
      </c>
      <c r="AI25">
        <f t="shared" si="22"/>
        <v>98.694714814896116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53491.650114126052</v>
      </c>
      <c r="AO25">
        <f t="shared" si="26"/>
        <v>599.78700000000003</v>
      </c>
      <c r="AP25">
        <f t="shared" si="27"/>
        <v>505.62080100420161</v>
      </c>
      <c r="AQ25">
        <f t="shared" si="28"/>
        <v>0.84300060022008072</v>
      </c>
      <c r="AR25">
        <f t="shared" si="29"/>
        <v>0.16539115842475574</v>
      </c>
      <c r="AS25">
        <v>1690147730</v>
      </c>
      <c r="AT25">
        <v>400.01499999999999</v>
      </c>
      <c r="AU25">
        <v>413.95800000000003</v>
      </c>
      <c r="AV25">
        <v>21.307600000000001</v>
      </c>
      <c r="AW25">
        <v>20.100999999999999</v>
      </c>
      <c r="AX25">
        <v>403.47899999999998</v>
      </c>
      <c r="AY25">
        <v>21.4329</v>
      </c>
      <c r="AZ25">
        <v>600.22199999999998</v>
      </c>
      <c r="BA25">
        <v>100.58499999999999</v>
      </c>
      <c r="BB25">
        <v>0.10201499999999999</v>
      </c>
      <c r="BC25">
        <v>25.217099999999999</v>
      </c>
      <c r="BD25">
        <v>24.899899999999999</v>
      </c>
      <c r="BE25">
        <v>999.9</v>
      </c>
      <c r="BF25">
        <v>0</v>
      </c>
      <c r="BG25">
        <v>0</v>
      </c>
      <c r="BH25">
        <v>9997.5</v>
      </c>
      <c r="BI25">
        <v>0</v>
      </c>
      <c r="BJ25">
        <v>1144.17</v>
      </c>
      <c r="BK25">
        <v>-13.9435</v>
      </c>
      <c r="BL25">
        <v>408.72399999999999</v>
      </c>
      <c r="BM25">
        <v>422.45</v>
      </c>
      <c r="BN25">
        <v>1.2066399999999999</v>
      </c>
      <c r="BO25">
        <v>413.95800000000003</v>
      </c>
      <c r="BP25">
        <v>20.100999999999999</v>
      </c>
      <c r="BQ25">
        <v>2.14323</v>
      </c>
      <c r="BR25">
        <v>2.0218600000000002</v>
      </c>
      <c r="BS25">
        <v>18.5442</v>
      </c>
      <c r="BT25">
        <v>17.616599999999998</v>
      </c>
      <c r="BU25">
        <v>599.78700000000003</v>
      </c>
      <c r="BV25">
        <v>0.899976</v>
      </c>
      <c r="BW25">
        <v>0.100024</v>
      </c>
      <c r="BX25">
        <v>0</v>
      </c>
      <c r="BY25">
        <v>2.2446000000000002</v>
      </c>
      <c r="BZ25">
        <v>0</v>
      </c>
      <c r="CA25">
        <v>6747.89</v>
      </c>
      <c r="CB25">
        <v>4629.9799999999996</v>
      </c>
      <c r="CC25">
        <v>37.061999999999998</v>
      </c>
      <c r="CD25">
        <v>40.375</v>
      </c>
      <c r="CE25">
        <v>39.125</v>
      </c>
      <c r="CF25">
        <v>39.125</v>
      </c>
      <c r="CG25">
        <v>37.625</v>
      </c>
      <c r="CH25">
        <v>539.79</v>
      </c>
      <c r="CI25">
        <v>59.99</v>
      </c>
      <c r="CJ25">
        <v>0</v>
      </c>
      <c r="CK25">
        <v>1690147742.5</v>
      </c>
      <c r="CL25">
        <v>0</v>
      </c>
      <c r="CM25">
        <v>1690147242.0999999</v>
      </c>
      <c r="CN25" t="s">
        <v>350</v>
      </c>
      <c r="CO25">
        <v>1690147242.0999999</v>
      </c>
      <c r="CP25">
        <v>1690147227.0999999</v>
      </c>
      <c r="CQ25">
        <v>21</v>
      </c>
      <c r="CR25">
        <v>-0.14099999999999999</v>
      </c>
      <c r="CS25">
        <v>3.3000000000000002E-2</v>
      </c>
      <c r="CT25">
        <v>-3.464</v>
      </c>
      <c r="CU25">
        <v>-0.125</v>
      </c>
      <c r="CV25">
        <v>415</v>
      </c>
      <c r="CW25">
        <v>20</v>
      </c>
      <c r="CX25">
        <v>0.09</v>
      </c>
      <c r="CY25">
        <v>0.06</v>
      </c>
      <c r="CZ25">
        <v>13.4315243870857</v>
      </c>
      <c r="DA25">
        <v>7.1499958230251098E-2</v>
      </c>
      <c r="DB25">
        <v>3.1615623903027398E-2</v>
      </c>
      <c r="DC25">
        <v>1</v>
      </c>
      <c r="DD25">
        <v>413.94635</v>
      </c>
      <c r="DE25">
        <v>-4.0015037594298197E-2</v>
      </c>
      <c r="DF25">
        <v>3.6454457889261799E-2</v>
      </c>
      <c r="DG25">
        <v>-1</v>
      </c>
      <c r="DH25">
        <v>600.00959999999998</v>
      </c>
      <c r="DI25">
        <v>-0.167022217553146</v>
      </c>
      <c r="DJ25">
        <v>8.4758716365928105E-2</v>
      </c>
      <c r="DK25">
        <v>1</v>
      </c>
      <c r="DL25">
        <v>2</v>
      </c>
      <c r="DM25">
        <v>2</v>
      </c>
      <c r="DN25" t="s">
        <v>351</v>
      </c>
      <c r="DO25">
        <v>3.2358199999999999</v>
      </c>
      <c r="DP25">
        <v>2.8421799999999999</v>
      </c>
      <c r="DQ25">
        <v>9.7045900000000004E-2</v>
      </c>
      <c r="DR25">
        <v>9.8488699999999998E-2</v>
      </c>
      <c r="DS25">
        <v>0.111349</v>
      </c>
      <c r="DT25">
        <v>0.104251</v>
      </c>
      <c r="DU25">
        <v>26217.599999999999</v>
      </c>
      <c r="DV25">
        <v>27143.200000000001</v>
      </c>
      <c r="DW25">
        <v>27185.8</v>
      </c>
      <c r="DX25">
        <v>28271.5</v>
      </c>
      <c r="DY25">
        <v>31828.3</v>
      </c>
      <c r="DZ25">
        <v>33726.5</v>
      </c>
      <c r="EA25">
        <v>36329.599999999999</v>
      </c>
      <c r="EB25">
        <v>38316.1</v>
      </c>
      <c r="EC25">
        <v>2.2598699999999998</v>
      </c>
      <c r="ED25">
        <v>1.59938</v>
      </c>
      <c r="EE25">
        <v>6.0036800000000001E-2</v>
      </c>
      <c r="EF25">
        <v>0</v>
      </c>
      <c r="EG25">
        <v>23.913900000000002</v>
      </c>
      <c r="EH25">
        <v>999.9</v>
      </c>
      <c r="EI25">
        <v>48.395000000000003</v>
      </c>
      <c r="EJ25">
        <v>32.801000000000002</v>
      </c>
      <c r="EK25">
        <v>24.036899999999999</v>
      </c>
      <c r="EL25">
        <v>62.597700000000003</v>
      </c>
      <c r="EM25">
        <v>37.051299999999998</v>
      </c>
      <c r="EN25">
        <v>1</v>
      </c>
      <c r="EO25">
        <v>-5.8435000000000001E-2</v>
      </c>
      <c r="EP25">
        <v>-0.69797399999999998</v>
      </c>
      <c r="EQ25">
        <v>19.972000000000001</v>
      </c>
      <c r="ER25">
        <v>5.21699</v>
      </c>
      <c r="ES25">
        <v>11.9261</v>
      </c>
      <c r="ET25">
        <v>4.9551499999999997</v>
      </c>
      <c r="EU25">
        <v>3.29705</v>
      </c>
      <c r="EV25">
        <v>185.9</v>
      </c>
      <c r="EW25">
        <v>9999</v>
      </c>
      <c r="EX25">
        <v>94.8</v>
      </c>
      <c r="EY25">
        <v>6574</v>
      </c>
      <c r="EZ25">
        <v>1.86005</v>
      </c>
      <c r="FA25">
        <v>1.8593</v>
      </c>
      <c r="FB25">
        <v>1.86467</v>
      </c>
      <c r="FC25">
        <v>1.8686499999999999</v>
      </c>
      <c r="FD25">
        <v>1.8636900000000001</v>
      </c>
      <c r="FE25">
        <v>1.8635600000000001</v>
      </c>
      <c r="FF25">
        <v>1.8635699999999999</v>
      </c>
      <c r="FG25">
        <v>1.86348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-3.464</v>
      </c>
      <c r="FV25">
        <v>-0.12529999999999999</v>
      </c>
      <c r="FW25">
        <v>-3.4643636363636001</v>
      </c>
      <c r="FX25">
        <v>0</v>
      </c>
      <c r="FY25">
        <v>0</v>
      </c>
      <c r="FZ25">
        <v>0</v>
      </c>
      <c r="GA25">
        <v>-0.12530999999999501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8.1</v>
      </c>
      <c r="GJ25">
        <v>8.4</v>
      </c>
      <c r="GK25">
        <v>1.0668899999999999</v>
      </c>
      <c r="GL25">
        <v>2.5964399999999999</v>
      </c>
      <c r="GM25">
        <v>1.4489700000000001</v>
      </c>
      <c r="GN25">
        <v>2.2961399999999998</v>
      </c>
      <c r="GO25">
        <v>1.5466299999999999</v>
      </c>
      <c r="GP25">
        <v>2.47437</v>
      </c>
      <c r="GQ25">
        <v>36.034700000000001</v>
      </c>
      <c r="GR25">
        <v>14.604900000000001</v>
      </c>
      <c r="GS25">
        <v>18</v>
      </c>
      <c r="GT25">
        <v>643.226</v>
      </c>
      <c r="GU25">
        <v>332.46199999999999</v>
      </c>
      <c r="GV25">
        <v>24.9998</v>
      </c>
      <c r="GW25">
        <v>26.438800000000001</v>
      </c>
      <c r="GX25">
        <v>30</v>
      </c>
      <c r="GY25">
        <v>26.282699999999998</v>
      </c>
      <c r="GZ25">
        <v>26.2377</v>
      </c>
      <c r="HA25">
        <v>21.3504</v>
      </c>
      <c r="HB25">
        <v>20</v>
      </c>
      <c r="HC25">
        <v>-30</v>
      </c>
      <c r="HD25">
        <v>25.051500000000001</v>
      </c>
      <c r="HE25">
        <v>413.86599999999999</v>
      </c>
      <c r="HF25">
        <v>0</v>
      </c>
      <c r="HG25">
        <v>100.10599999999999</v>
      </c>
      <c r="HH25">
        <v>93.158199999999994</v>
      </c>
    </row>
    <row r="26" spans="1:216" x14ac:dyDescent="0.2">
      <c r="A26">
        <v>8</v>
      </c>
      <c r="B26">
        <v>1690147791</v>
      </c>
      <c r="C26">
        <v>427.90000009536698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1690147791</v>
      </c>
      <c r="M26">
        <f t="shared" si="0"/>
        <v>1.1915438815983065E-3</v>
      </c>
      <c r="N26">
        <f t="shared" si="1"/>
        <v>1.1915438815983066</v>
      </c>
      <c r="O26">
        <f t="shared" si="2"/>
        <v>12.828524530341729</v>
      </c>
      <c r="P26">
        <f t="shared" si="3"/>
        <v>400.065</v>
      </c>
      <c r="Q26">
        <f t="shared" si="4"/>
        <v>212.80557314611039</v>
      </c>
      <c r="R26">
        <f t="shared" si="5"/>
        <v>21.425541538789911</v>
      </c>
      <c r="S26">
        <f t="shared" si="6"/>
        <v>40.279063884435004</v>
      </c>
      <c r="T26">
        <f t="shared" si="7"/>
        <v>0.11482125975653447</v>
      </c>
      <c r="U26">
        <f t="shared" si="8"/>
        <v>2.9407056159399092</v>
      </c>
      <c r="V26">
        <f t="shared" si="9"/>
        <v>0.11238751577242248</v>
      </c>
      <c r="W26">
        <f t="shared" si="10"/>
        <v>7.0456563083780635E-2</v>
      </c>
      <c r="X26">
        <f t="shared" si="11"/>
        <v>82.694148391273828</v>
      </c>
      <c r="Y26">
        <f t="shared" si="12"/>
        <v>25.545650953421045</v>
      </c>
      <c r="Z26">
        <f t="shared" si="13"/>
        <v>25.002300000000002</v>
      </c>
      <c r="AA26">
        <f t="shared" si="14"/>
        <v>3.1801136259243319</v>
      </c>
      <c r="AB26">
        <f t="shared" si="15"/>
        <v>65.870014913997622</v>
      </c>
      <c r="AC26">
        <f t="shared" si="16"/>
        <v>2.140887141936</v>
      </c>
      <c r="AD26">
        <f t="shared" si="17"/>
        <v>3.2501695114707703</v>
      </c>
      <c r="AE26">
        <f t="shared" si="18"/>
        <v>1.0392264839883318</v>
      </c>
      <c r="AF26">
        <f t="shared" si="19"/>
        <v>-52.547085178485318</v>
      </c>
      <c r="AG26">
        <f t="shared" si="20"/>
        <v>58.025391546958126</v>
      </c>
      <c r="AH26">
        <f t="shared" si="21"/>
        <v>4.1815432132028256</v>
      </c>
      <c r="AI26">
        <f t="shared" si="22"/>
        <v>92.353997972949458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53503.959407506998</v>
      </c>
      <c r="AO26">
        <f t="shared" si="26"/>
        <v>499.99099999999999</v>
      </c>
      <c r="AP26">
        <f t="shared" si="27"/>
        <v>421.49274300066003</v>
      </c>
      <c r="AQ26">
        <f t="shared" si="28"/>
        <v>0.84300066001320029</v>
      </c>
      <c r="AR26">
        <f t="shared" si="29"/>
        <v>0.16539127382547653</v>
      </c>
      <c r="AS26">
        <v>1690147791</v>
      </c>
      <c r="AT26">
        <v>400.065</v>
      </c>
      <c r="AU26">
        <v>413.36900000000003</v>
      </c>
      <c r="AV26">
        <v>21.263999999999999</v>
      </c>
      <c r="AW26">
        <v>20.097899999999999</v>
      </c>
      <c r="AX26">
        <v>403.529</v>
      </c>
      <c r="AY26">
        <v>21.389299999999999</v>
      </c>
      <c r="AZ26">
        <v>600.05499999999995</v>
      </c>
      <c r="BA26">
        <v>100.581</v>
      </c>
      <c r="BB26">
        <v>0.100299</v>
      </c>
      <c r="BC26">
        <v>25.368300000000001</v>
      </c>
      <c r="BD26">
        <v>25.002300000000002</v>
      </c>
      <c r="BE26">
        <v>999.9</v>
      </c>
      <c r="BF26">
        <v>0</v>
      </c>
      <c r="BG26">
        <v>0</v>
      </c>
      <c r="BH26">
        <v>10005.6</v>
      </c>
      <c r="BI26">
        <v>0</v>
      </c>
      <c r="BJ26">
        <v>924.90099999999995</v>
      </c>
      <c r="BK26">
        <v>-13.3042</v>
      </c>
      <c r="BL26">
        <v>408.75599999999997</v>
      </c>
      <c r="BM26">
        <v>421.84699999999998</v>
      </c>
      <c r="BN26">
        <v>1.16608</v>
      </c>
      <c r="BO26">
        <v>413.36900000000003</v>
      </c>
      <c r="BP26">
        <v>20.097899999999999</v>
      </c>
      <c r="BQ26">
        <v>2.1387499999999999</v>
      </c>
      <c r="BR26">
        <v>2.0214699999999999</v>
      </c>
      <c r="BS26">
        <v>18.5108</v>
      </c>
      <c r="BT26">
        <v>17.613499999999998</v>
      </c>
      <c r="BU26">
        <v>499.99099999999999</v>
      </c>
      <c r="BV26">
        <v>0.89998</v>
      </c>
      <c r="BW26">
        <v>0.10002</v>
      </c>
      <c r="BX26">
        <v>0</v>
      </c>
      <c r="BY26">
        <v>2.1021000000000001</v>
      </c>
      <c r="BZ26">
        <v>0</v>
      </c>
      <c r="CA26">
        <v>5667.73</v>
      </c>
      <c r="CB26">
        <v>3859.62</v>
      </c>
      <c r="CC26">
        <v>36.5</v>
      </c>
      <c r="CD26">
        <v>40.061999999999998</v>
      </c>
      <c r="CE26">
        <v>38.75</v>
      </c>
      <c r="CF26">
        <v>38.686999999999998</v>
      </c>
      <c r="CG26">
        <v>37.125</v>
      </c>
      <c r="CH26">
        <v>449.98</v>
      </c>
      <c r="CI26">
        <v>50.01</v>
      </c>
      <c r="CJ26">
        <v>0</v>
      </c>
      <c r="CK26">
        <v>1690147803.0999999</v>
      </c>
      <c r="CL26">
        <v>0</v>
      </c>
      <c r="CM26">
        <v>1690147242.0999999</v>
      </c>
      <c r="CN26" t="s">
        <v>350</v>
      </c>
      <c r="CO26">
        <v>1690147242.0999999</v>
      </c>
      <c r="CP26">
        <v>1690147227.0999999</v>
      </c>
      <c r="CQ26">
        <v>21</v>
      </c>
      <c r="CR26">
        <v>-0.14099999999999999</v>
      </c>
      <c r="CS26">
        <v>3.3000000000000002E-2</v>
      </c>
      <c r="CT26">
        <v>-3.464</v>
      </c>
      <c r="CU26">
        <v>-0.125</v>
      </c>
      <c r="CV26">
        <v>415</v>
      </c>
      <c r="CW26">
        <v>20</v>
      </c>
      <c r="CX26">
        <v>0.09</v>
      </c>
      <c r="CY26">
        <v>0.06</v>
      </c>
      <c r="CZ26">
        <v>12.8743643325923</v>
      </c>
      <c r="DA26">
        <v>2.5555758542846401E-2</v>
      </c>
      <c r="DB26">
        <v>3.3917330130512E-2</v>
      </c>
      <c r="DC26">
        <v>1</v>
      </c>
      <c r="DD26">
        <v>413.38371428571401</v>
      </c>
      <c r="DE26">
        <v>-8.1896103895538405E-2</v>
      </c>
      <c r="DF26">
        <v>3.0394458857688499E-2</v>
      </c>
      <c r="DG26">
        <v>-1</v>
      </c>
      <c r="DH26">
        <v>500.00135</v>
      </c>
      <c r="DI26">
        <v>7.53281017484526E-2</v>
      </c>
      <c r="DJ26">
        <v>1.17612711897982E-2</v>
      </c>
      <c r="DK26">
        <v>1</v>
      </c>
      <c r="DL26">
        <v>2</v>
      </c>
      <c r="DM26">
        <v>2</v>
      </c>
      <c r="DN26" t="s">
        <v>351</v>
      </c>
      <c r="DO26">
        <v>3.2355200000000002</v>
      </c>
      <c r="DP26">
        <v>2.8405300000000002</v>
      </c>
      <c r="DQ26">
        <v>9.7057599999999994E-2</v>
      </c>
      <c r="DR26">
        <v>9.83845E-2</v>
      </c>
      <c r="DS26">
        <v>0.111192</v>
      </c>
      <c r="DT26">
        <v>0.104242</v>
      </c>
      <c r="DU26">
        <v>26219.4</v>
      </c>
      <c r="DV26">
        <v>27148.5</v>
      </c>
      <c r="DW26">
        <v>27187.8</v>
      </c>
      <c r="DX26">
        <v>28273.5</v>
      </c>
      <c r="DY26">
        <v>31836.2</v>
      </c>
      <c r="DZ26">
        <v>33729.5</v>
      </c>
      <c r="EA26">
        <v>36332.400000000001</v>
      </c>
      <c r="EB26">
        <v>38319.300000000003</v>
      </c>
      <c r="EC26">
        <v>2.2598500000000001</v>
      </c>
      <c r="ED26">
        <v>1.60015</v>
      </c>
      <c r="EE26">
        <v>6.4276200000000006E-2</v>
      </c>
      <c r="EF26">
        <v>0</v>
      </c>
      <c r="EG26">
        <v>23.9468</v>
      </c>
      <c r="EH26">
        <v>999.9</v>
      </c>
      <c r="EI26">
        <v>48.26</v>
      </c>
      <c r="EJ26">
        <v>32.871000000000002</v>
      </c>
      <c r="EK26">
        <v>24.064699999999998</v>
      </c>
      <c r="EL26">
        <v>62.587699999999998</v>
      </c>
      <c r="EM26">
        <v>37.055300000000003</v>
      </c>
      <c r="EN26">
        <v>1</v>
      </c>
      <c r="EO26">
        <v>-5.8526399999999999E-2</v>
      </c>
      <c r="EP26">
        <v>1.3443000000000001</v>
      </c>
      <c r="EQ26">
        <v>19.9407</v>
      </c>
      <c r="ER26">
        <v>5.2171399999999997</v>
      </c>
      <c r="ES26">
        <v>11.9261</v>
      </c>
      <c r="ET26">
        <v>4.9554</v>
      </c>
      <c r="EU26">
        <v>3.2970799999999998</v>
      </c>
      <c r="EV26">
        <v>185.9</v>
      </c>
      <c r="EW26">
        <v>9999</v>
      </c>
      <c r="EX26">
        <v>94.8</v>
      </c>
      <c r="EY26">
        <v>6575.2</v>
      </c>
      <c r="EZ26">
        <v>1.86006</v>
      </c>
      <c r="FA26">
        <v>1.8593</v>
      </c>
      <c r="FB26">
        <v>1.8647</v>
      </c>
      <c r="FC26">
        <v>1.8687</v>
      </c>
      <c r="FD26">
        <v>1.86371</v>
      </c>
      <c r="FE26">
        <v>1.8635600000000001</v>
      </c>
      <c r="FF26">
        <v>1.86358</v>
      </c>
      <c r="FG26">
        <v>1.8635200000000001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-3.464</v>
      </c>
      <c r="FV26">
        <v>-0.12529999999999999</v>
      </c>
      <c r="FW26">
        <v>-3.4643636363636001</v>
      </c>
      <c r="FX26">
        <v>0</v>
      </c>
      <c r="FY26">
        <v>0</v>
      </c>
      <c r="FZ26">
        <v>0</v>
      </c>
      <c r="GA26">
        <v>-0.12530999999999501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9.1</v>
      </c>
      <c r="GJ26">
        <v>9.4</v>
      </c>
      <c r="GK26">
        <v>1.0656699999999999</v>
      </c>
      <c r="GL26">
        <v>2.5976599999999999</v>
      </c>
      <c r="GM26">
        <v>1.4477500000000001</v>
      </c>
      <c r="GN26">
        <v>2.2936999999999999</v>
      </c>
      <c r="GO26">
        <v>1.5466299999999999</v>
      </c>
      <c r="GP26">
        <v>2.4694799999999999</v>
      </c>
      <c r="GQ26">
        <v>36.058199999999999</v>
      </c>
      <c r="GR26">
        <v>14.5961</v>
      </c>
      <c r="GS26">
        <v>18</v>
      </c>
      <c r="GT26">
        <v>642.89099999999996</v>
      </c>
      <c r="GU26">
        <v>332.71800000000002</v>
      </c>
      <c r="GV26">
        <v>24.185700000000001</v>
      </c>
      <c r="GW26">
        <v>26.3752</v>
      </c>
      <c r="GX26">
        <v>29.997699999999998</v>
      </c>
      <c r="GY26">
        <v>26.254300000000001</v>
      </c>
      <c r="GZ26">
        <v>26.211200000000002</v>
      </c>
      <c r="HA26">
        <v>21.3231</v>
      </c>
      <c r="HB26">
        <v>20</v>
      </c>
      <c r="HC26">
        <v>-30</v>
      </c>
      <c r="HD26">
        <v>24.2881</v>
      </c>
      <c r="HE26">
        <v>413.29199999999997</v>
      </c>
      <c r="HF26">
        <v>0</v>
      </c>
      <c r="HG26">
        <v>100.114</v>
      </c>
      <c r="HH26">
        <v>93.165400000000005</v>
      </c>
    </row>
    <row r="27" spans="1:216" x14ac:dyDescent="0.2">
      <c r="A27">
        <v>9</v>
      </c>
      <c r="B27">
        <v>1690147852</v>
      </c>
      <c r="C27">
        <v>488.90000009536698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1690147852</v>
      </c>
      <c r="M27">
        <f t="shared" si="0"/>
        <v>1.2097939167685116E-3</v>
      </c>
      <c r="N27">
        <f t="shared" si="1"/>
        <v>1.2097939167685117</v>
      </c>
      <c r="O27">
        <f t="shared" si="2"/>
        <v>11.58236557254833</v>
      </c>
      <c r="P27">
        <f t="shared" si="3"/>
        <v>400.053</v>
      </c>
      <c r="Q27">
        <f t="shared" si="4"/>
        <v>234.37670885276333</v>
      </c>
      <c r="R27">
        <f t="shared" si="5"/>
        <v>23.596673216445591</v>
      </c>
      <c r="S27">
        <f t="shared" si="6"/>
        <v>40.276697955465004</v>
      </c>
      <c r="T27">
        <f t="shared" si="7"/>
        <v>0.11775877478279617</v>
      </c>
      <c r="U27">
        <f t="shared" si="8"/>
        <v>2.9417596996989346</v>
      </c>
      <c r="V27">
        <f t="shared" si="9"/>
        <v>0.11520130125659687</v>
      </c>
      <c r="W27">
        <f t="shared" si="10"/>
        <v>7.2225966014097115E-2</v>
      </c>
      <c r="X27">
        <f t="shared" si="11"/>
        <v>62.020670999999993</v>
      </c>
      <c r="Y27">
        <f t="shared" si="12"/>
        <v>25.465078473888461</v>
      </c>
      <c r="Z27">
        <f t="shared" si="13"/>
        <v>24.966000000000001</v>
      </c>
      <c r="AA27">
        <f t="shared" si="14"/>
        <v>3.173237933142552</v>
      </c>
      <c r="AB27">
        <f t="shared" si="15"/>
        <v>65.782640026673945</v>
      </c>
      <c r="AC27">
        <f t="shared" si="16"/>
        <v>2.1438761595914997</v>
      </c>
      <c r="AD27">
        <f t="shared" si="17"/>
        <v>3.2590302832513074</v>
      </c>
      <c r="AE27">
        <f t="shared" si="18"/>
        <v>1.0293617735510523</v>
      </c>
      <c r="AF27">
        <f t="shared" si="19"/>
        <v>-53.351911729491363</v>
      </c>
      <c r="AG27">
        <f t="shared" si="20"/>
        <v>71.066934335608735</v>
      </c>
      <c r="AH27">
        <f t="shared" si="21"/>
        <v>5.1197798145664306</v>
      </c>
      <c r="AI27">
        <f t="shared" si="22"/>
        <v>84.855473420683794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53526.450375197026</v>
      </c>
      <c r="AO27">
        <f t="shared" si="26"/>
        <v>375</v>
      </c>
      <c r="AP27">
        <f t="shared" si="27"/>
        <v>316.12469999999996</v>
      </c>
      <c r="AQ27">
        <f t="shared" si="28"/>
        <v>0.84299919999999995</v>
      </c>
      <c r="AR27">
        <f t="shared" si="29"/>
        <v>0.16538845599999999</v>
      </c>
      <c r="AS27">
        <v>1690147852</v>
      </c>
      <c r="AT27">
        <v>400.053</v>
      </c>
      <c r="AU27">
        <v>412.11799999999999</v>
      </c>
      <c r="AV27">
        <v>21.2943</v>
      </c>
      <c r="AW27">
        <v>20.110399999999998</v>
      </c>
      <c r="AX27">
        <v>403.517</v>
      </c>
      <c r="AY27">
        <v>21.419699999999999</v>
      </c>
      <c r="AZ27">
        <v>600.06700000000001</v>
      </c>
      <c r="BA27">
        <v>100.578</v>
      </c>
      <c r="BB27">
        <v>0.10040499999999999</v>
      </c>
      <c r="BC27">
        <v>25.414100000000001</v>
      </c>
      <c r="BD27">
        <v>24.966000000000001</v>
      </c>
      <c r="BE27">
        <v>999.9</v>
      </c>
      <c r="BF27">
        <v>0</v>
      </c>
      <c r="BG27">
        <v>0</v>
      </c>
      <c r="BH27">
        <v>10011.9</v>
      </c>
      <c r="BI27">
        <v>0</v>
      </c>
      <c r="BJ27">
        <v>889.49900000000002</v>
      </c>
      <c r="BK27">
        <v>-12.0648</v>
      </c>
      <c r="BL27">
        <v>408.75700000000001</v>
      </c>
      <c r="BM27">
        <v>420.57499999999999</v>
      </c>
      <c r="BN27">
        <v>1.18398</v>
      </c>
      <c r="BO27">
        <v>412.11799999999999</v>
      </c>
      <c r="BP27">
        <v>20.110399999999998</v>
      </c>
      <c r="BQ27">
        <v>2.14175</v>
      </c>
      <c r="BR27">
        <v>2.0226600000000001</v>
      </c>
      <c r="BS27">
        <v>18.533100000000001</v>
      </c>
      <c r="BT27">
        <v>17.622900000000001</v>
      </c>
      <c r="BU27">
        <v>375</v>
      </c>
      <c r="BV27">
        <v>0.90002099999999996</v>
      </c>
      <c r="BW27">
        <v>9.9978800000000007E-2</v>
      </c>
      <c r="BX27">
        <v>0</v>
      </c>
      <c r="BY27">
        <v>2.0644999999999998</v>
      </c>
      <c r="BZ27">
        <v>0</v>
      </c>
      <c r="CA27">
        <v>4709.92</v>
      </c>
      <c r="CB27">
        <v>2894.8</v>
      </c>
      <c r="CC27">
        <v>36</v>
      </c>
      <c r="CD27">
        <v>39.75</v>
      </c>
      <c r="CE27">
        <v>38.375</v>
      </c>
      <c r="CF27">
        <v>38.375</v>
      </c>
      <c r="CG27">
        <v>36.686999999999998</v>
      </c>
      <c r="CH27">
        <v>337.51</v>
      </c>
      <c r="CI27">
        <v>37.49</v>
      </c>
      <c r="CJ27">
        <v>0</v>
      </c>
      <c r="CK27">
        <v>1690147864.3</v>
      </c>
      <c r="CL27">
        <v>0</v>
      </c>
      <c r="CM27">
        <v>1690147242.0999999</v>
      </c>
      <c r="CN27" t="s">
        <v>350</v>
      </c>
      <c r="CO27">
        <v>1690147242.0999999</v>
      </c>
      <c r="CP27">
        <v>1690147227.0999999</v>
      </c>
      <c r="CQ27">
        <v>21</v>
      </c>
      <c r="CR27">
        <v>-0.14099999999999999</v>
      </c>
      <c r="CS27">
        <v>3.3000000000000002E-2</v>
      </c>
      <c r="CT27">
        <v>-3.464</v>
      </c>
      <c r="CU27">
        <v>-0.125</v>
      </c>
      <c r="CV27">
        <v>415</v>
      </c>
      <c r="CW27">
        <v>20</v>
      </c>
      <c r="CX27">
        <v>0.09</v>
      </c>
      <c r="CY27">
        <v>0.06</v>
      </c>
      <c r="CZ27">
        <v>11.557646539733099</v>
      </c>
      <c r="DA27">
        <v>2.2597363065774801E-2</v>
      </c>
      <c r="DB27">
        <v>4.7851665844446299E-2</v>
      </c>
      <c r="DC27">
        <v>1</v>
      </c>
      <c r="DD27">
        <v>412.08300000000003</v>
      </c>
      <c r="DE27">
        <v>-0.119007518797416</v>
      </c>
      <c r="DF27">
        <v>5.2295315277759699E-2</v>
      </c>
      <c r="DG27">
        <v>-1</v>
      </c>
      <c r="DH27">
        <v>374.99619047619001</v>
      </c>
      <c r="DI27">
        <v>-0.13205781667561101</v>
      </c>
      <c r="DJ27">
        <v>6.7984325257558403E-2</v>
      </c>
      <c r="DK27">
        <v>1</v>
      </c>
      <c r="DL27">
        <v>2</v>
      </c>
      <c r="DM27">
        <v>2</v>
      </c>
      <c r="DN27" t="s">
        <v>351</v>
      </c>
      <c r="DO27">
        <v>3.2356199999999999</v>
      </c>
      <c r="DP27">
        <v>2.8407</v>
      </c>
      <c r="DQ27">
        <v>9.7064800000000007E-2</v>
      </c>
      <c r="DR27">
        <v>9.81654E-2</v>
      </c>
      <c r="DS27">
        <v>0.11131199999999999</v>
      </c>
      <c r="DT27">
        <v>0.104294</v>
      </c>
      <c r="DU27">
        <v>26225</v>
      </c>
      <c r="DV27">
        <v>27160.6</v>
      </c>
      <c r="DW27">
        <v>27193.4</v>
      </c>
      <c r="DX27">
        <v>28278.799999999999</v>
      </c>
      <c r="DY27">
        <v>31838.6</v>
      </c>
      <c r="DZ27">
        <v>33734.199999999997</v>
      </c>
      <c r="EA27">
        <v>36340.5</v>
      </c>
      <c r="EB27">
        <v>38327.1</v>
      </c>
      <c r="EC27">
        <v>2.26092</v>
      </c>
      <c r="ED27">
        <v>1.60093</v>
      </c>
      <c r="EE27">
        <v>6.0748299999999998E-2</v>
      </c>
      <c r="EF27">
        <v>0</v>
      </c>
      <c r="EG27">
        <v>23.968399999999999</v>
      </c>
      <c r="EH27">
        <v>999.9</v>
      </c>
      <c r="EI27">
        <v>48.131999999999998</v>
      </c>
      <c r="EJ27">
        <v>32.942</v>
      </c>
      <c r="EK27">
        <v>24.099</v>
      </c>
      <c r="EL27">
        <v>62.3977</v>
      </c>
      <c r="EM27">
        <v>37.011200000000002</v>
      </c>
      <c r="EN27">
        <v>1</v>
      </c>
      <c r="EO27">
        <v>-7.1788599999999994E-2</v>
      </c>
      <c r="EP27">
        <v>-0.70314299999999996</v>
      </c>
      <c r="EQ27">
        <v>19.974499999999999</v>
      </c>
      <c r="ER27">
        <v>5.21699</v>
      </c>
      <c r="ES27">
        <v>11.9261</v>
      </c>
      <c r="ET27">
        <v>4.9553500000000001</v>
      </c>
      <c r="EU27">
        <v>3.29705</v>
      </c>
      <c r="EV27">
        <v>185.9</v>
      </c>
      <c r="EW27">
        <v>9999</v>
      </c>
      <c r="EX27">
        <v>94.8</v>
      </c>
      <c r="EY27">
        <v>6576.5</v>
      </c>
      <c r="EZ27">
        <v>1.8601099999999999</v>
      </c>
      <c r="FA27">
        <v>1.85937</v>
      </c>
      <c r="FB27">
        <v>1.86477</v>
      </c>
      <c r="FC27">
        <v>1.8687400000000001</v>
      </c>
      <c r="FD27">
        <v>1.86371</v>
      </c>
      <c r="FE27">
        <v>1.8635600000000001</v>
      </c>
      <c r="FF27">
        <v>1.86365</v>
      </c>
      <c r="FG27">
        <v>1.8635299999999999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-3.464</v>
      </c>
      <c r="FV27">
        <v>-0.12540000000000001</v>
      </c>
      <c r="FW27">
        <v>-3.4643636363636001</v>
      </c>
      <c r="FX27">
        <v>0</v>
      </c>
      <c r="FY27">
        <v>0</v>
      </c>
      <c r="FZ27">
        <v>0</v>
      </c>
      <c r="GA27">
        <v>-0.12530999999999501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10.199999999999999</v>
      </c>
      <c r="GJ27">
        <v>10.4</v>
      </c>
      <c r="GK27">
        <v>1.0632299999999999</v>
      </c>
      <c r="GL27">
        <v>2.5952099999999998</v>
      </c>
      <c r="GM27">
        <v>1.4489700000000001</v>
      </c>
      <c r="GN27">
        <v>2.2973599999999998</v>
      </c>
      <c r="GO27">
        <v>1.5466299999999999</v>
      </c>
      <c r="GP27">
        <v>2.4536099999999998</v>
      </c>
      <c r="GQ27">
        <v>36.058199999999999</v>
      </c>
      <c r="GR27">
        <v>14.587300000000001</v>
      </c>
      <c r="GS27">
        <v>18</v>
      </c>
      <c r="GT27">
        <v>643.12199999999996</v>
      </c>
      <c r="GU27">
        <v>332.88</v>
      </c>
      <c r="GV27">
        <v>25.190899999999999</v>
      </c>
      <c r="GW27">
        <v>26.302900000000001</v>
      </c>
      <c r="GX27">
        <v>29.999600000000001</v>
      </c>
      <c r="GY27">
        <v>26.206</v>
      </c>
      <c r="GZ27">
        <v>26.1693</v>
      </c>
      <c r="HA27">
        <v>21.273399999999999</v>
      </c>
      <c r="HB27">
        <v>20</v>
      </c>
      <c r="HC27">
        <v>-30</v>
      </c>
      <c r="HD27">
        <v>25.193000000000001</v>
      </c>
      <c r="HE27">
        <v>412.005</v>
      </c>
      <c r="HF27">
        <v>0</v>
      </c>
      <c r="HG27">
        <v>100.13500000000001</v>
      </c>
      <c r="HH27">
        <v>93.183700000000002</v>
      </c>
    </row>
    <row r="28" spans="1:216" x14ac:dyDescent="0.2">
      <c r="A28">
        <v>10</v>
      </c>
      <c r="B28">
        <v>1690147913</v>
      </c>
      <c r="C28">
        <v>549.90000009536698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1690147913</v>
      </c>
      <c r="M28">
        <f t="shared" si="0"/>
        <v>1.1540030540896325E-3</v>
      </c>
      <c r="N28">
        <f t="shared" si="1"/>
        <v>1.1540030540896324</v>
      </c>
      <c r="O28">
        <f t="shared" si="2"/>
        <v>9.0487316168719971</v>
      </c>
      <c r="P28">
        <f t="shared" si="3"/>
        <v>400.05200000000002</v>
      </c>
      <c r="Q28">
        <f t="shared" si="4"/>
        <v>264.07267043763306</v>
      </c>
      <c r="R28">
        <f t="shared" si="5"/>
        <v>26.585388813281554</v>
      </c>
      <c r="S28">
        <f t="shared" si="6"/>
        <v>40.275042274935998</v>
      </c>
      <c r="T28">
        <f t="shared" si="7"/>
        <v>0.11300776401370444</v>
      </c>
      <c r="U28">
        <f t="shared" si="8"/>
        <v>2.9390509555749524</v>
      </c>
      <c r="V28">
        <f t="shared" si="9"/>
        <v>0.11064814181587568</v>
      </c>
      <c r="W28">
        <f t="shared" si="10"/>
        <v>6.9362987714516475E-2</v>
      </c>
      <c r="X28">
        <f t="shared" si="11"/>
        <v>41.336741606061693</v>
      </c>
      <c r="Y28">
        <f t="shared" si="12"/>
        <v>25.348362359148879</v>
      </c>
      <c r="Z28">
        <f t="shared" si="13"/>
        <v>24.903099999999998</v>
      </c>
      <c r="AA28">
        <f t="shared" si="14"/>
        <v>3.161354608793407</v>
      </c>
      <c r="AB28">
        <f t="shared" si="15"/>
        <v>65.670438125676654</v>
      </c>
      <c r="AC28">
        <f t="shared" si="16"/>
        <v>2.1390113490423999</v>
      </c>
      <c r="AD28">
        <f t="shared" si="17"/>
        <v>3.2571906174112493</v>
      </c>
      <c r="AE28">
        <f t="shared" si="18"/>
        <v>1.0223432597510071</v>
      </c>
      <c r="AF28">
        <f t="shared" si="19"/>
        <v>-50.891534685352795</v>
      </c>
      <c r="AG28">
        <f t="shared" si="20"/>
        <v>79.462732731153864</v>
      </c>
      <c r="AH28">
        <f t="shared" si="21"/>
        <v>5.727817351218591</v>
      </c>
      <c r="AI28">
        <f t="shared" si="22"/>
        <v>75.635757003081352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53449.013299765276</v>
      </c>
      <c r="AO28">
        <f t="shared" si="26"/>
        <v>249.929</v>
      </c>
      <c r="AP28">
        <f t="shared" si="27"/>
        <v>210.69065699795945</v>
      </c>
      <c r="AQ28">
        <f t="shared" si="28"/>
        <v>0.84300204057136008</v>
      </c>
      <c r="AR28">
        <f t="shared" si="29"/>
        <v>0.16539393830272475</v>
      </c>
      <c r="AS28">
        <v>1690147913</v>
      </c>
      <c r="AT28">
        <v>400.05200000000002</v>
      </c>
      <c r="AU28">
        <v>409.56</v>
      </c>
      <c r="AV28">
        <v>21.2468</v>
      </c>
      <c r="AW28">
        <v>20.117599999999999</v>
      </c>
      <c r="AX28">
        <v>403.517</v>
      </c>
      <c r="AY28">
        <v>21.3721</v>
      </c>
      <c r="AZ28">
        <v>600.15099999999995</v>
      </c>
      <c r="BA28">
        <v>100.574</v>
      </c>
      <c r="BB28">
        <v>0.100518</v>
      </c>
      <c r="BC28">
        <v>25.404599999999999</v>
      </c>
      <c r="BD28">
        <v>24.903099999999998</v>
      </c>
      <c r="BE28">
        <v>999.9</v>
      </c>
      <c r="BF28">
        <v>0</v>
      </c>
      <c r="BG28">
        <v>0</v>
      </c>
      <c r="BH28">
        <v>9996.8799999999992</v>
      </c>
      <c r="BI28">
        <v>0</v>
      </c>
      <c r="BJ28">
        <v>703.87</v>
      </c>
      <c r="BK28">
        <v>-9.5078099999999992</v>
      </c>
      <c r="BL28">
        <v>408.73700000000002</v>
      </c>
      <c r="BM28">
        <v>417.96899999999999</v>
      </c>
      <c r="BN28">
        <v>1.12917</v>
      </c>
      <c r="BO28">
        <v>409.56</v>
      </c>
      <c r="BP28">
        <v>20.117599999999999</v>
      </c>
      <c r="BQ28">
        <v>2.1368900000000002</v>
      </c>
      <c r="BR28">
        <v>2.02332</v>
      </c>
      <c r="BS28">
        <v>18.4968</v>
      </c>
      <c r="BT28">
        <v>17.628</v>
      </c>
      <c r="BU28">
        <v>249.929</v>
      </c>
      <c r="BV28">
        <v>0.899918</v>
      </c>
      <c r="BW28">
        <v>0.100082</v>
      </c>
      <c r="BX28">
        <v>0</v>
      </c>
      <c r="BY28">
        <v>2.1764999999999999</v>
      </c>
      <c r="BZ28">
        <v>0</v>
      </c>
      <c r="CA28">
        <v>3356.4</v>
      </c>
      <c r="CB28">
        <v>1929.27</v>
      </c>
      <c r="CC28">
        <v>35.5</v>
      </c>
      <c r="CD28">
        <v>39.5</v>
      </c>
      <c r="CE28">
        <v>37.936999999999998</v>
      </c>
      <c r="CF28">
        <v>38.061999999999998</v>
      </c>
      <c r="CG28">
        <v>36.25</v>
      </c>
      <c r="CH28">
        <v>224.92</v>
      </c>
      <c r="CI28">
        <v>25.01</v>
      </c>
      <c r="CJ28">
        <v>0</v>
      </c>
      <c r="CK28">
        <v>1690147925.5</v>
      </c>
      <c r="CL28">
        <v>0</v>
      </c>
      <c r="CM28">
        <v>1690147242.0999999</v>
      </c>
      <c r="CN28" t="s">
        <v>350</v>
      </c>
      <c r="CO28">
        <v>1690147242.0999999</v>
      </c>
      <c r="CP28">
        <v>1690147227.0999999</v>
      </c>
      <c r="CQ28">
        <v>21</v>
      </c>
      <c r="CR28">
        <v>-0.14099999999999999</v>
      </c>
      <c r="CS28">
        <v>3.3000000000000002E-2</v>
      </c>
      <c r="CT28">
        <v>-3.464</v>
      </c>
      <c r="CU28">
        <v>-0.125</v>
      </c>
      <c r="CV28">
        <v>415</v>
      </c>
      <c r="CW28">
        <v>20</v>
      </c>
      <c r="CX28">
        <v>0.09</v>
      </c>
      <c r="CY28">
        <v>0.06</v>
      </c>
      <c r="CZ28">
        <v>8.9231546520889395</v>
      </c>
      <c r="DA28">
        <v>0.42584242911849901</v>
      </c>
      <c r="DB28">
        <v>7.3747287515627605E-2</v>
      </c>
      <c r="DC28">
        <v>1</v>
      </c>
      <c r="DD28">
        <v>409.54861904761901</v>
      </c>
      <c r="DE28">
        <v>-0.46114285714217002</v>
      </c>
      <c r="DF28">
        <v>8.2848384868280694E-2</v>
      </c>
      <c r="DG28">
        <v>-1</v>
      </c>
      <c r="DH28">
        <v>249.967428571429</v>
      </c>
      <c r="DI28">
        <v>-2.3991607342334399E-2</v>
      </c>
      <c r="DJ28">
        <v>9.3200026276600997E-2</v>
      </c>
      <c r="DK28">
        <v>1</v>
      </c>
      <c r="DL28">
        <v>2</v>
      </c>
      <c r="DM28">
        <v>2</v>
      </c>
      <c r="DN28" t="s">
        <v>351</v>
      </c>
      <c r="DO28">
        <v>3.2358600000000002</v>
      </c>
      <c r="DP28">
        <v>2.8406799999999999</v>
      </c>
      <c r="DQ28">
        <v>9.7071900000000003E-2</v>
      </c>
      <c r="DR28">
        <v>9.77074E-2</v>
      </c>
      <c r="DS28">
        <v>0.11114599999999999</v>
      </c>
      <c r="DT28">
        <v>0.104326</v>
      </c>
      <c r="DU28">
        <v>26228.2</v>
      </c>
      <c r="DV28">
        <v>27177.200000000001</v>
      </c>
      <c r="DW28">
        <v>27196.7</v>
      </c>
      <c r="DX28">
        <v>28281.5</v>
      </c>
      <c r="DY28">
        <v>31848.400000000001</v>
      </c>
      <c r="DZ28">
        <v>33736.1</v>
      </c>
      <c r="EA28">
        <v>36345</v>
      </c>
      <c r="EB28">
        <v>38330.6</v>
      </c>
      <c r="EC28">
        <v>2.2617799999999999</v>
      </c>
      <c r="ED28">
        <v>1.60117</v>
      </c>
      <c r="EE28">
        <v>5.0745899999999997E-2</v>
      </c>
      <c r="EF28">
        <v>0</v>
      </c>
      <c r="EG28">
        <v>24.069800000000001</v>
      </c>
      <c r="EH28">
        <v>999.9</v>
      </c>
      <c r="EI28">
        <v>48.027999999999999</v>
      </c>
      <c r="EJ28">
        <v>33.002000000000002</v>
      </c>
      <c r="EK28">
        <v>24.129000000000001</v>
      </c>
      <c r="EL28">
        <v>62.657699999999998</v>
      </c>
      <c r="EM28">
        <v>37.067300000000003</v>
      </c>
      <c r="EN28">
        <v>1</v>
      </c>
      <c r="EO28">
        <v>-7.7825199999999997E-2</v>
      </c>
      <c r="EP28">
        <v>-0.48203400000000002</v>
      </c>
      <c r="EQ28">
        <v>19.9816</v>
      </c>
      <c r="ER28">
        <v>5.2172900000000002</v>
      </c>
      <c r="ES28">
        <v>11.9261</v>
      </c>
      <c r="ET28">
        <v>4.9555999999999996</v>
      </c>
      <c r="EU28">
        <v>3.2970299999999999</v>
      </c>
      <c r="EV28">
        <v>185.9</v>
      </c>
      <c r="EW28">
        <v>9999</v>
      </c>
      <c r="EX28">
        <v>94.8</v>
      </c>
      <c r="EY28">
        <v>6577.6</v>
      </c>
      <c r="EZ28">
        <v>1.8601099999999999</v>
      </c>
      <c r="FA28">
        <v>1.8593</v>
      </c>
      <c r="FB28">
        <v>1.8647400000000001</v>
      </c>
      <c r="FC28">
        <v>1.8687400000000001</v>
      </c>
      <c r="FD28">
        <v>1.8636900000000001</v>
      </c>
      <c r="FE28">
        <v>1.8635600000000001</v>
      </c>
      <c r="FF28">
        <v>1.86358</v>
      </c>
      <c r="FG28">
        <v>1.86348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-3.4649999999999999</v>
      </c>
      <c r="FV28">
        <v>-0.12529999999999999</v>
      </c>
      <c r="FW28">
        <v>-3.4643636363636001</v>
      </c>
      <c r="FX28">
        <v>0</v>
      </c>
      <c r="FY28">
        <v>0</v>
      </c>
      <c r="FZ28">
        <v>0</v>
      </c>
      <c r="GA28">
        <v>-0.12530999999999501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11.2</v>
      </c>
      <c r="GJ28">
        <v>11.4</v>
      </c>
      <c r="GK28">
        <v>1.0571299999999999</v>
      </c>
      <c r="GL28">
        <v>2.6013199999999999</v>
      </c>
      <c r="GM28">
        <v>1.4489700000000001</v>
      </c>
      <c r="GN28">
        <v>2.2924799999999999</v>
      </c>
      <c r="GO28">
        <v>1.5466299999999999</v>
      </c>
      <c r="GP28">
        <v>2.4365199999999998</v>
      </c>
      <c r="GQ28">
        <v>36.058199999999999</v>
      </c>
      <c r="GR28">
        <v>14.5786</v>
      </c>
      <c r="GS28">
        <v>18</v>
      </c>
      <c r="GT28">
        <v>643.23500000000001</v>
      </c>
      <c r="GU28">
        <v>332.77800000000002</v>
      </c>
      <c r="GV28">
        <v>24.828199999999999</v>
      </c>
      <c r="GW28">
        <v>26.238700000000001</v>
      </c>
      <c r="GX28">
        <v>29.999400000000001</v>
      </c>
      <c r="GY28">
        <v>26.161799999999999</v>
      </c>
      <c r="GZ28">
        <v>26.130199999999999</v>
      </c>
      <c r="HA28">
        <v>21.174499999999998</v>
      </c>
      <c r="HB28">
        <v>20</v>
      </c>
      <c r="HC28">
        <v>-30</v>
      </c>
      <c r="HD28">
        <v>24.868500000000001</v>
      </c>
      <c r="HE28">
        <v>409.55200000000002</v>
      </c>
      <c r="HF28">
        <v>0</v>
      </c>
      <c r="HG28">
        <v>100.148</v>
      </c>
      <c r="HH28">
        <v>93.192499999999995</v>
      </c>
    </row>
    <row r="29" spans="1:216" x14ac:dyDescent="0.2">
      <c r="A29">
        <v>11</v>
      </c>
      <c r="B29">
        <v>1690147974</v>
      </c>
      <c r="C29">
        <v>610.90000009536698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1690147974</v>
      </c>
      <c r="M29">
        <f t="shared" si="0"/>
        <v>1.1477313838241601E-3</v>
      </c>
      <c r="N29">
        <f t="shared" si="1"/>
        <v>1.1477313838241601</v>
      </c>
      <c r="O29">
        <f t="shared" si="2"/>
        <v>6.7932680303186803</v>
      </c>
      <c r="P29">
        <f t="shared" si="3"/>
        <v>400.05900000000003</v>
      </c>
      <c r="Q29">
        <f t="shared" si="4"/>
        <v>295.81231657711265</v>
      </c>
      <c r="R29">
        <f t="shared" si="5"/>
        <v>29.781925257661921</v>
      </c>
      <c r="S29">
        <f t="shared" si="6"/>
        <v>40.277319668496901</v>
      </c>
      <c r="T29">
        <f t="shared" si="7"/>
        <v>0.11239613627271854</v>
      </c>
      <c r="U29">
        <f t="shared" si="8"/>
        <v>2.9432166214384301</v>
      </c>
      <c r="V29">
        <f t="shared" si="9"/>
        <v>0.11006493264433462</v>
      </c>
      <c r="W29">
        <f t="shared" si="10"/>
        <v>6.8996005136301872E-2</v>
      </c>
      <c r="X29">
        <f t="shared" si="11"/>
        <v>29.790427168071286</v>
      </c>
      <c r="Y29">
        <f t="shared" si="12"/>
        <v>25.31139513356009</v>
      </c>
      <c r="Z29">
        <f t="shared" si="13"/>
        <v>24.8979</v>
      </c>
      <c r="AA29">
        <f t="shared" si="14"/>
        <v>3.1603739463551879</v>
      </c>
      <c r="AB29">
        <f t="shared" si="15"/>
        <v>65.530127481750924</v>
      </c>
      <c r="AC29">
        <f t="shared" si="16"/>
        <v>2.1381484949163401</v>
      </c>
      <c r="AD29">
        <f t="shared" si="17"/>
        <v>3.2628480625370062</v>
      </c>
      <c r="AE29">
        <f t="shared" si="18"/>
        <v>1.0222254514388478</v>
      </c>
      <c r="AF29">
        <f t="shared" si="19"/>
        <v>-50.614954026645464</v>
      </c>
      <c r="AG29">
        <f t="shared" si="20"/>
        <v>85.033768779864687</v>
      </c>
      <c r="AH29">
        <f t="shared" si="21"/>
        <v>6.1214521766253416</v>
      </c>
      <c r="AI29">
        <f t="shared" si="22"/>
        <v>70.330694097915853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53565.497013463195</v>
      </c>
      <c r="AO29">
        <f t="shared" si="26"/>
        <v>180.12299999999999</v>
      </c>
      <c r="AP29">
        <f t="shared" si="27"/>
        <v>151.84362899900069</v>
      </c>
      <c r="AQ29">
        <f t="shared" si="28"/>
        <v>0.84299966688874095</v>
      </c>
      <c r="AR29">
        <f t="shared" si="29"/>
        <v>0.16538935709526983</v>
      </c>
      <c r="AS29">
        <v>1690147974</v>
      </c>
      <c r="AT29">
        <v>400.05900000000003</v>
      </c>
      <c r="AU29">
        <v>407.31299999999999</v>
      </c>
      <c r="AV29">
        <v>21.237400000000001</v>
      </c>
      <c r="AW29">
        <v>20.113800000000001</v>
      </c>
      <c r="AX29">
        <v>403.52300000000002</v>
      </c>
      <c r="AY29">
        <v>21.3627</v>
      </c>
      <c r="AZ29">
        <v>599.87</v>
      </c>
      <c r="BA29">
        <v>100.58</v>
      </c>
      <c r="BB29">
        <v>9.8449099999999998E-2</v>
      </c>
      <c r="BC29">
        <v>25.433800000000002</v>
      </c>
      <c r="BD29">
        <v>24.8979</v>
      </c>
      <c r="BE29">
        <v>999.9</v>
      </c>
      <c r="BF29">
        <v>0</v>
      </c>
      <c r="BG29">
        <v>0</v>
      </c>
      <c r="BH29">
        <v>10020</v>
      </c>
      <c r="BI29">
        <v>0</v>
      </c>
      <c r="BJ29">
        <v>821.73199999999997</v>
      </c>
      <c r="BK29">
        <v>-7.2540300000000002</v>
      </c>
      <c r="BL29">
        <v>408.73899999999998</v>
      </c>
      <c r="BM29">
        <v>415.673</v>
      </c>
      <c r="BN29">
        <v>1.12361</v>
      </c>
      <c r="BO29">
        <v>407.31299999999999</v>
      </c>
      <c r="BP29">
        <v>20.113800000000001</v>
      </c>
      <c r="BQ29">
        <v>2.1360700000000001</v>
      </c>
      <c r="BR29">
        <v>2.02305</v>
      </c>
      <c r="BS29">
        <v>18.4907</v>
      </c>
      <c r="BT29">
        <v>17.625900000000001</v>
      </c>
      <c r="BU29">
        <v>180.12299999999999</v>
      </c>
      <c r="BV29">
        <v>0.90001200000000003</v>
      </c>
      <c r="BW29">
        <v>9.9988199999999999E-2</v>
      </c>
      <c r="BX29">
        <v>0</v>
      </c>
      <c r="BY29">
        <v>2.1017000000000001</v>
      </c>
      <c r="BZ29">
        <v>0</v>
      </c>
      <c r="CA29">
        <v>3053.81</v>
      </c>
      <c r="CB29">
        <v>1390.45</v>
      </c>
      <c r="CC29">
        <v>34.936999999999998</v>
      </c>
      <c r="CD29">
        <v>39.125</v>
      </c>
      <c r="CE29">
        <v>37.5</v>
      </c>
      <c r="CF29">
        <v>37.75</v>
      </c>
      <c r="CG29">
        <v>35.811999999999998</v>
      </c>
      <c r="CH29">
        <v>162.11000000000001</v>
      </c>
      <c r="CI29">
        <v>18.010000000000002</v>
      </c>
      <c r="CJ29">
        <v>0</v>
      </c>
      <c r="CK29">
        <v>1690147986.0999999</v>
      </c>
      <c r="CL29">
        <v>0</v>
      </c>
      <c r="CM29">
        <v>1690147242.0999999</v>
      </c>
      <c r="CN29" t="s">
        <v>350</v>
      </c>
      <c r="CO29">
        <v>1690147242.0999999</v>
      </c>
      <c r="CP29">
        <v>1690147227.0999999</v>
      </c>
      <c r="CQ29">
        <v>21</v>
      </c>
      <c r="CR29">
        <v>-0.14099999999999999</v>
      </c>
      <c r="CS29">
        <v>3.3000000000000002E-2</v>
      </c>
      <c r="CT29">
        <v>-3.464</v>
      </c>
      <c r="CU29">
        <v>-0.125</v>
      </c>
      <c r="CV29">
        <v>415</v>
      </c>
      <c r="CW29">
        <v>20</v>
      </c>
      <c r="CX29">
        <v>0.09</v>
      </c>
      <c r="CY29">
        <v>0.06</v>
      </c>
      <c r="CZ29">
        <v>6.7751415954356302</v>
      </c>
      <c r="DA29">
        <v>-3.67338269213726E-2</v>
      </c>
      <c r="DB29">
        <v>3.7497525236847899E-2</v>
      </c>
      <c r="DC29">
        <v>1</v>
      </c>
      <c r="DD29">
        <v>407.38434999999998</v>
      </c>
      <c r="DE29">
        <v>-0.58470676691665102</v>
      </c>
      <c r="DF29">
        <v>6.57322409476465E-2</v>
      </c>
      <c r="DG29">
        <v>-1</v>
      </c>
      <c r="DH29">
        <v>180.0309</v>
      </c>
      <c r="DI29">
        <v>8.8455814337627503E-2</v>
      </c>
      <c r="DJ29">
        <v>7.7167285814653097E-2</v>
      </c>
      <c r="DK29">
        <v>1</v>
      </c>
      <c r="DL29">
        <v>2</v>
      </c>
      <c r="DM29">
        <v>2</v>
      </c>
      <c r="DN29" t="s">
        <v>351</v>
      </c>
      <c r="DO29">
        <v>3.2353299999999998</v>
      </c>
      <c r="DP29">
        <v>2.8388100000000001</v>
      </c>
      <c r="DQ29">
        <v>9.7094399999999997E-2</v>
      </c>
      <c r="DR29">
        <v>9.73194E-2</v>
      </c>
      <c r="DS29">
        <v>0.111135</v>
      </c>
      <c r="DT29">
        <v>0.104334</v>
      </c>
      <c r="DU29">
        <v>26232.2</v>
      </c>
      <c r="DV29">
        <v>27191.7</v>
      </c>
      <c r="DW29">
        <v>27201.200000000001</v>
      </c>
      <c r="DX29">
        <v>28284</v>
      </c>
      <c r="DY29">
        <v>31853.8</v>
      </c>
      <c r="DZ29">
        <v>33739.1</v>
      </c>
      <c r="EA29">
        <v>36351</v>
      </c>
      <c r="EB29">
        <v>38334.6</v>
      </c>
      <c r="EC29">
        <v>2.2618499999999999</v>
      </c>
      <c r="ED29">
        <v>1.6026499999999999</v>
      </c>
      <c r="EE29">
        <v>5.64903E-2</v>
      </c>
      <c r="EF29">
        <v>0</v>
      </c>
      <c r="EG29">
        <v>23.970199999999998</v>
      </c>
      <c r="EH29">
        <v>999.9</v>
      </c>
      <c r="EI29">
        <v>47.936999999999998</v>
      </c>
      <c r="EJ29">
        <v>33.052</v>
      </c>
      <c r="EK29">
        <v>24.148499999999999</v>
      </c>
      <c r="EL29">
        <v>62.167700000000004</v>
      </c>
      <c r="EM29">
        <v>37.1755</v>
      </c>
      <c r="EN29">
        <v>1</v>
      </c>
      <c r="EO29">
        <v>-8.4186999999999998E-2</v>
      </c>
      <c r="EP29">
        <v>-1.49308</v>
      </c>
      <c r="EQ29">
        <v>19.946000000000002</v>
      </c>
      <c r="ER29">
        <v>5.2171399999999997</v>
      </c>
      <c r="ES29">
        <v>11.9261</v>
      </c>
      <c r="ET29">
        <v>4.9545500000000002</v>
      </c>
      <c r="EU29">
        <v>3.2970799999999998</v>
      </c>
      <c r="EV29">
        <v>185.9</v>
      </c>
      <c r="EW29">
        <v>9999</v>
      </c>
      <c r="EX29">
        <v>94.8</v>
      </c>
      <c r="EY29">
        <v>6579</v>
      </c>
      <c r="EZ29">
        <v>1.8601000000000001</v>
      </c>
      <c r="FA29">
        <v>1.8593200000000001</v>
      </c>
      <c r="FB29">
        <v>1.8647199999999999</v>
      </c>
      <c r="FC29">
        <v>1.8687100000000001</v>
      </c>
      <c r="FD29">
        <v>1.8636900000000001</v>
      </c>
      <c r="FE29">
        <v>1.8635600000000001</v>
      </c>
      <c r="FF29">
        <v>1.8635999999999999</v>
      </c>
      <c r="FG29">
        <v>1.86347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-3.464</v>
      </c>
      <c r="FV29">
        <v>-0.12529999999999999</v>
      </c>
      <c r="FW29">
        <v>-3.4643636363636001</v>
      </c>
      <c r="FX29">
        <v>0</v>
      </c>
      <c r="FY29">
        <v>0</v>
      </c>
      <c r="FZ29">
        <v>0</v>
      </c>
      <c r="GA29">
        <v>-0.12530999999999501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12.2</v>
      </c>
      <c r="GJ29">
        <v>12.4</v>
      </c>
      <c r="GK29">
        <v>1.0534699999999999</v>
      </c>
      <c r="GL29">
        <v>2.6013199999999999</v>
      </c>
      <c r="GM29">
        <v>1.4489700000000001</v>
      </c>
      <c r="GN29">
        <v>2.2912599999999999</v>
      </c>
      <c r="GO29">
        <v>1.5466299999999999</v>
      </c>
      <c r="GP29">
        <v>2.3877000000000002</v>
      </c>
      <c r="GQ29">
        <v>36.011299999999999</v>
      </c>
      <c r="GR29">
        <v>14.5611</v>
      </c>
      <c r="GS29">
        <v>18</v>
      </c>
      <c r="GT29">
        <v>642.57299999999998</v>
      </c>
      <c r="GU29">
        <v>333.185</v>
      </c>
      <c r="GV29">
        <v>26.066700000000001</v>
      </c>
      <c r="GW29">
        <v>26.152999999999999</v>
      </c>
      <c r="GX29">
        <v>29.999400000000001</v>
      </c>
      <c r="GY29">
        <v>26.0977</v>
      </c>
      <c r="GZ29">
        <v>26.066600000000001</v>
      </c>
      <c r="HA29">
        <v>21.087599999999998</v>
      </c>
      <c r="HB29">
        <v>20</v>
      </c>
      <c r="HC29">
        <v>-30</v>
      </c>
      <c r="HD29">
        <v>26.136800000000001</v>
      </c>
      <c r="HE29">
        <v>407.32900000000001</v>
      </c>
      <c r="HF29">
        <v>0</v>
      </c>
      <c r="HG29">
        <v>100.164</v>
      </c>
      <c r="HH29">
        <v>93.201499999999996</v>
      </c>
    </row>
    <row r="30" spans="1:216" x14ac:dyDescent="0.2">
      <c r="A30">
        <v>12</v>
      </c>
      <c r="B30">
        <v>1690148035</v>
      </c>
      <c r="C30">
        <v>671.90000009536698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1690148035</v>
      </c>
      <c r="M30">
        <f t="shared" si="0"/>
        <v>1.1123195073860755E-3</v>
      </c>
      <c r="N30">
        <f t="shared" si="1"/>
        <v>1.1123195073860754</v>
      </c>
      <c r="O30">
        <f t="shared" si="2"/>
        <v>4.6631219913314075</v>
      </c>
      <c r="P30">
        <f t="shared" si="3"/>
        <v>400.09300000000002</v>
      </c>
      <c r="Q30">
        <f t="shared" si="4"/>
        <v>323.66408204214258</v>
      </c>
      <c r="R30">
        <f t="shared" si="5"/>
        <v>32.586501074659239</v>
      </c>
      <c r="S30">
        <f t="shared" si="6"/>
        <v>40.281364840371999</v>
      </c>
      <c r="T30">
        <f t="shared" si="7"/>
        <v>0.10789600727047852</v>
      </c>
      <c r="U30">
        <f t="shared" si="8"/>
        <v>2.9391557856514332</v>
      </c>
      <c r="V30">
        <f t="shared" si="9"/>
        <v>0.10574290945465155</v>
      </c>
      <c r="W30">
        <f t="shared" si="10"/>
        <v>6.6279187082129487E-2</v>
      </c>
      <c r="X30">
        <f t="shared" si="11"/>
        <v>20.683846853609978</v>
      </c>
      <c r="Y30">
        <f t="shared" si="12"/>
        <v>25.309336678759777</v>
      </c>
      <c r="Z30">
        <f t="shared" si="13"/>
        <v>24.9283</v>
      </c>
      <c r="AA30">
        <f t="shared" si="14"/>
        <v>3.1661108179128528</v>
      </c>
      <c r="AB30">
        <f t="shared" si="15"/>
        <v>65.266456391616813</v>
      </c>
      <c r="AC30">
        <f t="shared" si="16"/>
        <v>2.1349295528204002</v>
      </c>
      <c r="AD30">
        <f t="shared" si="17"/>
        <v>3.2710976983494122</v>
      </c>
      <c r="AE30">
        <f t="shared" si="18"/>
        <v>1.0311812650924526</v>
      </c>
      <c r="AF30">
        <f t="shared" si="19"/>
        <v>-49.053290275725928</v>
      </c>
      <c r="AG30">
        <f t="shared" si="20"/>
        <v>86.833760160389687</v>
      </c>
      <c r="AH30">
        <f t="shared" si="21"/>
        <v>6.2619636563483754</v>
      </c>
      <c r="AI30">
        <f t="shared" si="22"/>
        <v>64.726280394622108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53439.361645674318</v>
      </c>
      <c r="AO30">
        <f t="shared" si="26"/>
        <v>125.06699999999999</v>
      </c>
      <c r="AP30">
        <f t="shared" si="27"/>
        <v>105.43097101223314</v>
      </c>
      <c r="AQ30">
        <f t="shared" si="28"/>
        <v>0.84299592228352127</v>
      </c>
      <c r="AR30">
        <f t="shared" si="29"/>
        <v>0.16538213000719598</v>
      </c>
      <c r="AS30">
        <v>1690148035</v>
      </c>
      <c r="AT30">
        <v>400.09300000000002</v>
      </c>
      <c r="AU30">
        <v>405.20100000000002</v>
      </c>
      <c r="AV30">
        <v>21.205100000000002</v>
      </c>
      <c r="AW30">
        <v>20.116399999999999</v>
      </c>
      <c r="AX30">
        <v>403.55799999999999</v>
      </c>
      <c r="AY30">
        <v>21.330400000000001</v>
      </c>
      <c r="AZ30">
        <v>600.01800000000003</v>
      </c>
      <c r="BA30">
        <v>100.58</v>
      </c>
      <c r="BB30">
        <v>0.100004</v>
      </c>
      <c r="BC30">
        <v>25.476299999999998</v>
      </c>
      <c r="BD30">
        <v>24.9283</v>
      </c>
      <c r="BE30">
        <v>999.9</v>
      </c>
      <c r="BF30">
        <v>0</v>
      </c>
      <c r="BG30">
        <v>0</v>
      </c>
      <c r="BH30">
        <v>9996.8799999999992</v>
      </c>
      <c r="BI30">
        <v>0</v>
      </c>
      <c r="BJ30">
        <v>722.52300000000002</v>
      </c>
      <c r="BK30">
        <v>-5.1080300000000003</v>
      </c>
      <c r="BL30">
        <v>408.76100000000002</v>
      </c>
      <c r="BM30">
        <v>413.52</v>
      </c>
      <c r="BN30">
        <v>1.0887100000000001</v>
      </c>
      <c r="BO30">
        <v>405.20100000000002</v>
      </c>
      <c r="BP30">
        <v>20.116399999999999</v>
      </c>
      <c r="BQ30">
        <v>2.1328100000000001</v>
      </c>
      <c r="BR30">
        <v>2.0233099999999999</v>
      </c>
      <c r="BS30">
        <v>18.4664</v>
      </c>
      <c r="BT30">
        <v>17.6279</v>
      </c>
      <c r="BU30">
        <v>125.06699999999999</v>
      </c>
      <c r="BV30">
        <v>0.90014300000000003</v>
      </c>
      <c r="BW30">
        <v>9.9856700000000007E-2</v>
      </c>
      <c r="BX30">
        <v>0</v>
      </c>
      <c r="BY30">
        <v>2.2721</v>
      </c>
      <c r="BZ30">
        <v>0</v>
      </c>
      <c r="CA30">
        <v>2265.37</v>
      </c>
      <c r="CB30">
        <v>965.48199999999997</v>
      </c>
      <c r="CC30">
        <v>34.375</v>
      </c>
      <c r="CD30">
        <v>38.686999999999998</v>
      </c>
      <c r="CE30">
        <v>37</v>
      </c>
      <c r="CF30">
        <v>37.311999999999998</v>
      </c>
      <c r="CG30">
        <v>35.375</v>
      </c>
      <c r="CH30">
        <v>112.58</v>
      </c>
      <c r="CI30">
        <v>12.49</v>
      </c>
      <c r="CJ30">
        <v>0</v>
      </c>
      <c r="CK30">
        <v>1690148047.3</v>
      </c>
      <c r="CL30">
        <v>0</v>
      </c>
      <c r="CM30">
        <v>1690147242.0999999</v>
      </c>
      <c r="CN30" t="s">
        <v>350</v>
      </c>
      <c r="CO30">
        <v>1690147242.0999999</v>
      </c>
      <c r="CP30">
        <v>1690147227.0999999</v>
      </c>
      <c r="CQ30">
        <v>21</v>
      </c>
      <c r="CR30">
        <v>-0.14099999999999999</v>
      </c>
      <c r="CS30">
        <v>3.3000000000000002E-2</v>
      </c>
      <c r="CT30">
        <v>-3.464</v>
      </c>
      <c r="CU30">
        <v>-0.125</v>
      </c>
      <c r="CV30">
        <v>415</v>
      </c>
      <c r="CW30">
        <v>20</v>
      </c>
      <c r="CX30">
        <v>0.09</v>
      </c>
      <c r="CY30">
        <v>0.06</v>
      </c>
      <c r="CZ30">
        <v>4.6218137406512998</v>
      </c>
      <c r="DA30">
        <v>0.28297084777329601</v>
      </c>
      <c r="DB30">
        <v>4.5684936220447003E-2</v>
      </c>
      <c r="DC30">
        <v>1</v>
      </c>
      <c r="DD30">
        <v>405.234952380952</v>
      </c>
      <c r="DE30">
        <v>-0.41898701298656799</v>
      </c>
      <c r="DF30">
        <v>5.7449336844343703E-2</v>
      </c>
      <c r="DG30">
        <v>-1</v>
      </c>
      <c r="DH30">
        <v>124.99885714285701</v>
      </c>
      <c r="DI30">
        <v>-0.187853684664996</v>
      </c>
      <c r="DJ30">
        <v>0.11174728534650399</v>
      </c>
      <c r="DK30">
        <v>1</v>
      </c>
      <c r="DL30">
        <v>2</v>
      </c>
      <c r="DM30">
        <v>2</v>
      </c>
      <c r="DN30" t="s">
        <v>351</v>
      </c>
      <c r="DO30">
        <v>3.2357499999999999</v>
      </c>
      <c r="DP30">
        <v>2.84016</v>
      </c>
      <c r="DQ30">
        <v>9.7121299999999994E-2</v>
      </c>
      <c r="DR30">
        <v>9.6953600000000001E-2</v>
      </c>
      <c r="DS30">
        <v>0.111039</v>
      </c>
      <c r="DT30">
        <v>0.104362</v>
      </c>
      <c r="DU30">
        <v>26236.9</v>
      </c>
      <c r="DV30">
        <v>27208.400000000001</v>
      </c>
      <c r="DW30">
        <v>27206.400000000001</v>
      </c>
      <c r="DX30">
        <v>28289.4</v>
      </c>
      <c r="DY30">
        <v>31863.1</v>
      </c>
      <c r="DZ30">
        <v>33744.6</v>
      </c>
      <c r="EA30">
        <v>36358.1</v>
      </c>
      <c r="EB30">
        <v>38342.199999999997</v>
      </c>
      <c r="EC30">
        <v>2.2630499999999998</v>
      </c>
      <c r="ED30">
        <v>1.6039000000000001</v>
      </c>
      <c r="EE30">
        <v>5.5134299999999997E-2</v>
      </c>
      <c r="EF30">
        <v>0</v>
      </c>
      <c r="EG30">
        <v>24.0229</v>
      </c>
      <c r="EH30">
        <v>999.9</v>
      </c>
      <c r="EI30">
        <v>47.820999999999998</v>
      </c>
      <c r="EJ30">
        <v>33.093000000000004</v>
      </c>
      <c r="EK30">
        <v>24.145399999999999</v>
      </c>
      <c r="EL30">
        <v>62.607700000000001</v>
      </c>
      <c r="EM30">
        <v>37.027200000000001</v>
      </c>
      <c r="EN30">
        <v>1</v>
      </c>
      <c r="EO30">
        <v>-9.4786599999999999E-2</v>
      </c>
      <c r="EP30">
        <v>-0.96996199999999999</v>
      </c>
      <c r="EQ30">
        <v>19.970199999999998</v>
      </c>
      <c r="ER30">
        <v>5.2168400000000004</v>
      </c>
      <c r="ES30">
        <v>11.9261</v>
      </c>
      <c r="ET30">
        <v>4.9555999999999996</v>
      </c>
      <c r="EU30">
        <v>3.2970999999999999</v>
      </c>
      <c r="EV30">
        <v>185.9</v>
      </c>
      <c r="EW30">
        <v>9999</v>
      </c>
      <c r="EX30">
        <v>94.9</v>
      </c>
      <c r="EY30">
        <v>6580.4</v>
      </c>
      <c r="EZ30">
        <v>1.86005</v>
      </c>
      <c r="FA30">
        <v>1.8593200000000001</v>
      </c>
      <c r="FB30">
        <v>1.8647100000000001</v>
      </c>
      <c r="FC30">
        <v>1.8687199999999999</v>
      </c>
      <c r="FD30">
        <v>1.86371</v>
      </c>
      <c r="FE30">
        <v>1.8635600000000001</v>
      </c>
      <c r="FF30">
        <v>1.8636200000000001</v>
      </c>
      <c r="FG30">
        <v>1.86347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-3.4649999999999999</v>
      </c>
      <c r="FV30">
        <v>-0.12529999999999999</v>
      </c>
      <c r="FW30">
        <v>-3.4643636363636001</v>
      </c>
      <c r="FX30">
        <v>0</v>
      </c>
      <c r="FY30">
        <v>0</v>
      </c>
      <c r="FZ30">
        <v>0</v>
      </c>
      <c r="GA30">
        <v>-0.12530999999999501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13.2</v>
      </c>
      <c r="GJ30">
        <v>13.5</v>
      </c>
      <c r="GK30">
        <v>1.0485800000000001</v>
      </c>
      <c r="GL30">
        <v>2.6037599999999999</v>
      </c>
      <c r="GM30">
        <v>1.4489700000000001</v>
      </c>
      <c r="GN30">
        <v>2.2900399999999999</v>
      </c>
      <c r="GO30">
        <v>1.5466299999999999</v>
      </c>
      <c r="GP30">
        <v>2.4304199999999998</v>
      </c>
      <c r="GQ30">
        <v>35.941200000000002</v>
      </c>
      <c r="GR30">
        <v>14.5611</v>
      </c>
      <c r="GS30">
        <v>18</v>
      </c>
      <c r="GT30">
        <v>642.49</v>
      </c>
      <c r="GU30">
        <v>333.36799999999999</v>
      </c>
      <c r="GV30">
        <v>25.555199999999999</v>
      </c>
      <c r="GW30">
        <v>26.044699999999999</v>
      </c>
      <c r="GX30">
        <v>29.999400000000001</v>
      </c>
      <c r="GY30">
        <v>26.0136</v>
      </c>
      <c r="GZ30">
        <v>25.986599999999999</v>
      </c>
      <c r="HA30">
        <v>21.0044</v>
      </c>
      <c r="HB30">
        <v>20</v>
      </c>
      <c r="HC30">
        <v>-30</v>
      </c>
      <c r="HD30">
        <v>25.632000000000001</v>
      </c>
      <c r="HE30">
        <v>405.20299999999997</v>
      </c>
      <c r="HF30">
        <v>0</v>
      </c>
      <c r="HG30">
        <v>100.184</v>
      </c>
      <c r="HH30">
        <v>93.219800000000006</v>
      </c>
    </row>
    <row r="31" spans="1:216" x14ac:dyDescent="0.2">
      <c r="A31">
        <v>13</v>
      </c>
      <c r="B31">
        <v>1690148096</v>
      </c>
      <c r="C31">
        <v>732.90000009536698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1690148096</v>
      </c>
      <c r="M31">
        <f t="shared" si="0"/>
        <v>1.1220167372784399E-3</v>
      </c>
      <c r="N31">
        <f t="shared" si="1"/>
        <v>1.12201673727844</v>
      </c>
      <c r="O31">
        <f t="shared" si="2"/>
        <v>3.5818170095864641</v>
      </c>
      <c r="P31">
        <f t="shared" si="3"/>
        <v>400.03</v>
      </c>
      <c r="Q31">
        <f t="shared" si="4"/>
        <v>339.62722422737539</v>
      </c>
      <c r="R31">
        <f t="shared" si="5"/>
        <v>34.195175521578832</v>
      </c>
      <c r="S31">
        <f t="shared" si="6"/>
        <v>40.276794933079998</v>
      </c>
      <c r="T31">
        <f t="shared" si="7"/>
        <v>0.10771494599879594</v>
      </c>
      <c r="U31">
        <f t="shared" si="8"/>
        <v>2.9360367273346242</v>
      </c>
      <c r="V31">
        <f t="shared" si="9"/>
        <v>0.10556676021197856</v>
      </c>
      <c r="W31">
        <f t="shared" si="10"/>
        <v>6.616866280032567E-2</v>
      </c>
      <c r="X31">
        <f t="shared" si="11"/>
        <v>16.525901297633105</v>
      </c>
      <c r="Y31">
        <f t="shared" si="12"/>
        <v>25.367568102151527</v>
      </c>
      <c r="Z31">
        <f t="shared" si="13"/>
        <v>24.9937</v>
      </c>
      <c r="AA31">
        <f t="shared" si="14"/>
        <v>3.1784834981856358</v>
      </c>
      <c r="AB31">
        <f t="shared" si="15"/>
        <v>64.987223903503633</v>
      </c>
      <c r="AC31">
        <f t="shared" si="16"/>
        <v>2.1366042794688003</v>
      </c>
      <c r="AD31">
        <f t="shared" si="17"/>
        <v>3.2877297276789976</v>
      </c>
      <c r="AE31">
        <f t="shared" si="18"/>
        <v>1.0418792187168355</v>
      </c>
      <c r="AF31">
        <f t="shared" si="19"/>
        <v>-49.480938113979199</v>
      </c>
      <c r="AG31">
        <f t="shared" si="20"/>
        <v>89.907363641028169</v>
      </c>
      <c r="AH31">
        <f t="shared" si="21"/>
        <v>6.495427466663787</v>
      </c>
      <c r="AI31">
        <f t="shared" si="22"/>
        <v>63.447754291345859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53333.237019675551</v>
      </c>
      <c r="AO31">
        <f t="shared" si="26"/>
        <v>99.914500000000004</v>
      </c>
      <c r="AP31">
        <f t="shared" si="27"/>
        <v>84.228463470276225</v>
      </c>
      <c r="AQ31">
        <f t="shared" si="28"/>
        <v>0.84300540432345872</v>
      </c>
      <c r="AR31">
        <f t="shared" si="29"/>
        <v>0.1654004303442754</v>
      </c>
      <c r="AS31">
        <v>1690148096</v>
      </c>
      <c r="AT31">
        <v>400.03</v>
      </c>
      <c r="AU31">
        <v>404.06099999999998</v>
      </c>
      <c r="AV31">
        <v>21.220800000000001</v>
      </c>
      <c r="AW31">
        <v>20.122499999999999</v>
      </c>
      <c r="AX31">
        <v>403.49400000000003</v>
      </c>
      <c r="AY31">
        <v>21.3461</v>
      </c>
      <c r="AZ31">
        <v>599.94899999999996</v>
      </c>
      <c r="BA31">
        <v>100.584</v>
      </c>
      <c r="BB31">
        <v>0.100436</v>
      </c>
      <c r="BC31">
        <v>25.561699999999998</v>
      </c>
      <c r="BD31">
        <v>24.9937</v>
      </c>
      <c r="BE31">
        <v>999.9</v>
      </c>
      <c r="BF31">
        <v>0</v>
      </c>
      <c r="BG31">
        <v>0</v>
      </c>
      <c r="BH31">
        <v>9978.75</v>
      </c>
      <c r="BI31">
        <v>0</v>
      </c>
      <c r="BJ31">
        <v>717.61300000000006</v>
      </c>
      <c r="BK31">
        <v>-4.0311000000000003</v>
      </c>
      <c r="BL31">
        <v>408.70299999999997</v>
      </c>
      <c r="BM31">
        <v>412.358</v>
      </c>
      <c r="BN31">
        <v>1.09832</v>
      </c>
      <c r="BO31">
        <v>404.06099999999998</v>
      </c>
      <c r="BP31">
        <v>20.122499999999999</v>
      </c>
      <c r="BQ31">
        <v>2.1344699999999999</v>
      </c>
      <c r="BR31">
        <v>2.024</v>
      </c>
      <c r="BS31">
        <v>18.4788</v>
      </c>
      <c r="BT31">
        <v>17.633299999999998</v>
      </c>
      <c r="BU31">
        <v>99.914500000000004</v>
      </c>
      <c r="BV31">
        <v>0.89984600000000003</v>
      </c>
      <c r="BW31">
        <v>0.10015400000000001</v>
      </c>
      <c r="BX31">
        <v>0</v>
      </c>
      <c r="BY31">
        <v>1.9973000000000001</v>
      </c>
      <c r="BZ31">
        <v>0</v>
      </c>
      <c r="CA31">
        <v>2005.52</v>
      </c>
      <c r="CB31">
        <v>771.24900000000002</v>
      </c>
      <c r="CC31">
        <v>33.875</v>
      </c>
      <c r="CD31">
        <v>38.375</v>
      </c>
      <c r="CE31">
        <v>36.561999999999998</v>
      </c>
      <c r="CF31">
        <v>36.875</v>
      </c>
      <c r="CG31">
        <v>34.811999999999998</v>
      </c>
      <c r="CH31">
        <v>89.91</v>
      </c>
      <c r="CI31">
        <v>10.01</v>
      </c>
      <c r="CJ31">
        <v>0</v>
      </c>
      <c r="CK31">
        <v>1690148108.5</v>
      </c>
      <c r="CL31">
        <v>0</v>
      </c>
      <c r="CM31">
        <v>1690147242.0999999</v>
      </c>
      <c r="CN31" t="s">
        <v>350</v>
      </c>
      <c r="CO31">
        <v>1690147242.0999999</v>
      </c>
      <c r="CP31">
        <v>1690147227.0999999</v>
      </c>
      <c r="CQ31">
        <v>21</v>
      </c>
      <c r="CR31">
        <v>-0.14099999999999999</v>
      </c>
      <c r="CS31">
        <v>3.3000000000000002E-2</v>
      </c>
      <c r="CT31">
        <v>-3.464</v>
      </c>
      <c r="CU31">
        <v>-0.125</v>
      </c>
      <c r="CV31">
        <v>415</v>
      </c>
      <c r="CW31">
        <v>20</v>
      </c>
      <c r="CX31">
        <v>0.09</v>
      </c>
      <c r="CY31">
        <v>0.06</v>
      </c>
      <c r="CZ31">
        <v>3.5928589528266599</v>
      </c>
      <c r="DA31">
        <v>-0.28987234884815299</v>
      </c>
      <c r="DB31">
        <v>4.3717409341149698E-2</v>
      </c>
      <c r="DC31">
        <v>1</v>
      </c>
      <c r="DD31">
        <v>404.14024999999998</v>
      </c>
      <c r="DE31">
        <v>-0.54744360902336497</v>
      </c>
      <c r="DF31">
        <v>5.6564012410720003E-2</v>
      </c>
      <c r="DG31">
        <v>-1</v>
      </c>
      <c r="DH31">
        <v>100.009638095238</v>
      </c>
      <c r="DI31">
        <v>-0.22253622852998101</v>
      </c>
      <c r="DJ31">
        <v>0.14325393861847299</v>
      </c>
      <c r="DK31">
        <v>1</v>
      </c>
      <c r="DL31">
        <v>2</v>
      </c>
      <c r="DM31">
        <v>2</v>
      </c>
      <c r="DN31" t="s">
        <v>351</v>
      </c>
      <c r="DO31">
        <v>3.2357100000000001</v>
      </c>
      <c r="DP31">
        <v>2.8404400000000001</v>
      </c>
      <c r="DQ31">
        <v>9.7134999999999999E-2</v>
      </c>
      <c r="DR31">
        <v>9.6769099999999997E-2</v>
      </c>
      <c r="DS31">
        <v>0.111123</v>
      </c>
      <c r="DT31">
        <v>0.104409</v>
      </c>
      <c r="DU31">
        <v>26242.400000000001</v>
      </c>
      <c r="DV31">
        <v>27218.6</v>
      </c>
      <c r="DW31">
        <v>27212</v>
      </c>
      <c r="DX31">
        <v>28293.8</v>
      </c>
      <c r="DY31">
        <v>31867</v>
      </c>
      <c r="DZ31">
        <v>33748.5</v>
      </c>
      <c r="EA31">
        <v>36366.5</v>
      </c>
      <c r="EB31">
        <v>38348.800000000003</v>
      </c>
      <c r="EC31">
        <v>2.2644500000000001</v>
      </c>
      <c r="ED31">
        <v>1.6052500000000001</v>
      </c>
      <c r="EE31">
        <v>6.0908499999999997E-2</v>
      </c>
      <c r="EF31">
        <v>0</v>
      </c>
      <c r="EG31">
        <v>23.993500000000001</v>
      </c>
      <c r="EH31">
        <v>999.9</v>
      </c>
      <c r="EI31">
        <v>47.765999999999998</v>
      </c>
      <c r="EJ31">
        <v>33.122999999999998</v>
      </c>
      <c r="EK31">
        <v>24.158899999999999</v>
      </c>
      <c r="EL31">
        <v>62.567799999999998</v>
      </c>
      <c r="EM31">
        <v>36.959099999999999</v>
      </c>
      <c r="EN31">
        <v>1</v>
      </c>
      <c r="EO31">
        <v>-0.23269799999999999</v>
      </c>
      <c r="EP31">
        <v>-1.22374</v>
      </c>
      <c r="EQ31">
        <v>19.9557</v>
      </c>
      <c r="ER31">
        <v>5.2160900000000003</v>
      </c>
      <c r="ES31">
        <v>11.9261</v>
      </c>
      <c r="ET31">
        <v>4.9557000000000002</v>
      </c>
      <c r="EU31">
        <v>3.2970000000000002</v>
      </c>
      <c r="EV31">
        <v>185.9</v>
      </c>
      <c r="EW31">
        <v>9999</v>
      </c>
      <c r="EX31">
        <v>94.9</v>
      </c>
      <c r="EY31">
        <v>6581.5</v>
      </c>
      <c r="EZ31">
        <v>1.86006</v>
      </c>
      <c r="FA31">
        <v>1.8593299999999999</v>
      </c>
      <c r="FB31">
        <v>1.8647</v>
      </c>
      <c r="FC31">
        <v>1.8687199999999999</v>
      </c>
      <c r="FD31">
        <v>1.8636999999999999</v>
      </c>
      <c r="FE31">
        <v>1.8635600000000001</v>
      </c>
      <c r="FF31">
        <v>1.8635600000000001</v>
      </c>
      <c r="FG31">
        <v>1.86347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-3.464</v>
      </c>
      <c r="FV31">
        <v>-0.12529999999999999</v>
      </c>
      <c r="FW31">
        <v>-3.4643636363636001</v>
      </c>
      <c r="FX31">
        <v>0</v>
      </c>
      <c r="FY31">
        <v>0</v>
      </c>
      <c r="FZ31">
        <v>0</v>
      </c>
      <c r="GA31">
        <v>-0.12530999999999501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14.2</v>
      </c>
      <c r="GJ31">
        <v>14.5</v>
      </c>
      <c r="GK31">
        <v>1.0473600000000001</v>
      </c>
      <c r="GL31">
        <v>2.6025399999999999</v>
      </c>
      <c r="GM31">
        <v>1.4489700000000001</v>
      </c>
      <c r="GN31">
        <v>2.2924799999999999</v>
      </c>
      <c r="GO31">
        <v>1.5466299999999999</v>
      </c>
      <c r="GP31">
        <v>2.4682599999999999</v>
      </c>
      <c r="GQ31">
        <v>35.871099999999998</v>
      </c>
      <c r="GR31">
        <v>14.552300000000001</v>
      </c>
      <c r="GS31">
        <v>18</v>
      </c>
      <c r="GT31">
        <v>642.49400000000003</v>
      </c>
      <c r="GU31">
        <v>333.57799999999997</v>
      </c>
      <c r="GV31">
        <v>26.365600000000001</v>
      </c>
      <c r="GW31">
        <v>25.935199999999998</v>
      </c>
      <c r="GX31">
        <v>29.999300000000002</v>
      </c>
      <c r="GY31">
        <v>25.924700000000001</v>
      </c>
      <c r="GZ31">
        <v>25.902200000000001</v>
      </c>
      <c r="HA31">
        <v>20.965599999999998</v>
      </c>
      <c r="HB31">
        <v>20</v>
      </c>
      <c r="HC31">
        <v>-30</v>
      </c>
      <c r="HD31">
        <v>26.358799999999999</v>
      </c>
      <c r="HE31">
        <v>404.053</v>
      </c>
      <c r="HF31">
        <v>0</v>
      </c>
      <c r="HG31">
        <v>100.206</v>
      </c>
      <c r="HH31">
        <v>93.235100000000003</v>
      </c>
    </row>
    <row r="32" spans="1:216" x14ac:dyDescent="0.2">
      <c r="A32">
        <v>14</v>
      </c>
      <c r="B32">
        <v>1690148157</v>
      </c>
      <c r="C32">
        <v>793.90000009536698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1690148157</v>
      </c>
      <c r="M32">
        <f t="shared" si="0"/>
        <v>1.0874286688030671E-3</v>
      </c>
      <c r="N32">
        <f t="shared" si="1"/>
        <v>1.087428668803067</v>
      </c>
      <c r="O32">
        <f t="shared" si="2"/>
        <v>2.4450143621866629</v>
      </c>
      <c r="P32">
        <f t="shared" si="3"/>
        <v>400.06599999999997</v>
      </c>
      <c r="Q32">
        <f t="shared" si="4"/>
        <v>355.90290562277482</v>
      </c>
      <c r="R32">
        <f t="shared" si="5"/>
        <v>35.834408351356686</v>
      </c>
      <c r="S32">
        <f t="shared" si="6"/>
        <v>40.281009750139191</v>
      </c>
      <c r="T32">
        <f t="shared" si="7"/>
        <v>0.10523326806647978</v>
      </c>
      <c r="U32">
        <f t="shared" si="8"/>
        <v>2.9380509268303929</v>
      </c>
      <c r="V32">
        <f t="shared" si="9"/>
        <v>0.10318328841103876</v>
      </c>
      <c r="W32">
        <f t="shared" si="10"/>
        <v>6.4670411636926939E-2</v>
      </c>
      <c r="X32">
        <f t="shared" si="11"/>
        <v>12.405110270207999</v>
      </c>
      <c r="Y32">
        <f t="shared" si="12"/>
        <v>25.300805305806318</v>
      </c>
      <c r="Z32">
        <f t="shared" si="13"/>
        <v>24.914400000000001</v>
      </c>
      <c r="AA32">
        <f t="shared" si="14"/>
        <v>3.1634865806006145</v>
      </c>
      <c r="AB32">
        <f t="shared" si="15"/>
        <v>64.993461895500047</v>
      </c>
      <c r="AC32">
        <f t="shared" si="16"/>
        <v>2.13027223480512</v>
      </c>
      <c r="AD32">
        <f t="shared" si="17"/>
        <v>3.2776715883057363</v>
      </c>
      <c r="AE32">
        <f t="shared" si="18"/>
        <v>1.0332143457954945</v>
      </c>
      <c r="AF32">
        <f t="shared" si="19"/>
        <v>-47.955604294215256</v>
      </c>
      <c r="AG32">
        <f t="shared" si="20"/>
        <v>94.356617273628927</v>
      </c>
      <c r="AH32">
        <f t="shared" si="21"/>
        <v>6.8077111898642544</v>
      </c>
      <c r="AI32">
        <f t="shared" si="22"/>
        <v>65.613834439485927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53401.219306716528</v>
      </c>
      <c r="AO32">
        <f t="shared" si="26"/>
        <v>74.998199999999997</v>
      </c>
      <c r="AP32">
        <f t="shared" si="27"/>
        <v>63.224082585599994</v>
      </c>
      <c r="AQ32">
        <f t="shared" si="28"/>
        <v>0.84300799999999998</v>
      </c>
      <c r="AR32">
        <f t="shared" si="29"/>
        <v>0.16540543999999999</v>
      </c>
      <c r="AS32">
        <v>1690148157</v>
      </c>
      <c r="AT32">
        <v>400.06599999999997</v>
      </c>
      <c r="AU32">
        <v>402.94600000000003</v>
      </c>
      <c r="AV32">
        <v>21.157599999999999</v>
      </c>
      <c r="AW32">
        <v>20.0932</v>
      </c>
      <c r="AX32">
        <v>403.53100000000001</v>
      </c>
      <c r="AY32">
        <v>21.282900000000001</v>
      </c>
      <c r="AZ32">
        <v>600.01199999999994</v>
      </c>
      <c r="BA32">
        <v>100.586</v>
      </c>
      <c r="BB32">
        <v>9.9911200000000006E-2</v>
      </c>
      <c r="BC32">
        <v>25.510100000000001</v>
      </c>
      <c r="BD32">
        <v>24.914400000000001</v>
      </c>
      <c r="BE32">
        <v>999.9</v>
      </c>
      <c r="BF32">
        <v>0</v>
      </c>
      <c r="BG32">
        <v>0</v>
      </c>
      <c r="BH32">
        <v>9990</v>
      </c>
      <c r="BI32">
        <v>0</v>
      </c>
      <c r="BJ32">
        <v>940.24400000000003</v>
      </c>
      <c r="BK32">
        <v>-2.8799700000000001</v>
      </c>
      <c r="BL32">
        <v>408.714</v>
      </c>
      <c r="BM32">
        <v>411.209</v>
      </c>
      <c r="BN32">
        <v>1.0644199999999999</v>
      </c>
      <c r="BO32">
        <v>402.94600000000003</v>
      </c>
      <c r="BP32">
        <v>20.0932</v>
      </c>
      <c r="BQ32">
        <v>2.1281500000000002</v>
      </c>
      <c r="BR32">
        <v>2.0210900000000001</v>
      </c>
      <c r="BS32">
        <v>18.4315</v>
      </c>
      <c r="BT32">
        <v>17.610499999999998</v>
      </c>
      <c r="BU32">
        <v>74.998199999999997</v>
      </c>
      <c r="BV32">
        <v>0.89976299999999998</v>
      </c>
      <c r="BW32">
        <v>0.10023700000000001</v>
      </c>
      <c r="BX32">
        <v>0</v>
      </c>
      <c r="BY32">
        <v>1.9175</v>
      </c>
      <c r="BZ32">
        <v>0</v>
      </c>
      <c r="CA32">
        <v>2083.84</v>
      </c>
      <c r="CB32">
        <v>578.90499999999997</v>
      </c>
      <c r="CC32">
        <v>33.436999999999998</v>
      </c>
      <c r="CD32">
        <v>38</v>
      </c>
      <c r="CE32">
        <v>36.125</v>
      </c>
      <c r="CF32">
        <v>36.625</v>
      </c>
      <c r="CG32">
        <v>34.5</v>
      </c>
      <c r="CH32">
        <v>67.48</v>
      </c>
      <c r="CI32">
        <v>7.52</v>
      </c>
      <c r="CJ32">
        <v>0</v>
      </c>
      <c r="CK32">
        <v>1690148169.0999999</v>
      </c>
      <c r="CL32">
        <v>0</v>
      </c>
      <c r="CM32">
        <v>1690147242.0999999</v>
      </c>
      <c r="CN32" t="s">
        <v>350</v>
      </c>
      <c r="CO32">
        <v>1690147242.0999999</v>
      </c>
      <c r="CP32">
        <v>1690147227.0999999</v>
      </c>
      <c r="CQ32">
        <v>21</v>
      </c>
      <c r="CR32">
        <v>-0.14099999999999999</v>
      </c>
      <c r="CS32">
        <v>3.3000000000000002E-2</v>
      </c>
      <c r="CT32">
        <v>-3.464</v>
      </c>
      <c r="CU32">
        <v>-0.125</v>
      </c>
      <c r="CV32">
        <v>415</v>
      </c>
      <c r="CW32">
        <v>20</v>
      </c>
      <c r="CX32">
        <v>0.09</v>
      </c>
      <c r="CY32">
        <v>0.06</v>
      </c>
      <c r="CZ32">
        <v>2.3867195038715501</v>
      </c>
      <c r="DA32">
        <v>0.18548328401309699</v>
      </c>
      <c r="DB32">
        <v>2.9334810705148401E-2</v>
      </c>
      <c r="DC32">
        <v>1</v>
      </c>
      <c r="DD32">
        <v>402.92295238095198</v>
      </c>
      <c r="DE32">
        <v>-0.231506493506556</v>
      </c>
      <c r="DF32">
        <v>2.9459376695428498E-2</v>
      </c>
      <c r="DG32">
        <v>-1</v>
      </c>
      <c r="DH32">
        <v>74.996234999999999</v>
      </c>
      <c r="DI32">
        <v>-9.3591568011903603E-2</v>
      </c>
      <c r="DJ32">
        <v>1.20771799274502E-2</v>
      </c>
      <c r="DK32">
        <v>1</v>
      </c>
      <c r="DL32">
        <v>2</v>
      </c>
      <c r="DM32">
        <v>2</v>
      </c>
      <c r="DN32" t="s">
        <v>351</v>
      </c>
      <c r="DO32">
        <v>3.2359599999999999</v>
      </c>
      <c r="DP32">
        <v>2.8400099999999999</v>
      </c>
      <c r="DQ32">
        <v>9.7167000000000003E-2</v>
      </c>
      <c r="DR32">
        <v>9.6589999999999995E-2</v>
      </c>
      <c r="DS32">
        <v>0.110919</v>
      </c>
      <c r="DT32">
        <v>0.104328</v>
      </c>
      <c r="DU32">
        <v>26245.599999999999</v>
      </c>
      <c r="DV32">
        <v>27227.8</v>
      </c>
      <c r="DW32">
        <v>27215.9</v>
      </c>
      <c r="DX32">
        <v>28297.3</v>
      </c>
      <c r="DY32">
        <v>31878.7</v>
      </c>
      <c r="DZ32">
        <v>33755.9</v>
      </c>
      <c r="EA32">
        <v>36371.9</v>
      </c>
      <c r="EB32">
        <v>38354</v>
      </c>
      <c r="EC32">
        <v>2.2655500000000002</v>
      </c>
      <c r="ED32">
        <v>1.6065799999999999</v>
      </c>
      <c r="EE32">
        <v>5.80028E-2</v>
      </c>
      <c r="EF32">
        <v>0</v>
      </c>
      <c r="EG32">
        <v>23.9619</v>
      </c>
      <c r="EH32">
        <v>999.9</v>
      </c>
      <c r="EI32">
        <v>47.673999999999999</v>
      </c>
      <c r="EJ32">
        <v>33.133000000000003</v>
      </c>
      <c r="EK32">
        <v>24.1235</v>
      </c>
      <c r="EL32">
        <v>62.707799999999999</v>
      </c>
      <c r="EM32">
        <v>37.087299999999999</v>
      </c>
      <c r="EN32">
        <v>1</v>
      </c>
      <c r="EO32">
        <v>-0.113082</v>
      </c>
      <c r="EP32">
        <v>-1.38503</v>
      </c>
      <c r="EQ32">
        <v>19.956</v>
      </c>
      <c r="ER32">
        <v>5.2151899999999998</v>
      </c>
      <c r="ES32">
        <v>11.9261</v>
      </c>
      <c r="ET32">
        <v>4.9541500000000003</v>
      </c>
      <c r="EU32">
        <v>3.2970000000000002</v>
      </c>
      <c r="EV32">
        <v>185.9</v>
      </c>
      <c r="EW32">
        <v>9999</v>
      </c>
      <c r="EX32">
        <v>94.9</v>
      </c>
      <c r="EY32">
        <v>6582.8</v>
      </c>
      <c r="EZ32">
        <v>1.86006</v>
      </c>
      <c r="FA32">
        <v>1.8592900000000001</v>
      </c>
      <c r="FB32">
        <v>1.86473</v>
      </c>
      <c r="FC32">
        <v>1.86873</v>
      </c>
      <c r="FD32">
        <v>1.8636999999999999</v>
      </c>
      <c r="FE32">
        <v>1.8635600000000001</v>
      </c>
      <c r="FF32">
        <v>1.8635699999999999</v>
      </c>
      <c r="FG32">
        <v>1.86344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-3.4649999999999999</v>
      </c>
      <c r="FV32">
        <v>-0.12529999999999999</v>
      </c>
      <c r="FW32">
        <v>-3.4643636363636001</v>
      </c>
      <c r="FX32">
        <v>0</v>
      </c>
      <c r="FY32">
        <v>0</v>
      </c>
      <c r="FZ32">
        <v>0</v>
      </c>
      <c r="GA32">
        <v>-0.12530999999999501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15.2</v>
      </c>
      <c r="GJ32">
        <v>15.5</v>
      </c>
      <c r="GK32">
        <v>1.0449200000000001</v>
      </c>
      <c r="GL32">
        <v>2.6000999999999999</v>
      </c>
      <c r="GM32">
        <v>1.4489700000000001</v>
      </c>
      <c r="GN32">
        <v>2.2924799999999999</v>
      </c>
      <c r="GO32">
        <v>1.5466299999999999</v>
      </c>
      <c r="GP32">
        <v>2.4609399999999999</v>
      </c>
      <c r="GQ32">
        <v>35.801000000000002</v>
      </c>
      <c r="GR32">
        <v>14.552300000000001</v>
      </c>
      <c r="GS32">
        <v>18</v>
      </c>
      <c r="GT32">
        <v>642.19899999999996</v>
      </c>
      <c r="GU32">
        <v>333.71</v>
      </c>
      <c r="GV32">
        <v>26.0639</v>
      </c>
      <c r="GW32">
        <v>25.824000000000002</v>
      </c>
      <c r="GX32">
        <v>29.999400000000001</v>
      </c>
      <c r="GY32">
        <v>25.828499999999998</v>
      </c>
      <c r="GZ32">
        <v>25.807500000000001</v>
      </c>
      <c r="HA32">
        <v>20.918500000000002</v>
      </c>
      <c r="HB32">
        <v>20</v>
      </c>
      <c r="HC32">
        <v>-30</v>
      </c>
      <c r="HD32">
        <v>26.101600000000001</v>
      </c>
      <c r="HE32">
        <v>402.81700000000001</v>
      </c>
      <c r="HF32">
        <v>0</v>
      </c>
      <c r="HG32">
        <v>100.22</v>
      </c>
      <c r="HH32">
        <v>93.247299999999996</v>
      </c>
    </row>
    <row r="33" spans="1:216" x14ac:dyDescent="0.2">
      <c r="A33">
        <v>15</v>
      </c>
      <c r="B33">
        <v>1690148218</v>
      </c>
      <c r="C33">
        <v>854.90000009536698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1690148218</v>
      </c>
      <c r="M33">
        <f t="shared" si="0"/>
        <v>1.0861449404480053E-3</v>
      </c>
      <c r="N33">
        <f t="shared" si="1"/>
        <v>1.0861449404480052</v>
      </c>
      <c r="O33">
        <f t="shared" si="2"/>
        <v>1.6350705381531978</v>
      </c>
      <c r="P33">
        <f t="shared" si="3"/>
        <v>400.06900000000002</v>
      </c>
      <c r="Q33">
        <f t="shared" si="4"/>
        <v>367.71782477413433</v>
      </c>
      <c r="R33">
        <f t="shared" si="5"/>
        <v>37.025597499656826</v>
      </c>
      <c r="S33">
        <f t="shared" si="6"/>
        <v>40.283045226836002</v>
      </c>
      <c r="T33">
        <f t="shared" si="7"/>
        <v>0.10318166287112178</v>
      </c>
      <c r="U33">
        <f t="shared" si="8"/>
        <v>2.9372238283593473</v>
      </c>
      <c r="V33">
        <f t="shared" si="9"/>
        <v>0.1012094851799171</v>
      </c>
      <c r="W33">
        <f t="shared" si="10"/>
        <v>6.3429980869692482E-2</v>
      </c>
      <c r="X33">
        <f t="shared" si="11"/>
        <v>9.9286676226086961</v>
      </c>
      <c r="Y33">
        <f t="shared" si="12"/>
        <v>25.339708529251549</v>
      </c>
      <c r="Z33">
        <f t="shared" si="13"/>
        <v>24.992599999999999</v>
      </c>
      <c r="AA33">
        <f t="shared" si="14"/>
        <v>3.1782750461569984</v>
      </c>
      <c r="AB33">
        <f t="shared" si="15"/>
        <v>64.663562642612462</v>
      </c>
      <c r="AC33">
        <f t="shared" si="16"/>
        <v>2.1261651232795997</v>
      </c>
      <c r="AD33">
        <f t="shared" si="17"/>
        <v>3.2880420384980211</v>
      </c>
      <c r="AE33">
        <f t="shared" si="18"/>
        <v>1.0521099228773987</v>
      </c>
      <c r="AF33">
        <f t="shared" si="19"/>
        <v>-47.898991873757033</v>
      </c>
      <c r="AG33">
        <f t="shared" si="20"/>
        <v>90.371264417394727</v>
      </c>
      <c r="AH33">
        <f t="shared" si="21"/>
        <v>6.5263200847087903</v>
      </c>
      <c r="AI33">
        <f t="shared" si="22"/>
        <v>58.927260250955179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53367.656916424145</v>
      </c>
      <c r="AO33">
        <f t="shared" si="26"/>
        <v>60.032899999999998</v>
      </c>
      <c r="AP33">
        <f t="shared" si="27"/>
        <v>50.607644695652176</v>
      </c>
      <c r="AQ33">
        <f t="shared" si="28"/>
        <v>0.84299850074962523</v>
      </c>
      <c r="AR33">
        <f t="shared" si="29"/>
        <v>0.16538710644677662</v>
      </c>
      <c r="AS33">
        <v>1690148218</v>
      </c>
      <c r="AT33">
        <v>400.06900000000002</v>
      </c>
      <c r="AU33">
        <v>402.13799999999998</v>
      </c>
      <c r="AV33">
        <v>21.1159</v>
      </c>
      <c r="AW33">
        <v>20.053000000000001</v>
      </c>
      <c r="AX33">
        <v>403.53300000000002</v>
      </c>
      <c r="AY33">
        <v>21.241299999999999</v>
      </c>
      <c r="AZ33">
        <v>600.17499999999995</v>
      </c>
      <c r="BA33">
        <v>100.589</v>
      </c>
      <c r="BB33">
        <v>0.101244</v>
      </c>
      <c r="BC33">
        <v>25.563300000000002</v>
      </c>
      <c r="BD33">
        <v>24.992599999999999</v>
      </c>
      <c r="BE33">
        <v>999.9</v>
      </c>
      <c r="BF33">
        <v>0</v>
      </c>
      <c r="BG33">
        <v>0</v>
      </c>
      <c r="BH33">
        <v>9985</v>
      </c>
      <c r="BI33">
        <v>0</v>
      </c>
      <c r="BJ33">
        <v>710.654</v>
      </c>
      <c r="BK33">
        <v>-2.06921</v>
      </c>
      <c r="BL33">
        <v>408.69900000000001</v>
      </c>
      <c r="BM33">
        <v>410.36700000000002</v>
      </c>
      <c r="BN33">
        <v>1.06294</v>
      </c>
      <c r="BO33">
        <v>402.13799999999998</v>
      </c>
      <c r="BP33">
        <v>20.053000000000001</v>
      </c>
      <c r="BQ33">
        <v>2.1240299999999999</v>
      </c>
      <c r="BR33">
        <v>2.0171100000000002</v>
      </c>
      <c r="BS33">
        <v>18.400600000000001</v>
      </c>
      <c r="BT33">
        <v>17.5793</v>
      </c>
      <c r="BU33">
        <v>60.032899999999998</v>
      </c>
      <c r="BV33">
        <v>0.89998</v>
      </c>
      <c r="BW33">
        <v>0.10002</v>
      </c>
      <c r="BX33">
        <v>0</v>
      </c>
      <c r="BY33">
        <v>1.7042999999999999</v>
      </c>
      <c r="BZ33">
        <v>0</v>
      </c>
      <c r="CA33">
        <v>1634.99</v>
      </c>
      <c r="CB33">
        <v>463.416</v>
      </c>
      <c r="CC33">
        <v>33.311999999999998</v>
      </c>
      <c r="CD33">
        <v>38.125</v>
      </c>
      <c r="CE33">
        <v>36.186999999999998</v>
      </c>
      <c r="CF33">
        <v>36.625</v>
      </c>
      <c r="CG33">
        <v>34.436999999999998</v>
      </c>
      <c r="CH33">
        <v>54.03</v>
      </c>
      <c r="CI33">
        <v>6</v>
      </c>
      <c r="CJ33">
        <v>0</v>
      </c>
      <c r="CK33">
        <v>1690148230.3</v>
      </c>
      <c r="CL33">
        <v>0</v>
      </c>
      <c r="CM33">
        <v>1690147242.0999999</v>
      </c>
      <c r="CN33" t="s">
        <v>350</v>
      </c>
      <c r="CO33">
        <v>1690147242.0999999</v>
      </c>
      <c r="CP33">
        <v>1690147227.0999999</v>
      </c>
      <c r="CQ33">
        <v>21</v>
      </c>
      <c r="CR33">
        <v>-0.14099999999999999</v>
      </c>
      <c r="CS33">
        <v>3.3000000000000002E-2</v>
      </c>
      <c r="CT33">
        <v>-3.464</v>
      </c>
      <c r="CU33">
        <v>-0.125</v>
      </c>
      <c r="CV33">
        <v>415</v>
      </c>
      <c r="CW33">
        <v>20</v>
      </c>
      <c r="CX33">
        <v>0.09</v>
      </c>
      <c r="CY33">
        <v>0.06</v>
      </c>
      <c r="CZ33">
        <v>1.65486147883952</v>
      </c>
      <c r="DA33">
        <v>-0.199974427025817</v>
      </c>
      <c r="DB33">
        <v>6.2779655943908594E-2</v>
      </c>
      <c r="DC33">
        <v>1</v>
      </c>
      <c r="DD33">
        <v>402.16275000000002</v>
      </c>
      <c r="DE33">
        <v>-0.10064661654165501</v>
      </c>
      <c r="DF33">
        <v>5.04042408930052E-2</v>
      </c>
      <c r="DG33">
        <v>-1</v>
      </c>
      <c r="DH33">
        <v>59.978933333333302</v>
      </c>
      <c r="DI33">
        <v>-2.4969759405170499E-2</v>
      </c>
      <c r="DJ33">
        <v>0.13165665423052</v>
      </c>
      <c r="DK33">
        <v>1</v>
      </c>
      <c r="DL33">
        <v>2</v>
      </c>
      <c r="DM33">
        <v>2</v>
      </c>
      <c r="DN33" t="s">
        <v>351</v>
      </c>
      <c r="DO33">
        <v>3.2364299999999999</v>
      </c>
      <c r="DP33">
        <v>2.8412999999999999</v>
      </c>
      <c r="DQ33">
        <v>9.7195799999999999E-2</v>
      </c>
      <c r="DR33">
        <v>9.6468999999999999E-2</v>
      </c>
      <c r="DS33">
        <v>0.11079700000000001</v>
      </c>
      <c r="DT33">
        <v>0.104209</v>
      </c>
      <c r="DU33">
        <v>26250.1</v>
      </c>
      <c r="DV33">
        <v>27236.7</v>
      </c>
      <c r="DW33">
        <v>27220.9</v>
      </c>
      <c r="DX33">
        <v>28302.2</v>
      </c>
      <c r="DY33">
        <v>31888.7</v>
      </c>
      <c r="DZ33">
        <v>33766.6</v>
      </c>
      <c r="EA33">
        <v>36378.6</v>
      </c>
      <c r="EB33">
        <v>38361.199999999997</v>
      </c>
      <c r="EC33">
        <v>2.2667999999999999</v>
      </c>
      <c r="ED33">
        <v>1.6076699999999999</v>
      </c>
      <c r="EE33">
        <v>6.28084E-2</v>
      </c>
      <c r="EF33">
        <v>0</v>
      </c>
      <c r="EG33">
        <v>23.961200000000002</v>
      </c>
      <c r="EH33">
        <v>999.9</v>
      </c>
      <c r="EI33">
        <v>47.582999999999998</v>
      </c>
      <c r="EJ33">
        <v>33.162999999999997</v>
      </c>
      <c r="EK33">
        <v>24.119299999999999</v>
      </c>
      <c r="EL33">
        <v>62.697800000000001</v>
      </c>
      <c r="EM33">
        <v>37.339700000000001</v>
      </c>
      <c r="EN33">
        <v>1</v>
      </c>
      <c r="EO33">
        <v>-0.12309199999999999</v>
      </c>
      <c r="EP33">
        <v>-0.227655</v>
      </c>
      <c r="EQ33">
        <v>19.9847</v>
      </c>
      <c r="ER33">
        <v>5.2157900000000001</v>
      </c>
      <c r="ES33">
        <v>11.9261</v>
      </c>
      <c r="ET33">
        <v>4.9541500000000003</v>
      </c>
      <c r="EU33">
        <v>3.29705</v>
      </c>
      <c r="EV33">
        <v>185.9</v>
      </c>
      <c r="EW33">
        <v>9999</v>
      </c>
      <c r="EX33">
        <v>94.9</v>
      </c>
      <c r="EY33">
        <v>6584</v>
      </c>
      <c r="EZ33">
        <v>1.8600699999999999</v>
      </c>
      <c r="FA33">
        <v>1.8593</v>
      </c>
      <c r="FB33">
        <v>1.86473</v>
      </c>
      <c r="FC33">
        <v>1.8687400000000001</v>
      </c>
      <c r="FD33">
        <v>1.8636999999999999</v>
      </c>
      <c r="FE33">
        <v>1.8635600000000001</v>
      </c>
      <c r="FF33">
        <v>1.8635699999999999</v>
      </c>
      <c r="FG33">
        <v>1.86344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-3.464</v>
      </c>
      <c r="FV33">
        <v>-0.12540000000000001</v>
      </c>
      <c r="FW33">
        <v>-3.4643636363636001</v>
      </c>
      <c r="FX33">
        <v>0</v>
      </c>
      <c r="FY33">
        <v>0</v>
      </c>
      <c r="FZ33">
        <v>0</v>
      </c>
      <c r="GA33">
        <v>-0.12530999999999501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16.3</v>
      </c>
      <c r="GJ33">
        <v>16.5</v>
      </c>
      <c r="GK33">
        <v>1.0437000000000001</v>
      </c>
      <c r="GL33">
        <v>2.6025399999999999</v>
      </c>
      <c r="GM33">
        <v>1.4489700000000001</v>
      </c>
      <c r="GN33">
        <v>2.2924799999999999</v>
      </c>
      <c r="GO33">
        <v>1.5466299999999999</v>
      </c>
      <c r="GP33">
        <v>2.4865699999999999</v>
      </c>
      <c r="GQ33">
        <v>35.731099999999998</v>
      </c>
      <c r="GR33">
        <v>14.5436</v>
      </c>
      <c r="GS33">
        <v>18</v>
      </c>
      <c r="GT33">
        <v>641.93600000000004</v>
      </c>
      <c r="GU33">
        <v>333.69</v>
      </c>
      <c r="GV33">
        <v>26.377500000000001</v>
      </c>
      <c r="GW33">
        <v>25.709</v>
      </c>
      <c r="GX33">
        <v>29.998999999999999</v>
      </c>
      <c r="GY33">
        <v>25.7257</v>
      </c>
      <c r="GZ33">
        <v>25.707899999999999</v>
      </c>
      <c r="HA33">
        <v>20.891200000000001</v>
      </c>
      <c r="HB33">
        <v>20</v>
      </c>
      <c r="HC33">
        <v>-30</v>
      </c>
      <c r="HD33">
        <v>26.204499999999999</v>
      </c>
      <c r="HE33">
        <v>402.178</v>
      </c>
      <c r="HF33">
        <v>0</v>
      </c>
      <c r="HG33">
        <v>100.239</v>
      </c>
      <c r="HH33">
        <v>93.264300000000006</v>
      </c>
    </row>
    <row r="34" spans="1:216" x14ac:dyDescent="0.2">
      <c r="A34">
        <v>16</v>
      </c>
      <c r="B34">
        <v>1690148279</v>
      </c>
      <c r="C34">
        <v>915.90000009536698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1690148279</v>
      </c>
      <c r="M34">
        <f t="shared" si="0"/>
        <v>1.0658354395131223E-3</v>
      </c>
      <c r="N34">
        <f t="shared" si="1"/>
        <v>1.0658354395131222</v>
      </c>
      <c r="O34">
        <f t="shared" si="2"/>
        <v>1.1472094467053171</v>
      </c>
      <c r="P34">
        <f t="shared" si="3"/>
        <v>399.995</v>
      </c>
      <c r="Q34">
        <f t="shared" si="4"/>
        <v>375.10769397218007</v>
      </c>
      <c r="R34">
        <f t="shared" si="5"/>
        <v>37.767769744896867</v>
      </c>
      <c r="S34">
        <f t="shared" si="6"/>
        <v>40.273551574312499</v>
      </c>
      <c r="T34">
        <f t="shared" si="7"/>
        <v>0.10196174273473659</v>
      </c>
      <c r="U34">
        <f t="shared" si="8"/>
        <v>2.9413551060286531</v>
      </c>
      <c r="V34">
        <f t="shared" si="9"/>
        <v>0.10003810497918249</v>
      </c>
      <c r="W34">
        <f t="shared" si="10"/>
        <v>6.2693624019008271E-2</v>
      </c>
      <c r="X34">
        <f t="shared" si="11"/>
        <v>8.2716415653989195</v>
      </c>
      <c r="Y34">
        <f t="shared" si="12"/>
        <v>25.303818940053251</v>
      </c>
      <c r="Z34">
        <f t="shared" si="13"/>
        <v>24.92</v>
      </c>
      <c r="AA34">
        <f t="shared" si="14"/>
        <v>3.1645435985569215</v>
      </c>
      <c r="AB34">
        <f t="shared" si="15"/>
        <v>64.596489664913776</v>
      </c>
      <c r="AC34">
        <f t="shared" si="16"/>
        <v>2.1199658441174996</v>
      </c>
      <c r="AD34">
        <f t="shared" si="17"/>
        <v>3.2818592080073663</v>
      </c>
      <c r="AE34">
        <f t="shared" si="18"/>
        <v>1.0445777544394219</v>
      </c>
      <c r="AF34">
        <f t="shared" si="19"/>
        <v>-47.003342882528692</v>
      </c>
      <c r="AG34">
        <f t="shared" si="20"/>
        <v>96.984064188854049</v>
      </c>
      <c r="AH34">
        <f t="shared" si="21"/>
        <v>6.9903709303784769</v>
      </c>
      <c r="AI34">
        <f t="shared" si="22"/>
        <v>65.242733802102748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53493.751505316955</v>
      </c>
      <c r="AO34">
        <f t="shared" si="26"/>
        <v>50.016800000000003</v>
      </c>
      <c r="AP34">
        <f t="shared" si="27"/>
        <v>42.163832355128974</v>
      </c>
      <c r="AQ34">
        <f t="shared" si="28"/>
        <v>0.84299340131973599</v>
      </c>
      <c r="AR34">
        <f t="shared" si="29"/>
        <v>0.16537726454709056</v>
      </c>
      <c r="AS34">
        <v>1690148279</v>
      </c>
      <c r="AT34">
        <v>399.995</v>
      </c>
      <c r="AU34">
        <v>401.56900000000002</v>
      </c>
      <c r="AV34">
        <v>21.055399999999999</v>
      </c>
      <c r="AW34">
        <v>20.011700000000001</v>
      </c>
      <c r="AX34">
        <v>403.459</v>
      </c>
      <c r="AY34">
        <v>21.180800000000001</v>
      </c>
      <c r="AZ34">
        <v>599.82399999999996</v>
      </c>
      <c r="BA34">
        <v>100.586</v>
      </c>
      <c r="BB34">
        <v>9.9137500000000003E-2</v>
      </c>
      <c r="BC34">
        <v>25.531600000000001</v>
      </c>
      <c r="BD34">
        <v>24.92</v>
      </c>
      <c r="BE34">
        <v>999.9</v>
      </c>
      <c r="BF34">
        <v>0</v>
      </c>
      <c r="BG34">
        <v>0</v>
      </c>
      <c r="BH34">
        <v>10008.799999999999</v>
      </c>
      <c r="BI34">
        <v>0</v>
      </c>
      <c r="BJ34">
        <v>683.65800000000002</v>
      </c>
      <c r="BK34">
        <v>-1.5737000000000001</v>
      </c>
      <c r="BL34">
        <v>408.59800000000001</v>
      </c>
      <c r="BM34">
        <v>409.76900000000001</v>
      </c>
      <c r="BN34">
        <v>1.0437799999999999</v>
      </c>
      <c r="BO34">
        <v>401.56900000000002</v>
      </c>
      <c r="BP34">
        <v>20.011700000000001</v>
      </c>
      <c r="BQ34">
        <v>2.1178900000000001</v>
      </c>
      <c r="BR34">
        <v>2.0129000000000001</v>
      </c>
      <c r="BS34">
        <v>18.354299999999999</v>
      </c>
      <c r="BT34">
        <v>17.546099999999999</v>
      </c>
      <c r="BU34">
        <v>50.016800000000003</v>
      </c>
      <c r="BV34">
        <v>0.90019199999999999</v>
      </c>
      <c r="BW34">
        <v>9.9808400000000005E-2</v>
      </c>
      <c r="BX34">
        <v>0</v>
      </c>
      <c r="BY34">
        <v>2.0097</v>
      </c>
      <c r="BZ34">
        <v>0</v>
      </c>
      <c r="CA34">
        <v>1536.39</v>
      </c>
      <c r="CB34">
        <v>386.12099999999998</v>
      </c>
      <c r="CC34">
        <v>33</v>
      </c>
      <c r="CD34">
        <v>38.125</v>
      </c>
      <c r="CE34">
        <v>36.061999999999998</v>
      </c>
      <c r="CF34">
        <v>36.436999999999998</v>
      </c>
      <c r="CG34">
        <v>34.186999999999998</v>
      </c>
      <c r="CH34">
        <v>45.02</v>
      </c>
      <c r="CI34">
        <v>4.99</v>
      </c>
      <c r="CJ34">
        <v>0</v>
      </c>
      <c r="CK34">
        <v>1690148291.5</v>
      </c>
      <c r="CL34">
        <v>0</v>
      </c>
      <c r="CM34">
        <v>1690147242.0999999</v>
      </c>
      <c r="CN34" t="s">
        <v>350</v>
      </c>
      <c r="CO34">
        <v>1690147242.0999999</v>
      </c>
      <c r="CP34">
        <v>1690147227.0999999</v>
      </c>
      <c r="CQ34">
        <v>21</v>
      </c>
      <c r="CR34">
        <v>-0.14099999999999999</v>
      </c>
      <c r="CS34">
        <v>3.3000000000000002E-2</v>
      </c>
      <c r="CT34">
        <v>-3.464</v>
      </c>
      <c r="CU34">
        <v>-0.125</v>
      </c>
      <c r="CV34">
        <v>415</v>
      </c>
      <c r="CW34">
        <v>20</v>
      </c>
      <c r="CX34">
        <v>0.09</v>
      </c>
      <c r="CY34">
        <v>0.06</v>
      </c>
      <c r="CZ34">
        <v>1.09020367023474</v>
      </c>
      <c r="DA34">
        <v>-0.17196552388533801</v>
      </c>
      <c r="DB34">
        <v>4.1296227264369198E-2</v>
      </c>
      <c r="DC34">
        <v>1</v>
      </c>
      <c r="DD34">
        <v>401.570619047619</v>
      </c>
      <c r="DE34">
        <v>-0.23477922077921101</v>
      </c>
      <c r="DF34">
        <v>4.7623999742507001E-2</v>
      </c>
      <c r="DG34">
        <v>-1</v>
      </c>
      <c r="DH34">
        <v>50.007620000000003</v>
      </c>
      <c r="DI34">
        <v>2.83482903511512E-2</v>
      </c>
      <c r="DJ34">
        <v>5.6161018509280703E-3</v>
      </c>
      <c r="DK34">
        <v>1</v>
      </c>
      <c r="DL34">
        <v>2</v>
      </c>
      <c r="DM34">
        <v>2</v>
      </c>
      <c r="DN34" t="s">
        <v>351</v>
      </c>
      <c r="DO34">
        <v>3.23577</v>
      </c>
      <c r="DP34">
        <v>2.8393999999999999</v>
      </c>
      <c r="DQ34">
        <v>9.7205700000000006E-2</v>
      </c>
      <c r="DR34">
        <v>9.6387399999999998E-2</v>
      </c>
      <c r="DS34">
        <v>0.1106</v>
      </c>
      <c r="DT34">
        <v>0.10408199999999999</v>
      </c>
      <c r="DU34">
        <v>26254.3</v>
      </c>
      <c r="DV34">
        <v>27244.5</v>
      </c>
      <c r="DW34">
        <v>27225</v>
      </c>
      <c r="DX34">
        <v>28307.200000000001</v>
      </c>
      <c r="DY34">
        <v>31900.5</v>
      </c>
      <c r="DZ34">
        <v>33777.599999999999</v>
      </c>
      <c r="EA34">
        <v>36384.400000000001</v>
      </c>
      <c r="EB34">
        <v>38368.5</v>
      </c>
      <c r="EC34">
        <v>2.2676500000000002</v>
      </c>
      <c r="ED34">
        <v>1.60982</v>
      </c>
      <c r="EE34">
        <v>6.5043599999999993E-2</v>
      </c>
      <c r="EF34">
        <v>0</v>
      </c>
      <c r="EG34">
        <v>23.851700000000001</v>
      </c>
      <c r="EH34">
        <v>999.9</v>
      </c>
      <c r="EI34">
        <v>47.503</v>
      </c>
      <c r="EJ34">
        <v>33.183</v>
      </c>
      <c r="EK34">
        <v>24.105799999999999</v>
      </c>
      <c r="EL34">
        <v>62.447800000000001</v>
      </c>
      <c r="EM34">
        <v>37.255600000000001</v>
      </c>
      <c r="EN34">
        <v>1</v>
      </c>
      <c r="EO34">
        <v>-0.132383</v>
      </c>
      <c r="EP34">
        <v>-1.9377800000000001</v>
      </c>
      <c r="EQ34">
        <v>19.927399999999999</v>
      </c>
      <c r="ER34">
        <v>5.21699</v>
      </c>
      <c r="ES34">
        <v>11.9261</v>
      </c>
      <c r="ET34">
        <v>4.9554499999999999</v>
      </c>
      <c r="EU34">
        <v>3.29705</v>
      </c>
      <c r="EV34">
        <v>185.9</v>
      </c>
      <c r="EW34">
        <v>9999</v>
      </c>
      <c r="EX34">
        <v>94.9</v>
      </c>
      <c r="EY34">
        <v>6585.3</v>
      </c>
      <c r="EZ34">
        <v>1.86006</v>
      </c>
      <c r="FA34">
        <v>1.8592900000000001</v>
      </c>
      <c r="FB34">
        <v>1.86476</v>
      </c>
      <c r="FC34">
        <v>1.86873</v>
      </c>
      <c r="FD34">
        <v>1.86371</v>
      </c>
      <c r="FE34">
        <v>1.8635600000000001</v>
      </c>
      <c r="FF34">
        <v>1.86358</v>
      </c>
      <c r="FG34">
        <v>1.8634200000000001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-3.464</v>
      </c>
      <c r="FV34">
        <v>-0.12540000000000001</v>
      </c>
      <c r="FW34">
        <v>-3.4643636363636001</v>
      </c>
      <c r="FX34">
        <v>0</v>
      </c>
      <c r="FY34">
        <v>0</v>
      </c>
      <c r="FZ34">
        <v>0</v>
      </c>
      <c r="GA34">
        <v>-0.12530999999999501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17.3</v>
      </c>
      <c r="GJ34">
        <v>17.5</v>
      </c>
      <c r="GK34">
        <v>1.0424800000000001</v>
      </c>
      <c r="GL34">
        <v>2.6061999999999999</v>
      </c>
      <c r="GM34">
        <v>1.4489700000000001</v>
      </c>
      <c r="GN34">
        <v>2.2924799999999999</v>
      </c>
      <c r="GO34">
        <v>1.5466299999999999</v>
      </c>
      <c r="GP34">
        <v>2.4096700000000002</v>
      </c>
      <c r="GQ34">
        <v>35.661299999999997</v>
      </c>
      <c r="GR34">
        <v>14.517300000000001</v>
      </c>
      <c r="GS34">
        <v>18</v>
      </c>
      <c r="GT34">
        <v>641.32799999999997</v>
      </c>
      <c r="GU34">
        <v>334.19499999999999</v>
      </c>
      <c r="GV34">
        <v>26.879899999999999</v>
      </c>
      <c r="GW34">
        <v>25.588100000000001</v>
      </c>
      <c r="GX34">
        <v>29.999300000000002</v>
      </c>
      <c r="GY34">
        <v>25.617899999999999</v>
      </c>
      <c r="GZ34">
        <v>25.6022</v>
      </c>
      <c r="HA34">
        <v>20.872299999999999</v>
      </c>
      <c r="HB34">
        <v>20</v>
      </c>
      <c r="HC34">
        <v>-30</v>
      </c>
      <c r="HD34">
        <v>26.936299999999999</v>
      </c>
      <c r="HE34">
        <v>401.57900000000001</v>
      </c>
      <c r="HF34">
        <v>0</v>
      </c>
      <c r="HG34">
        <v>100.254</v>
      </c>
      <c r="HH34">
        <v>93.281300000000002</v>
      </c>
    </row>
    <row r="35" spans="1:216" x14ac:dyDescent="0.2">
      <c r="A35">
        <v>17</v>
      </c>
      <c r="B35">
        <v>1690148340</v>
      </c>
      <c r="C35">
        <v>976.90000009536698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1690148340</v>
      </c>
      <c r="M35">
        <f t="shared" si="0"/>
        <v>1.071674621601335E-3</v>
      </c>
      <c r="N35">
        <f t="shared" si="1"/>
        <v>1.0716746216013349</v>
      </c>
      <c r="O35">
        <f t="shared" si="2"/>
        <v>-0.17175297559359748</v>
      </c>
      <c r="P35">
        <f t="shared" si="3"/>
        <v>400.036</v>
      </c>
      <c r="Q35">
        <f t="shared" si="4"/>
        <v>395.88795611568548</v>
      </c>
      <c r="R35">
        <f t="shared" si="5"/>
        <v>39.859042151014833</v>
      </c>
      <c r="S35">
        <f t="shared" si="6"/>
        <v>40.276678134820401</v>
      </c>
      <c r="T35">
        <f t="shared" si="7"/>
        <v>9.984391985521561E-2</v>
      </c>
      <c r="U35">
        <f t="shared" si="8"/>
        <v>2.9361301453347046</v>
      </c>
      <c r="V35">
        <f t="shared" si="9"/>
        <v>9.7995365294322914E-2</v>
      </c>
      <c r="W35">
        <f t="shared" si="10"/>
        <v>6.1410337922534905E-2</v>
      </c>
      <c r="X35">
        <f t="shared" si="11"/>
        <v>4.9589212472981989</v>
      </c>
      <c r="Y35">
        <f t="shared" si="12"/>
        <v>25.427334139456047</v>
      </c>
      <c r="Z35">
        <f t="shared" si="13"/>
        <v>25.060600000000001</v>
      </c>
      <c r="AA35">
        <f t="shared" si="14"/>
        <v>3.1911836520462518</v>
      </c>
      <c r="AB35">
        <f t="shared" si="15"/>
        <v>64.018956610575913</v>
      </c>
      <c r="AC35">
        <f t="shared" si="16"/>
        <v>2.1191580100638099</v>
      </c>
      <c r="AD35">
        <f t="shared" si="17"/>
        <v>3.3102039181215357</v>
      </c>
      <c r="AE35">
        <f t="shared" si="18"/>
        <v>1.0720256419824419</v>
      </c>
      <c r="AF35">
        <f t="shared" si="19"/>
        <v>-47.26085081261887</v>
      </c>
      <c r="AG35">
        <f t="shared" si="20"/>
        <v>97.492442146655762</v>
      </c>
      <c r="AH35">
        <f t="shared" si="21"/>
        <v>7.0496320364090241</v>
      </c>
      <c r="AI35">
        <f t="shared" si="22"/>
        <v>62.240144617744114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53315.437645470571</v>
      </c>
      <c r="AO35">
        <f t="shared" si="26"/>
        <v>29.986000000000001</v>
      </c>
      <c r="AP35">
        <f t="shared" si="27"/>
        <v>25.277957951967981</v>
      </c>
      <c r="AQ35">
        <f t="shared" si="28"/>
        <v>0.84299199466310881</v>
      </c>
      <c r="AR35">
        <f t="shared" si="29"/>
        <v>0.16537454969979987</v>
      </c>
      <c r="AS35">
        <v>1690148340</v>
      </c>
      <c r="AT35">
        <v>400.036</v>
      </c>
      <c r="AU35">
        <v>400.29300000000001</v>
      </c>
      <c r="AV35">
        <v>21.047899999999998</v>
      </c>
      <c r="AW35">
        <v>19.9986</v>
      </c>
      <c r="AX35">
        <v>403.5</v>
      </c>
      <c r="AY35">
        <v>21.173200000000001</v>
      </c>
      <c r="AZ35">
        <v>599.89599999999996</v>
      </c>
      <c r="BA35">
        <v>100.583</v>
      </c>
      <c r="BB35">
        <v>9.9633899999999997E-2</v>
      </c>
      <c r="BC35">
        <v>25.676500000000001</v>
      </c>
      <c r="BD35">
        <v>25.060600000000001</v>
      </c>
      <c r="BE35">
        <v>999.9</v>
      </c>
      <c r="BF35">
        <v>0</v>
      </c>
      <c r="BG35">
        <v>0</v>
      </c>
      <c r="BH35">
        <v>9979.3799999999992</v>
      </c>
      <c r="BI35">
        <v>0</v>
      </c>
      <c r="BJ35">
        <v>1196.17</v>
      </c>
      <c r="BK35">
        <v>-0.257324</v>
      </c>
      <c r="BL35">
        <v>408.637</v>
      </c>
      <c r="BM35">
        <v>408.46199999999999</v>
      </c>
      <c r="BN35">
        <v>1.04931</v>
      </c>
      <c r="BO35">
        <v>400.29300000000001</v>
      </c>
      <c r="BP35">
        <v>19.9986</v>
      </c>
      <c r="BQ35">
        <v>2.11707</v>
      </c>
      <c r="BR35">
        <v>2.01152</v>
      </c>
      <c r="BS35">
        <v>18.348199999999999</v>
      </c>
      <c r="BT35">
        <v>17.535299999999999</v>
      </c>
      <c r="BU35">
        <v>29.986000000000001</v>
      </c>
      <c r="BV35">
        <v>0.90018699999999996</v>
      </c>
      <c r="BW35">
        <v>9.9812799999999993E-2</v>
      </c>
      <c r="BX35">
        <v>0</v>
      </c>
      <c r="BY35">
        <v>2.3321000000000001</v>
      </c>
      <c r="BZ35">
        <v>0</v>
      </c>
      <c r="CA35">
        <v>2175.2800000000002</v>
      </c>
      <c r="CB35">
        <v>231.48599999999999</v>
      </c>
      <c r="CC35">
        <v>32.875</v>
      </c>
      <c r="CD35">
        <v>38.061999999999998</v>
      </c>
      <c r="CE35">
        <v>35.875</v>
      </c>
      <c r="CF35">
        <v>36.811999999999998</v>
      </c>
      <c r="CG35">
        <v>34.061999999999998</v>
      </c>
      <c r="CH35">
        <v>26.99</v>
      </c>
      <c r="CI35">
        <v>2.99</v>
      </c>
      <c r="CJ35">
        <v>0</v>
      </c>
      <c r="CK35">
        <v>1690148352.0999999</v>
      </c>
      <c r="CL35">
        <v>0</v>
      </c>
      <c r="CM35">
        <v>1690147242.0999999</v>
      </c>
      <c r="CN35" t="s">
        <v>350</v>
      </c>
      <c r="CO35">
        <v>1690147242.0999999</v>
      </c>
      <c r="CP35">
        <v>1690147227.0999999</v>
      </c>
      <c r="CQ35">
        <v>21</v>
      </c>
      <c r="CR35">
        <v>-0.14099999999999999</v>
      </c>
      <c r="CS35">
        <v>3.3000000000000002E-2</v>
      </c>
      <c r="CT35">
        <v>-3.464</v>
      </c>
      <c r="CU35">
        <v>-0.125</v>
      </c>
      <c r="CV35">
        <v>415</v>
      </c>
      <c r="CW35">
        <v>20</v>
      </c>
      <c r="CX35">
        <v>0.09</v>
      </c>
      <c r="CY35">
        <v>0.06</v>
      </c>
      <c r="CZ35">
        <v>-0.18002571972658701</v>
      </c>
      <c r="DA35">
        <v>0.188878554749737</v>
      </c>
      <c r="DB35">
        <v>4.1799896335310699E-2</v>
      </c>
      <c r="DC35">
        <v>1</v>
      </c>
      <c r="DD35">
        <v>400.37965000000003</v>
      </c>
      <c r="DE35">
        <v>-0.30130827067707999</v>
      </c>
      <c r="DF35">
        <v>3.8343545741105198E-2</v>
      </c>
      <c r="DG35">
        <v>-1</v>
      </c>
      <c r="DH35">
        <v>30.007314999999998</v>
      </c>
      <c r="DI35">
        <v>-8.7898689903367893E-3</v>
      </c>
      <c r="DJ35">
        <v>0.116794748490675</v>
      </c>
      <c r="DK35">
        <v>1</v>
      </c>
      <c r="DL35">
        <v>2</v>
      </c>
      <c r="DM35">
        <v>2</v>
      </c>
      <c r="DN35" t="s">
        <v>351</v>
      </c>
      <c r="DO35">
        <v>3.2360500000000001</v>
      </c>
      <c r="DP35">
        <v>2.8396400000000002</v>
      </c>
      <c r="DQ35">
        <v>9.7237299999999999E-2</v>
      </c>
      <c r="DR35">
        <v>9.6175999999999998E-2</v>
      </c>
      <c r="DS35">
        <v>0.110597</v>
      </c>
      <c r="DT35">
        <v>0.104057</v>
      </c>
      <c r="DU35">
        <v>26259.1</v>
      </c>
      <c r="DV35">
        <v>27255.599999999999</v>
      </c>
      <c r="DW35">
        <v>27230.400000000001</v>
      </c>
      <c r="DX35">
        <v>28311.599999999999</v>
      </c>
      <c r="DY35">
        <v>31907.1</v>
      </c>
      <c r="DZ35">
        <v>33784.5</v>
      </c>
      <c r="EA35">
        <v>36392.300000000003</v>
      </c>
      <c r="EB35">
        <v>38375.5</v>
      </c>
      <c r="EC35">
        <v>2.2692700000000001</v>
      </c>
      <c r="ED35">
        <v>1.6115999999999999</v>
      </c>
      <c r="EE35">
        <v>7.1525599999999995E-2</v>
      </c>
      <c r="EF35">
        <v>0</v>
      </c>
      <c r="EG35">
        <v>23.885999999999999</v>
      </c>
      <c r="EH35">
        <v>999.9</v>
      </c>
      <c r="EI35">
        <v>47.411999999999999</v>
      </c>
      <c r="EJ35">
        <v>33.183</v>
      </c>
      <c r="EK35">
        <v>24.058599999999998</v>
      </c>
      <c r="EL35">
        <v>62.767800000000001</v>
      </c>
      <c r="EM35">
        <v>37.215499999999999</v>
      </c>
      <c r="EN35">
        <v>1</v>
      </c>
      <c r="EO35">
        <v>-0.1431</v>
      </c>
      <c r="EP35">
        <v>-1.28216</v>
      </c>
      <c r="EQ35">
        <v>19.964500000000001</v>
      </c>
      <c r="ER35">
        <v>5.2166899999999998</v>
      </c>
      <c r="ES35">
        <v>11.9261</v>
      </c>
      <c r="ET35">
        <v>4.9554499999999999</v>
      </c>
      <c r="EU35">
        <v>3.2970999999999999</v>
      </c>
      <c r="EV35">
        <v>185.9</v>
      </c>
      <c r="EW35">
        <v>9999</v>
      </c>
      <c r="EX35">
        <v>94.9</v>
      </c>
      <c r="EY35">
        <v>6586.5</v>
      </c>
      <c r="EZ35">
        <v>1.8600699999999999</v>
      </c>
      <c r="FA35">
        <v>1.8592900000000001</v>
      </c>
      <c r="FB35">
        <v>1.86473</v>
      </c>
      <c r="FC35">
        <v>1.86873</v>
      </c>
      <c r="FD35">
        <v>1.86371</v>
      </c>
      <c r="FE35">
        <v>1.8635600000000001</v>
      </c>
      <c r="FF35">
        <v>1.8635699999999999</v>
      </c>
      <c r="FG35">
        <v>1.8634500000000001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-3.464</v>
      </c>
      <c r="FV35">
        <v>-0.12529999999999999</v>
      </c>
      <c r="FW35">
        <v>-3.4643636363636001</v>
      </c>
      <c r="FX35">
        <v>0</v>
      </c>
      <c r="FY35">
        <v>0</v>
      </c>
      <c r="FZ35">
        <v>0</v>
      </c>
      <c r="GA35">
        <v>-0.12530999999999501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18.3</v>
      </c>
      <c r="GJ35">
        <v>18.5</v>
      </c>
      <c r="GK35">
        <v>1.0400400000000001</v>
      </c>
      <c r="GL35">
        <v>2.6049799999999999</v>
      </c>
      <c r="GM35">
        <v>1.4489700000000001</v>
      </c>
      <c r="GN35">
        <v>2.2900399999999999</v>
      </c>
      <c r="GO35">
        <v>1.5466299999999999</v>
      </c>
      <c r="GP35">
        <v>2.4316399999999998</v>
      </c>
      <c r="GQ35">
        <v>35.545099999999998</v>
      </c>
      <c r="GR35">
        <v>14.517300000000001</v>
      </c>
      <c r="GS35">
        <v>18</v>
      </c>
      <c r="GT35">
        <v>641.26300000000003</v>
      </c>
      <c r="GU35">
        <v>334.49799999999999</v>
      </c>
      <c r="GV35">
        <v>26.593299999999999</v>
      </c>
      <c r="GW35">
        <v>25.466100000000001</v>
      </c>
      <c r="GX35">
        <v>29.999300000000002</v>
      </c>
      <c r="GY35">
        <v>25.509399999999999</v>
      </c>
      <c r="GZ35">
        <v>25.4969</v>
      </c>
      <c r="HA35">
        <v>20.829000000000001</v>
      </c>
      <c r="HB35">
        <v>20</v>
      </c>
      <c r="HC35">
        <v>-30</v>
      </c>
      <c r="HD35">
        <v>26.57</v>
      </c>
      <c r="HE35">
        <v>400.435</v>
      </c>
      <c r="HF35">
        <v>0</v>
      </c>
      <c r="HG35">
        <v>100.27500000000001</v>
      </c>
      <c r="HH35">
        <v>93.297300000000007</v>
      </c>
    </row>
    <row r="36" spans="1:216" x14ac:dyDescent="0.2">
      <c r="A36">
        <v>18</v>
      </c>
      <c r="B36">
        <v>1690148401</v>
      </c>
      <c r="C36">
        <v>1037.9000000953699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1690148401</v>
      </c>
      <c r="M36">
        <f t="shared" si="0"/>
        <v>1.0438790153580663E-3</v>
      </c>
      <c r="N36">
        <f t="shared" si="1"/>
        <v>1.0438790153580664</v>
      </c>
      <c r="O36">
        <f t="shared" si="2"/>
        <v>-0.78058173717533119</v>
      </c>
      <c r="P36">
        <f t="shared" si="3"/>
        <v>400.00799999999998</v>
      </c>
      <c r="Q36">
        <f t="shared" si="4"/>
        <v>405.97487744988251</v>
      </c>
      <c r="R36">
        <f t="shared" si="5"/>
        <v>40.876509406561034</v>
      </c>
      <c r="S36">
        <f t="shared" si="6"/>
        <v>40.275720698303999</v>
      </c>
      <c r="T36">
        <f t="shared" si="7"/>
        <v>9.8036646955471304E-2</v>
      </c>
      <c r="U36">
        <f t="shared" si="8"/>
        <v>2.9407050594674553</v>
      </c>
      <c r="V36">
        <f t="shared" si="9"/>
        <v>9.6256483371063475E-2</v>
      </c>
      <c r="W36">
        <f t="shared" si="10"/>
        <v>6.0317550334219844E-2</v>
      </c>
      <c r="X36">
        <f t="shared" si="11"/>
        <v>3.3131582565269464</v>
      </c>
      <c r="Y36">
        <f t="shared" si="12"/>
        <v>25.337310468006606</v>
      </c>
      <c r="Z36">
        <f t="shared" si="13"/>
        <v>24.987500000000001</v>
      </c>
      <c r="AA36">
        <f t="shared" si="14"/>
        <v>3.1773087428383699</v>
      </c>
      <c r="AB36">
        <f t="shared" si="15"/>
        <v>64.19923808515378</v>
      </c>
      <c r="AC36">
        <f t="shared" si="16"/>
        <v>2.1140705737632</v>
      </c>
      <c r="AD36">
        <f t="shared" si="17"/>
        <v>3.2929838995271243</v>
      </c>
      <c r="AE36">
        <f t="shared" si="18"/>
        <v>1.06323816907517</v>
      </c>
      <c r="AF36">
        <f t="shared" si="19"/>
        <v>-46.035064577290726</v>
      </c>
      <c r="AG36">
        <f t="shared" si="20"/>
        <v>95.297967919888109</v>
      </c>
      <c r="AH36">
        <f t="shared" si="21"/>
        <v>6.8746625485084305</v>
      </c>
      <c r="AI36">
        <f t="shared" si="22"/>
        <v>59.450724147632762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53464.598475868312</v>
      </c>
      <c r="AO36">
        <f t="shared" si="26"/>
        <v>20.040800000000001</v>
      </c>
      <c r="AP36">
        <f t="shared" si="27"/>
        <v>16.893674371257486</v>
      </c>
      <c r="AQ36">
        <f t="shared" si="28"/>
        <v>0.84296407185628741</v>
      </c>
      <c r="AR36">
        <f t="shared" si="29"/>
        <v>0.16532065868263474</v>
      </c>
      <c r="AS36">
        <v>1690148401</v>
      </c>
      <c r="AT36">
        <v>400.00799999999998</v>
      </c>
      <c r="AU36">
        <v>399.64499999999998</v>
      </c>
      <c r="AV36">
        <v>20.996400000000001</v>
      </c>
      <c r="AW36">
        <v>19.974499999999999</v>
      </c>
      <c r="AX36">
        <v>403.47199999999998</v>
      </c>
      <c r="AY36">
        <v>21.121700000000001</v>
      </c>
      <c r="AZ36">
        <v>600.03599999999994</v>
      </c>
      <c r="BA36">
        <v>100.587</v>
      </c>
      <c r="BB36">
        <v>0.100288</v>
      </c>
      <c r="BC36">
        <v>25.5886</v>
      </c>
      <c r="BD36">
        <v>24.987500000000001</v>
      </c>
      <c r="BE36">
        <v>999.9</v>
      </c>
      <c r="BF36">
        <v>0</v>
      </c>
      <c r="BG36">
        <v>0</v>
      </c>
      <c r="BH36">
        <v>10005</v>
      </c>
      <c r="BI36">
        <v>0</v>
      </c>
      <c r="BJ36">
        <v>1010.71</v>
      </c>
      <c r="BK36">
        <v>0.363068</v>
      </c>
      <c r="BL36">
        <v>408.58699999999999</v>
      </c>
      <c r="BM36">
        <v>407.79</v>
      </c>
      <c r="BN36">
        <v>1.0218799999999999</v>
      </c>
      <c r="BO36">
        <v>399.64499999999998</v>
      </c>
      <c r="BP36">
        <v>19.974499999999999</v>
      </c>
      <c r="BQ36">
        <v>2.1119599999999998</v>
      </c>
      <c r="BR36">
        <v>2.0091700000000001</v>
      </c>
      <c r="BS36">
        <v>18.309699999999999</v>
      </c>
      <c r="BT36">
        <v>17.5168</v>
      </c>
      <c r="BU36">
        <v>20.040800000000001</v>
      </c>
      <c r="BV36">
        <v>0.90097099999999997</v>
      </c>
      <c r="BW36">
        <v>9.9029199999999998E-2</v>
      </c>
      <c r="BX36">
        <v>0</v>
      </c>
      <c r="BY36">
        <v>2.3458999999999999</v>
      </c>
      <c r="BZ36">
        <v>0</v>
      </c>
      <c r="CA36">
        <v>1745.83</v>
      </c>
      <c r="CB36">
        <v>154.744</v>
      </c>
      <c r="CC36">
        <v>32.75</v>
      </c>
      <c r="CD36">
        <v>38</v>
      </c>
      <c r="CE36">
        <v>35.811999999999998</v>
      </c>
      <c r="CF36">
        <v>36.686999999999998</v>
      </c>
      <c r="CG36">
        <v>33.936999999999998</v>
      </c>
      <c r="CH36">
        <v>18.059999999999999</v>
      </c>
      <c r="CI36">
        <v>1.98</v>
      </c>
      <c r="CJ36">
        <v>0</v>
      </c>
      <c r="CK36">
        <v>1690148413.3</v>
      </c>
      <c r="CL36">
        <v>0</v>
      </c>
      <c r="CM36">
        <v>1690147242.0999999</v>
      </c>
      <c r="CN36" t="s">
        <v>350</v>
      </c>
      <c r="CO36">
        <v>1690147242.0999999</v>
      </c>
      <c r="CP36">
        <v>1690147227.0999999</v>
      </c>
      <c r="CQ36">
        <v>21</v>
      </c>
      <c r="CR36">
        <v>-0.14099999999999999</v>
      </c>
      <c r="CS36">
        <v>3.3000000000000002E-2</v>
      </c>
      <c r="CT36">
        <v>-3.464</v>
      </c>
      <c r="CU36">
        <v>-0.125</v>
      </c>
      <c r="CV36">
        <v>415</v>
      </c>
      <c r="CW36">
        <v>20</v>
      </c>
      <c r="CX36">
        <v>0.09</v>
      </c>
      <c r="CY36">
        <v>0.06</v>
      </c>
      <c r="CZ36">
        <v>-0.81793667271038895</v>
      </c>
      <c r="DA36">
        <v>-0.22725355901098199</v>
      </c>
      <c r="DB36">
        <v>5.4661177144498599E-2</v>
      </c>
      <c r="DC36">
        <v>1</v>
      </c>
      <c r="DD36">
        <v>399.69095238095201</v>
      </c>
      <c r="DE36">
        <v>-0.67129870129729197</v>
      </c>
      <c r="DF36">
        <v>7.6338516890207306E-2</v>
      </c>
      <c r="DG36">
        <v>-1</v>
      </c>
      <c r="DH36">
        <v>19.992428571428601</v>
      </c>
      <c r="DI36">
        <v>-0.11026284012029899</v>
      </c>
      <c r="DJ36">
        <v>6.83432871462821E-2</v>
      </c>
      <c r="DK36">
        <v>1</v>
      </c>
      <c r="DL36">
        <v>2</v>
      </c>
      <c r="DM36">
        <v>2</v>
      </c>
      <c r="DN36" t="s">
        <v>351</v>
      </c>
      <c r="DO36">
        <v>3.23644</v>
      </c>
      <c r="DP36">
        <v>2.8405200000000002</v>
      </c>
      <c r="DQ36">
        <v>9.7257700000000002E-2</v>
      </c>
      <c r="DR36">
        <v>9.60815E-2</v>
      </c>
      <c r="DS36">
        <v>0.11043600000000001</v>
      </c>
      <c r="DT36">
        <v>0.103995</v>
      </c>
      <c r="DU36">
        <v>26261.7</v>
      </c>
      <c r="DV36">
        <v>27262</v>
      </c>
      <c r="DW36">
        <v>27233.4</v>
      </c>
      <c r="DX36">
        <v>28314.9</v>
      </c>
      <c r="DY36">
        <v>31916.3</v>
      </c>
      <c r="DZ36">
        <v>33791</v>
      </c>
      <c r="EA36">
        <v>36396.400000000001</v>
      </c>
      <c r="EB36">
        <v>38380.300000000003</v>
      </c>
      <c r="EC36">
        <v>2.2701699999999998</v>
      </c>
      <c r="ED36">
        <v>1.6123000000000001</v>
      </c>
      <c r="EE36">
        <v>6.1094799999999998E-2</v>
      </c>
      <c r="EF36">
        <v>0</v>
      </c>
      <c r="EG36">
        <v>23.984300000000001</v>
      </c>
      <c r="EH36">
        <v>999.9</v>
      </c>
      <c r="EI36">
        <v>47.344999999999999</v>
      </c>
      <c r="EJ36">
        <v>33.183</v>
      </c>
      <c r="EK36">
        <v>24.0258</v>
      </c>
      <c r="EL36">
        <v>62.577800000000003</v>
      </c>
      <c r="EM36">
        <v>37.0593</v>
      </c>
      <c r="EN36">
        <v>1</v>
      </c>
      <c r="EO36">
        <v>-0.15007899999999999</v>
      </c>
      <c r="EP36">
        <v>-1.89541</v>
      </c>
      <c r="EQ36">
        <v>19.921600000000002</v>
      </c>
      <c r="ER36">
        <v>5.2163899999999996</v>
      </c>
      <c r="ES36">
        <v>11.9261</v>
      </c>
      <c r="ET36">
        <v>4.9545500000000002</v>
      </c>
      <c r="EU36">
        <v>3.2970799999999998</v>
      </c>
      <c r="EV36">
        <v>185.9</v>
      </c>
      <c r="EW36">
        <v>9999</v>
      </c>
      <c r="EX36">
        <v>95</v>
      </c>
      <c r="EY36">
        <v>6587.8</v>
      </c>
      <c r="EZ36">
        <v>1.86005</v>
      </c>
      <c r="FA36">
        <v>1.85928</v>
      </c>
      <c r="FB36">
        <v>1.86467</v>
      </c>
      <c r="FC36">
        <v>1.8687100000000001</v>
      </c>
      <c r="FD36">
        <v>1.86364</v>
      </c>
      <c r="FE36">
        <v>1.8635600000000001</v>
      </c>
      <c r="FF36">
        <v>1.8635600000000001</v>
      </c>
      <c r="FG36">
        <v>1.86341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-3.464</v>
      </c>
      <c r="FV36">
        <v>-0.12529999999999999</v>
      </c>
      <c r="FW36">
        <v>-3.4643636363636001</v>
      </c>
      <c r="FX36">
        <v>0</v>
      </c>
      <c r="FY36">
        <v>0</v>
      </c>
      <c r="FZ36">
        <v>0</v>
      </c>
      <c r="GA36">
        <v>-0.12530999999999501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19.3</v>
      </c>
      <c r="GJ36">
        <v>19.600000000000001</v>
      </c>
      <c r="GK36">
        <v>1.0388200000000001</v>
      </c>
      <c r="GL36">
        <v>2.6061999999999999</v>
      </c>
      <c r="GM36">
        <v>1.4489700000000001</v>
      </c>
      <c r="GN36">
        <v>2.2924799999999999</v>
      </c>
      <c r="GO36">
        <v>1.5466299999999999</v>
      </c>
      <c r="GP36">
        <v>2.4194300000000002</v>
      </c>
      <c r="GQ36">
        <v>35.4754</v>
      </c>
      <c r="GR36">
        <v>14.491</v>
      </c>
      <c r="GS36">
        <v>18</v>
      </c>
      <c r="GT36">
        <v>640.88400000000001</v>
      </c>
      <c r="GU36">
        <v>334.33</v>
      </c>
      <c r="GV36">
        <v>26.142399999999999</v>
      </c>
      <c r="GW36">
        <v>25.386399999999998</v>
      </c>
      <c r="GX36">
        <v>29.999700000000001</v>
      </c>
      <c r="GY36">
        <v>25.4192</v>
      </c>
      <c r="GZ36">
        <v>25.409099999999999</v>
      </c>
      <c r="HA36">
        <v>20.805800000000001</v>
      </c>
      <c r="HB36">
        <v>20</v>
      </c>
      <c r="HC36">
        <v>-30</v>
      </c>
      <c r="HD36">
        <v>26.4343</v>
      </c>
      <c r="HE36">
        <v>399.70800000000003</v>
      </c>
      <c r="HF36">
        <v>0</v>
      </c>
      <c r="HG36">
        <v>100.28700000000001</v>
      </c>
      <c r="HH36">
        <v>93.308700000000002</v>
      </c>
    </row>
    <row r="37" spans="1:216" x14ac:dyDescent="0.2">
      <c r="A37">
        <v>19</v>
      </c>
      <c r="B37">
        <v>1690148462</v>
      </c>
      <c r="C37">
        <v>1098.9000000953699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1690148462</v>
      </c>
      <c r="M37">
        <f t="shared" si="0"/>
        <v>1.0394354859412293E-3</v>
      </c>
      <c r="N37">
        <f t="shared" si="1"/>
        <v>1.0394354859412294</v>
      </c>
      <c r="O37">
        <f t="shared" si="2"/>
        <v>-2.1436418917154656</v>
      </c>
      <c r="P37">
        <f t="shared" si="3"/>
        <v>400.11099999999999</v>
      </c>
      <c r="Q37">
        <f t="shared" si="4"/>
        <v>428.76140735084363</v>
      </c>
      <c r="R37">
        <f t="shared" si="5"/>
        <v>43.171744713484102</v>
      </c>
      <c r="S37">
        <f t="shared" si="6"/>
        <v>40.286951327506998</v>
      </c>
      <c r="T37">
        <f t="shared" si="7"/>
        <v>9.7155065360330709E-2</v>
      </c>
      <c r="U37">
        <f t="shared" si="8"/>
        <v>2.9451459238497888</v>
      </c>
      <c r="V37">
        <f t="shared" si="9"/>
        <v>9.5409051396799019E-2</v>
      </c>
      <c r="W37">
        <f t="shared" si="10"/>
        <v>5.9784915934398761E-2</v>
      </c>
      <c r="X37">
        <f t="shared" si="11"/>
        <v>0</v>
      </c>
      <c r="Y37">
        <f t="shared" si="12"/>
        <v>25.319854412111532</v>
      </c>
      <c r="Z37">
        <f t="shared" si="13"/>
        <v>24.991700000000002</v>
      </c>
      <c r="AA37">
        <f t="shared" si="14"/>
        <v>3.1781045033831532</v>
      </c>
      <c r="AB37">
        <f t="shared" si="15"/>
        <v>64.072118135217949</v>
      </c>
      <c r="AC37">
        <f t="shared" si="16"/>
        <v>2.1099471523349997</v>
      </c>
      <c r="AD37">
        <f t="shared" si="17"/>
        <v>3.2930816301127463</v>
      </c>
      <c r="AE37">
        <f t="shared" si="18"/>
        <v>1.0681573510481535</v>
      </c>
      <c r="AF37">
        <f t="shared" si="19"/>
        <v>-45.839104930008212</v>
      </c>
      <c r="AG37">
        <f t="shared" si="20"/>
        <v>94.854399589632266</v>
      </c>
      <c r="AH37">
        <f t="shared" si="21"/>
        <v>6.8325077734444886</v>
      </c>
      <c r="AI37">
        <f t="shared" si="22"/>
        <v>55.847802433068544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53594.178640697413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1690148462</v>
      </c>
      <c r="AT37">
        <v>400.11099999999999</v>
      </c>
      <c r="AU37">
        <v>398.38299999999998</v>
      </c>
      <c r="AV37">
        <v>20.954999999999998</v>
      </c>
      <c r="AW37">
        <v>19.937200000000001</v>
      </c>
      <c r="AX37">
        <v>403.57499999999999</v>
      </c>
      <c r="AY37">
        <v>21.080300000000001</v>
      </c>
      <c r="AZ37">
        <v>599.91399999999999</v>
      </c>
      <c r="BA37">
        <v>100.59</v>
      </c>
      <c r="BB37">
        <v>9.9436999999999998E-2</v>
      </c>
      <c r="BC37">
        <v>25.589099999999998</v>
      </c>
      <c r="BD37">
        <v>24.991700000000002</v>
      </c>
      <c r="BE37">
        <v>999.9</v>
      </c>
      <c r="BF37">
        <v>0</v>
      </c>
      <c r="BG37">
        <v>0</v>
      </c>
      <c r="BH37">
        <v>10030</v>
      </c>
      <c r="BI37">
        <v>0</v>
      </c>
      <c r="BJ37">
        <v>834.95699999999999</v>
      </c>
      <c r="BK37">
        <v>1.7277800000000001</v>
      </c>
      <c r="BL37">
        <v>408.67500000000001</v>
      </c>
      <c r="BM37">
        <v>406.48700000000002</v>
      </c>
      <c r="BN37">
        <v>1.0177799999999999</v>
      </c>
      <c r="BO37">
        <v>398.38299999999998</v>
      </c>
      <c r="BP37">
        <v>19.937200000000001</v>
      </c>
      <c r="BQ37">
        <v>2.1078600000000001</v>
      </c>
      <c r="BR37">
        <v>2.0054799999999999</v>
      </c>
      <c r="BS37">
        <v>18.278700000000001</v>
      </c>
      <c r="BT37">
        <v>17.4876</v>
      </c>
      <c r="BU37">
        <v>0</v>
      </c>
      <c r="BV37">
        <v>0</v>
      </c>
      <c r="BW37">
        <v>0</v>
      </c>
      <c r="BX37">
        <v>0</v>
      </c>
      <c r="BY37">
        <v>0.79</v>
      </c>
      <c r="BZ37">
        <v>0</v>
      </c>
      <c r="CA37">
        <v>1230.8800000000001</v>
      </c>
      <c r="CB37">
        <v>4.6900000000000004</v>
      </c>
      <c r="CC37">
        <v>32.561999999999998</v>
      </c>
      <c r="CD37">
        <v>37.936999999999998</v>
      </c>
      <c r="CE37">
        <v>35.686999999999998</v>
      </c>
      <c r="CF37">
        <v>36.625</v>
      </c>
      <c r="CG37">
        <v>33.75</v>
      </c>
      <c r="CH37">
        <v>0</v>
      </c>
      <c r="CI37">
        <v>0</v>
      </c>
      <c r="CJ37">
        <v>0</v>
      </c>
      <c r="CK37">
        <v>1690148474</v>
      </c>
      <c r="CL37">
        <v>0</v>
      </c>
      <c r="CM37">
        <v>1690147242.0999999</v>
      </c>
      <c r="CN37" t="s">
        <v>350</v>
      </c>
      <c r="CO37">
        <v>1690147242.0999999</v>
      </c>
      <c r="CP37">
        <v>1690147227.0999999</v>
      </c>
      <c r="CQ37">
        <v>21</v>
      </c>
      <c r="CR37">
        <v>-0.14099999999999999</v>
      </c>
      <c r="CS37">
        <v>3.3000000000000002E-2</v>
      </c>
      <c r="CT37">
        <v>-3.464</v>
      </c>
      <c r="CU37">
        <v>-0.125</v>
      </c>
      <c r="CV37">
        <v>415</v>
      </c>
      <c r="CW37">
        <v>20</v>
      </c>
      <c r="CX37">
        <v>0.09</v>
      </c>
      <c r="CY37">
        <v>0.06</v>
      </c>
      <c r="CZ37">
        <v>-2.0294126450629801</v>
      </c>
      <c r="DA37">
        <v>-0.70938905980620803</v>
      </c>
      <c r="DB37">
        <v>8.3554473778106403E-2</v>
      </c>
      <c r="DC37">
        <v>1</v>
      </c>
      <c r="DD37">
        <v>398.56234999999998</v>
      </c>
      <c r="DE37">
        <v>-1.0223909774429101</v>
      </c>
      <c r="DF37">
        <v>0.10370210942889301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3.2362299999999999</v>
      </c>
      <c r="DP37">
        <v>2.83989</v>
      </c>
      <c r="DQ37">
        <v>9.7297300000000003E-2</v>
      </c>
      <c r="DR37">
        <v>9.5869499999999996E-2</v>
      </c>
      <c r="DS37">
        <v>0.110305</v>
      </c>
      <c r="DT37">
        <v>0.10388</v>
      </c>
      <c r="DU37">
        <v>26264.2</v>
      </c>
      <c r="DV37">
        <v>27269.3</v>
      </c>
      <c r="DW37">
        <v>27237</v>
      </c>
      <c r="DX37">
        <v>28315.599999999999</v>
      </c>
      <c r="DY37">
        <v>31925.3</v>
      </c>
      <c r="DZ37">
        <v>33796.400000000001</v>
      </c>
      <c r="EA37">
        <v>36401.5</v>
      </c>
      <c r="EB37">
        <v>38381.599999999999</v>
      </c>
      <c r="EC37">
        <v>2.27075</v>
      </c>
      <c r="ED37">
        <v>1.6129199999999999</v>
      </c>
      <c r="EE37">
        <v>6.1541800000000001E-2</v>
      </c>
      <c r="EF37">
        <v>0</v>
      </c>
      <c r="EG37">
        <v>23.981100000000001</v>
      </c>
      <c r="EH37">
        <v>999.9</v>
      </c>
      <c r="EI37">
        <v>47.271000000000001</v>
      </c>
      <c r="EJ37">
        <v>33.183</v>
      </c>
      <c r="EK37">
        <v>23.985499999999998</v>
      </c>
      <c r="EL37">
        <v>62.477800000000002</v>
      </c>
      <c r="EM37">
        <v>37.1875</v>
      </c>
      <c r="EN37">
        <v>1</v>
      </c>
      <c r="EO37">
        <v>-0.15418999999999999</v>
      </c>
      <c r="EP37">
        <v>-1.59324</v>
      </c>
      <c r="EQ37">
        <v>19.9497</v>
      </c>
      <c r="ER37">
        <v>5.21624</v>
      </c>
      <c r="ES37">
        <v>11.9261</v>
      </c>
      <c r="ET37">
        <v>4.9547499999999998</v>
      </c>
      <c r="EU37">
        <v>3.2970799999999998</v>
      </c>
      <c r="EV37">
        <v>185.9</v>
      </c>
      <c r="EW37">
        <v>9999</v>
      </c>
      <c r="EX37">
        <v>95</v>
      </c>
      <c r="EY37">
        <v>6588.9</v>
      </c>
      <c r="EZ37">
        <v>1.86005</v>
      </c>
      <c r="FA37">
        <v>1.85928</v>
      </c>
      <c r="FB37">
        <v>1.86467</v>
      </c>
      <c r="FC37">
        <v>1.8687199999999999</v>
      </c>
      <c r="FD37">
        <v>1.86368</v>
      </c>
      <c r="FE37">
        <v>1.8635600000000001</v>
      </c>
      <c r="FF37">
        <v>1.8635600000000001</v>
      </c>
      <c r="FG37">
        <v>1.86341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-3.464</v>
      </c>
      <c r="FV37">
        <v>-0.12529999999999999</v>
      </c>
      <c r="FW37">
        <v>-3.4643636363636001</v>
      </c>
      <c r="FX37">
        <v>0</v>
      </c>
      <c r="FY37">
        <v>0</v>
      </c>
      <c r="FZ37">
        <v>0</v>
      </c>
      <c r="GA37">
        <v>-0.12530999999999501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20.3</v>
      </c>
      <c r="GJ37">
        <v>20.6</v>
      </c>
      <c r="GK37">
        <v>1.0363800000000001</v>
      </c>
      <c r="GL37">
        <v>2.6061999999999999</v>
      </c>
      <c r="GM37">
        <v>1.4489700000000001</v>
      </c>
      <c r="GN37">
        <v>2.2924799999999999</v>
      </c>
      <c r="GO37">
        <v>1.5466299999999999</v>
      </c>
      <c r="GP37">
        <v>2.4584999999999999</v>
      </c>
      <c r="GQ37">
        <v>35.405900000000003</v>
      </c>
      <c r="GR37">
        <v>14.5085</v>
      </c>
      <c r="GS37">
        <v>18</v>
      </c>
      <c r="GT37">
        <v>640.45799999999997</v>
      </c>
      <c r="GU37">
        <v>334.20299999999997</v>
      </c>
      <c r="GV37">
        <v>26.6172</v>
      </c>
      <c r="GW37">
        <v>25.323499999999999</v>
      </c>
      <c r="GX37">
        <v>29.999700000000001</v>
      </c>
      <c r="GY37">
        <v>25.345300000000002</v>
      </c>
      <c r="GZ37">
        <v>25.334499999999998</v>
      </c>
      <c r="HA37">
        <v>20.7605</v>
      </c>
      <c r="HB37">
        <v>20</v>
      </c>
      <c r="HC37">
        <v>-30</v>
      </c>
      <c r="HD37">
        <v>26.6203</v>
      </c>
      <c r="HE37">
        <v>398.42899999999997</v>
      </c>
      <c r="HF37">
        <v>0</v>
      </c>
      <c r="HG37">
        <v>100.3</v>
      </c>
      <c r="HH37">
        <v>93.311599999999999</v>
      </c>
    </row>
    <row r="38" spans="1:216" x14ac:dyDescent="0.2">
      <c r="A38">
        <v>20</v>
      </c>
      <c r="B38">
        <v>1690148534</v>
      </c>
      <c r="C38">
        <v>1170.9000000953699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1690148534</v>
      </c>
      <c r="M38">
        <f t="shared" si="0"/>
        <v>3.495122197500097E-4</v>
      </c>
      <c r="N38">
        <f t="shared" si="1"/>
        <v>0.34951221975000968</v>
      </c>
      <c r="O38">
        <f t="shared" si="2"/>
        <v>10.127750218211911</v>
      </c>
      <c r="P38">
        <f t="shared" si="3"/>
        <v>399.41800000000001</v>
      </c>
      <c r="Q38">
        <f t="shared" si="4"/>
        <v>-128.51241506787872</v>
      </c>
      <c r="R38">
        <f t="shared" si="5"/>
        <v>-12.940014027744311</v>
      </c>
      <c r="S38">
        <f t="shared" si="6"/>
        <v>40.217705971859999</v>
      </c>
      <c r="T38">
        <f t="shared" si="7"/>
        <v>3.0992347639952379E-2</v>
      </c>
      <c r="U38">
        <f t="shared" si="8"/>
        <v>2.9382298303274217</v>
      </c>
      <c r="V38">
        <f t="shared" si="9"/>
        <v>3.0811874889128572E-2</v>
      </c>
      <c r="W38">
        <f t="shared" si="10"/>
        <v>1.9273548812431651E-2</v>
      </c>
      <c r="X38">
        <f t="shared" si="11"/>
        <v>297.68386500000003</v>
      </c>
      <c r="Y38">
        <f t="shared" si="12"/>
        <v>26.260228180272165</v>
      </c>
      <c r="Z38">
        <f t="shared" si="13"/>
        <v>24.836099999999998</v>
      </c>
      <c r="AA38">
        <f t="shared" si="14"/>
        <v>3.1487394890127742</v>
      </c>
      <c r="AB38">
        <f t="shared" si="15"/>
        <v>65.588115077472352</v>
      </c>
      <c r="AC38">
        <f t="shared" si="16"/>
        <v>2.0359673693999998</v>
      </c>
      <c r="AD38">
        <f t="shared" si="17"/>
        <v>3.1041711855800784</v>
      </c>
      <c r="AE38">
        <f t="shared" si="18"/>
        <v>1.1127721196127744</v>
      </c>
      <c r="AF38">
        <f t="shared" si="19"/>
        <v>-15.413488890975428</v>
      </c>
      <c r="AG38">
        <f t="shared" si="20"/>
        <v>-37.795635001768922</v>
      </c>
      <c r="AH38">
        <f t="shared" si="21"/>
        <v>-2.713171130306423</v>
      </c>
      <c r="AI38">
        <f t="shared" si="22"/>
        <v>241.76156997694926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53570.296737085038</v>
      </c>
      <c r="AO38">
        <f t="shared" si="26"/>
        <v>1799.89</v>
      </c>
      <c r="AP38">
        <f t="shared" si="27"/>
        <v>1517.3072999999999</v>
      </c>
      <c r="AQ38">
        <f t="shared" si="28"/>
        <v>0.8430000166676852</v>
      </c>
      <c r="AR38">
        <f t="shared" si="29"/>
        <v>0.16539003216863252</v>
      </c>
      <c r="AS38">
        <v>1690148534</v>
      </c>
      <c r="AT38">
        <v>399.41800000000001</v>
      </c>
      <c r="AU38">
        <v>409.68400000000003</v>
      </c>
      <c r="AV38">
        <v>20.22</v>
      </c>
      <c r="AW38">
        <v>19.877600000000001</v>
      </c>
      <c r="AX38">
        <v>402.88200000000001</v>
      </c>
      <c r="AY38">
        <v>20.345300000000002</v>
      </c>
      <c r="AZ38">
        <v>600.07899999999995</v>
      </c>
      <c r="BA38">
        <v>100.59</v>
      </c>
      <c r="BB38">
        <v>0.10077</v>
      </c>
      <c r="BC38">
        <v>24.5975</v>
      </c>
      <c r="BD38">
        <v>24.836099999999998</v>
      </c>
      <c r="BE38">
        <v>999.9</v>
      </c>
      <c r="BF38">
        <v>0</v>
      </c>
      <c r="BG38">
        <v>0</v>
      </c>
      <c r="BH38">
        <v>9990.6200000000008</v>
      </c>
      <c r="BI38">
        <v>0</v>
      </c>
      <c r="BJ38">
        <v>605.43899999999996</v>
      </c>
      <c r="BK38">
        <v>-10.2658</v>
      </c>
      <c r="BL38">
        <v>407.661</v>
      </c>
      <c r="BM38">
        <v>417.99200000000002</v>
      </c>
      <c r="BN38">
        <v>0.34241100000000002</v>
      </c>
      <c r="BO38">
        <v>409.68400000000003</v>
      </c>
      <c r="BP38">
        <v>19.877600000000001</v>
      </c>
      <c r="BQ38">
        <v>2.0339299999999998</v>
      </c>
      <c r="BR38">
        <v>1.99949</v>
      </c>
      <c r="BS38">
        <v>17.710999999999999</v>
      </c>
      <c r="BT38">
        <v>17.440300000000001</v>
      </c>
      <c r="BU38">
        <v>1799.89</v>
      </c>
      <c r="BV38">
        <v>0.9</v>
      </c>
      <c r="BW38">
        <v>9.99998E-2</v>
      </c>
      <c r="BX38">
        <v>0</v>
      </c>
      <c r="BY38">
        <v>2.069</v>
      </c>
      <c r="BZ38">
        <v>0</v>
      </c>
      <c r="CA38">
        <v>15072.4</v>
      </c>
      <c r="CB38">
        <v>13894.1</v>
      </c>
      <c r="CC38">
        <v>34.061999999999998</v>
      </c>
      <c r="CD38">
        <v>37.875</v>
      </c>
      <c r="CE38">
        <v>35.875</v>
      </c>
      <c r="CF38">
        <v>36.686999999999998</v>
      </c>
      <c r="CG38">
        <v>34.5</v>
      </c>
      <c r="CH38">
        <v>1619.9</v>
      </c>
      <c r="CI38">
        <v>179.99</v>
      </c>
      <c r="CJ38">
        <v>0</v>
      </c>
      <c r="CK38">
        <v>1690148546.7</v>
      </c>
      <c r="CL38">
        <v>0</v>
      </c>
      <c r="CM38">
        <v>1690147242.0999999</v>
      </c>
      <c r="CN38" t="s">
        <v>350</v>
      </c>
      <c r="CO38">
        <v>1690147242.0999999</v>
      </c>
      <c r="CP38">
        <v>1690147227.0999999</v>
      </c>
      <c r="CQ38">
        <v>21</v>
      </c>
      <c r="CR38">
        <v>-0.14099999999999999</v>
      </c>
      <c r="CS38">
        <v>3.3000000000000002E-2</v>
      </c>
      <c r="CT38">
        <v>-3.464</v>
      </c>
      <c r="CU38">
        <v>-0.125</v>
      </c>
      <c r="CV38">
        <v>415</v>
      </c>
      <c r="CW38">
        <v>20</v>
      </c>
      <c r="CX38">
        <v>0.09</v>
      </c>
      <c r="CY38">
        <v>0.06</v>
      </c>
      <c r="CZ38">
        <v>9.8102262592456793</v>
      </c>
      <c r="DA38">
        <v>1.8613908206673</v>
      </c>
      <c r="DB38">
        <v>0.18364090450200801</v>
      </c>
      <c r="DC38">
        <v>1</v>
      </c>
      <c r="DD38">
        <v>409.05980952380997</v>
      </c>
      <c r="DE38">
        <v>3.58979220779241</v>
      </c>
      <c r="DF38">
        <v>0.36689879479712301</v>
      </c>
      <c r="DG38">
        <v>-1</v>
      </c>
      <c r="DH38">
        <v>1799.9575</v>
      </c>
      <c r="DI38">
        <v>0.16474026032355299</v>
      </c>
      <c r="DJ38">
        <v>9.6998711331622897E-2</v>
      </c>
      <c r="DK38">
        <v>1</v>
      </c>
      <c r="DL38">
        <v>2</v>
      </c>
      <c r="DM38">
        <v>2</v>
      </c>
      <c r="DN38" t="s">
        <v>351</v>
      </c>
      <c r="DO38">
        <v>3.23664</v>
      </c>
      <c r="DP38">
        <v>2.8408699999999998</v>
      </c>
      <c r="DQ38">
        <v>9.7184300000000001E-2</v>
      </c>
      <c r="DR38">
        <v>9.7962599999999997E-2</v>
      </c>
      <c r="DS38">
        <v>0.107603</v>
      </c>
      <c r="DT38">
        <v>0.103684</v>
      </c>
      <c r="DU38">
        <v>26270.5</v>
      </c>
      <c r="DV38">
        <v>27209.200000000001</v>
      </c>
      <c r="DW38">
        <v>27239.9</v>
      </c>
      <c r="DX38">
        <v>28318.5</v>
      </c>
      <c r="DY38">
        <v>32027.3</v>
      </c>
      <c r="DZ38">
        <v>33807.800000000003</v>
      </c>
      <c r="EA38">
        <v>36405.5</v>
      </c>
      <c r="EB38">
        <v>38386.300000000003</v>
      </c>
      <c r="EC38">
        <v>2.2708499999999998</v>
      </c>
      <c r="ED38">
        <v>1.61338</v>
      </c>
      <c r="EE38">
        <v>8.2030900000000004E-2</v>
      </c>
      <c r="EF38">
        <v>0</v>
      </c>
      <c r="EG38">
        <v>23.488399999999999</v>
      </c>
      <c r="EH38">
        <v>999.9</v>
      </c>
      <c r="EI38">
        <v>47.18</v>
      </c>
      <c r="EJ38">
        <v>33.183</v>
      </c>
      <c r="EK38">
        <v>23.941500000000001</v>
      </c>
      <c r="EL38">
        <v>63.047800000000002</v>
      </c>
      <c r="EM38">
        <v>37.203499999999998</v>
      </c>
      <c r="EN38">
        <v>1</v>
      </c>
      <c r="EO38">
        <v>-0.13532</v>
      </c>
      <c r="EP38">
        <v>6.7207999999999997</v>
      </c>
      <c r="EQ38">
        <v>19.2806</v>
      </c>
      <c r="ER38">
        <v>5.2175900000000004</v>
      </c>
      <c r="ES38">
        <v>11.9321</v>
      </c>
      <c r="ET38">
        <v>4.9555999999999996</v>
      </c>
      <c r="EU38">
        <v>3.29705</v>
      </c>
      <c r="EV38">
        <v>185.9</v>
      </c>
      <c r="EW38">
        <v>9999</v>
      </c>
      <c r="EX38">
        <v>95</v>
      </c>
      <c r="EY38">
        <v>6590.5</v>
      </c>
      <c r="EZ38">
        <v>1.8599300000000001</v>
      </c>
      <c r="FA38">
        <v>1.8591500000000001</v>
      </c>
      <c r="FB38">
        <v>1.86456</v>
      </c>
      <c r="FC38">
        <v>1.8685499999999999</v>
      </c>
      <c r="FD38">
        <v>1.8634999999999999</v>
      </c>
      <c r="FE38">
        <v>1.8633900000000001</v>
      </c>
      <c r="FF38">
        <v>1.8634599999999999</v>
      </c>
      <c r="FG38">
        <v>1.8633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-3.464</v>
      </c>
      <c r="FV38">
        <v>-0.12529999999999999</v>
      </c>
      <c r="FW38">
        <v>-3.4643636363636001</v>
      </c>
      <c r="FX38">
        <v>0</v>
      </c>
      <c r="FY38">
        <v>0</v>
      </c>
      <c r="FZ38">
        <v>0</v>
      </c>
      <c r="GA38">
        <v>-0.12530999999999501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21.5</v>
      </c>
      <c r="GJ38">
        <v>21.8</v>
      </c>
      <c r="GK38">
        <v>1.0607899999999999</v>
      </c>
      <c r="GL38">
        <v>2.6049799999999999</v>
      </c>
      <c r="GM38">
        <v>1.4489700000000001</v>
      </c>
      <c r="GN38">
        <v>2.2924799999999999</v>
      </c>
      <c r="GO38">
        <v>1.5466299999999999</v>
      </c>
      <c r="GP38">
        <v>2.4706999999999999</v>
      </c>
      <c r="GQ38">
        <v>35.429099999999998</v>
      </c>
      <c r="GR38">
        <v>14.368399999999999</v>
      </c>
      <c r="GS38">
        <v>18</v>
      </c>
      <c r="GT38">
        <v>639.57100000000003</v>
      </c>
      <c r="GU38">
        <v>333.911</v>
      </c>
      <c r="GV38">
        <v>18.044799999999999</v>
      </c>
      <c r="GW38">
        <v>25.280899999999999</v>
      </c>
      <c r="GX38">
        <v>29.9983</v>
      </c>
      <c r="GY38">
        <v>25.2605</v>
      </c>
      <c r="GZ38">
        <v>25.2484</v>
      </c>
      <c r="HA38">
        <v>21.228300000000001</v>
      </c>
      <c r="HB38">
        <v>20</v>
      </c>
      <c r="HC38">
        <v>-30</v>
      </c>
      <c r="HD38">
        <v>22.288599999999999</v>
      </c>
      <c r="HE38">
        <v>409.834</v>
      </c>
      <c r="HF38">
        <v>0</v>
      </c>
      <c r="HG38">
        <v>100.31100000000001</v>
      </c>
      <c r="HH38">
        <v>93.322199999999995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2023-07-23T13:42:17Z</dcterms:created>
  <dcterms:modified xsi:type="dcterms:W3CDTF">2023-07-25T17:12:25Z</dcterms:modified>
</cp:coreProperties>
</file>