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D9CB183A-ACE7-B143-B1AE-16D40D45C10F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S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S36" i="1"/>
  <c r="P36" i="1"/>
  <c r="O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/>
  <c r="P34" i="1" s="1"/>
  <c r="AD34" i="1"/>
  <c r="AC34" i="1"/>
  <c r="AB34" i="1"/>
  <c r="U34" i="1"/>
  <c r="S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S33" i="1"/>
  <c r="AR32" i="1"/>
  <c r="AQ32" i="1"/>
  <c r="AO32" i="1"/>
  <c r="X32" i="1" s="1"/>
  <c r="AN32" i="1"/>
  <c r="AM32" i="1"/>
  <c r="AL32" i="1"/>
  <c r="N32" i="1" s="1"/>
  <c r="M32" i="1" s="1"/>
  <c r="AD32" i="1"/>
  <c r="AC32" i="1"/>
  <c r="AB32" i="1" s="1"/>
  <c r="U32" i="1"/>
  <c r="S32" i="1"/>
  <c r="P32" i="1"/>
  <c r="O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/>
  <c r="P30" i="1" s="1"/>
  <c r="AD30" i="1"/>
  <c r="AC30" i="1"/>
  <c r="AB30" i="1"/>
  <c r="U30" i="1"/>
  <c r="S30" i="1"/>
  <c r="AR29" i="1"/>
  <c r="AQ29" i="1"/>
  <c r="AO29" i="1"/>
  <c r="AP29" i="1" s="1"/>
  <c r="AN29" i="1"/>
  <c r="AM29" i="1"/>
  <c r="AL29" i="1"/>
  <c r="P29" i="1" s="1"/>
  <c r="AD29" i="1"/>
  <c r="AC29" i="1"/>
  <c r="AB29" i="1" s="1"/>
  <c r="U29" i="1"/>
  <c r="S29" i="1"/>
  <c r="AR28" i="1"/>
  <c r="AQ28" i="1"/>
  <c r="AO28" i="1"/>
  <c r="AP28" i="1" s="1"/>
  <c r="AN28" i="1"/>
  <c r="AM28" i="1"/>
  <c r="AL28" i="1"/>
  <c r="N28" i="1" s="1"/>
  <c r="M28" i="1" s="1"/>
  <c r="AD28" i="1"/>
  <c r="AC28" i="1"/>
  <c r="AB28" i="1" s="1"/>
  <c r="U28" i="1"/>
  <c r="S28" i="1"/>
  <c r="P28" i="1"/>
  <c r="O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L26" i="1"/>
  <c r="P26" i="1" s="1"/>
  <c r="AD26" i="1"/>
  <c r="AC26" i="1"/>
  <c r="AB26" i="1"/>
  <c r="U26" i="1"/>
  <c r="S26" i="1"/>
  <c r="AR25" i="1"/>
  <c r="AQ25" i="1"/>
  <c r="AO25" i="1"/>
  <c r="AP25" i="1" s="1"/>
  <c r="AN25" i="1"/>
  <c r="AL25" i="1"/>
  <c r="P25" i="1" s="1"/>
  <c r="AD25" i="1"/>
  <c r="AC25" i="1"/>
  <c r="AB25" i="1"/>
  <c r="U25" i="1"/>
  <c r="S25" i="1"/>
  <c r="AR24" i="1"/>
  <c r="AQ24" i="1"/>
  <c r="AO24" i="1"/>
  <c r="AP24" i="1" s="1"/>
  <c r="AN24" i="1"/>
  <c r="AM24" i="1"/>
  <c r="AL24" i="1"/>
  <c r="N24" i="1" s="1"/>
  <c r="M24" i="1" s="1"/>
  <c r="AD24" i="1"/>
  <c r="AC24" i="1"/>
  <c r="AB24" i="1" s="1"/>
  <c r="U24" i="1"/>
  <c r="S24" i="1"/>
  <c r="P24" i="1"/>
  <c r="O24" i="1"/>
  <c r="AR23" i="1"/>
  <c r="AQ23" i="1"/>
  <c r="AO23" i="1"/>
  <c r="AP23" i="1" s="1"/>
  <c r="AN23" i="1"/>
  <c r="AL23" i="1" s="1"/>
  <c r="AD23" i="1"/>
  <c r="AC23" i="1"/>
  <c r="AB23" i="1" s="1"/>
  <c r="U23" i="1"/>
  <c r="AR22" i="1"/>
  <c r="AQ22" i="1"/>
  <c r="AO22" i="1"/>
  <c r="AP22" i="1" s="1"/>
  <c r="AN22" i="1"/>
  <c r="AL22" i="1"/>
  <c r="P22" i="1" s="1"/>
  <c r="AD22" i="1"/>
  <c r="AC22" i="1"/>
  <c r="AB22" i="1"/>
  <c r="U22" i="1"/>
  <c r="S22" i="1"/>
  <c r="AR21" i="1"/>
  <c r="AQ21" i="1"/>
  <c r="AO21" i="1"/>
  <c r="AP21" i="1" s="1"/>
  <c r="AN21" i="1"/>
  <c r="AL21" i="1"/>
  <c r="P21" i="1" s="1"/>
  <c r="AD21" i="1"/>
  <c r="AC21" i="1"/>
  <c r="AB21" i="1"/>
  <c r="U21" i="1"/>
  <c r="S21" i="1"/>
  <c r="AR20" i="1"/>
  <c r="AQ20" i="1"/>
  <c r="AO20" i="1"/>
  <c r="X20" i="1" s="1"/>
  <c r="AN20" i="1"/>
  <c r="AM20" i="1"/>
  <c r="AL20" i="1"/>
  <c r="N20" i="1" s="1"/>
  <c r="M20" i="1" s="1"/>
  <c r="AD20" i="1"/>
  <c r="AC20" i="1"/>
  <c r="AB20" i="1" s="1"/>
  <c r="U20" i="1"/>
  <c r="S20" i="1"/>
  <c r="P20" i="1"/>
  <c r="O20" i="1"/>
  <c r="AR19" i="1"/>
  <c r="AQ19" i="1"/>
  <c r="AO19" i="1"/>
  <c r="AP19" i="1" s="1"/>
  <c r="AN19" i="1"/>
  <c r="AL19" i="1" s="1"/>
  <c r="AD19" i="1"/>
  <c r="AC19" i="1"/>
  <c r="AB19" i="1" s="1"/>
  <c r="U19" i="1"/>
  <c r="AF28" i="1" l="1"/>
  <c r="AF20" i="1"/>
  <c r="Y32" i="1"/>
  <c r="Z32" i="1" s="1"/>
  <c r="V32" i="1" s="1"/>
  <c r="T32" i="1" s="1"/>
  <c r="W32" i="1" s="1"/>
  <c r="Q32" i="1" s="1"/>
  <c r="R32" i="1" s="1"/>
  <c r="AM19" i="1"/>
  <c r="S19" i="1"/>
  <c r="N19" i="1"/>
  <c r="M19" i="1" s="1"/>
  <c r="P19" i="1"/>
  <c r="O19" i="1"/>
  <c r="AF24" i="1"/>
  <c r="S35" i="1"/>
  <c r="AM35" i="1"/>
  <c r="P35" i="1"/>
  <c r="N35" i="1"/>
  <c r="M35" i="1" s="1"/>
  <c r="O35" i="1"/>
  <c r="Y20" i="1"/>
  <c r="Z20" i="1" s="1"/>
  <c r="V20" i="1" s="1"/>
  <c r="T20" i="1" s="1"/>
  <c r="W20" i="1" s="1"/>
  <c r="Q20" i="1" s="1"/>
  <c r="R20" i="1" s="1"/>
  <c r="AM31" i="1"/>
  <c r="S31" i="1"/>
  <c r="N31" i="1"/>
  <c r="M31" i="1" s="1"/>
  <c r="P31" i="1"/>
  <c r="O31" i="1"/>
  <c r="S27" i="1"/>
  <c r="AM27" i="1"/>
  <c r="N27" i="1"/>
  <c r="M27" i="1" s="1"/>
  <c r="P27" i="1"/>
  <c r="O27" i="1"/>
  <c r="S23" i="1"/>
  <c r="N23" i="1"/>
  <c r="M23" i="1" s="1"/>
  <c r="AM23" i="1"/>
  <c r="P23" i="1"/>
  <c r="O23" i="1"/>
  <c r="AF32" i="1"/>
  <c r="AF36" i="1"/>
  <c r="AP20" i="1"/>
  <c r="AP32" i="1"/>
  <c r="AM22" i="1"/>
  <c r="AM26" i="1"/>
  <c r="AM30" i="1"/>
  <c r="AM34" i="1"/>
  <c r="AM38" i="1"/>
  <c r="X24" i="1"/>
  <c r="X28" i="1"/>
  <c r="X36" i="1"/>
  <c r="X19" i="1"/>
  <c r="N22" i="1"/>
  <c r="M22" i="1" s="1"/>
  <c r="X23" i="1"/>
  <c r="N26" i="1"/>
  <c r="M26" i="1" s="1"/>
  <c r="X27" i="1"/>
  <c r="N30" i="1"/>
  <c r="M30" i="1" s="1"/>
  <c r="X31" i="1"/>
  <c r="N34" i="1"/>
  <c r="M34" i="1" s="1"/>
  <c r="X35" i="1"/>
  <c r="N38" i="1"/>
  <c r="M38" i="1" s="1"/>
  <c r="AM21" i="1"/>
  <c r="O22" i="1"/>
  <c r="AM25" i="1"/>
  <c r="O26" i="1"/>
  <c r="O30" i="1"/>
  <c r="O34" i="1"/>
  <c r="AM37" i="1"/>
  <c r="O38" i="1"/>
  <c r="N21" i="1"/>
  <c r="M21" i="1" s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O21" i="1"/>
  <c r="O25" i="1"/>
  <c r="O29" i="1"/>
  <c r="O33" i="1"/>
  <c r="AM36" i="1"/>
  <c r="O37" i="1"/>
  <c r="X21" i="1"/>
  <c r="X25" i="1"/>
  <c r="X29" i="1"/>
  <c r="X33" i="1"/>
  <c r="X37" i="1"/>
  <c r="Y25" i="1" l="1"/>
  <c r="Z25" i="1" s="1"/>
  <c r="Y22" i="1"/>
  <c r="Z22" i="1" s="1"/>
  <c r="AF26" i="1"/>
  <c r="AF37" i="1"/>
  <c r="Y34" i="1"/>
  <c r="Z34" i="1" s="1"/>
  <c r="AF38" i="1"/>
  <c r="AF19" i="1"/>
  <c r="AF25" i="1"/>
  <c r="V25" i="1"/>
  <c r="T25" i="1" s="1"/>
  <c r="W25" i="1" s="1"/>
  <c r="Q25" i="1" s="1"/>
  <c r="R25" i="1" s="1"/>
  <c r="Y38" i="1"/>
  <c r="Z38" i="1" s="1"/>
  <c r="V38" i="1" s="1"/>
  <c r="T38" i="1" s="1"/>
  <c r="W38" i="1" s="1"/>
  <c r="Q38" i="1" s="1"/>
  <c r="R38" i="1" s="1"/>
  <c r="Y21" i="1"/>
  <c r="Z21" i="1" s="1"/>
  <c r="V21" i="1" s="1"/>
  <c r="T21" i="1" s="1"/>
  <c r="W21" i="1" s="1"/>
  <c r="Q21" i="1" s="1"/>
  <c r="R21" i="1" s="1"/>
  <c r="AF21" i="1"/>
  <c r="Y23" i="1"/>
  <c r="Z23" i="1" s="1"/>
  <c r="V23" i="1" s="1"/>
  <c r="T23" i="1" s="1"/>
  <c r="W23" i="1" s="1"/>
  <c r="Q23" i="1" s="1"/>
  <c r="R23" i="1" s="1"/>
  <c r="AF22" i="1"/>
  <c r="AF27" i="1"/>
  <c r="AF33" i="1"/>
  <c r="Y35" i="1"/>
  <c r="Z35" i="1" s="1"/>
  <c r="V35" i="1" s="1"/>
  <c r="T35" i="1" s="1"/>
  <c r="W35" i="1" s="1"/>
  <c r="Q35" i="1" s="1"/>
  <c r="R35" i="1" s="1"/>
  <c r="Y19" i="1"/>
  <c r="Z19" i="1" s="1"/>
  <c r="V19" i="1" s="1"/>
  <c r="T19" i="1" s="1"/>
  <c r="W19" i="1" s="1"/>
  <c r="Q19" i="1" s="1"/>
  <c r="R19" i="1" s="1"/>
  <c r="AA20" i="1"/>
  <c r="AE20" i="1" s="1"/>
  <c r="AH20" i="1"/>
  <c r="AG20" i="1"/>
  <c r="AA32" i="1"/>
  <c r="AE32" i="1" s="1"/>
  <c r="AH32" i="1"/>
  <c r="AG32" i="1"/>
  <c r="Y30" i="1"/>
  <c r="Z30" i="1" s="1"/>
  <c r="AF34" i="1"/>
  <c r="V34" i="1"/>
  <c r="T34" i="1" s="1"/>
  <c r="W34" i="1" s="1"/>
  <c r="Q34" i="1" s="1"/>
  <c r="R34" i="1" s="1"/>
  <c r="Y36" i="1"/>
  <c r="Z36" i="1" s="1"/>
  <c r="AF31" i="1"/>
  <c r="V31" i="1"/>
  <c r="T31" i="1" s="1"/>
  <c r="W31" i="1" s="1"/>
  <c r="Q31" i="1" s="1"/>
  <c r="R31" i="1" s="1"/>
  <c r="Y29" i="1"/>
  <c r="Z29" i="1" s="1"/>
  <c r="V29" i="1" s="1"/>
  <c r="T29" i="1" s="1"/>
  <c r="W29" i="1" s="1"/>
  <c r="Q29" i="1" s="1"/>
  <c r="R29" i="1" s="1"/>
  <c r="Y27" i="1"/>
  <c r="Z27" i="1" s="1"/>
  <c r="AF35" i="1"/>
  <c r="Y37" i="1"/>
  <c r="Z37" i="1" s="1"/>
  <c r="V37" i="1" s="1"/>
  <c r="T37" i="1" s="1"/>
  <c r="W37" i="1" s="1"/>
  <c r="Q37" i="1" s="1"/>
  <c r="R37" i="1" s="1"/>
  <c r="AF29" i="1"/>
  <c r="Y31" i="1"/>
  <c r="Z31" i="1" s="1"/>
  <c r="Y28" i="1"/>
  <c r="Z28" i="1" s="1"/>
  <c r="Y33" i="1"/>
  <c r="Z33" i="1" s="1"/>
  <c r="V33" i="1" s="1"/>
  <c r="T33" i="1" s="1"/>
  <c r="W33" i="1" s="1"/>
  <c r="Q33" i="1" s="1"/>
  <c r="R33" i="1" s="1"/>
  <c r="Y26" i="1"/>
  <c r="Z26" i="1" s="1"/>
  <c r="V26" i="1" s="1"/>
  <c r="T26" i="1" s="1"/>
  <c r="W26" i="1" s="1"/>
  <c r="Q26" i="1" s="1"/>
  <c r="R26" i="1" s="1"/>
  <c r="AF30" i="1"/>
  <c r="V30" i="1"/>
  <c r="T30" i="1" s="1"/>
  <c r="W30" i="1" s="1"/>
  <c r="Q30" i="1" s="1"/>
  <c r="R30" i="1" s="1"/>
  <c r="Y24" i="1"/>
  <c r="Z24" i="1" s="1"/>
  <c r="AF23" i="1"/>
  <c r="AA24" i="1" l="1"/>
  <c r="AE24" i="1" s="1"/>
  <c r="AH24" i="1"/>
  <c r="AG24" i="1"/>
  <c r="V24" i="1"/>
  <c r="T24" i="1" s="1"/>
  <c r="W24" i="1" s="1"/>
  <c r="Q24" i="1" s="1"/>
  <c r="R24" i="1" s="1"/>
  <c r="AA36" i="1"/>
  <c r="AE36" i="1" s="1"/>
  <c r="AH36" i="1"/>
  <c r="AG36" i="1"/>
  <c r="V36" i="1"/>
  <c r="T36" i="1" s="1"/>
  <c r="W36" i="1" s="1"/>
  <c r="Q36" i="1" s="1"/>
  <c r="R36" i="1" s="1"/>
  <c r="AH37" i="1"/>
  <c r="AG37" i="1"/>
  <c r="AA37" i="1"/>
  <c r="AE37" i="1" s="1"/>
  <c r="AA28" i="1"/>
  <c r="AE28" i="1" s="1"/>
  <c r="AH28" i="1"/>
  <c r="AG28" i="1"/>
  <c r="V28" i="1"/>
  <c r="T28" i="1" s="1"/>
  <c r="W28" i="1" s="1"/>
  <c r="Q28" i="1" s="1"/>
  <c r="R28" i="1" s="1"/>
  <c r="AA27" i="1"/>
  <c r="AE27" i="1" s="1"/>
  <c r="AH27" i="1"/>
  <c r="AG27" i="1"/>
  <c r="AH33" i="1"/>
  <c r="AG33" i="1"/>
  <c r="AA33" i="1"/>
  <c r="AE33" i="1" s="1"/>
  <c r="AA35" i="1"/>
  <c r="AE35" i="1" s="1"/>
  <c r="AH35" i="1"/>
  <c r="AG35" i="1"/>
  <c r="AI32" i="1"/>
  <c r="AH30" i="1"/>
  <c r="AA30" i="1"/>
  <c r="AE30" i="1" s="1"/>
  <c r="AG30" i="1"/>
  <c r="AA23" i="1"/>
  <c r="AE23" i="1" s="1"/>
  <c r="AH23" i="1"/>
  <c r="AG23" i="1"/>
  <c r="AA31" i="1"/>
  <c r="AE31" i="1" s="1"/>
  <c r="AH31" i="1"/>
  <c r="AG31" i="1"/>
  <c r="AI20" i="1"/>
  <c r="V27" i="1"/>
  <c r="T27" i="1" s="1"/>
  <c r="W27" i="1" s="1"/>
  <c r="Q27" i="1" s="1"/>
  <c r="R27" i="1" s="1"/>
  <c r="AH21" i="1"/>
  <c r="AG21" i="1"/>
  <c r="AA21" i="1"/>
  <c r="AE21" i="1" s="1"/>
  <c r="AH22" i="1"/>
  <c r="AI22" i="1" s="1"/>
  <c r="AA22" i="1"/>
  <c r="AE22" i="1" s="1"/>
  <c r="AG22" i="1"/>
  <c r="AA19" i="1"/>
  <c r="AE19" i="1" s="1"/>
  <c r="AH19" i="1"/>
  <c r="AG19" i="1"/>
  <c r="V22" i="1"/>
  <c r="T22" i="1" s="1"/>
  <c r="W22" i="1" s="1"/>
  <c r="Q22" i="1" s="1"/>
  <c r="R22" i="1" s="1"/>
  <c r="AH26" i="1"/>
  <c r="AI26" i="1" s="1"/>
  <c r="AA26" i="1"/>
  <c r="AE26" i="1" s="1"/>
  <c r="AG26" i="1"/>
  <c r="AG29" i="1"/>
  <c r="AH29" i="1"/>
  <c r="AI29" i="1" s="1"/>
  <c r="AA29" i="1"/>
  <c r="AE29" i="1" s="1"/>
  <c r="AH38" i="1"/>
  <c r="AA38" i="1"/>
  <c r="AE38" i="1" s="1"/>
  <c r="AG38" i="1"/>
  <c r="AH34" i="1"/>
  <c r="AI34" i="1" s="1"/>
  <c r="AA34" i="1"/>
  <c r="AE34" i="1" s="1"/>
  <c r="AG34" i="1"/>
  <c r="AG25" i="1"/>
  <c r="AH25" i="1"/>
  <c r="AI25" i="1" s="1"/>
  <c r="AA25" i="1"/>
  <c r="AE25" i="1" s="1"/>
  <c r="AI35" i="1" l="1"/>
  <c r="AI23" i="1"/>
  <c r="AI36" i="1"/>
  <c r="AI21" i="1"/>
  <c r="AI30" i="1"/>
  <c r="AI24" i="1"/>
  <c r="AI38" i="1"/>
  <c r="AI28" i="1"/>
  <c r="AI19" i="1"/>
  <c r="AI33" i="1"/>
  <c r="AI31" i="1"/>
  <c r="AI27" i="1"/>
  <c r="AI37" i="1"/>
</calcChain>
</file>

<file path=xl/sharedStrings.xml><?xml version="1.0" encoding="utf-8"?>
<sst xmlns="http://schemas.openxmlformats.org/spreadsheetml/2006/main" count="1012" uniqueCount="394">
  <si>
    <t>File opened</t>
  </si>
  <si>
    <t>2023-07-23 15:14:04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</si>
  <si>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</si>
  <si>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</si>
  <si>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</si>
  <si>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</si>
  <si>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</si>
  <si>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</si>
  <si>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</si>
  <si>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</si>
  <si>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</si>
  <si>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</si>
  <si>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</si>
  <si>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{"flowazero": "0.29276", "co2aspan2b": "0.303179", "h2oaspan2": "0", "co2bspan2b": "0.301941", "h2obspan2": "0", "chamberpressurezero": "2.69073", "h2oaspan1": "1.00972", "co2azero": "0.93247", "h2obzero": "1.01733", "ssb_ref": "35739", "flowmeterzero": "1.00306", "co2aspanconc2": "299.3", "h2obspan2a": "0.0707451", "co2aspan2a": "0.305485", "h2oaspanconc1": "12.13", "flowbzero": "0.30054", "co2bspanconc1": "2491", "tbzero": "0.0309811", "ssa_ref": "31724", "co2bspan2a": "0.304297", "oxygen": "21", "co2bzero": "0.935154", "co2bspan1": "1.00256", "co2aspanconc1": "2491", "co2aspan1": "1.00275", "h2obspanconc1": "12.12", "h2obspan1": "1.00295", "co2bspanconc2": "299.3", "h2obspan2b": "0.0709538", "co2aspan2": "-0.033707", "tazero": "-0.061388", "h2obspanconc2": "0", "h2oaspanconc2": "0", "h2oaspan2b": "0.0726308", "co2bspan2": "-0.0338567", "h2oaspan2a": "0.0719315", "h2oazero": "1.01368"}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</si>
  <si>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</si>
  <si>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</si>
  <si>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</si>
  <si>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</si>
  <si>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</si>
  <si>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</si>
  <si>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</si>
  <si>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</si>
  <si>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</si>
  <si>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</si>
  <si>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</si>
  <si>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</si>
  <si>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</si>
  <si>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15:14:04</t>
  </si>
  <si>
    <t>Stability Definition:	A (GasEx): Std&lt;0.2 Per=20	Qin (LeafQ): Std&lt;1 Per=20	CO2_r (Meas):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</si>
  <si>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</si>
  <si>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</si>
  <si>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</si>
  <si>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</si>
  <si>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</si>
  <si>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</si>
  <si>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</si>
  <si>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</si>
  <si>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</si>
  <si>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</si>
  <si>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</si>
  <si>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</si>
  <si>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</si>
  <si>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</si>
  <si>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</si>
  <si>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</si>
  <si>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</si>
  <si>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</si>
  <si>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</si>
  <si>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</si>
  <si>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</si>
  <si>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</si>
  <si>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</si>
  <si>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</si>
  <si>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</si>
  <si>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</si>
  <si>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</si>
  <si>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</si>
  <si>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</si>
  <si>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</si>
  <si>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</si>
  <si>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</si>
  <si>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</si>
  <si>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</si>
  <si>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</si>
  <si>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</si>
  <si>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</si>
  <si>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</si>
  <si>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</si>
  <si>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</si>
  <si>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</si>
  <si>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</si>
  <si>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</si>
  <si>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</si>
  <si>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</si>
  <si>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</si>
  <si>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</si>
  <si>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</si>
  <si>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</si>
  <si>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</si>
  <si>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</si>
  <si>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</si>
  <si>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</si>
  <si>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</si>
  <si>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</si>
  <si>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</si>
  <si>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</si>
  <si>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</si>
  <si>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2.0055 88.6067 382.417 626.939 874.844 1101.91 1301.05 1465.9</t>
  </si>
  <si>
    <t>Fs_true</t>
  </si>
  <si>
    <t>0.311437 103.533 403.145 601.436 802.441 1000.84 1203.96 1400.74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</si>
  <si>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</si>
  <si>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</si>
  <si>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</si>
  <si>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</si>
  <si>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</si>
  <si>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</si>
  <si>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</si>
  <si>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</si>
  <si>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</si>
  <si>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</si>
  <si>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</si>
  <si>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</si>
  <si>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</si>
  <si>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</si>
  <si>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</si>
  <si>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</si>
  <si>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</si>
  <si>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</si>
  <si>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</si>
  <si>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</si>
  <si>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</si>
  <si>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</si>
  <si>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</si>
  <si>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</si>
  <si>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</si>
  <si>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</si>
  <si>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</si>
  <si>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</si>
  <si>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</si>
  <si>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</si>
  <si>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</si>
  <si>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</si>
  <si>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</si>
  <si>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</si>
  <si>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</si>
  <si>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</si>
  <si>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</si>
  <si>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</si>
  <si>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</si>
  <si>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</si>
  <si>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</si>
  <si>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</si>
  <si>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</si>
  <si>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</si>
  <si>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</si>
  <si>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</si>
  <si>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</si>
  <si>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</si>
  <si>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</si>
  <si>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</si>
  <si>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</si>
  <si>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</si>
  <si>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</si>
  <si>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</si>
  <si>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</si>
  <si>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</si>
  <si>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</si>
  <si>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</si>
  <si>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</si>
  <si>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</si>
  <si>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</si>
  <si>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</si>
  <si>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</si>
  <si>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</si>
  <si>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</si>
  <si>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</si>
  <si>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</si>
  <si>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</si>
  <si>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</si>
  <si>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</si>
  <si>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</si>
  <si>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</si>
  <si>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</si>
  <si>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</si>
  <si>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</si>
  <si>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</si>
  <si>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</si>
  <si>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</si>
  <si>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</si>
  <si>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</si>
  <si>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</si>
  <si>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</si>
  <si>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</si>
  <si>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</si>
  <si>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</si>
  <si>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</si>
  <si>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</si>
  <si>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</si>
  <si>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</si>
  <si>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</si>
  <si>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</si>
  <si>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</si>
  <si>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</si>
  <si>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</si>
  <si>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</si>
  <si>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</si>
  <si>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</si>
  <si>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</si>
  <si>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</si>
  <si>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</si>
  <si>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</si>
  <si>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</si>
  <si>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</si>
  <si>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</si>
  <si>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</si>
  <si>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</si>
  <si>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</si>
  <si>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</si>
  <si>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</si>
  <si>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</si>
  <si>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</si>
  <si>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</si>
  <si>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</si>
  <si>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</si>
  <si>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</si>
  <si>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</si>
  <si>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</si>
  <si>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</si>
  <si>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</si>
  <si>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</si>
  <si>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</si>
  <si>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</si>
  <si>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</si>
  <si>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</si>
  <si>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</si>
  <si>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</si>
  <si>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</si>
  <si>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</si>
  <si>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</si>
  <si>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</si>
  <si>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</si>
  <si>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</si>
  <si>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</si>
  <si>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</si>
  <si>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</si>
  <si>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</si>
  <si>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</si>
  <si>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</si>
  <si>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</si>
  <si>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</si>
  <si>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</si>
  <si>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</si>
  <si>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</si>
  <si>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</si>
  <si>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</si>
  <si>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</si>
  <si>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</si>
  <si>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</si>
  <si>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</si>
  <si>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</si>
  <si>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</si>
  <si>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</si>
  <si>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</si>
  <si>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</si>
  <si>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</si>
  <si>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</si>
  <si>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</si>
  <si>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</si>
  <si>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</si>
  <si>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</si>
  <si>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</si>
  <si>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</si>
  <si>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</si>
  <si>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</si>
  <si>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</si>
  <si>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</si>
  <si>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</si>
  <si>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</si>
  <si>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</si>
  <si>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</si>
  <si>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</si>
  <si>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</si>
  <si>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</si>
  <si>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</si>
  <si>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</si>
  <si>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</si>
  <si>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</si>
  <si>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</si>
  <si>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</si>
  <si>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</si>
  <si>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</si>
  <si>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</si>
  <si>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</si>
  <si>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</si>
  <si>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</si>
  <si>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</si>
  <si>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</si>
  <si>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</si>
  <si>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</si>
  <si>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</si>
  <si>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</si>
  <si>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</si>
  <si>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</si>
  <si>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</si>
  <si>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</si>
  <si>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</si>
  <si>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</si>
  <si>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</si>
  <si>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</si>
  <si>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</si>
  <si>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</si>
  <si>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</si>
  <si>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</si>
  <si>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</si>
  <si>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</si>
  <si>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</si>
  <si>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</si>
  <si>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</si>
  <si>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</si>
  <si>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</si>
  <si>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</si>
  <si>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</si>
  <si>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</si>
  <si>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</si>
  <si>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</si>
  <si>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</si>
  <si>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</si>
  <si>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</si>
  <si>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</si>
  <si>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</si>
  <si>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</si>
  <si>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</si>
  <si>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</si>
  <si>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</si>
  <si>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</si>
  <si>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</si>
  <si>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</si>
  <si>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</si>
  <si>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</si>
  <si>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</si>
  <si>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</si>
  <si>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</si>
  <si>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</si>
  <si>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</si>
  <si>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</si>
  <si>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</si>
  <si>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</si>
  <si>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</si>
  <si>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</si>
  <si>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</si>
  <si>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</si>
  <si>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</si>
  <si>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</si>
  <si>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</si>
  <si>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</si>
  <si>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</si>
  <si>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</si>
  <si>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</si>
  <si>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</si>
  <si>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</si>
  <si>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</si>
  <si>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</si>
  <si>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20230723 15:24:24</t>
  </si>
  <si>
    <t>15:24:24</t>
  </si>
  <si>
    <t>none</t>
  </si>
  <si>
    <t>Mikaela</t>
  </si>
  <si>
    <t>20230723</t>
  </si>
  <si>
    <t>AR</t>
  </si>
  <si>
    <t>unconfirmed</t>
  </si>
  <si>
    <t>BNL19098</t>
  </si>
  <si>
    <t>15:22:06</t>
  </si>
  <si>
    <t>2/2</t>
  </si>
  <si>
    <t>00000000</t>
  </si>
  <si>
    <t>iiiiiiii</t>
  </si>
  <si>
    <t>off</t>
  </si>
  <si>
    <t>20230723 15:25:25</t>
  </si>
  <si>
    <t>15:25:25</t>
  </si>
  <si>
    <t>20230723 15:26:26</t>
  </si>
  <si>
    <t>15:26:26</t>
  </si>
  <si>
    <t>20230723 15:27:27</t>
  </si>
  <si>
    <t>15:27:27</t>
  </si>
  <si>
    <t>20230723 15:28:28</t>
  </si>
  <si>
    <t>15:28:28</t>
  </si>
  <si>
    <t>20230723 15:29:29</t>
  </si>
  <si>
    <t>15:29:29</t>
  </si>
  <si>
    <t>20230723 15:30:30</t>
  </si>
  <si>
    <t>15:30:30</t>
  </si>
  <si>
    <t>20230723 15:31:31</t>
  </si>
  <si>
    <t>15:31:31</t>
  </si>
  <si>
    <t>20230723 15:32:32</t>
  </si>
  <si>
    <t>15:32:32</t>
  </si>
  <si>
    <t>20230723 15:33:33</t>
  </si>
  <si>
    <t>15:33:33</t>
  </si>
  <si>
    <t>20230723 15:34:34</t>
  </si>
  <si>
    <t>15:34:34</t>
  </si>
  <si>
    <t>20230723 15:35:35</t>
  </si>
  <si>
    <t>15:35:35</t>
  </si>
  <si>
    <t>20230723 15:36:36</t>
  </si>
  <si>
    <t>15:36:36</t>
  </si>
  <si>
    <t>20230723 15:37:37</t>
  </si>
  <si>
    <t>15:37:37</t>
  </si>
  <si>
    <t>20230723 15:38:38</t>
  </si>
  <si>
    <t>15:38:38</t>
  </si>
  <si>
    <t>20230723 15:39:39</t>
  </si>
  <si>
    <t>15:39:39</t>
  </si>
  <si>
    <t>20230723 15:40:40</t>
  </si>
  <si>
    <t>15:40:40</t>
  </si>
  <si>
    <t>20230723 15:41:41</t>
  </si>
  <si>
    <t>15:41:41</t>
  </si>
  <si>
    <t>20230723 15:42:42</t>
  </si>
  <si>
    <t>15:42:42</t>
  </si>
  <si>
    <t>20230723 15:42:52</t>
  </si>
  <si>
    <t>15:42:52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</si>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</sst>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1.32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340</v>
      </c>
      <c r="EY18" t="s">
        <v>339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1690154664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1690154664</v>
      </c>
      <c r="M19">
        <f t="shared" ref="M19:M38" si="0">(N19)/1000</f>
        <v>1.6452600977677645E-3</v>
      </c>
      <c r="N19">
        <f t="shared" ref="N19:N38" si="1">1000*AZ19*AL19*(AV19-AW19)/(100*$B$7*(1000-AL19*AV19))</f>
        <v>1.6452600977677645</v>
      </c>
      <c r="O19">
        <f t="shared" ref="O19:O38" si="2">AZ19*AL19*(AU19-AT19*(1000-AL19*AW19)/(1000-AL19*AV19))/(100*$B$7)</f>
        <v>15.094864215754029</v>
      </c>
      <c r="P19">
        <f t="shared" ref="P19:P38" si="3">AT19 - IF(AL19&gt;1, O19*$B$7*100/(AN19*BH19), 0)</f>
        <v>400.02499999999998</v>
      </c>
      <c r="Q19">
        <f t="shared" ref="Q19:Q38" si="4">((W19-M19/2)*P19-O19)/(W19+M19/2)</f>
        <v>208.25906324320107</v>
      </c>
      <c r="R19">
        <f t="shared" ref="R19:R38" si="5">Q19*(BA19+BB19)/1000</f>
        <v>20.968337592473112</v>
      </c>
      <c r="S19">
        <f t="shared" ref="S19:S38" si="6">(AT19 - IF(AL19&gt;1, O19*$B$7*100/(AN19*BH19), 0))*(BA19+BB19)/1000</f>
        <v>40.276082657847503</v>
      </c>
      <c r="T19">
        <f t="shared" ref="T19:T38" si="7">2/((1/V19-1/U19)+SIGN(V19)*SQRT((1/V19-1/U19)*(1/V19-1/U19) + 4*$C$7/(($C$7+1)*($C$7+1))*(2*1/V19*1/U19-1/U19*1/U19)))</f>
        <v>0.13188628940528763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4.6144314005960094</v>
      </c>
      <c r="V19">
        <f t="shared" ref="V19:V38" si="9">M19*(1000-(1000*0.61365*EXP(17.502*Z19/(240.97+Z19))/(BA19+BB19)+AV19)/2)/(1000*0.61365*EXP(17.502*Z19/(240.97+Z19))/(BA19+BB19)-AV19)</f>
        <v>0.1298274130926533</v>
      </c>
      <c r="W19">
        <f t="shared" ref="W19:W38" si="10">1/(($C$7+1)/(T19/1.6)+1/(U19/1.37)) + $C$7/(($C$7+1)/(T19/1.6) + $C$7/(U19/1.37))</f>
        <v>8.1324437635727054E-2</v>
      </c>
      <c r="X19">
        <f t="shared" ref="X19:X38" si="11">(AO19*AR19)</f>
        <v>330.780438</v>
      </c>
      <c r="Y19">
        <f t="shared" ref="Y19:Y38" si="12">(BC19+(X19+2*0.95*0.0000000567*(((BC19+$B$9)+273)^4-(BC19+273)^4)-44100*M19)/(1.84*29.3*U19+8*0.95*0.0000000567*(BC19+273)^3))</f>
        <v>25.985598708593024</v>
      </c>
      <c r="Z19">
        <f t="shared" ref="Z19:Z38" si="13">($C$9*BD19+$D$9*BE19+$E$9*Y19)</f>
        <v>25.985598708593024</v>
      </c>
      <c r="AA19">
        <f t="shared" ref="AA19:AA38" si="14">0.61365*EXP(17.502*Z19/(240.97+Z19))</f>
        <v>3.3713840606713323</v>
      </c>
      <c r="AB19">
        <f t="shared" ref="AB19:AB38" si="15">(AC19/AD19*100)</f>
        <v>67.025256998482533</v>
      </c>
      <c r="AC19">
        <f t="shared" ref="AC19:AC38" si="16">AV19*(BA19+BB19)/1000</f>
        <v>2.1303105238617599</v>
      </c>
      <c r="AD19">
        <f t="shared" ref="AD19:AD38" si="17">0.61365*EXP(17.502*BC19/(240.97+BC19))</f>
        <v>3.1783697955980843</v>
      </c>
      <c r="AE19">
        <f t="shared" ref="AE19:AE38" si="18">(AA19-AV19*(BA19+BB19)/1000)</f>
        <v>1.2410735368095724</v>
      </c>
      <c r="AF19">
        <f t="shared" ref="AF19:AF38" si="19">(-M19*44100)</f>
        <v>-72.555970311558411</v>
      </c>
      <c r="AG19">
        <f t="shared" ref="AG19:AG38" si="20">2*29.3*U19*0.92*(BC19-Z19)</f>
        <v>-246.9071052089364</v>
      </c>
      <c r="AH19">
        <f t="shared" ref="AH19:AH38" si="21">2*0.95*0.0000000567*(((BC19+$B$9)+273)^4-(Z19+273)^4)</f>
        <v>-11.374028702932435</v>
      </c>
      <c r="AI19">
        <f t="shared" ref="AI19:AI38" si="22">X19+AH19+AF19+AG19</f>
        <v>-5.6666223427242812E-2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53451.085621550854</v>
      </c>
      <c r="AO19">
        <f t="shared" ref="AO19:AO38" si="26">$B$13*BI19+$C$13*BJ19+$F$13*BU19*(1-BX19)</f>
        <v>2000.01</v>
      </c>
      <c r="AP19">
        <f t="shared" ref="AP19:AP38" si="27">AO19*AQ19</f>
        <v>1686.0077999999999</v>
      </c>
      <c r="AQ19">
        <f t="shared" ref="AQ19:AQ38" si="28">($B$13*$D$11+$C$13*$D$11+$F$13*((CH19+BZ19)/MAX(CH19+BZ19+CI19, 0.1)*$I$11+CI19/MAX(CH19+BZ19+CI19, 0.1)*$J$11))/($B$13+$C$13+$F$13)</f>
        <v>0.84299968500157496</v>
      </c>
      <c r="AR19">
        <f t="shared" ref="AR19:AR38" si="29">($B$13*$K$11+$C$13*$K$11+$F$13*((CH19+BZ19)/MAX(CH19+BZ19+CI19, 0.1)*$P$11+CI19/MAX(CH19+BZ19+CI19, 0.1)*$Q$11))/($B$13+$C$13+$F$13)</f>
        <v>0.16538939205303974</v>
      </c>
      <c r="AS19">
        <v>1690154664</v>
      </c>
      <c r="AT19">
        <v>400.02499999999998</v>
      </c>
      <c r="AU19">
        <v>405.22399999999999</v>
      </c>
      <c r="AV19">
        <v>21.1584</v>
      </c>
      <c r="AW19">
        <v>20.626899999999999</v>
      </c>
      <c r="AX19">
        <v>403.786</v>
      </c>
      <c r="AY19">
        <v>21.256799999999998</v>
      </c>
      <c r="AZ19">
        <v>399.96100000000001</v>
      </c>
      <c r="BA19">
        <v>100.584</v>
      </c>
      <c r="BB19">
        <v>9.99139E-2</v>
      </c>
      <c r="BC19">
        <v>24.993099999999998</v>
      </c>
      <c r="BD19">
        <v>25.245899999999999</v>
      </c>
      <c r="BE19">
        <v>999.9</v>
      </c>
      <c r="BF19">
        <v>0</v>
      </c>
      <c r="BG19">
        <v>0</v>
      </c>
      <c r="BH19">
        <v>9981.8799999999992</v>
      </c>
      <c r="BI19">
        <v>0</v>
      </c>
      <c r="BJ19">
        <v>620.92399999999998</v>
      </c>
      <c r="BK19">
        <v>-5.1995800000000001</v>
      </c>
      <c r="BL19">
        <v>408.67200000000003</v>
      </c>
      <c r="BM19">
        <v>413.75900000000001</v>
      </c>
      <c r="BN19">
        <v>0.53157399999999999</v>
      </c>
      <c r="BO19">
        <v>405.22399999999999</v>
      </c>
      <c r="BP19">
        <v>20.626899999999999</v>
      </c>
      <c r="BQ19">
        <v>2.1282100000000002</v>
      </c>
      <c r="BR19">
        <v>2.0747399999999998</v>
      </c>
      <c r="BS19">
        <v>18.431899999999999</v>
      </c>
      <c r="BT19">
        <v>18.026599999999998</v>
      </c>
      <c r="BU19">
        <v>2000.01</v>
      </c>
      <c r="BV19">
        <v>0.90000899999999995</v>
      </c>
      <c r="BW19">
        <v>9.9990899999999994E-2</v>
      </c>
      <c r="BX19">
        <v>0</v>
      </c>
      <c r="BY19">
        <v>2.4079000000000002</v>
      </c>
      <c r="BZ19">
        <v>0</v>
      </c>
      <c r="CA19">
        <v>4072.86</v>
      </c>
      <c r="CB19">
        <v>15439</v>
      </c>
      <c r="CC19">
        <v>40.311999999999998</v>
      </c>
      <c r="CD19">
        <v>42.186999999999998</v>
      </c>
      <c r="CE19">
        <v>41.311999999999998</v>
      </c>
      <c r="CF19">
        <v>40.375</v>
      </c>
      <c r="CG19">
        <v>39.936999999999998</v>
      </c>
      <c r="CH19">
        <v>1800.03</v>
      </c>
      <c r="CI19">
        <v>199.98</v>
      </c>
      <c r="CJ19">
        <v>0</v>
      </c>
      <c r="CK19">
        <v>1690154676.9000001</v>
      </c>
      <c r="CL19">
        <v>0</v>
      </c>
      <c r="CM19">
        <v>1690154526</v>
      </c>
      <c r="CN19" t="s">
        <v>350</v>
      </c>
      <c r="CO19">
        <v>1690154524</v>
      </c>
      <c r="CP19">
        <v>1690154526</v>
      </c>
      <c r="CQ19">
        <v>41</v>
      </c>
      <c r="CR19">
        <v>2.3E-2</v>
      </c>
      <c r="CS19">
        <v>-3.3000000000000002E-2</v>
      </c>
      <c r="CT19">
        <v>-3.7610000000000001</v>
      </c>
      <c r="CU19">
        <v>-9.8000000000000004E-2</v>
      </c>
      <c r="CV19">
        <v>405</v>
      </c>
      <c r="CW19">
        <v>21</v>
      </c>
      <c r="CX19">
        <v>0.31</v>
      </c>
      <c r="CY19">
        <v>0.12</v>
      </c>
      <c r="CZ19">
        <v>10.2707608043387</v>
      </c>
      <c r="DA19">
        <v>0.38226813400931398</v>
      </c>
      <c r="DB19">
        <v>5.3298451864788599E-2</v>
      </c>
      <c r="DC19">
        <v>1</v>
      </c>
      <c r="DD19">
        <v>405.10038095238099</v>
      </c>
      <c r="DE19">
        <v>0.13909090909175401</v>
      </c>
      <c r="DF19">
        <v>2.0497331279193901E-2</v>
      </c>
      <c r="DG19">
        <v>-1</v>
      </c>
      <c r="DH19">
        <v>1999.98761904762</v>
      </c>
      <c r="DI19">
        <v>8.3172016125333703E-2</v>
      </c>
      <c r="DJ19">
        <v>0.107610619138958</v>
      </c>
      <c r="DK19">
        <v>1</v>
      </c>
      <c r="DL19">
        <v>2</v>
      </c>
      <c r="DM19">
        <v>2</v>
      </c>
      <c r="DN19" t="s">
        <v>351</v>
      </c>
      <c r="DO19">
        <v>2.7281900000000001</v>
      </c>
      <c r="DP19">
        <v>2.8378999999999999</v>
      </c>
      <c r="DQ19">
        <v>9.7164100000000003E-2</v>
      </c>
      <c r="DR19">
        <v>9.6964900000000007E-2</v>
      </c>
      <c r="DS19">
        <v>0.11077099999999999</v>
      </c>
      <c r="DT19">
        <v>0.10620599999999999</v>
      </c>
      <c r="DU19">
        <v>26233.7</v>
      </c>
      <c r="DV19">
        <v>27193</v>
      </c>
      <c r="DW19">
        <v>27204.5</v>
      </c>
      <c r="DX19">
        <v>28273.8</v>
      </c>
      <c r="DY19">
        <v>31871.9</v>
      </c>
      <c r="DZ19">
        <v>33649</v>
      </c>
      <c r="EA19">
        <v>36357</v>
      </c>
      <c r="EB19">
        <v>38312.5</v>
      </c>
      <c r="EC19">
        <v>1.8535200000000001</v>
      </c>
      <c r="ED19">
        <v>1.9766999999999999</v>
      </c>
      <c r="EE19">
        <v>7.9300300000000004E-2</v>
      </c>
      <c r="EF19">
        <v>0</v>
      </c>
      <c r="EG19">
        <v>23.943899999999999</v>
      </c>
      <c r="EH19">
        <v>999.9</v>
      </c>
      <c r="EI19">
        <v>44.292999999999999</v>
      </c>
      <c r="EJ19">
        <v>32.176000000000002</v>
      </c>
      <c r="EK19">
        <v>21.2364</v>
      </c>
      <c r="EL19">
        <v>62.51</v>
      </c>
      <c r="EM19">
        <v>26.742799999999999</v>
      </c>
      <c r="EN19">
        <v>1</v>
      </c>
      <c r="EO19">
        <v>-9.4430899999999998E-2</v>
      </c>
      <c r="EP19">
        <v>1.02416</v>
      </c>
      <c r="EQ19">
        <v>19.953800000000001</v>
      </c>
      <c r="ER19">
        <v>5.2156399999999996</v>
      </c>
      <c r="ES19">
        <v>11.9261</v>
      </c>
      <c r="ET19">
        <v>4.9549500000000002</v>
      </c>
      <c r="EU19">
        <v>3.2970000000000002</v>
      </c>
      <c r="EV19">
        <v>185.9</v>
      </c>
      <c r="EW19">
        <v>9999</v>
      </c>
      <c r="EX19">
        <v>96.7</v>
      </c>
      <c r="EY19">
        <v>6717.8</v>
      </c>
      <c r="EZ19">
        <v>1.85998</v>
      </c>
      <c r="FA19">
        <v>1.8591599999999999</v>
      </c>
      <c r="FB19">
        <v>1.86463</v>
      </c>
      <c r="FC19">
        <v>1.86869</v>
      </c>
      <c r="FD19">
        <v>1.86358</v>
      </c>
      <c r="FE19">
        <v>1.8635600000000001</v>
      </c>
      <c r="FF19">
        <v>1.8635900000000001</v>
      </c>
      <c r="FG19">
        <v>1.8633999999999999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-3.7610000000000001</v>
      </c>
      <c r="FV19">
        <v>-9.8400000000000001E-2</v>
      </c>
      <c r="FW19">
        <v>-3.7613999999999801</v>
      </c>
      <c r="FX19">
        <v>0</v>
      </c>
      <c r="FY19">
        <v>0</v>
      </c>
      <c r="FZ19">
        <v>0</v>
      </c>
      <c r="GA19">
        <v>-9.8319999999997507E-2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2.2999999999999998</v>
      </c>
      <c r="GJ19">
        <v>2.2999999999999998</v>
      </c>
      <c r="GK19">
        <v>1.0559099999999999</v>
      </c>
      <c r="GL19">
        <v>2.5952099999999998</v>
      </c>
      <c r="GM19">
        <v>1.4477500000000001</v>
      </c>
      <c r="GN19">
        <v>2.2949199999999998</v>
      </c>
      <c r="GO19">
        <v>1.5466299999999999</v>
      </c>
      <c r="GP19">
        <v>2.4340799999999998</v>
      </c>
      <c r="GQ19">
        <v>33.020600000000002</v>
      </c>
      <c r="GR19">
        <v>16.154599999999999</v>
      </c>
      <c r="GS19">
        <v>18</v>
      </c>
      <c r="GT19">
        <v>398.23200000000003</v>
      </c>
      <c r="GU19">
        <v>587.423</v>
      </c>
      <c r="GV19">
        <v>22.596900000000002</v>
      </c>
      <c r="GW19">
        <v>26.061399999999999</v>
      </c>
      <c r="GX19">
        <v>30</v>
      </c>
      <c r="GY19">
        <v>26.023700000000002</v>
      </c>
      <c r="GZ19">
        <v>25.993500000000001</v>
      </c>
      <c r="HA19">
        <v>21.135899999999999</v>
      </c>
      <c r="HB19">
        <v>-30</v>
      </c>
      <c r="HC19">
        <v>-30</v>
      </c>
      <c r="HD19">
        <v>22.6021</v>
      </c>
      <c r="HE19">
        <v>405.113</v>
      </c>
      <c r="HF19">
        <v>0</v>
      </c>
      <c r="HG19">
        <v>100.179</v>
      </c>
      <c r="HH19">
        <v>93.156400000000005</v>
      </c>
    </row>
    <row r="20" spans="1:216" x14ac:dyDescent="0.2">
      <c r="A20">
        <v>2</v>
      </c>
      <c r="B20">
        <v>1690154725</v>
      </c>
      <c r="C20">
        <v>61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1690154725</v>
      </c>
      <c r="M20">
        <f t="shared" si="0"/>
        <v>1.6730242121322681E-3</v>
      </c>
      <c r="N20">
        <f t="shared" si="1"/>
        <v>1.673024212132268</v>
      </c>
      <c r="O20">
        <f t="shared" si="2"/>
        <v>14.783486548777244</v>
      </c>
      <c r="P20">
        <f t="shared" si="3"/>
        <v>399.99900000000002</v>
      </c>
      <c r="Q20">
        <f t="shared" si="4"/>
        <v>218.58326576105296</v>
      </c>
      <c r="R20">
        <f t="shared" si="5"/>
        <v>22.008961047871868</v>
      </c>
      <c r="S20">
        <f t="shared" si="6"/>
        <v>40.27555531086</v>
      </c>
      <c r="T20">
        <f t="shared" si="7"/>
        <v>0.13684673112849086</v>
      </c>
      <c r="U20">
        <f t="shared" si="8"/>
        <v>4.6189019847341051</v>
      </c>
      <c r="V20">
        <f t="shared" si="9"/>
        <v>0.13463357651998553</v>
      </c>
      <c r="W20">
        <f t="shared" si="10"/>
        <v>8.4341847011632137E-2</v>
      </c>
      <c r="X20">
        <f t="shared" si="11"/>
        <v>297.72695700000003</v>
      </c>
      <c r="Y20">
        <f t="shared" si="12"/>
        <v>25.838059016587486</v>
      </c>
      <c r="Z20">
        <f t="shared" si="13"/>
        <v>25.838059016587486</v>
      </c>
      <c r="AA20">
        <f t="shared" si="14"/>
        <v>3.3420593236771285</v>
      </c>
      <c r="AB20">
        <f t="shared" si="15"/>
        <v>66.912099546615309</v>
      </c>
      <c r="AC20">
        <f t="shared" si="16"/>
        <v>2.1248127146779998</v>
      </c>
      <c r="AD20">
        <f t="shared" si="17"/>
        <v>3.1755283858604937</v>
      </c>
      <c r="AE20">
        <f t="shared" si="18"/>
        <v>1.2172466089991287</v>
      </c>
      <c r="AF20">
        <f t="shared" si="19"/>
        <v>-73.780367755033026</v>
      </c>
      <c r="AG20">
        <f t="shared" si="20"/>
        <v>-214.14204421537139</v>
      </c>
      <c r="AH20">
        <f t="shared" si="21"/>
        <v>-9.8470703395900898</v>
      </c>
      <c r="AI20">
        <f t="shared" si="22"/>
        <v>-4.2525309994431382E-2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53520.656744651773</v>
      </c>
      <c r="AO20">
        <f t="shared" si="26"/>
        <v>1800.16</v>
      </c>
      <c r="AP20">
        <f t="shared" si="27"/>
        <v>1517.5341000000003</v>
      </c>
      <c r="AQ20">
        <f t="shared" si="28"/>
        <v>0.84299956670518184</v>
      </c>
      <c r="AR20">
        <f t="shared" si="29"/>
        <v>0.16538916374100079</v>
      </c>
      <c r="AS20">
        <v>1690154725</v>
      </c>
      <c r="AT20">
        <v>399.99900000000002</v>
      </c>
      <c r="AU20">
        <v>405.09699999999998</v>
      </c>
      <c r="AV20">
        <v>21.102699999999999</v>
      </c>
      <c r="AW20">
        <v>20.5624</v>
      </c>
      <c r="AX20">
        <v>403.76100000000002</v>
      </c>
      <c r="AY20">
        <v>21.201000000000001</v>
      </c>
      <c r="AZ20">
        <v>400.10899999999998</v>
      </c>
      <c r="BA20">
        <v>100.589</v>
      </c>
      <c r="BB20">
        <v>0.10014000000000001</v>
      </c>
      <c r="BC20">
        <v>24.978100000000001</v>
      </c>
      <c r="BD20">
        <v>25.191800000000001</v>
      </c>
      <c r="BE20">
        <v>999.9</v>
      </c>
      <c r="BF20">
        <v>0</v>
      </c>
      <c r="BG20">
        <v>0</v>
      </c>
      <c r="BH20">
        <v>9994.3799999999992</v>
      </c>
      <c r="BI20">
        <v>0</v>
      </c>
      <c r="BJ20">
        <v>630.12800000000004</v>
      </c>
      <c r="BK20">
        <v>-5.0972600000000003</v>
      </c>
      <c r="BL20">
        <v>408.62200000000001</v>
      </c>
      <c r="BM20">
        <v>413.601</v>
      </c>
      <c r="BN20">
        <v>0.54027599999999998</v>
      </c>
      <c r="BO20">
        <v>405.09699999999998</v>
      </c>
      <c r="BP20">
        <v>20.5624</v>
      </c>
      <c r="BQ20">
        <v>2.1227100000000001</v>
      </c>
      <c r="BR20">
        <v>2.0683600000000002</v>
      </c>
      <c r="BS20">
        <v>18.390599999999999</v>
      </c>
      <c r="BT20">
        <v>17.977599999999999</v>
      </c>
      <c r="BU20">
        <v>1800.16</v>
      </c>
      <c r="BV20">
        <v>0.90001299999999995</v>
      </c>
      <c r="BW20">
        <v>9.9987099999999995E-2</v>
      </c>
      <c r="BX20">
        <v>0</v>
      </c>
      <c r="BY20">
        <v>2.2208000000000001</v>
      </c>
      <c r="BZ20">
        <v>0</v>
      </c>
      <c r="CA20">
        <v>3667.09</v>
      </c>
      <c r="CB20">
        <v>13896.2</v>
      </c>
      <c r="CC20">
        <v>40.25</v>
      </c>
      <c r="CD20">
        <v>42.186999999999998</v>
      </c>
      <c r="CE20">
        <v>41.375</v>
      </c>
      <c r="CF20">
        <v>40.311999999999998</v>
      </c>
      <c r="CG20">
        <v>39.936999999999998</v>
      </c>
      <c r="CH20">
        <v>1620.17</v>
      </c>
      <c r="CI20">
        <v>179.99</v>
      </c>
      <c r="CJ20">
        <v>0</v>
      </c>
      <c r="CK20">
        <v>1690154737.5</v>
      </c>
      <c r="CL20">
        <v>0</v>
      </c>
      <c r="CM20">
        <v>1690154526</v>
      </c>
      <c r="CN20" t="s">
        <v>350</v>
      </c>
      <c r="CO20">
        <v>1690154524</v>
      </c>
      <c r="CP20">
        <v>1690154526</v>
      </c>
      <c r="CQ20">
        <v>41</v>
      </c>
      <c r="CR20">
        <v>2.3E-2</v>
      </c>
      <c r="CS20">
        <v>-3.3000000000000002E-2</v>
      </c>
      <c r="CT20">
        <v>-3.7610000000000001</v>
      </c>
      <c r="CU20">
        <v>-9.8000000000000004E-2</v>
      </c>
      <c r="CV20">
        <v>405</v>
      </c>
      <c r="CW20">
        <v>21</v>
      </c>
      <c r="CX20">
        <v>0.31</v>
      </c>
      <c r="CY20">
        <v>0.12</v>
      </c>
      <c r="CZ20">
        <v>10.1768994354192</v>
      </c>
      <c r="DA20">
        <v>0.113982474717367</v>
      </c>
      <c r="DB20">
        <v>6.6039225454968306E-2</v>
      </c>
      <c r="DC20">
        <v>1</v>
      </c>
      <c r="DD20">
        <v>405.079571428571</v>
      </c>
      <c r="DE20">
        <v>0.116493506493915</v>
      </c>
      <c r="DF20">
        <v>3.31225307127338E-2</v>
      </c>
      <c r="DG20">
        <v>-1</v>
      </c>
      <c r="DH20">
        <v>1799.98047619048</v>
      </c>
      <c r="DI20">
        <v>-0.25949980489345698</v>
      </c>
      <c r="DJ20">
        <v>0.16348805666233401</v>
      </c>
      <c r="DK20">
        <v>1</v>
      </c>
      <c r="DL20">
        <v>2</v>
      </c>
      <c r="DM20">
        <v>2</v>
      </c>
      <c r="DN20" t="s">
        <v>351</v>
      </c>
      <c r="DO20">
        <v>2.72865</v>
      </c>
      <c r="DP20">
        <v>2.8382299999999998</v>
      </c>
      <c r="DQ20">
        <v>9.7169000000000005E-2</v>
      </c>
      <c r="DR20">
        <v>9.6950900000000007E-2</v>
      </c>
      <c r="DS20">
        <v>0.110578</v>
      </c>
      <c r="DT20">
        <v>0.105985</v>
      </c>
      <c r="DU20">
        <v>26235.599999999999</v>
      </c>
      <c r="DV20">
        <v>27195.5</v>
      </c>
      <c r="DW20">
        <v>27206.5</v>
      </c>
      <c r="DX20">
        <v>28275.9</v>
      </c>
      <c r="DY20">
        <v>31881.3</v>
      </c>
      <c r="DZ20">
        <v>33659.300000000003</v>
      </c>
      <c r="EA20">
        <v>36359.800000000003</v>
      </c>
      <c r="EB20">
        <v>38314.800000000003</v>
      </c>
      <c r="EC20">
        <v>1.8541300000000001</v>
      </c>
      <c r="ED20">
        <v>1.9775499999999999</v>
      </c>
      <c r="EE20">
        <v>7.99932E-2</v>
      </c>
      <c r="EF20">
        <v>0</v>
      </c>
      <c r="EG20">
        <v>23.878299999999999</v>
      </c>
      <c r="EH20">
        <v>999.9</v>
      </c>
      <c r="EI20">
        <v>44.305</v>
      </c>
      <c r="EJ20">
        <v>32.125999999999998</v>
      </c>
      <c r="EK20">
        <v>21.183299999999999</v>
      </c>
      <c r="EL20">
        <v>62.44</v>
      </c>
      <c r="EM20">
        <v>26.975200000000001</v>
      </c>
      <c r="EN20">
        <v>1</v>
      </c>
      <c r="EO20">
        <v>-9.6984200000000007E-2</v>
      </c>
      <c r="EP20">
        <v>0.73056399999999999</v>
      </c>
      <c r="EQ20">
        <v>19.9636</v>
      </c>
      <c r="ER20">
        <v>5.2171399999999997</v>
      </c>
      <c r="ES20">
        <v>11.9261</v>
      </c>
      <c r="ET20">
        <v>4.9549500000000002</v>
      </c>
      <c r="EU20">
        <v>3.2970000000000002</v>
      </c>
      <c r="EV20">
        <v>185.9</v>
      </c>
      <c r="EW20">
        <v>9999</v>
      </c>
      <c r="EX20">
        <v>96.7</v>
      </c>
      <c r="EY20">
        <v>6719.2</v>
      </c>
      <c r="EZ20">
        <v>1.8599399999999999</v>
      </c>
      <c r="FA20">
        <v>1.8591899999999999</v>
      </c>
      <c r="FB20">
        <v>1.8646400000000001</v>
      </c>
      <c r="FC20">
        <v>1.86866</v>
      </c>
      <c r="FD20">
        <v>1.8635699999999999</v>
      </c>
      <c r="FE20">
        <v>1.8635600000000001</v>
      </c>
      <c r="FF20">
        <v>1.8635600000000001</v>
      </c>
      <c r="FG20">
        <v>1.8633999999999999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-3.762</v>
      </c>
      <c r="FV20">
        <v>-9.8299999999999998E-2</v>
      </c>
      <c r="FW20">
        <v>-3.7613999999999801</v>
      </c>
      <c r="FX20">
        <v>0</v>
      </c>
      <c r="FY20">
        <v>0</v>
      </c>
      <c r="FZ20">
        <v>0</v>
      </c>
      <c r="GA20">
        <v>-9.8319999999997507E-2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3.4</v>
      </c>
      <c r="GJ20">
        <v>3.3</v>
      </c>
      <c r="GK20">
        <v>1.0559099999999999</v>
      </c>
      <c r="GL20">
        <v>2.5988799999999999</v>
      </c>
      <c r="GM20">
        <v>1.4489700000000001</v>
      </c>
      <c r="GN20">
        <v>2.2924799999999999</v>
      </c>
      <c r="GO20">
        <v>1.5466299999999999</v>
      </c>
      <c r="GP20">
        <v>2.3852500000000001</v>
      </c>
      <c r="GQ20">
        <v>32.953699999999998</v>
      </c>
      <c r="GR20">
        <v>16.145900000000001</v>
      </c>
      <c r="GS20">
        <v>18</v>
      </c>
      <c r="GT20">
        <v>398.37700000000001</v>
      </c>
      <c r="GU20">
        <v>587.899</v>
      </c>
      <c r="GV20">
        <v>22.847200000000001</v>
      </c>
      <c r="GW20">
        <v>26.036200000000001</v>
      </c>
      <c r="GX20">
        <v>29.9999</v>
      </c>
      <c r="GY20">
        <v>26.001100000000001</v>
      </c>
      <c r="GZ20">
        <v>25.971399999999999</v>
      </c>
      <c r="HA20">
        <v>21.134599999999999</v>
      </c>
      <c r="HB20">
        <v>-30</v>
      </c>
      <c r="HC20">
        <v>-30</v>
      </c>
      <c r="HD20">
        <v>22.8505</v>
      </c>
      <c r="HE20">
        <v>405.05799999999999</v>
      </c>
      <c r="HF20">
        <v>0</v>
      </c>
      <c r="HG20">
        <v>100.18600000000001</v>
      </c>
      <c r="HH20">
        <v>93.162499999999994</v>
      </c>
    </row>
    <row r="21" spans="1:216" x14ac:dyDescent="0.2">
      <c r="A21">
        <v>3</v>
      </c>
      <c r="B21">
        <v>1690154786</v>
      </c>
      <c r="C21">
        <v>122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1690154786</v>
      </c>
      <c r="M21">
        <f t="shared" si="0"/>
        <v>1.657647367244503E-3</v>
      </c>
      <c r="N21">
        <f t="shared" si="1"/>
        <v>1.6576473672445029</v>
      </c>
      <c r="O21">
        <f t="shared" si="2"/>
        <v>14.389054949928699</v>
      </c>
      <c r="P21">
        <f t="shared" si="3"/>
        <v>400.00200000000001</v>
      </c>
      <c r="Q21">
        <f t="shared" si="4"/>
        <v>225.53539163380992</v>
      </c>
      <c r="R21">
        <f t="shared" si="5"/>
        <v>22.708290497885923</v>
      </c>
      <c r="S21">
        <f t="shared" si="6"/>
        <v>40.274661772302004</v>
      </c>
      <c r="T21">
        <f t="shared" si="7"/>
        <v>0.13866320454117326</v>
      </c>
      <c r="U21">
        <f t="shared" si="8"/>
        <v>4.6211446377830736</v>
      </c>
      <c r="V21">
        <f t="shared" si="9"/>
        <v>0.13639251494956117</v>
      </c>
      <c r="W21">
        <f t="shared" si="10"/>
        <v>8.5446236931576727E-2</v>
      </c>
      <c r="X21">
        <f t="shared" si="11"/>
        <v>248.12222910540314</v>
      </c>
      <c r="Y21">
        <f t="shared" si="12"/>
        <v>25.664463728779385</v>
      </c>
      <c r="Z21">
        <f t="shared" si="13"/>
        <v>25.664463728779385</v>
      </c>
      <c r="AA21">
        <f t="shared" si="14"/>
        <v>3.3078413182878892</v>
      </c>
      <c r="AB21">
        <f t="shared" si="15"/>
        <v>66.611761883192273</v>
      </c>
      <c r="AC21">
        <f t="shared" si="16"/>
        <v>2.1171176284619002</v>
      </c>
      <c r="AD21">
        <f t="shared" si="17"/>
        <v>3.1782939958477501</v>
      </c>
      <c r="AE21">
        <f t="shared" si="18"/>
        <v>1.190723689825989</v>
      </c>
      <c r="AF21">
        <f t="shared" si="19"/>
        <v>-73.102248895482575</v>
      </c>
      <c r="AG21">
        <f t="shared" si="20"/>
        <v>-167.3599571406518</v>
      </c>
      <c r="AH21">
        <f t="shared" si="21"/>
        <v>-7.6859639564616087</v>
      </c>
      <c r="AI21">
        <f t="shared" si="22"/>
        <v>-2.5940887192859918E-2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53551.465958532302</v>
      </c>
      <c r="AO21">
        <f t="shared" si="26"/>
        <v>1500.23</v>
      </c>
      <c r="AP21">
        <f t="shared" si="27"/>
        <v>1264.6934700027996</v>
      </c>
      <c r="AQ21">
        <f t="shared" si="28"/>
        <v>0.84299972004479284</v>
      </c>
      <c r="AR21">
        <f t="shared" si="29"/>
        <v>0.16538945968645016</v>
      </c>
      <c r="AS21">
        <v>1690154786</v>
      </c>
      <c r="AT21">
        <v>400.00200000000001</v>
      </c>
      <c r="AU21">
        <v>404.96899999999999</v>
      </c>
      <c r="AV21">
        <v>21.026900000000001</v>
      </c>
      <c r="AW21">
        <v>20.491399999999999</v>
      </c>
      <c r="AX21">
        <v>403.76400000000001</v>
      </c>
      <c r="AY21">
        <v>21.1252</v>
      </c>
      <c r="AZ21">
        <v>400.01600000000002</v>
      </c>
      <c r="BA21">
        <v>100.586</v>
      </c>
      <c r="BB21">
        <v>0.100151</v>
      </c>
      <c r="BC21">
        <v>24.992699999999999</v>
      </c>
      <c r="BD21">
        <v>25.123799999999999</v>
      </c>
      <c r="BE21">
        <v>999.9</v>
      </c>
      <c r="BF21">
        <v>0</v>
      </c>
      <c r="BG21">
        <v>0</v>
      </c>
      <c r="BH21">
        <v>10001.200000000001</v>
      </c>
      <c r="BI21">
        <v>0</v>
      </c>
      <c r="BJ21">
        <v>637.11599999999999</v>
      </c>
      <c r="BK21">
        <v>-4.9661900000000001</v>
      </c>
      <c r="BL21">
        <v>408.59399999999999</v>
      </c>
      <c r="BM21">
        <v>413.44099999999997</v>
      </c>
      <c r="BN21">
        <v>0.53551700000000002</v>
      </c>
      <c r="BO21">
        <v>404.96899999999999</v>
      </c>
      <c r="BP21">
        <v>20.491399999999999</v>
      </c>
      <c r="BQ21">
        <v>2.1150099999999998</v>
      </c>
      <c r="BR21">
        <v>2.06114</v>
      </c>
      <c r="BS21">
        <v>18.332699999999999</v>
      </c>
      <c r="BT21">
        <v>17.922000000000001</v>
      </c>
      <c r="BU21">
        <v>1500.23</v>
      </c>
      <c r="BV21">
        <v>0.90001200000000003</v>
      </c>
      <c r="BW21">
        <v>9.9988199999999999E-2</v>
      </c>
      <c r="BX21">
        <v>0</v>
      </c>
      <c r="BY21">
        <v>2.2040000000000002</v>
      </c>
      <c r="BZ21">
        <v>0</v>
      </c>
      <c r="CA21">
        <v>3086.14</v>
      </c>
      <c r="CB21">
        <v>11580.9</v>
      </c>
      <c r="CC21">
        <v>39.936999999999998</v>
      </c>
      <c r="CD21">
        <v>42.061999999999998</v>
      </c>
      <c r="CE21">
        <v>41.25</v>
      </c>
      <c r="CF21">
        <v>40.25</v>
      </c>
      <c r="CG21">
        <v>39.75</v>
      </c>
      <c r="CH21">
        <v>1350.23</v>
      </c>
      <c r="CI21">
        <v>150.01</v>
      </c>
      <c r="CJ21">
        <v>0</v>
      </c>
      <c r="CK21">
        <v>1690154798.7</v>
      </c>
      <c r="CL21">
        <v>0</v>
      </c>
      <c r="CM21">
        <v>1690154526</v>
      </c>
      <c r="CN21" t="s">
        <v>350</v>
      </c>
      <c r="CO21">
        <v>1690154524</v>
      </c>
      <c r="CP21">
        <v>1690154526</v>
      </c>
      <c r="CQ21">
        <v>41</v>
      </c>
      <c r="CR21">
        <v>2.3E-2</v>
      </c>
      <c r="CS21">
        <v>-3.3000000000000002E-2</v>
      </c>
      <c r="CT21">
        <v>-3.7610000000000001</v>
      </c>
      <c r="CU21">
        <v>-9.8000000000000004E-2</v>
      </c>
      <c r="CV21">
        <v>405</v>
      </c>
      <c r="CW21">
        <v>21</v>
      </c>
      <c r="CX21">
        <v>0.31</v>
      </c>
      <c r="CY21">
        <v>0.12</v>
      </c>
      <c r="CZ21">
        <v>10.117885783542601</v>
      </c>
      <c r="DA21">
        <v>1.12552545432347E-2</v>
      </c>
      <c r="DB21">
        <v>4.4469303658470599E-2</v>
      </c>
      <c r="DC21">
        <v>1</v>
      </c>
      <c r="DD21">
        <v>405.05414285714301</v>
      </c>
      <c r="DE21">
        <v>2.8597402597662101E-2</v>
      </c>
      <c r="DF21">
        <v>2.04666644508027E-2</v>
      </c>
      <c r="DG21">
        <v>-1</v>
      </c>
      <c r="DH21">
        <v>1499.99047619048</v>
      </c>
      <c r="DI21">
        <v>-8.0904931272053296E-2</v>
      </c>
      <c r="DJ21">
        <v>0.146757856623497</v>
      </c>
      <c r="DK21">
        <v>1</v>
      </c>
      <c r="DL21">
        <v>2</v>
      </c>
      <c r="DM21">
        <v>2</v>
      </c>
      <c r="DN21" t="s">
        <v>351</v>
      </c>
      <c r="DO21">
        <v>2.7284199999999998</v>
      </c>
      <c r="DP21">
        <v>2.8382999999999998</v>
      </c>
      <c r="DQ21">
        <v>9.7172700000000001E-2</v>
      </c>
      <c r="DR21">
        <v>9.69304E-2</v>
      </c>
      <c r="DS21">
        <v>0.110304</v>
      </c>
      <c r="DT21">
        <v>0.10573299999999999</v>
      </c>
      <c r="DU21">
        <v>26236.9</v>
      </c>
      <c r="DV21">
        <v>27197.9</v>
      </c>
      <c r="DW21">
        <v>27207.8</v>
      </c>
      <c r="DX21">
        <v>28277.599999999999</v>
      </c>
      <c r="DY21">
        <v>31892.6</v>
      </c>
      <c r="DZ21">
        <v>33670.400000000001</v>
      </c>
      <c r="EA21">
        <v>36361.4</v>
      </c>
      <c r="EB21">
        <v>38316.699999999997</v>
      </c>
      <c r="EC21">
        <v>1.8541300000000001</v>
      </c>
      <c r="ED21">
        <v>1.9785699999999999</v>
      </c>
      <c r="EE21">
        <v>7.82162E-2</v>
      </c>
      <c r="EF21">
        <v>0</v>
      </c>
      <c r="EG21">
        <v>23.839400000000001</v>
      </c>
      <c r="EH21">
        <v>999.9</v>
      </c>
      <c r="EI21">
        <v>44.292999999999999</v>
      </c>
      <c r="EJ21">
        <v>32.055</v>
      </c>
      <c r="EK21">
        <v>21.093399999999999</v>
      </c>
      <c r="EL21">
        <v>62.400100000000002</v>
      </c>
      <c r="EM21">
        <v>27.051300000000001</v>
      </c>
      <c r="EN21">
        <v>1</v>
      </c>
      <c r="EO21">
        <v>-0.100318</v>
      </c>
      <c r="EP21">
        <v>0.59088200000000002</v>
      </c>
      <c r="EQ21">
        <v>19.971599999999999</v>
      </c>
      <c r="ER21">
        <v>5.2168400000000004</v>
      </c>
      <c r="ES21">
        <v>11.9261</v>
      </c>
      <c r="ET21">
        <v>4.9552500000000004</v>
      </c>
      <c r="EU21">
        <v>3.2970299999999999</v>
      </c>
      <c r="EV21">
        <v>185.9</v>
      </c>
      <c r="EW21">
        <v>9999</v>
      </c>
      <c r="EX21">
        <v>96.7</v>
      </c>
      <c r="EY21">
        <v>6720.4</v>
      </c>
      <c r="EZ21">
        <v>1.85999</v>
      </c>
      <c r="FA21">
        <v>1.8591599999999999</v>
      </c>
      <c r="FB21">
        <v>1.86463</v>
      </c>
      <c r="FC21">
        <v>1.86869</v>
      </c>
      <c r="FD21">
        <v>1.8635600000000001</v>
      </c>
      <c r="FE21">
        <v>1.8635600000000001</v>
      </c>
      <c r="FF21">
        <v>1.8635699999999999</v>
      </c>
      <c r="FG21">
        <v>1.8633999999999999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-3.762</v>
      </c>
      <c r="FV21">
        <v>-9.8299999999999998E-2</v>
      </c>
      <c r="FW21">
        <v>-3.7613999999999801</v>
      </c>
      <c r="FX21">
        <v>0</v>
      </c>
      <c r="FY21">
        <v>0</v>
      </c>
      <c r="FZ21">
        <v>0</v>
      </c>
      <c r="GA21">
        <v>-9.8319999999997507E-2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4.4000000000000004</v>
      </c>
      <c r="GJ21">
        <v>4.3</v>
      </c>
      <c r="GK21">
        <v>1.0559099999999999</v>
      </c>
      <c r="GL21">
        <v>2.6000999999999999</v>
      </c>
      <c r="GM21">
        <v>1.4489700000000001</v>
      </c>
      <c r="GN21">
        <v>2.2961399999999998</v>
      </c>
      <c r="GO21">
        <v>1.5466299999999999</v>
      </c>
      <c r="GP21">
        <v>2.4328599999999998</v>
      </c>
      <c r="GQ21">
        <v>32.909199999999998</v>
      </c>
      <c r="GR21">
        <v>16.154599999999999</v>
      </c>
      <c r="GS21">
        <v>18</v>
      </c>
      <c r="GT21">
        <v>398.18900000000002</v>
      </c>
      <c r="GU21">
        <v>588.45899999999995</v>
      </c>
      <c r="GV21">
        <v>23.1234</v>
      </c>
      <c r="GW21">
        <v>26.0016</v>
      </c>
      <c r="GX21">
        <v>29.9998</v>
      </c>
      <c r="GY21">
        <v>25.9725</v>
      </c>
      <c r="GZ21">
        <v>25.9435</v>
      </c>
      <c r="HA21">
        <v>21.136099999999999</v>
      </c>
      <c r="HB21">
        <v>-30</v>
      </c>
      <c r="HC21">
        <v>-30</v>
      </c>
      <c r="HD21">
        <v>23.127300000000002</v>
      </c>
      <c r="HE21">
        <v>405.12700000000001</v>
      </c>
      <c r="HF21">
        <v>0</v>
      </c>
      <c r="HG21">
        <v>100.191</v>
      </c>
      <c r="HH21">
        <v>93.167599999999993</v>
      </c>
    </row>
    <row r="22" spans="1:216" x14ac:dyDescent="0.2">
      <c r="A22">
        <v>4</v>
      </c>
      <c r="B22">
        <v>1690154847</v>
      </c>
      <c r="C22">
        <v>183</v>
      </c>
      <c r="D22" t="s">
        <v>359</v>
      </c>
      <c r="E22" t="s">
        <v>360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1690154847</v>
      </c>
      <c r="M22">
        <f t="shared" si="0"/>
        <v>1.5350668294503314E-3</v>
      </c>
      <c r="N22">
        <f t="shared" si="1"/>
        <v>1.5350668294503313</v>
      </c>
      <c r="O22">
        <f t="shared" si="2"/>
        <v>14.287976783007341</v>
      </c>
      <c r="P22">
        <f t="shared" si="3"/>
        <v>400.07799999999997</v>
      </c>
      <c r="Q22">
        <f t="shared" si="4"/>
        <v>216.04163822454026</v>
      </c>
      <c r="R22">
        <f t="shared" si="5"/>
        <v>21.752793793865887</v>
      </c>
      <c r="S22">
        <f t="shared" si="6"/>
        <v>40.28304130158979</v>
      </c>
      <c r="T22">
        <f t="shared" si="7"/>
        <v>0.13004674307949798</v>
      </c>
      <c r="U22">
        <f t="shared" si="8"/>
        <v>4.6195109074946767</v>
      </c>
      <c r="V22">
        <f t="shared" si="9"/>
        <v>0.12804659561843881</v>
      </c>
      <c r="W22">
        <f t="shared" si="10"/>
        <v>8.0206264949002848E-2</v>
      </c>
      <c r="X22">
        <f t="shared" si="11"/>
        <v>206.71138499999998</v>
      </c>
      <c r="Y22">
        <f t="shared" si="12"/>
        <v>25.532047877446189</v>
      </c>
      <c r="Z22">
        <f t="shared" si="13"/>
        <v>25.532047877446189</v>
      </c>
      <c r="AA22">
        <f t="shared" si="14"/>
        <v>3.2819464921197867</v>
      </c>
      <c r="AB22">
        <f t="shared" si="15"/>
        <v>66.276568302851388</v>
      </c>
      <c r="AC22">
        <f t="shared" si="16"/>
        <v>2.10716761093407</v>
      </c>
      <c r="AD22">
        <f t="shared" si="17"/>
        <v>3.1793553361202229</v>
      </c>
      <c r="AE22">
        <f t="shared" si="18"/>
        <v>1.1747788811857167</v>
      </c>
      <c r="AF22">
        <f t="shared" si="19"/>
        <v>-67.696447178759612</v>
      </c>
      <c r="AG22">
        <f t="shared" si="20"/>
        <v>-132.92834608812831</v>
      </c>
      <c r="AH22">
        <f t="shared" si="21"/>
        <v>-6.1029639054488296</v>
      </c>
      <c r="AI22">
        <f t="shared" si="22"/>
        <v>-1.6372172336787116E-2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53526.101815435883</v>
      </c>
      <c r="AO22">
        <f t="shared" si="26"/>
        <v>1249.8399999999999</v>
      </c>
      <c r="AP22">
        <f t="shared" si="27"/>
        <v>1053.6152999999999</v>
      </c>
      <c r="AQ22">
        <f t="shared" si="28"/>
        <v>0.84300014401843437</v>
      </c>
      <c r="AR22">
        <f t="shared" si="29"/>
        <v>0.16539027795557831</v>
      </c>
      <c r="AS22">
        <v>1690154847</v>
      </c>
      <c r="AT22">
        <v>400.07799999999997</v>
      </c>
      <c r="AU22">
        <v>404.995</v>
      </c>
      <c r="AV22">
        <v>20.927700000000002</v>
      </c>
      <c r="AW22">
        <v>20.431799999999999</v>
      </c>
      <c r="AX22">
        <v>403.839</v>
      </c>
      <c r="AY22">
        <v>21.026</v>
      </c>
      <c r="AZ22">
        <v>400.05700000000002</v>
      </c>
      <c r="BA22">
        <v>100.58799999999999</v>
      </c>
      <c r="BB22">
        <v>9.9969100000000005E-2</v>
      </c>
      <c r="BC22">
        <v>24.9983</v>
      </c>
      <c r="BD22">
        <v>25.075399999999998</v>
      </c>
      <c r="BE22">
        <v>999.9</v>
      </c>
      <c r="BF22">
        <v>0</v>
      </c>
      <c r="BG22">
        <v>0</v>
      </c>
      <c r="BH22">
        <v>9996.25</v>
      </c>
      <c r="BI22">
        <v>0</v>
      </c>
      <c r="BJ22">
        <v>634.55200000000002</v>
      </c>
      <c r="BK22">
        <v>-4.9172399999999996</v>
      </c>
      <c r="BL22">
        <v>408.63</v>
      </c>
      <c r="BM22">
        <v>413.44299999999998</v>
      </c>
      <c r="BN22">
        <v>0.49589899999999998</v>
      </c>
      <c r="BO22">
        <v>404.995</v>
      </c>
      <c r="BP22">
        <v>20.431799999999999</v>
      </c>
      <c r="BQ22">
        <v>2.1050800000000001</v>
      </c>
      <c r="BR22">
        <v>2.0552000000000001</v>
      </c>
      <c r="BS22">
        <v>18.2577</v>
      </c>
      <c r="BT22">
        <v>17.876100000000001</v>
      </c>
      <c r="BU22">
        <v>1249.8399999999999</v>
      </c>
      <c r="BV22">
        <v>0.89999700000000005</v>
      </c>
      <c r="BW22">
        <v>0.10000299999999999</v>
      </c>
      <c r="BX22">
        <v>0</v>
      </c>
      <c r="BY22">
        <v>2.488</v>
      </c>
      <c r="BZ22">
        <v>0</v>
      </c>
      <c r="CA22">
        <v>2625.21</v>
      </c>
      <c r="CB22">
        <v>9647.99</v>
      </c>
      <c r="CC22">
        <v>39.561999999999998</v>
      </c>
      <c r="CD22">
        <v>42</v>
      </c>
      <c r="CE22">
        <v>41.125</v>
      </c>
      <c r="CF22">
        <v>40.125</v>
      </c>
      <c r="CG22">
        <v>39.561999999999998</v>
      </c>
      <c r="CH22">
        <v>1124.8499999999999</v>
      </c>
      <c r="CI22">
        <v>124.99</v>
      </c>
      <c r="CJ22">
        <v>0</v>
      </c>
      <c r="CK22">
        <v>1690154859.3</v>
      </c>
      <c r="CL22">
        <v>0</v>
      </c>
      <c r="CM22">
        <v>1690154526</v>
      </c>
      <c r="CN22" t="s">
        <v>350</v>
      </c>
      <c r="CO22">
        <v>1690154524</v>
      </c>
      <c r="CP22">
        <v>1690154526</v>
      </c>
      <c r="CQ22">
        <v>41</v>
      </c>
      <c r="CR22">
        <v>2.3E-2</v>
      </c>
      <c r="CS22">
        <v>-3.3000000000000002E-2</v>
      </c>
      <c r="CT22">
        <v>-3.7610000000000001</v>
      </c>
      <c r="CU22">
        <v>-9.8000000000000004E-2</v>
      </c>
      <c r="CV22">
        <v>405</v>
      </c>
      <c r="CW22">
        <v>21</v>
      </c>
      <c r="CX22">
        <v>0.31</v>
      </c>
      <c r="CY22">
        <v>0.12</v>
      </c>
      <c r="CZ22">
        <v>10.0741988214515</v>
      </c>
      <c r="DA22">
        <v>-0.20383059655328101</v>
      </c>
      <c r="DB22">
        <v>6.5017786631577604E-2</v>
      </c>
      <c r="DC22">
        <v>1</v>
      </c>
      <c r="DD22">
        <v>405.02195238095197</v>
      </c>
      <c r="DE22">
        <v>0.156779220779592</v>
      </c>
      <c r="DF22">
        <v>3.3820923631434102E-2</v>
      </c>
      <c r="DG22">
        <v>-1</v>
      </c>
      <c r="DH22">
        <v>1250.0215000000001</v>
      </c>
      <c r="DI22">
        <v>0.21389624069035801</v>
      </c>
      <c r="DJ22">
        <v>0.15894259970195601</v>
      </c>
      <c r="DK22">
        <v>1</v>
      </c>
      <c r="DL22">
        <v>2</v>
      </c>
      <c r="DM22">
        <v>2</v>
      </c>
      <c r="DN22" t="s">
        <v>351</v>
      </c>
      <c r="DO22">
        <v>2.72858</v>
      </c>
      <c r="DP22">
        <v>2.8380800000000002</v>
      </c>
      <c r="DQ22">
        <v>9.71944E-2</v>
      </c>
      <c r="DR22">
        <v>9.6942200000000006E-2</v>
      </c>
      <c r="DS22">
        <v>0.109948</v>
      </c>
      <c r="DT22">
        <v>0.10552599999999999</v>
      </c>
      <c r="DU22">
        <v>26237.8</v>
      </c>
      <c r="DV22">
        <v>27197.8</v>
      </c>
      <c r="DW22">
        <v>27209.3</v>
      </c>
      <c r="DX22">
        <v>28277.7</v>
      </c>
      <c r="DY22">
        <v>31907.200000000001</v>
      </c>
      <c r="DZ22">
        <v>33678.1</v>
      </c>
      <c r="EA22">
        <v>36363.4</v>
      </c>
      <c r="EB22">
        <v>38316.699999999997</v>
      </c>
      <c r="EC22">
        <v>1.8541700000000001</v>
      </c>
      <c r="ED22">
        <v>1.9793000000000001</v>
      </c>
      <c r="EE22">
        <v>7.6711199999999993E-2</v>
      </c>
      <c r="EF22">
        <v>0</v>
      </c>
      <c r="EG22">
        <v>23.8156</v>
      </c>
      <c r="EH22">
        <v>999.9</v>
      </c>
      <c r="EI22">
        <v>44.317</v>
      </c>
      <c r="EJ22">
        <v>31.995000000000001</v>
      </c>
      <c r="EK22">
        <v>21.031600000000001</v>
      </c>
      <c r="EL22">
        <v>62.6601</v>
      </c>
      <c r="EM22">
        <v>26.6907</v>
      </c>
      <c r="EN22">
        <v>1</v>
      </c>
      <c r="EO22">
        <v>-0.100589</v>
      </c>
      <c r="EP22">
        <v>1.2262900000000001</v>
      </c>
      <c r="EQ22">
        <v>19.950500000000002</v>
      </c>
      <c r="ER22">
        <v>5.21624</v>
      </c>
      <c r="ES22">
        <v>11.9261</v>
      </c>
      <c r="ET22">
        <v>4.9548500000000004</v>
      </c>
      <c r="EU22">
        <v>3.29705</v>
      </c>
      <c r="EV22">
        <v>185.9</v>
      </c>
      <c r="EW22">
        <v>9999</v>
      </c>
      <c r="EX22">
        <v>96.8</v>
      </c>
      <c r="EY22">
        <v>6721.9</v>
      </c>
      <c r="EZ22">
        <v>1.8599699999999999</v>
      </c>
      <c r="FA22">
        <v>1.8591599999999999</v>
      </c>
      <c r="FB22">
        <v>1.8646400000000001</v>
      </c>
      <c r="FC22">
        <v>1.86869</v>
      </c>
      <c r="FD22">
        <v>1.8635600000000001</v>
      </c>
      <c r="FE22">
        <v>1.8635600000000001</v>
      </c>
      <c r="FF22">
        <v>1.8635699999999999</v>
      </c>
      <c r="FG22">
        <v>1.8633999999999999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-3.7610000000000001</v>
      </c>
      <c r="FV22">
        <v>-9.8299999999999998E-2</v>
      </c>
      <c r="FW22">
        <v>-3.7613999999999801</v>
      </c>
      <c r="FX22">
        <v>0</v>
      </c>
      <c r="FY22">
        <v>0</v>
      </c>
      <c r="FZ22">
        <v>0</v>
      </c>
      <c r="GA22">
        <v>-9.8319999999997507E-2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5.4</v>
      </c>
      <c r="GJ22">
        <v>5.3</v>
      </c>
      <c r="GK22">
        <v>1.0546899999999999</v>
      </c>
      <c r="GL22">
        <v>2.5915499999999998</v>
      </c>
      <c r="GM22">
        <v>1.4477500000000001</v>
      </c>
      <c r="GN22">
        <v>2.2973599999999998</v>
      </c>
      <c r="GO22">
        <v>1.5466299999999999</v>
      </c>
      <c r="GP22">
        <v>2.4487299999999999</v>
      </c>
      <c r="GQ22">
        <v>32.886899999999997</v>
      </c>
      <c r="GR22">
        <v>16.145900000000001</v>
      </c>
      <c r="GS22">
        <v>18</v>
      </c>
      <c r="GT22">
        <v>398.048</v>
      </c>
      <c r="GU22">
        <v>588.84900000000005</v>
      </c>
      <c r="GV22">
        <v>22.8689</v>
      </c>
      <c r="GW22">
        <v>25.9726</v>
      </c>
      <c r="GX22">
        <v>29.9999</v>
      </c>
      <c r="GY22">
        <v>25.947299999999998</v>
      </c>
      <c r="GZ22">
        <v>25.923300000000001</v>
      </c>
      <c r="HA22">
        <v>21.127600000000001</v>
      </c>
      <c r="HB22">
        <v>-30</v>
      </c>
      <c r="HC22">
        <v>-30</v>
      </c>
      <c r="HD22">
        <v>22.889399999999998</v>
      </c>
      <c r="HE22">
        <v>404.92500000000001</v>
      </c>
      <c r="HF22">
        <v>0</v>
      </c>
      <c r="HG22">
        <v>100.197</v>
      </c>
      <c r="HH22">
        <v>93.167599999999993</v>
      </c>
    </row>
    <row r="23" spans="1:216" x14ac:dyDescent="0.2">
      <c r="A23">
        <v>5</v>
      </c>
      <c r="B23">
        <v>1690154908</v>
      </c>
      <c r="C23">
        <v>244</v>
      </c>
      <c r="D23" t="s">
        <v>361</v>
      </c>
      <c r="E23" t="s">
        <v>362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1690154908</v>
      </c>
      <c r="M23">
        <f t="shared" si="0"/>
        <v>1.5603482545167695E-3</v>
      </c>
      <c r="N23">
        <f t="shared" si="1"/>
        <v>1.5603482545167695</v>
      </c>
      <c r="O23">
        <f t="shared" si="2"/>
        <v>14.195908429333103</v>
      </c>
      <c r="P23">
        <f t="shared" si="3"/>
        <v>400.01499999999999</v>
      </c>
      <c r="Q23">
        <f t="shared" si="4"/>
        <v>225.99084401630921</v>
      </c>
      <c r="R23">
        <f t="shared" si="5"/>
        <v>22.755022829809899</v>
      </c>
      <c r="S23">
        <f t="shared" si="6"/>
        <v>40.277518750315004</v>
      </c>
      <c r="T23">
        <f t="shared" si="7"/>
        <v>0.136907099454457</v>
      </c>
      <c r="U23">
        <f t="shared" si="8"/>
        <v>4.627949479577806</v>
      </c>
      <c r="V23">
        <f t="shared" si="9"/>
        <v>0.13469626387717434</v>
      </c>
      <c r="W23">
        <f t="shared" si="10"/>
        <v>8.438082580744341E-2</v>
      </c>
      <c r="X23">
        <f t="shared" si="11"/>
        <v>165.38788317208446</v>
      </c>
      <c r="Y23">
        <f t="shared" si="12"/>
        <v>25.303869531613444</v>
      </c>
      <c r="Z23">
        <f t="shared" si="13"/>
        <v>25.303869531613444</v>
      </c>
      <c r="AA23">
        <f t="shared" si="14"/>
        <v>3.2377400008481012</v>
      </c>
      <c r="AB23">
        <f t="shared" si="15"/>
        <v>66.37732142268041</v>
      </c>
      <c r="AC23">
        <f t="shared" si="16"/>
        <v>2.1022566034484997</v>
      </c>
      <c r="AD23">
        <f t="shared" si="17"/>
        <v>3.1671308187651293</v>
      </c>
      <c r="AE23">
        <f t="shared" si="18"/>
        <v>1.1354833973996015</v>
      </c>
      <c r="AF23">
        <f t="shared" si="19"/>
        <v>-68.811358024189531</v>
      </c>
      <c r="AG23">
        <f t="shared" si="20"/>
        <v>-92.358043045619027</v>
      </c>
      <c r="AH23">
        <f t="shared" si="21"/>
        <v>-4.2263505343467322</v>
      </c>
      <c r="AI23">
        <f t="shared" si="22"/>
        <v>-7.8684320708219957E-3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53663.824900732448</v>
      </c>
      <c r="AO23">
        <f t="shared" si="26"/>
        <v>999.98299999999995</v>
      </c>
      <c r="AP23">
        <f t="shared" si="27"/>
        <v>842.98602900107994</v>
      </c>
      <c r="AQ23">
        <f t="shared" si="28"/>
        <v>0.84300036000720013</v>
      </c>
      <c r="AR23">
        <f t="shared" si="29"/>
        <v>0.16539069481389629</v>
      </c>
      <c r="AS23">
        <v>1690154908</v>
      </c>
      <c r="AT23">
        <v>400.01499999999999</v>
      </c>
      <c r="AU23">
        <v>404.90499999999997</v>
      </c>
      <c r="AV23">
        <v>20.878499999999999</v>
      </c>
      <c r="AW23">
        <v>20.374400000000001</v>
      </c>
      <c r="AX23">
        <v>403.77600000000001</v>
      </c>
      <c r="AY23">
        <v>20.976800000000001</v>
      </c>
      <c r="AZ23">
        <v>400.05099999999999</v>
      </c>
      <c r="BA23">
        <v>100.59</v>
      </c>
      <c r="BB23">
        <v>0.100021</v>
      </c>
      <c r="BC23">
        <v>24.933700000000002</v>
      </c>
      <c r="BD23">
        <v>24.965599999999998</v>
      </c>
      <c r="BE23">
        <v>999.9</v>
      </c>
      <c r="BF23">
        <v>0</v>
      </c>
      <c r="BG23">
        <v>0</v>
      </c>
      <c r="BH23">
        <v>10020.6</v>
      </c>
      <c r="BI23">
        <v>0</v>
      </c>
      <c r="BJ23">
        <v>617.71799999999996</v>
      </c>
      <c r="BK23">
        <v>-4.8897700000000004</v>
      </c>
      <c r="BL23">
        <v>408.54500000000002</v>
      </c>
      <c r="BM23">
        <v>413.32600000000002</v>
      </c>
      <c r="BN23">
        <v>0.50407000000000002</v>
      </c>
      <c r="BO23">
        <v>404.90499999999997</v>
      </c>
      <c r="BP23">
        <v>20.374400000000001</v>
      </c>
      <c r="BQ23">
        <v>2.1001599999999998</v>
      </c>
      <c r="BR23">
        <v>2.0494599999999998</v>
      </c>
      <c r="BS23">
        <v>18.220400000000001</v>
      </c>
      <c r="BT23">
        <v>17.831700000000001</v>
      </c>
      <c r="BU23">
        <v>999.98299999999995</v>
      </c>
      <c r="BV23">
        <v>0.89998599999999995</v>
      </c>
      <c r="BW23">
        <v>0.10001400000000001</v>
      </c>
      <c r="BX23">
        <v>0</v>
      </c>
      <c r="BY23">
        <v>2.3875999999999999</v>
      </c>
      <c r="BZ23">
        <v>0</v>
      </c>
      <c r="CA23">
        <v>2191.12</v>
      </c>
      <c r="CB23">
        <v>7719.25</v>
      </c>
      <c r="CC23">
        <v>39.125</v>
      </c>
      <c r="CD23">
        <v>41.936999999999998</v>
      </c>
      <c r="CE23">
        <v>40.875</v>
      </c>
      <c r="CF23">
        <v>40.125</v>
      </c>
      <c r="CG23">
        <v>39.25</v>
      </c>
      <c r="CH23">
        <v>899.97</v>
      </c>
      <c r="CI23">
        <v>100.01</v>
      </c>
      <c r="CJ23">
        <v>0</v>
      </c>
      <c r="CK23">
        <v>1690154920.5</v>
      </c>
      <c r="CL23">
        <v>0</v>
      </c>
      <c r="CM23">
        <v>1690154526</v>
      </c>
      <c r="CN23" t="s">
        <v>350</v>
      </c>
      <c r="CO23">
        <v>1690154524</v>
      </c>
      <c r="CP23">
        <v>1690154526</v>
      </c>
      <c r="CQ23">
        <v>41</v>
      </c>
      <c r="CR23">
        <v>2.3E-2</v>
      </c>
      <c r="CS23">
        <v>-3.3000000000000002E-2</v>
      </c>
      <c r="CT23">
        <v>-3.7610000000000001</v>
      </c>
      <c r="CU23">
        <v>-9.8000000000000004E-2</v>
      </c>
      <c r="CV23">
        <v>405</v>
      </c>
      <c r="CW23">
        <v>21</v>
      </c>
      <c r="CX23">
        <v>0.31</v>
      </c>
      <c r="CY23">
        <v>0.12</v>
      </c>
      <c r="CZ23">
        <v>9.9124327662460097</v>
      </c>
      <c r="DA23">
        <v>0.26637391889385398</v>
      </c>
      <c r="DB23">
        <v>6.7604534181411893E-2</v>
      </c>
      <c r="DC23">
        <v>1</v>
      </c>
      <c r="DD23">
        <v>404.94310000000002</v>
      </c>
      <c r="DE23">
        <v>6.1984962406229999E-2</v>
      </c>
      <c r="DF23">
        <v>3.1046577911256298E-2</v>
      </c>
      <c r="DG23">
        <v>-1</v>
      </c>
      <c r="DH23">
        <v>999.98480952380999</v>
      </c>
      <c r="DI23">
        <v>-0.15041401650093</v>
      </c>
      <c r="DJ23">
        <v>8.9325844949620398E-2</v>
      </c>
      <c r="DK23">
        <v>1</v>
      </c>
      <c r="DL23">
        <v>2</v>
      </c>
      <c r="DM23">
        <v>2</v>
      </c>
      <c r="DN23" t="s">
        <v>351</v>
      </c>
      <c r="DO23">
        <v>2.7285699999999999</v>
      </c>
      <c r="DP23">
        <v>2.8383400000000001</v>
      </c>
      <c r="DQ23">
        <v>9.7186300000000003E-2</v>
      </c>
      <c r="DR23">
        <v>9.6929399999999999E-2</v>
      </c>
      <c r="DS23">
        <v>0.10977099999999999</v>
      </c>
      <c r="DT23">
        <v>0.105324</v>
      </c>
      <c r="DU23">
        <v>26237.4</v>
      </c>
      <c r="DV23">
        <v>27198.6</v>
      </c>
      <c r="DW23">
        <v>27208.5</v>
      </c>
      <c r="DX23">
        <v>28278.1</v>
      </c>
      <c r="DY23">
        <v>31913.1</v>
      </c>
      <c r="DZ23">
        <v>33685.9</v>
      </c>
      <c r="EA23">
        <v>36362.800000000003</v>
      </c>
      <c r="EB23">
        <v>38316.9</v>
      </c>
      <c r="EC23">
        <v>1.8546499999999999</v>
      </c>
      <c r="ED23">
        <v>1.9798</v>
      </c>
      <c r="EE23">
        <v>7.1495799999999998E-2</v>
      </c>
      <c r="EF23">
        <v>0</v>
      </c>
      <c r="EG23">
        <v>23.7913</v>
      </c>
      <c r="EH23">
        <v>999.9</v>
      </c>
      <c r="EI23">
        <v>44.329000000000001</v>
      </c>
      <c r="EJ23">
        <v>31.954999999999998</v>
      </c>
      <c r="EK23">
        <v>20.99</v>
      </c>
      <c r="EL23">
        <v>61.990099999999998</v>
      </c>
      <c r="EM23">
        <v>26.935099999999998</v>
      </c>
      <c r="EN23">
        <v>1</v>
      </c>
      <c r="EO23">
        <v>-0.102812</v>
      </c>
      <c r="EP23">
        <v>0.36173699999999998</v>
      </c>
      <c r="EQ23">
        <v>19.9803</v>
      </c>
      <c r="ER23">
        <v>5.2171399999999997</v>
      </c>
      <c r="ES23">
        <v>11.9261</v>
      </c>
      <c r="ET23">
        <v>4.9543999999999997</v>
      </c>
      <c r="EU23">
        <v>3.2970299999999999</v>
      </c>
      <c r="EV23">
        <v>185.9</v>
      </c>
      <c r="EW23">
        <v>9999</v>
      </c>
      <c r="EX23">
        <v>96.8</v>
      </c>
      <c r="EY23">
        <v>6723.3</v>
      </c>
      <c r="EZ23">
        <v>1.8600300000000001</v>
      </c>
      <c r="FA23">
        <v>1.8591899999999999</v>
      </c>
      <c r="FB23">
        <v>1.8646400000000001</v>
      </c>
      <c r="FC23">
        <v>1.8687199999999999</v>
      </c>
      <c r="FD23">
        <v>1.8635600000000001</v>
      </c>
      <c r="FE23">
        <v>1.8635600000000001</v>
      </c>
      <c r="FF23">
        <v>1.8635999999999999</v>
      </c>
      <c r="FG23">
        <v>1.8633999999999999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-3.7610000000000001</v>
      </c>
      <c r="FV23">
        <v>-9.8299999999999998E-2</v>
      </c>
      <c r="FW23">
        <v>-3.7613999999999801</v>
      </c>
      <c r="FX23">
        <v>0</v>
      </c>
      <c r="FY23">
        <v>0</v>
      </c>
      <c r="FZ23">
        <v>0</v>
      </c>
      <c r="GA23">
        <v>-9.8319999999997507E-2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6.4</v>
      </c>
      <c r="GJ23">
        <v>6.4</v>
      </c>
      <c r="GK23">
        <v>1.0546899999999999</v>
      </c>
      <c r="GL23">
        <v>2.5915499999999998</v>
      </c>
      <c r="GM23">
        <v>1.4489700000000001</v>
      </c>
      <c r="GN23">
        <v>2.2924799999999999</v>
      </c>
      <c r="GO23">
        <v>1.5466299999999999</v>
      </c>
      <c r="GP23">
        <v>2.4243199999999998</v>
      </c>
      <c r="GQ23">
        <v>32.886899999999997</v>
      </c>
      <c r="GR23">
        <v>16.154599999999999</v>
      </c>
      <c r="GS23">
        <v>18</v>
      </c>
      <c r="GT23">
        <v>398.20699999999999</v>
      </c>
      <c r="GU23">
        <v>589.13400000000001</v>
      </c>
      <c r="GV23">
        <v>23.260200000000001</v>
      </c>
      <c r="GW23">
        <v>25.962599999999998</v>
      </c>
      <c r="GX23">
        <v>30.0001</v>
      </c>
      <c r="GY23">
        <v>25.936199999999999</v>
      </c>
      <c r="GZ23">
        <v>25.910799999999998</v>
      </c>
      <c r="HA23">
        <v>21.126300000000001</v>
      </c>
      <c r="HB23">
        <v>-30</v>
      </c>
      <c r="HC23">
        <v>-30</v>
      </c>
      <c r="HD23">
        <v>23.2898</v>
      </c>
      <c r="HE23">
        <v>404.93799999999999</v>
      </c>
      <c r="HF23">
        <v>0</v>
      </c>
      <c r="HG23">
        <v>100.194</v>
      </c>
      <c r="HH23">
        <v>93.168599999999998</v>
      </c>
    </row>
    <row r="24" spans="1:216" x14ac:dyDescent="0.2">
      <c r="A24">
        <v>6</v>
      </c>
      <c r="B24">
        <v>1690154969</v>
      </c>
      <c r="C24">
        <v>305</v>
      </c>
      <c r="D24" t="s">
        <v>363</v>
      </c>
      <c r="E24" t="s">
        <v>364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1690154969</v>
      </c>
      <c r="M24">
        <f t="shared" si="0"/>
        <v>1.5474703302940664E-3</v>
      </c>
      <c r="N24">
        <f t="shared" si="1"/>
        <v>1.5474703302940664</v>
      </c>
      <c r="O24">
        <f t="shared" si="2"/>
        <v>13.67900277105824</v>
      </c>
      <c r="P24">
        <f t="shared" si="3"/>
        <v>400.03300000000002</v>
      </c>
      <c r="Q24">
        <f t="shared" si="4"/>
        <v>233.01199389843214</v>
      </c>
      <c r="R24">
        <f t="shared" si="5"/>
        <v>23.461767954838621</v>
      </c>
      <c r="S24">
        <f t="shared" si="6"/>
        <v>40.278962740299995</v>
      </c>
      <c r="T24">
        <f t="shared" si="7"/>
        <v>0.13765104226646255</v>
      </c>
      <c r="U24">
        <f t="shared" si="8"/>
        <v>4.6261971151205792</v>
      </c>
      <c r="V24">
        <f t="shared" si="9"/>
        <v>0.13541549412919321</v>
      </c>
      <c r="W24">
        <f t="shared" si="10"/>
        <v>8.4832514631970835E-2</v>
      </c>
      <c r="X24">
        <f t="shared" si="11"/>
        <v>124.07827383046305</v>
      </c>
      <c r="Y24">
        <f t="shared" si="12"/>
        <v>25.189483714224767</v>
      </c>
      <c r="Z24">
        <f t="shared" si="13"/>
        <v>25.189483714224767</v>
      </c>
      <c r="AA24">
        <f t="shared" si="14"/>
        <v>3.2157757172943842</v>
      </c>
      <c r="AB24">
        <f t="shared" si="15"/>
        <v>65.999366108063256</v>
      </c>
      <c r="AC24">
        <f t="shared" si="16"/>
        <v>2.09549120465</v>
      </c>
      <c r="AD24">
        <f t="shared" si="17"/>
        <v>3.1750171679209362</v>
      </c>
      <c r="AE24">
        <f t="shared" si="18"/>
        <v>1.1202845126443841</v>
      </c>
      <c r="AF24">
        <f t="shared" si="19"/>
        <v>-68.243441565968325</v>
      </c>
      <c r="AG24">
        <f t="shared" si="20"/>
        <v>-53.394092277029024</v>
      </c>
      <c r="AH24">
        <f t="shared" si="21"/>
        <v>-2.4433716124341749</v>
      </c>
      <c r="AI24">
        <f t="shared" si="22"/>
        <v>-2.6316249684796844E-3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53630.114456813688</v>
      </c>
      <c r="AO24">
        <f t="shared" si="26"/>
        <v>750.21699999999998</v>
      </c>
      <c r="AP24">
        <f t="shared" si="27"/>
        <v>632.43287100023986</v>
      </c>
      <c r="AQ24">
        <f t="shared" si="28"/>
        <v>0.84299992002345969</v>
      </c>
      <c r="AR24">
        <f t="shared" si="29"/>
        <v>0.16538984564527737</v>
      </c>
      <c r="AS24">
        <v>1690154969</v>
      </c>
      <c r="AT24">
        <v>400.03300000000002</v>
      </c>
      <c r="AU24">
        <v>404.75099999999998</v>
      </c>
      <c r="AV24">
        <v>20.811499999999999</v>
      </c>
      <c r="AW24">
        <v>20.311499999999999</v>
      </c>
      <c r="AX24">
        <v>403.79399999999998</v>
      </c>
      <c r="AY24">
        <v>20.909800000000001</v>
      </c>
      <c r="AZ24">
        <v>400.03</v>
      </c>
      <c r="BA24">
        <v>100.589</v>
      </c>
      <c r="BB24">
        <v>0.10009999999999999</v>
      </c>
      <c r="BC24">
        <v>24.9754</v>
      </c>
      <c r="BD24">
        <v>24.93</v>
      </c>
      <c r="BE24">
        <v>999.9</v>
      </c>
      <c r="BF24">
        <v>0</v>
      </c>
      <c r="BG24">
        <v>0</v>
      </c>
      <c r="BH24">
        <v>10015.6</v>
      </c>
      <c r="BI24">
        <v>0</v>
      </c>
      <c r="BJ24">
        <v>606.697</v>
      </c>
      <c r="BK24">
        <v>-4.7188699999999999</v>
      </c>
      <c r="BL24">
        <v>408.53500000000003</v>
      </c>
      <c r="BM24">
        <v>413.14299999999997</v>
      </c>
      <c r="BN24">
        <v>0.49994300000000003</v>
      </c>
      <c r="BO24">
        <v>404.75099999999998</v>
      </c>
      <c r="BP24">
        <v>20.311499999999999</v>
      </c>
      <c r="BQ24">
        <v>2.0933899999999999</v>
      </c>
      <c r="BR24">
        <v>2.04311</v>
      </c>
      <c r="BS24">
        <v>18.169</v>
      </c>
      <c r="BT24">
        <v>17.782399999999999</v>
      </c>
      <c r="BU24">
        <v>750.21699999999998</v>
      </c>
      <c r="BV24">
        <v>0.90000800000000003</v>
      </c>
      <c r="BW24">
        <v>9.99921E-2</v>
      </c>
      <c r="BX24">
        <v>0</v>
      </c>
      <c r="BY24">
        <v>2.3605</v>
      </c>
      <c r="BZ24">
        <v>0</v>
      </c>
      <c r="CA24">
        <v>1786.2</v>
      </c>
      <c r="CB24">
        <v>5791.25</v>
      </c>
      <c r="CC24">
        <v>38.561999999999998</v>
      </c>
      <c r="CD24">
        <v>41.811999999999998</v>
      </c>
      <c r="CE24">
        <v>40.561999999999998</v>
      </c>
      <c r="CF24">
        <v>39.936999999999998</v>
      </c>
      <c r="CG24">
        <v>38.875</v>
      </c>
      <c r="CH24">
        <v>675.2</v>
      </c>
      <c r="CI24">
        <v>75.02</v>
      </c>
      <c r="CJ24">
        <v>0</v>
      </c>
      <c r="CK24">
        <v>1690154981.7</v>
      </c>
      <c r="CL24">
        <v>0</v>
      </c>
      <c r="CM24">
        <v>1690154526</v>
      </c>
      <c r="CN24" t="s">
        <v>350</v>
      </c>
      <c r="CO24">
        <v>1690154524</v>
      </c>
      <c r="CP24">
        <v>1690154526</v>
      </c>
      <c r="CQ24">
        <v>41</v>
      </c>
      <c r="CR24">
        <v>2.3E-2</v>
      </c>
      <c r="CS24">
        <v>-3.3000000000000002E-2</v>
      </c>
      <c r="CT24">
        <v>-3.7610000000000001</v>
      </c>
      <c r="CU24">
        <v>-9.8000000000000004E-2</v>
      </c>
      <c r="CV24">
        <v>405</v>
      </c>
      <c r="CW24">
        <v>21</v>
      </c>
      <c r="CX24">
        <v>0.31</v>
      </c>
      <c r="CY24">
        <v>0.12</v>
      </c>
      <c r="CZ24">
        <v>9.5221777166824992</v>
      </c>
      <c r="DA24">
        <v>3.9142804875823903E-2</v>
      </c>
      <c r="DB24">
        <v>7.6220536092768201E-2</v>
      </c>
      <c r="DC24">
        <v>1</v>
      </c>
      <c r="DD24">
        <v>404.762333333333</v>
      </c>
      <c r="DE24">
        <v>-0.172363636363527</v>
      </c>
      <c r="DF24">
        <v>3.3478256388192303E-2</v>
      </c>
      <c r="DG24">
        <v>-1</v>
      </c>
      <c r="DH24">
        <v>750.01376190476196</v>
      </c>
      <c r="DI24">
        <v>0.11337356769057901</v>
      </c>
      <c r="DJ24">
        <v>0.16407370723519199</v>
      </c>
      <c r="DK24">
        <v>1</v>
      </c>
      <c r="DL24">
        <v>2</v>
      </c>
      <c r="DM24">
        <v>2</v>
      </c>
      <c r="DN24" t="s">
        <v>351</v>
      </c>
      <c r="DO24">
        <v>2.7285300000000001</v>
      </c>
      <c r="DP24">
        <v>2.8383799999999999</v>
      </c>
      <c r="DQ24">
        <v>9.7191700000000006E-2</v>
      </c>
      <c r="DR24">
        <v>9.6904100000000007E-2</v>
      </c>
      <c r="DS24">
        <v>0.109527</v>
      </c>
      <c r="DT24">
        <v>0.1051</v>
      </c>
      <c r="DU24">
        <v>26237.9</v>
      </c>
      <c r="DV24">
        <v>27200.400000000001</v>
      </c>
      <c r="DW24">
        <v>27209.200000000001</v>
      </c>
      <c r="DX24">
        <v>28279.200000000001</v>
      </c>
      <c r="DY24">
        <v>31922.6</v>
      </c>
      <c r="DZ24">
        <v>33695</v>
      </c>
      <c r="EA24">
        <v>36363.5</v>
      </c>
      <c r="EB24">
        <v>38317.599999999999</v>
      </c>
      <c r="EC24">
        <v>1.8544</v>
      </c>
      <c r="ED24">
        <v>1.9802500000000001</v>
      </c>
      <c r="EE24">
        <v>7.1685799999999994E-2</v>
      </c>
      <c r="EF24">
        <v>0</v>
      </c>
      <c r="EG24">
        <v>23.752600000000001</v>
      </c>
      <c r="EH24">
        <v>999.9</v>
      </c>
      <c r="EI24">
        <v>44.305</v>
      </c>
      <c r="EJ24">
        <v>31.914000000000001</v>
      </c>
      <c r="EK24">
        <v>20.9313</v>
      </c>
      <c r="EL24">
        <v>62.280099999999997</v>
      </c>
      <c r="EM24">
        <v>26.7788</v>
      </c>
      <c r="EN24">
        <v>1</v>
      </c>
      <c r="EO24">
        <v>-0.104771</v>
      </c>
      <c r="EP24">
        <v>0.146345</v>
      </c>
      <c r="EQ24">
        <v>19.9847</v>
      </c>
      <c r="ER24">
        <v>5.2171399999999997</v>
      </c>
      <c r="ES24">
        <v>11.9261</v>
      </c>
      <c r="ET24">
        <v>4.9550000000000001</v>
      </c>
      <c r="EU24">
        <v>3.2970000000000002</v>
      </c>
      <c r="EV24">
        <v>185.9</v>
      </c>
      <c r="EW24">
        <v>9999</v>
      </c>
      <c r="EX24">
        <v>96.8</v>
      </c>
      <c r="EY24">
        <v>6724.5</v>
      </c>
      <c r="EZ24">
        <v>1.85999</v>
      </c>
      <c r="FA24">
        <v>1.8591899999999999</v>
      </c>
      <c r="FB24">
        <v>1.8646799999999999</v>
      </c>
      <c r="FC24">
        <v>1.8687199999999999</v>
      </c>
      <c r="FD24">
        <v>1.86358</v>
      </c>
      <c r="FE24">
        <v>1.8635600000000001</v>
      </c>
      <c r="FF24">
        <v>1.8635900000000001</v>
      </c>
      <c r="FG24">
        <v>1.8633999999999999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-3.7610000000000001</v>
      </c>
      <c r="FV24">
        <v>-9.8299999999999998E-2</v>
      </c>
      <c r="FW24">
        <v>-3.7613999999999801</v>
      </c>
      <c r="FX24">
        <v>0</v>
      </c>
      <c r="FY24">
        <v>0</v>
      </c>
      <c r="FZ24">
        <v>0</v>
      </c>
      <c r="GA24">
        <v>-9.8319999999997507E-2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7.4</v>
      </c>
      <c r="GJ24">
        <v>7.4</v>
      </c>
      <c r="GK24">
        <v>1.0546899999999999</v>
      </c>
      <c r="GL24">
        <v>2.5903299999999998</v>
      </c>
      <c r="GM24">
        <v>1.4477500000000001</v>
      </c>
      <c r="GN24">
        <v>2.2949199999999998</v>
      </c>
      <c r="GO24">
        <v>1.5466299999999999</v>
      </c>
      <c r="GP24">
        <v>2.4584999999999999</v>
      </c>
      <c r="GQ24">
        <v>32.886899999999997</v>
      </c>
      <c r="GR24">
        <v>16.154599999999999</v>
      </c>
      <c r="GS24">
        <v>18</v>
      </c>
      <c r="GT24">
        <v>397.983</v>
      </c>
      <c r="GU24">
        <v>589.32299999999998</v>
      </c>
      <c r="GV24">
        <v>23.720700000000001</v>
      </c>
      <c r="GW24">
        <v>25.949400000000001</v>
      </c>
      <c r="GX24">
        <v>30</v>
      </c>
      <c r="GY24">
        <v>25.9209</v>
      </c>
      <c r="GZ24">
        <v>25.8933</v>
      </c>
      <c r="HA24">
        <v>21.120799999999999</v>
      </c>
      <c r="HB24">
        <v>-30</v>
      </c>
      <c r="HC24">
        <v>-30</v>
      </c>
      <c r="HD24">
        <v>23.728300000000001</v>
      </c>
      <c r="HE24">
        <v>404.81799999999998</v>
      </c>
      <c r="HF24">
        <v>0</v>
      </c>
      <c r="HG24">
        <v>100.197</v>
      </c>
      <c r="HH24">
        <v>93.171099999999996</v>
      </c>
    </row>
    <row r="25" spans="1:216" x14ac:dyDescent="0.2">
      <c r="A25">
        <v>7</v>
      </c>
      <c r="B25">
        <v>1690155030</v>
      </c>
      <c r="C25">
        <v>366</v>
      </c>
      <c r="D25" t="s">
        <v>365</v>
      </c>
      <c r="E25" t="s">
        <v>366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1690155030</v>
      </c>
      <c r="M25">
        <f t="shared" si="0"/>
        <v>1.4949389660692189E-3</v>
      </c>
      <c r="N25">
        <f t="shared" si="1"/>
        <v>1.4949389660692189</v>
      </c>
      <c r="O25">
        <f t="shared" si="2"/>
        <v>13.180670469401589</v>
      </c>
      <c r="P25">
        <f t="shared" si="3"/>
        <v>400.02600000000001</v>
      </c>
      <c r="Q25">
        <f t="shared" si="4"/>
        <v>233.84555536738668</v>
      </c>
      <c r="R25">
        <f t="shared" si="5"/>
        <v>23.545677462842352</v>
      </c>
      <c r="S25">
        <f t="shared" si="6"/>
        <v>40.278221914260001</v>
      </c>
      <c r="T25">
        <f t="shared" si="7"/>
        <v>0.13326854579379901</v>
      </c>
      <c r="U25">
        <f t="shared" si="8"/>
        <v>4.6197617315764479</v>
      </c>
      <c r="V25">
        <f t="shared" si="9"/>
        <v>0.13116904130394083</v>
      </c>
      <c r="W25">
        <f t="shared" si="10"/>
        <v>8.2166527736697803E-2</v>
      </c>
      <c r="X25">
        <f t="shared" si="11"/>
        <v>99.235016999999999</v>
      </c>
      <c r="Y25">
        <f t="shared" si="12"/>
        <v>25.131979906203263</v>
      </c>
      <c r="Z25">
        <f t="shared" si="13"/>
        <v>25.131979906203263</v>
      </c>
      <c r="AA25">
        <f t="shared" si="14"/>
        <v>3.2047831376042186</v>
      </c>
      <c r="AB25">
        <f t="shared" si="15"/>
        <v>65.631613299357241</v>
      </c>
      <c r="AC25">
        <f t="shared" si="16"/>
        <v>2.0873838663100002</v>
      </c>
      <c r="AD25">
        <f t="shared" si="17"/>
        <v>3.1804549078948861</v>
      </c>
      <c r="AE25">
        <f t="shared" si="18"/>
        <v>1.1173992712942185</v>
      </c>
      <c r="AF25">
        <f t="shared" si="19"/>
        <v>-65.926808403652558</v>
      </c>
      <c r="AG25">
        <f t="shared" si="20"/>
        <v>-31.849845460103836</v>
      </c>
      <c r="AH25">
        <f t="shared" si="21"/>
        <v>-1.4593021268461503</v>
      </c>
      <c r="AI25">
        <f t="shared" si="22"/>
        <v>-9.3899060254898359E-4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53528.827941428463</v>
      </c>
      <c r="AO25">
        <f t="shared" si="26"/>
        <v>600.01</v>
      </c>
      <c r="AP25">
        <f t="shared" si="27"/>
        <v>505.80810000000002</v>
      </c>
      <c r="AQ25">
        <f t="shared" si="28"/>
        <v>0.84299945000916654</v>
      </c>
      <c r="AR25">
        <f t="shared" si="29"/>
        <v>0.16538893851769138</v>
      </c>
      <c r="AS25">
        <v>1690155030</v>
      </c>
      <c r="AT25">
        <v>400.02600000000001</v>
      </c>
      <c r="AU25">
        <v>404.572</v>
      </c>
      <c r="AV25">
        <v>20.731000000000002</v>
      </c>
      <c r="AW25">
        <v>20.248000000000001</v>
      </c>
      <c r="AX25">
        <v>403.78800000000001</v>
      </c>
      <c r="AY25">
        <v>20.8293</v>
      </c>
      <c r="AZ25">
        <v>400.08499999999998</v>
      </c>
      <c r="BA25">
        <v>100.589</v>
      </c>
      <c r="BB25">
        <v>0.10001</v>
      </c>
      <c r="BC25">
        <v>25.004100000000001</v>
      </c>
      <c r="BD25">
        <v>24.9147</v>
      </c>
      <c r="BE25">
        <v>999.9</v>
      </c>
      <c r="BF25">
        <v>0</v>
      </c>
      <c r="BG25">
        <v>0</v>
      </c>
      <c r="BH25">
        <v>9996.8799999999992</v>
      </c>
      <c r="BI25">
        <v>0</v>
      </c>
      <c r="BJ25">
        <v>599.56200000000001</v>
      </c>
      <c r="BK25">
        <v>-4.5460799999999999</v>
      </c>
      <c r="BL25">
        <v>408.495</v>
      </c>
      <c r="BM25">
        <v>412.93400000000003</v>
      </c>
      <c r="BN25">
        <v>0.48294399999999998</v>
      </c>
      <c r="BO25">
        <v>404.572</v>
      </c>
      <c r="BP25">
        <v>20.248000000000001</v>
      </c>
      <c r="BQ25">
        <v>2.0853000000000002</v>
      </c>
      <c r="BR25">
        <v>2.0367199999999999</v>
      </c>
      <c r="BS25">
        <v>18.107399999999998</v>
      </c>
      <c r="BT25">
        <v>17.732800000000001</v>
      </c>
      <c r="BU25">
        <v>600.01</v>
      </c>
      <c r="BV25">
        <v>0.90000999999999998</v>
      </c>
      <c r="BW25">
        <v>9.9989599999999998E-2</v>
      </c>
      <c r="BX25">
        <v>0</v>
      </c>
      <c r="BY25">
        <v>2.2806999999999999</v>
      </c>
      <c r="BZ25">
        <v>0</v>
      </c>
      <c r="CA25">
        <v>1535.13</v>
      </c>
      <c r="CB25">
        <v>4631.74</v>
      </c>
      <c r="CC25">
        <v>38</v>
      </c>
      <c r="CD25">
        <v>41.561999999999998</v>
      </c>
      <c r="CE25">
        <v>40.186999999999998</v>
      </c>
      <c r="CF25">
        <v>39.75</v>
      </c>
      <c r="CG25">
        <v>38.436999999999998</v>
      </c>
      <c r="CH25">
        <v>540.02</v>
      </c>
      <c r="CI25">
        <v>59.99</v>
      </c>
      <c r="CJ25">
        <v>0</v>
      </c>
      <c r="CK25">
        <v>1690155042.3</v>
      </c>
      <c r="CL25">
        <v>0</v>
      </c>
      <c r="CM25">
        <v>1690154526</v>
      </c>
      <c r="CN25" t="s">
        <v>350</v>
      </c>
      <c r="CO25">
        <v>1690154524</v>
      </c>
      <c r="CP25">
        <v>1690154526</v>
      </c>
      <c r="CQ25">
        <v>41</v>
      </c>
      <c r="CR25">
        <v>2.3E-2</v>
      </c>
      <c r="CS25">
        <v>-3.3000000000000002E-2</v>
      </c>
      <c r="CT25">
        <v>-3.7610000000000001</v>
      </c>
      <c r="CU25">
        <v>-9.8000000000000004E-2</v>
      </c>
      <c r="CV25">
        <v>405</v>
      </c>
      <c r="CW25">
        <v>21</v>
      </c>
      <c r="CX25">
        <v>0.31</v>
      </c>
      <c r="CY25">
        <v>0.12</v>
      </c>
      <c r="CZ25">
        <v>9.0631108394343904</v>
      </c>
      <c r="DA25">
        <v>-1.08645321307391</v>
      </c>
      <c r="DB25">
        <v>0.148861818365388</v>
      </c>
      <c r="DC25">
        <v>1</v>
      </c>
      <c r="DD25">
        <v>404.559476190476</v>
      </c>
      <c r="DE25">
        <v>-0.39794805194778599</v>
      </c>
      <c r="DF25">
        <v>5.9171758907044597E-2</v>
      </c>
      <c r="DG25">
        <v>-1</v>
      </c>
      <c r="DH25">
        <v>600.008952380952</v>
      </c>
      <c r="DI25">
        <v>-3.2183417603334701E-2</v>
      </c>
      <c r="DJ25">
        <v>9.1103091290200902E-3</v>
      </c>
      <c r="DK25">
        <v>1</v>
      </c>
      <c r="DL25">
        <v>2</v>
      </c>
      <c r="DM25">
        <v>2</v>
      </c>
      <c r="DN25" t="s">
        <v>351</v>
      </c>
      <c r="DO25">
        <v>2.72871</v>
      </c>
      <c r="DP25">
        <v>2.83813</v>
      </c>
      <c r="DQ25">
        <v>9.7195400000000001E-2</v>
      </c>
      <c r="DR25">
        <v>9.6876400000000001E-2</v>
      </c>
      <c r="DS25">
        <v>0.109236</v>
      </c>
      <c r="DT25">
        <v>0.104876</v>
      </c>
      <c r="DU25">
        <v>26238.6</v>
      </c>
      <c r="DV25">
        <v>27202.2</v>
      </c>
      <c r="DW25">
        <v>27210</v>
      </c>
      <c r="DX25">
        <v>28280.1</v>
      </c>
      <c r="DY25">
        <v>31934</v>
      </c>
      <c r="DZ25">
        <v>33704.1</v>
      </c>
      <c r="EA25">
        <v>36364.6</v>
      </c>
      <c r="EB25">
        <v>38318.5</v>
      </c>
      <c r="EC25">
        <v>1.8545700000000001</v>
      </c>
      <c r="ED25">
        <v>1.9810000000000001</v>
      </c>
      <c r="EE25">
        <v>7.3608000000000007E-2</v>
      </c>
      <c r="EF25">
        <v>0</v>
      </c>
      <c r="EG25">
        <v>23.7056</v>
      </c>
      <c r="EH25">
        <v>999.9</v>
      </c>
      <c r="EI25">
        <v>44.268000000000001</v>
      </c>
      <c r="EJ25">
        <v>31.853999999999999</v>
      </c>
      <c r="EK25">
        <v>20.842099999999999</v>
      </c>
      <c r="EL25">
        <v>62.180100000000003</v>
      </c>
      <c r="EM25">
        <v>26.7788</v>
      </c>
      <c r="EN25">
        <v>1</v>
      </c>
      <c r="EO25">
        <v>-0.1067</v>
      </c>
      <c r="EP25">
        <v>0.11722200000000001</v>
      </c>
      <c r="EQ25">
        <v>19.986799999999999</v>
      </c>
      <c r="ER25">
        <v>5.2171399999999997</v>
      </c>
      <c r="ES25">
        <v>11.9261</v>
      </c>
      <c r="ET25">
        <v>4.9550000000000001</v>
      </c>
      <c r="EU25">
        <v>3.2970999999999999</v>
      </c>
      <c r="EV25">
        <v>185.9</v>
      </c>
      <c r="EW25">
        <v>9999</v>
      </c>
      <c r="EX25">
        <v>96.8</v>
      </c>
      <c r="EY25">
        <v>6725.9</v>
      </c>
      <c r="EZ25">
        <v>1.8600300000000001</v>
      </c>
      <c r="FA25">
        <v>1.8592</v>
      </c>
      <c r="FB25">
        <v>1.8647199999999999</v>
      </c>
      <c r="FC25">
        <v>1.86873</v>
      </c>
      <c r="FD25">
        <v>1.8635699999999999</v>
      </c>
      <c r="FE25">
        <v>1.8635600000000001</v>
      </c>
      <c r="FF25">
        <v>1.8635900000000001</v>
      </c>
      <c r="FG25">
        <v>1.8633999999999999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-3.762</v>
      </c>
      <c r="FV25">
        <v>-9.8299999999999998E-2</v>
      </c>
      <c r="FW25">
        <v>-3.7613999999999801</v>
      </c>
      <c r="FX25">
        <v>0</v>
      </c>
      <c r="FY25">
        <v>0</v>
      </c>
      <c r="FZ25">
        <v>0</v>
      </c>
      <c r="GA25">
        <v>-9.8319999999997507E-2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8.4</v>
      </c>
      <c r="GJ25">
        <v>8.4</v>
      </c>
      <c r="GK25">
        <v>1.0534699999999999</v>
      </c>
      <c r="GL25">
        <v>2.6000999999999999</v>
      </c>
      <c r="GM25">
        <v>1.4489700000000001</v>
      </c>
      <c r="GN25">
        <v>2.2949199999999998</v>
      </c>
      <c r="GO25">
        <v>1.5466299999999999</v>
      </c>
      <c r="GP25">
        <v>2.3767100000000001</v>
      </c>
      <c r="GQ25">
        <v>32.864699999999999</v>
      </c>
      <c r="GR25">
        <v>16.1371</v>
      </c>
      <c r="GS25">
        <v>18</v>
      </c>
      <c r="GT25">
        <v>397.92700000000002</v>
      </c>
      <c r="GU25">
        <v>589.71400000000006</v>
      </c>
      <c r="GV25">
        <v>23.905100000000001</v>
      </c>
      <c r="GW25">
        <v>25.926600000000001</v>
      </c>
      <c r="GX25">
        <v>29.9999</v>
      </c>
      <c r="GY25">
        <v>25.899100000000001</v>
      </c>
      <c r="GZ25">
        <v>25.871300000000002</v>
      </c>
      <c r="HA25">
        <v>21.104299999999999</v>
      </c>
      <c r="HB25">
        <v>-30</v>
      </c>
      <c r="HC25">
        <v>-30</v>
      </c>
      <c r="HD25">
        <v>23.9023</v>
      </c>
      <c r="HE25">
        <v>404.45299999999997</v>
      </c>
      <c r="HF25">
        <v>0</v>
      </c>
      <c r="HG25">
        <v>100.199</v>
      </c>
      <c r="HH25">
        <v>93.173500000000004</v>
      </c>
    </row>
    <row r="26" spans="1:216" x14ac:dyDescent="0.2">
      <c r="A26">
        <v>8</v>
      </c>
      <c r="B26">
        <v>1690155091</v>
      </c>
      <c r="C26">
        <v>427</v>
      </c>
      <c r="D26" t="s">
        <v>367</v>
      </c>
      <c r="E26" t="s">
        <v>368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1690155091</v>
      </c>
      <c r="M26">
        <f t="shared" si="0"/>
        <v>1.4058533130153355E-3</v>
      </c>
      <c r="N26">
        <f t="shared" si="1"/>
        <v>1.4058533130153354</v>
      </c>
      <c r="O26">
        <f t="shared" si="2"/>
        <v>11.690547810131612</v>
      </c>
      <c r="P26">
        <f t="shared" si="3"/>
        <v>400.11200000000002</v>
      </c>
      <c r="Q26">
        <f t="shared" si="4"/>
        <v>245.1510747884457</v>
      </c>
      <c r="R26">
        <f t="shared" si="5"/>
        <v>24.68427299739804</v>
      </c>
      <c r="S26">
        <f t="shared" si="6"/>
        <v>40.28729568515201</v>
      </c>
      <c r="T26">
        <f t="shared" si="7"/>
        <v>0.12702898517171796</v>
      </c>
      <c r="U26">
        <f t="shared" si="8"/>
        <v>4.6189361554651569</v>
      </c>
      <c r="V26">
        <f t="shared" si="9"/>
        <v>0.12511961983191233</v>
      </c>
      <c r="W26">
        <f t="shared" si="10"/>
        <v>7.8368920482897425E-2</v>
      </c>
      <c r="X26">
        <f t="shared" si="11"/>
        <v>82.697530440926357</v>
      </c>
      <c r="Y26">
        <f t="shared" si="12"/>
        <v>25.001187487071245</v>
      </c>
      <c r="Z26">
        <f t="shared" si="13"/>
        <v>25.001187487071245</v>
      </c>
      <c r="AA26">
        <f t="shared" si="14"/>
        <v>3.179902708257798</v>
      </c>
      <c r="AB26">
        <f t="shared" si="15"/>
        <v>65.660991775620118</v>
      </c>
      <c r="AC26">
        <f t="shared" si="16"/>
        <v>2.0780814453664003</v>
      </c>
      <c r="AD26">
        <f t="shared" si="17"/>
        <v>3.1648645400723154</v>
      </c>
      <c r="AE26">
        <f t="shared" si="18"/>
        <v>1.1018212628913977</v>
      </c>
      <c r="AF26">
        <f t="shared" si="19"/>
        <v>-61.998131103976299</v>
      </c>
      <c r="AG26">
        <f t="shared" si="20"/>
        <v>-19.793662917524923</v>
      </c>
      <c r="AH26">
        <f t="shared" si="21"/>
        <v>-0.90609896863835082</v>
      </c>
      <c r="AI26">
        <f t="shared" si="22"/>
        <v>-3.6254921321088318E-4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53531.320993145702</v>
      </c>
      <c r="AO26">
        <f t="shared" si="26"/>
        <v>500.01600000000002</v>
      </c>
      <c r="AP26">
        <f t="shared" si="27"/>
        <v>421.51342800047996</v>
      </c>
      <c r="AQ26">
        <f t="shared" si="28"/>
        <v>0.84299988000479975</v>
      </c>
      <c r="AR26">
        <f t="shared" si="29"/>
        <v>0.16538976840926362</v>
      </c>
      <c r="AS26">
        <v>1690155091</v>
      </c>
      <c r="AT26">
        <v>400.11200000000002</v>
      </c>
      <c r="AU26">
        <v>404.15499999999997</v>
      </c>
      <c r="AV26">
        <v>20.638400000000001</v>
      </c>
      <c r="AW26">
        <v>20.184100000000001</v>
      </c>
      <c r="AX26">
        <v>403.87299999999999</v>
      </c>
      <c r="AY26">
        <v>20.736699999999999</v>
      </c>
      <c r="AZ26">
        <v>400.05</v>
      </c>
      <c r="BA26">
        <v>100.59</v>
      </c>
      <c r="BB26">
        <v>0.100046</v>
      </c>
      <c r="BC26">
        <v>24.921700000000001</v>
      </c>
      <c r="BD26">
        <v>24.817299999999999</v>
      </c>
      <c r="BE26">
        <v>999.9</v>
      </c>
      <c r="BF26">
        <v>0</v>
      </c>
      <c r="BG26">
        <v>0</v>
      </c>
      <c r="BH26">
        <v>9994.3799999999992</v>
      </c>
      <c r="BI26">
        <v>0</v>
      </c>
      <c r="BJ26">
        <v>592.995</v>
      </c>
      <c r="BK26">
        <v>-4.0427200000000001</v>
      </c>
      <c r="BL26">
        <v>408.54300000000001</v>
      </c>
      <c r="BM26">
        <v>412.48</v>
      </c>
      <c r="BN26">
        <v>0.45428099999999999</v>
      </c>
      <c r="BO26">
        <v>404.15499999999997</v>
      </c>
      <c r="BP26">
        <v>20.184100000000001</v>
      </c>
      <c r="BQ26">
        <v>2.0760299999999998</v>
      </c>
      <c r="BR26">
        <v>2.0303300000000002</v>
      </c>
      <c r="BS26">
        <v>18.0364</v>
      </c>
      <c r="BT26">
        <v>17.6829</v>
      </c>
      <c r="BU26">
        <v>500.01600000000002</v>
      </c>
      <c r="BV26">
        <v>0.90000199999999997</v>
      </c>
      <c r="BW26">
        <v>9.9998199999999995E-2</v>
      </c>
      <c r="BX26">
        <v>0</v>
      </c>
      <c r="BY26">
        <v>2.1172</v>
      </c>
      <c r="BZ26">
        <v>0</v>
      </c>
      <c r="CA26">
        <v>1349.09</v>
      </c>
      <c r="CB26">
        <v>3859.84</v>
      </c>
      <c r="CC26">
        <v>37.5</v>
      </c>
      <c r="CD26">
        <v>41.25</v>
      </c>
      <c r="CE26">
        <v>39.75</v>
      </c>
      <c r="CF26">
        <v>39.5</v>
      </c>
      <c r="CG26">
        <v>38</v>
      </c>
      <c r="CH26">
        <v>450.02</v>
      </c>
      <c r="CI26">
        <v>50</v>
      </c>
      <c r="CJ26">
        <v>0</v>
      </c>
      <c r="CK26">
        <v>1690155103.5</v>
      </c>
      <c r="CL26">
        <v>0</v>
      </c>
      <c r="CM26">
        <v>1690154526</v>
      </c>
      <c r="CN26" t="s">
        <v>350</v>
      </c>
      <c r="CO26">
        <v>1690154524</v>
      </c>
      <c r="CP26">
        <v>1690154526</v>
      </c>
      <c r="CQ26">
        <v>41</v>
      </c>
      <c r="CR26">
        <v>2.3E-2</v>
      </c>
      <c r="CS26">
        <v>-3.3000000000000002E-2</v>
      </c>
      <c r="CT26">
        <v>-3.7610000000000001</v>
      </c>
      <c r="CU26">
        <v>-9.8000000000000004E-2</v>
      </c>
      <c r="CV26">
        <v>405</v>
      </c>
      <c r="CW26">
        <v>21</v>
      </c>
      <c r="CX26">
        <v>0.31</v>
      </c>
      <c r="CY26">
        <v>0.12</v>
      </c>
      <c r="CZ26">
        <v>8.4026533011240598</v>
      </c>
      <c r="DA26">
        <v>2.2542575157588399E-2</v>
      </c>
      <c r="DB26">
        <v>8.46411543724441E-2</v>
      </c>
      <c r="DC26">
        <v>1</v>
      </c>
      <c r="DD26">
        <v>404.251714285714</v>
      </c>
      <c r="DE26">
        <v>3.1168831169651801E-3</v>
      </c>
      <c r="DF26">
        <v>4.7038123198249002E-2</v>
      </c>
      <c r="DG26">
        <v>-1</v>
      </c>
      <c r="DH26">
        <v>500.00552380952399</v>
      </c>
      <c r="DI26">
        <v>5.6326141342453999E-2</v>
      </c>
      <c r="DJ26">
        <v>8.4662863485181605E-3</v>
      </c>
      <c r="DK26">
        <v>1</v>
      </c>
      <c r="DL26">
        <v>2</v>
      </c>
      <c r="DM26">
        <v>2</v>
      </c>
      <c r="DN26" t="s">
        <v>351</v>
      </c>
      <c r="DO26">
        <v>2.72864</v>
      </c>
      <c r="DP26">
        <v>2.8381400000000001</v>
      </c>
      <c r="DQ26">
        <v>9.7218200000000005E-2</v>
      </c>
      <c r="DR26">
        <v>9.6807299999999999E-2</v>
      </c>
      <c r="DS26">
        <v>0.108902</v>
      </c>
      <c r="DT26">
        <v>0.104653</v>
      </c>
      <c r="DU26">
        <v>26240</v>
      </c>
      <c r="DV26">
        <v>27205.4</v>
      </c>
      <c r="DW26">
        <v>27212</v>
      </c>
      <c r="DX26">
        <v>28281.1</v>
      </c>
      <c r="DY26">
        <v>31948.7</v>
      </c>
      <c r="DZ26">
        <v>33713.599999999999</v>
      </c>
      <c r="EA26">
        <v>36367.599999999999</v>
      </c>
      <c r="EB26">
        <v>38319.800000000003</v>
      </c>
      <c r="EC26">
        <v>1.8549199999999999</v>
      </c>
      <c r="ED26">
        <v>1.98153</v>
      </c>
      <c r="EE26">
        <v>7.0597999999999994E-2</v>
      </c>
      <c r="EF26">
        <v>0</v>
      </c>
      <c r="EG26">
        <v>23.657599999999999</v>
      </c>
      <c r="EH26">
        <v>999.9</v>
      </c>
      <c r="EI26">
        <v>44.256</v>
      </c>
      <c r="EJ26">
        <v>31.814</v>
      </c>
      <c r="EK26">
        <v>20.787500000000001</v>
      </c>
      <c r="EL26">
        <v>62.290100000000002</v>
      </c>
      <c r="EM26">
        <v>26.927099999999999</v>
      </c>
      <c r="EN26">
        <v>1</v>
      </c>
      <c r="EO26">
        <v>-0.10967200000000001</v>
      </c>
      <c r="EP26">
        <v>-3.25436E-3</v>
      </c>
      <c r="EQ26">
        <v>19.988199999999999</v>
      </c>
      <c r="ER26">
        <v>5.2171399999999997</v>
      </c>
      <c r="ES26">
        <v>11.9261</v>
      </c>
      <c r="ET26">
        <v>4.9553500000000001</v>
      </c>
      <c r="EU26">
        <v>3.2970799999999998</v>
      </c>
      <c r="EV26">
        <v>185.9</v>
      </c>
      <c r="EW26">
        <v>9999</v>
      </c>
      <c r="EX26">
        <v>96.8</v>
      </c>
      <c r="EY26">
        <v>6727.1</v>
      </c>
      <c r="EZ26">
        <v>1.8600300000000001</v>
      </c>
      <c r="FA26">
        <v>1.8591899999999999</v>
      </c>
      <c r="FB26">
        <v>1.8647100000000001</v>
      </c>
      <c r="FC26">
        <v>1.86873</v>
      </c>
      <c r="FD26">
        <v>1.8635600000000001</v>
      </c>
      <c r="FE26">
        <v>1.8635600000000001</v>
      </c>
      <c r="FF26">
        <v>1.86358</v>
      </c>
      <c r="FG26">
        <v>1.86341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-3.7610000000000001</v>
      </c>
      <c r="FV26">
        <v>-9.8299999999999998E-2</v>
      </c>
      <c r="FW26">
        <v>-3.7613999999999801</v>
      </c>
      <c r="FX26">
        <v>0</v>
      </c>
      <c r="FY26">
        <v>0</v>
      </c>
      <c r="FZ26">
        <v>0</v>
      </c>
      <c r="GA26">
        <v>-9.8319999999997507E-2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9.4</v>
      </c>
      <c r="GJ26">
        <v>9.4</v>
      </c>
      <c r="GK26">
        <v>1.0534699999999999</v>
      </c>
      <c r="GL26">
        <v>2.5915499999999998</v>
      </c>
      <c r="GM26">
        <v>1.4489700000000001</v>
      </c>
      <c r="GN26">
        <v>2.2949199999999998</v>
      </c>
      <c r="GO26">
        <v>1.5466299999999999</v>
      </c>
      <c r="GP26">
        <v>2.4157700000000002</v>
      </c>
      <c r="GQ26">
        <v>32.864699999999999</v>
      </c>
      <c r="GR26">
        <v>16.145900000000001</v>
      </c>
      <c r="GS26">
        <v>18</v>
      </c>
      <c r="GT26">
        <v>397.93200000000002</v>
      </c>
      <c r="GU26">
        <v>589.87300000000005</v>
      </c>
      <c r="GV26">
        <v>23.799800000000001</v>
      </c>
      <c r="GW26">
        <v>25.901</v>
      </c>
      <c r="GX26">
        <v>29.9998</v>
      </c>
      <c r="GY26">
        <v>25.873999999999999</v>
      </c>
      <c r="GZ26">
        <v>25.845500000000001</v>
      </c>
      <c r="HA26">
        <v>21.085599999999999</v>
      </c>
      <c r="HB26">
        <v>-30</v>
      </c>
      <c r="HC26">
        <v>-30</v>
      </c>
      <c r="HD26">
        <v>23.854199999999999</v>
      </c>
      <c r="HE26">
        <v>404.07499999999999</v>
      </c>
      <c r="HF26">
        <v>0</v>
      </c>
      <c r="HG26">
        <v>100.20699999999999</v>
      </c>
      <c r="HH26">
        <v>93.1768</v>
      </c>
    </row>
    <row r="27" spans="1:216" x14ac:dyDescent="0.2">
      <c r="A27">
        <v>9</v>
      </c>
      <c r="B27">
        <v>1690155152</v>
      </c>
      <c r="C27">
        <v>488</v>
      </c>
      <c r="D27" t="s">
        <v>369</v>
      </c>
      <c r="E27" t="s">
        <v>370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1690155152</v>
      </c>
      <c r="M27">
        <f t="shared" si="0"/>
        <v>1.3483902088588487E-3</v>
      </c>
      <c r="N27">
        <f t="shared" si="1"/>
        <v>1.3483902088588486</v>
      </c>
      <c r="O27">
        <f t="shared" si="2"/>
        <v>10.67626208018476</v>
      </c>
      <c r="P27">
        <f t="shared" si="3"/>
        <v>400.04899999999998</v>
      </c>
      <c r="Q27">
        <f t="shared" si="4"/>
        <v>251.43023776164034</v>
      </c>
      <c r="R27">
        <f t="shared" si="5"/>
        <v>25.316779922004208</v>
      </c>
      <c r="S27">
        <f t="shared" si="6"/>
        <v>40.281362262478993</v>
      </c>
      <c r="T27">
        <f t="shared" si="7"/>
        <v>0.12115818608229807</v>
      </c>
      <c r="U27">
        <f t="shared" si="8"/>
        <v>4.6209029559273551</v>
      </c>
      <c r="V27">
        <f t="shared" si="9"/>
        <v>0.11942065607460751</v>
      </c>
      <c r="W27">
        <f t="shared" si="10"/>
        <v>7.4791944338048588E-2</v>
      </c>
      <c r="X27">
        <f t="shared" si="11"/>
        <v>61.992273782471578</v>
      </c>
      <c r="Y27">
        <f t="shared" si="12"/>
        <v>24.987904565722868</v>
      </c>
      <c r="Z27">
        <f t="shared" si="13"/>
        <v>24.987904565722868</v>
      </c>
      <c r="AA27">
        <f t="shared" si="14"/>
        <v>3.1773853870307973</v>
      </c>
      <c r="AB27">
        <f t="shared" si="15"/>
        <v>65.188688757245089</v>
      </c>
      <c r="AC27">
        <f t="shared" si="16"/>
        <v>2.0700976595819003</v>
      </c>
      <c r="AD27">
        <f t="shared" si="17"/>
        <v>3.1755473212395744</v>
      </c>
      <c r="AE27">
        <f t="shared" si="18"/>
        <v>1.107287727448897</v>
      </c>
      <c r="AF27">
        <f t="shared" si="19"/>
        <v>-59.464008210675232</v>
      </c>
      <c r="AG27">
        <f t="shared" si="20"/>
        <v>-2.4176219881122418</v>
      </c>
      <c r="AH27">
        <f t="shared" si="21"/>
        <v>-0.11064898896876814</v>
      </c>
      <c r="AI27">
        <f t="shared" si="22"/>
        <v>-5.4052846647500985E-6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53550.570635325028</v>
      </c>
      <c r="AO27">
        <f t="shared" si="26"/>
        <v>374.822</v>
      </c>
      <c r="AP27">
        <f t="shared" si="27"/>
        <v>315.97518600128058</v>
      </c>
      <c r="AQ27">
        <f t="shared" si="28"/>
        <v>0.84300064030734745</v>
      </c>
      <c r="AR27">
        <f t="shared" si="29"/>
        <v>0.16539123579318071</v>
      </c>
      <c r="AS27">
        <v>1690155152</v>
      </c>
      <c r="AT27">
        <v>400.04899999999998</v>
      </c>
      <c r="AU27">
        <v>403.75</v>
      </c>
      <c r="AV27">
        <v>20.558900000000001</v>
      </c>
      <c r="AW27">
        <v>20.123100000000001</v>
      </c>
      <c r="AX27">
        <v>403.81099999999998</v>
      </c>
      <c r="AY27">
        <v>20.6572</v>
      </c>
      <c r="AZ27">
        <v>400.01900000000001</v>
      </c>
      <c r="BA27">
        <v>100.59099999999999</v>
      </c>
      <c r="BB27">
        <v>0.10007099999999999</v>
      </c>
      <c r="BC27">
        <v>24.978200000000001</v>
      </c>
      <c r="BD27">
        <v>24.850300000000001</v>
      </c>
      <c r="BE27">
        <v>999.9</v>
      </c>
      <c r="BF27">
        <v>0</v>
      </c>
      <c r="BG27">
        <v>0</v>
      </c>
      <c r="BH27">
        <v>10000</v>
      </c>
      <c r="BI27">
        <v>0</v>
      </c>
      <c r="BJ27">
        <v>592.16</v>
      </c>
      <c r="BK27">
        <v>-3.7008700000000001</v>
      </c>
      <c r="BL27">
        <v>408.447</v>
      </c>
      <c r="BM27">
        <v>412.04199999999997</v>
      </c>
      <c r="BN27">
        <v>0.43580600000000003</v>
      </c>
      <c r="BO27">
        <v>403.75</v>
      </c>
      <c r="BP27">
        <v>20.123100000000001</v>
      </c>
      <c r="BQ27">
        <v>2.0680399999999999</v>
      </c>
      <c r="BR27">
        <v>2.0242</v>
      </c>
      <c r="BS27">
        <v>17.975100000000001</v>
      </c>
      <c r="BT27">
        <v>17.634899999999998</v>
      </c>
      <c r="BU27">
        <v>374.822</v>
      </c>
      <c r="BV27">
        <v>0.89996699999999996</v>
      </c>
      <c r="BW27">
        <v>0.100033</v>
      </c>
      <c r="BX27">
        <v>0</v>
      </c>
      <c r="BY27">
        <v>2.1473</v>
      </c>
      <c r="BZ27">
        <v>0</v>
      </c>
      <c r="CA27">
        <v>1097.33</v>
      </c>
      <c r="CB27">
        <v>2893.38</v>
      </c>
      <c r="CC27">
        <v>36.936999999999998</v>
      </c>
      <c r="CD27">
        <v>40.936999999999998</v>
      </c>
      <c r="CE27">
        <v>39.311999999999998</v>
      </c>
      <c r="CF27">
        <v>39.25</v>
      </c>
      <c r="CG27">
        <v>37.561999999999998</v>
      </c>
      <c r="CH27">
        <v>337.33</v>
      </c>
      <c r="CI27">
        <v>37.49</v>
      </c>
      <c r="CJ27">
        <v>0</v>
      </c>
      <c r="CK27">
        <v>1690155164.7</v>
      </c>
      <c r="CL27">
        <v>0</v>
      </c>
      <c r="CM27">
        <v>1690154526</v>
      </c>
      <c r="CN27" t="s">
        <v>350</v>
      </c>
      <c r="CO27">
        <v>1690154524</v>
      </c>
      <c r="CP27">
        <v>1690154526</v>
      </c>
      <c r="CQ27">
        <v>41</v>
      </c>
      <c r="CR27">
        <v>2.3E-2</v>
      </c>
      <c r="CS27">
        <v>-3.3000000000000002E-2</v>
      </c>
      <c r="CT27">
        <v>-3.7610000000000001</v>
      </c>
      <c r="CU27">
        <v>-9.8000000000000004E-2</v>
      </c>
      <c r="CV27">
        <v>405</v>
      </c>
      <c r="CW27">
        <v>21</v>
      </c>
      <c r="CX27">
        <v>0.31</v>
      </c>
      <c r="CY27">
        <v>0.12</v>
      </c>
      <c r="CZ27">
        <v>7.4016103043213297</v>
      </c>
      <c r="DA27">
        <v>-0.617807640161395</v>
      </c>
      <c r="DB27">
        <v>8.82055107845411E-2</v>
      </c>
      <c r="DC27">
        <v>1</v>
      </c>
      <c r="DD27">
        <v>403.77719047619098</v>
      </c>
      <c r="DE27">
        <v>-0.465038961037962</v>
      </c>
      <c r="DF27">
        <v>5.2666623611453703E-2</v>
      </c>
      <c r="DG27">
        <v>-1</v>
      </c>
      <c r="DH27">
        <v>375.02442857142898</v>
      </c>
      <c r="DI27">
        <v>-5.8781601249698202E-2</v>
      </c>
      <c r="DJ27">
        <v>0.149440726083095</v>
      </c>
      <c r="DK27">
        <v>1</v>
      </c>
      <c r="DL27">
        <v>2</v>
      </c>
      <c r="DM27">
        <v>2</v>
      </c>
      <c r="DN27" t="s">
        <v>351</v>
      </c>
      <c r="DO27">
        <v>2.7285900000000001</v>
      </c>
      <c r="DP27">
        <v>2.8382100000000001</v>
      </c>
      <c r="DQ27">
        <v>9.7213499999999994E-2</v>
      </c>
      <c r="DR27">
        <v>9.6740000000000007E-2</v>
      </c>
      <c r="DS27">
        <v>0.108615</v>
      </c>
      <c r="DT27">
        <v>0.104439</v>
      </c>
      <c r="DU27">
        <v>26241.7</v>
      </c>
      <c r="DV27">
        <v>27209.5</v>
      </c>
      <c r="DW27">
        <v>27213.4</v>
      </c>
      <c r="DX27">
        <v>28283.1</v>
      </c>
      <c r="DY27">
        <v>31960.7</v>
      </c>
      <c r="DZ27">
        <v>33723.4</v>
      </c>
      <c r="EA27">
        <v>36369.5</v>
      </c>
      <c r="EB27">
        <v>38321.699999999997</v>
      </c>
      <c r="EC27">
        <v>1.8550199999999999</v>
      </c>
      <c r="ED27">
        <v>1.98248</v>
      </c>
      <c r="EE27">
        <v>7.4103500000000003E-2</v>
      </c>
      <c r="EF27">
        <v>0</v>
      </c>
      <c r="EG27">
        <v>23.632899999999999</v>
      </c>
      <c r="EH27">
        <v>999.9</v>
      </c>
      <c r="EI27">
        <v>44.256</v>
      </c>
      <c r="EJ27">
        <v>31.773</v>
      </c>
      <c r="EK27">
        <v>20.74</v>
      </c>
      <c r="EL27">
        <v>62.190100000000001</v>
      </c>
      <c r="EM27">
        <v>26.963100000000001</v>
      </c>
      <c r="EN27">
        <v>1</v>
      </c>
      <c r="EO27">
        <v>-0.11171</v>
      </c>
      <c r="EP27">
        <v>-0.214202</v>
      </c>
      <c r="EQ27">
        <v>19.9893</v>
      </c>
      <c r="ER27">
        <v>5.2171399999999997</v>
      </c>
      <c r="ES27">
        <v>11.9261</v>
      </c>
      <c r="ET27">
        <v>4.9555499999999997</v>
      </c>
      <c r="EU27">
        <v>3.2970999999999999</v>
      </c>
      <c r="EV27">
        <v>185.9</v>
      </c>
      <c r="EW27">
        <v>9999</v>
      </c>
      <c r="EX27">
        <v>96.8</v>
      </c>
      <c r="EY27">
        <v>6728.6</v>
      </c>
      <c r="EZ27">
        <v>1.8600300000000001</v>
      </c>
      <c r="FA27">
        <v>1.8591899999999999</v>
      </c>
      <c r="FB27">
        <v>1.8647</v>
      </c>
      <c r="FC27">
        <v>1.86873</v>
      </c>
      <c r="FD27">
        <v>1.8635600000000001</v>
      </c>
      <c r="FE27">
        <v>1.8635699999999999</v>
      </c>
      <c r="FF27">
        <v>1.8635699999999999</v>
      </c>
      <c r="FG27">
        <v>1.8633999999999999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-3.762</v>
      </c>
      <c r="FV27">
        <v>-9.8299999999999998E-2</v>
      </c>
      <c r="FW27">
        <v>-3.7613999999999801</v>
      </c>
      <c r="FX27">
        <v>0</v>
      </c>
      <c r="FY27">
        <v>0</v>
      </c>
      <c r="FZ27">
        <v>0</v>
      </c>
      <c r="GA27">
        <v>-9.8319999999997507E-2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10.5</v>
      </c>
      <c r="GJ27">
        <v>10.4</v>
      </c>
      <c r="GK27">
        <v>1.0522499999999999</v>
      </c>
      <c r="GL27">
        <v>2.5988799999999999</v>
      </c>
      <c r="GM27">
        <v>1.4489700000000001</v>
      </c>
      <c r="GN27">
        <v>2.2949199999999998</v>
      </c>
      <c r="GO27">
        <v>1.5466299999999999</v>
      </c>
      <c r="GP27">
        <v>2.4084500000000002</v>
      </c>
      <c r="GQ27">
        <v>32.8202</v>
      </c>
      <c r="GR27">
        <v>16.1371</v>
      </c>
      <c r="GS27">
        <v>18</v>
      </c>
      <c r="GT27">
        <v>397.79</v>
      </c>
      <c r="GU27">
        <v>590.36500000000001</v>
      </c>
      <c r="GV27">
        <v>24.290099999999999</v>
      </c>
      <c r="GW27">
        <v>25.869399999999999</v>
      </c>
      <c r="GX27">
        <v>29.9998</v>
      </c>
      <c r="GY27">
        <v>25.845099999999999</v>
      </c>
      <c r="GZ27">
        <v>25.8172</v>
      </c>
      <c r="HA27">
        <v>21.070900000000002</v>
      </c>
      <c r="HB27">
        <v>-30</v>
      </c>
      <c r="HC27">
        <v>-30</v>
      </c>
      <c r="HD27">
        <v>24.3018</v>
      </c>
      <c r="HE27">
        <v>403.67899999999997</v>
      </c>
      <c r="HF27">
        <v>0</v>
      </c>
      <c r="HG27">
        <v>100.21299999999999</v>
      </c>
      <c r="HH27">
        <v>93.182199999999995</v>
      </c>
    </row>
    <row r="28" spans="1:216" x14ac:dyDescent="0.2">
      <c r="A28">
        <v>10</v>
      </c>
      <c r="B28">
        <v>1690155213</v>
      </c>
      <c r="C28">
        <v>549</v>
      </c>
      <c r="D28" t="s">
        <v>371</v>
      </c>
      <c r="E28" t="s">
        <v>372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1690155213</v>
      </c>
      <c r="M28">
        <f t="shared" si="0"/>
        <v>1.1304650790119623E-3</v>
      </c>
      <c r="N28">
        <f t="shared" si="1"/>
        <v>1.1304650790119624</v>
      </c>
      <c r="O28">
        <f t="shared" si="2"/>
        <v>8.6332172047911833</v>
      </c>
      <c r="P28">
        <f t="shared" si="3"/>
        <v>400.11200000000002</v>
      </c>
      <c r="Q28">
        <f t="shared" si="4"/>
        <v>255.9200468922389</v>
      </c>
      <c r="R28">
        <f t="shared" si="5"/>
        <v>25.767820865718694</v>
      </c>
      <c r="S28">
        <f t="shared" si="6"/>
        <v>40.286075543608007</v>
      </c>
      <c r="T28">
        <f t="shared" si="7"/>
        <v>0.10094845288884788</v>
      </c>
      <c r="U28">
        <f t="shared" si="8"/>
        <v>4.6233446940800844</v>
      </c>
      <c r="V28">
        <f t="shared" si="9"/>
        <v>9.9739744487428644E-2</v>
      </c>
      <c r="W28">
        <f t="shared" si="10"/>
        <v>6.2444731974219639E-2</v>
      </c>
      <c r="X28">
        <f t="shared" si="11"/>
        <v>41.322898426095655</v>
      </c>
      <c r="Y28">
        <f t="shared" si="12"/>
        <v>24.948072434818343</v>
      </c>
      <c r="Z28">
        <f t="shared" si="13"/>
        <v>24.948072434818343</v>
      </c>
      <c r="AA28">
        <f t="shared" si="14"/>
        <v>3.1698470137061343</v>
      </c>
      <c r="AB28">
        <f t="shared" si="15"/>
        <v>64.806299627816117</v>
      </c>
      <c r="AC28">
        <f t="shared" si="16"/>
        <v>2.0582737885519502</v>
      </c>
      <c r="AD28">
        <f t="shared" si="17"/>
        <v>3.1760396757300722</v>
      </c>
      <c r="AE28">
        <f t="shared" si="18"/>
        <v>1.1115732251541841</v>
      </c>
      <c r="AF28">
        <f t="shared" si="19"/>
        <v>-49.853509984427539</v>
      </c>
      <c r="AG28">
        <f t="shared" si="20"/>
        <v>8.1574686492641764</v>
      </c>
      <c r="AH28">
        <f t="shared" si="21"/>
        <v>0.37308143951267986</v>
      </c>
      <c r="AI28">
        <f t="shared" si="22"/>
        <v>-6.1469555026505418E-5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53586.489242076204</v>
      </c>
      <c r="AO28">
        <f t="shared" si="26"/>
        <v>249.846</v>
      </c>
      <c r="AP28">
        <f t="shared" si="27"/>
        <v>210.62062799279568</v>
      </c>
      <c r="AQ28">
        <f t="shared" si="28"/>
        <v>0.84300180108064837</v>
      </c>
      <c r="AR28">
        <f t="shared" si="29"/>
        <v>0.16539347608565139</v>
      </c>
      <c r="AS28">
        <v>1690155213</v>
      </c>
      <c r="AT28">
        <v>400.11200000000002</v>
      </c>
      <c r="AU28">
        <v>403.11</v>
      </c>
      <c r="AV28">
        <v>20.442299999999999</v>
      </c>
      <c r="AW28">
        <v>20.076899999999998</v>
      </c>
      <c r="AX28">
        <v>403.87400000000002</v>
      </c>
      <c r="AY28">
        <v>20.540600000000001</v>
      </c>
      <c r="AZ28">
        <v>400.03</v>
      </c>
      <c r="BA28">
        <v>100.587</v>
      </c>
      <c r="BB28">
        <v>9.9996500000000002E-2</v>
      </c>
      <c r="BC28">
        <v>24.980799999999999</v>
      </c>
      <c r="BD28">
        <v>24.828600000000002</v>
      </c>
      <c r="BE28">
        <v>999.9</v>
      </c>
      <c r="BF28">
        <v>0</v>
      </c>
      <c r="BG28">
        <v>0</v>
      </c>
      <c r="BH28">
        <v>10007.5</v>
      </c>
      <c r="BI28">
        <v>0</v>
      </c>
      <c r="BJ28">
        <v>581.85599999999999</v>
      </c>
      <c r="BK28">
        <v>-2.9975299999999998</v>
      </c>
      <c r="BL28">
        <v>408.46199999999999</v>
      </c>
      <c r="BM28">
        <v>411.36900000000003</v>
      </c>
      <c r="BN28">
        <v>0.36534899999999998</v>
      </c>
      <c r="BO28">
        <v>403.11</v>
      </c>
      <c r="BP28">
        <v>20.076899999999998</v>
      </c>
      <c r="BQ28">
        <v>2.0562299999999998</v>
      </c>
      <c r="BR28">
        <v>2.0194899999999998</v>
      </c>
      <c r="BS28">
        <v>17.8841</v>
      </c>
      <c r="BT28">
        <v>17.597899999999999</v>
      </c>
      <c r="BU28">
        <v>249.846</v>
      </c>
      <c r="BV28">
        <v>0.89993900000000004</v>
      </c>
      <c r="BW28">
        <v>0.100061</v>
      </c>
      <c r="BX28">
        <v>0</v>
      </c>
      <c r="BY28">
        <v>2.2480000000000002</v>
      </c>
      <c r="BZ28">
        <v>0</v>
      </c>
      <c r="CA28">
        <v>781.09299999999996</v>
      </c>
      <c r="CB28">
        <v>1928.63</v>
      </c>
      <c r="CC28">
        <v>36.375</v>
      </c>
      <c r="CD28">
        <v>40.561999999999998</v>
      </c>
      <c r="CE28">
        <v>38.875</v>
      </c>
      <c r="CF28">
        <v>38.936999999999998</v>
      </c>
      <c r="CG28">
        <v>37.061999999999998</v>
      </c>
      <c r="CH28">
        <v>224.85</v>
      </c>
      <c r="CI28">
        <v>25</v>
      </c>
      <c r="CJ28">
        <v>0</v>
      </c>
      <c r="CK28">
        <v>1690155225.3</v>
      </c>
      <c r="CL28">
        <v>0</v>
      </c>
      <c r="CM28">
        <v>1690154526</v>
      </c>
      <c r="CN28" t="s">
        <v>350</v>
      </c>
      <c r="CO28">
        <v>1690154524</v>
      </c>
      <c r="CP28">
        <v>1690154526</v>
      </c>
      <c r="CQ28">
        <v>41</v>
      </c>
      <c r="CR28">
        <v>2.3E-2</v>
      </c>
      <c r="CS28">
        <v>-3.3000000000000002E-2</v>
      </c>
      <c r="CT28">
        <v>-3.7610000000000001</v>
      </c>
      <c r="CU28">
        <v>-9.8000000000000004E-2</v>
      </c>
      <c r="CV28">
        <v>405</v>
      </c>
      <c r="CW28">
        <v>21</v>
      </c>
      <c r="CX28">
        <v>0.31</v>
      </c>
      <c r="CY28">
        <v>0.12</v>
      </c>
      <c r="CZ28">
        <v>6.1061332583309804</v>
      </c>
      <c r="DA28">
        <v>-1.2354030134784</v>
      </c>
      <c r="DB28">
        <v>0.14054715862120701</v>
      </c>
      <c r="DC28">
        <v>1</v>
      </c>
      <c r="DD28">
        <v>403.14895238095198</v>
      </c>
      <c r="DE28">
        <v>-0.453896103896196</v>
      </c>
      <c r="DF28">
        <v>5.6711866727034398E-2</v>
      </c>
      <c r="DG28">
        <v>-1</v>
      </c>
      <c r="DH28">
        <v>250.00335000000001</v>
      </c>
      <c r="DI28">
        <v>-0.91671717977685696</v>
      </c>
      <c r="DJ28">
        <v>0.15325641095888701</v>
      </c>
      <c r="DK28">
        <v>1</v>
      </c>
      <c r="DL28">
        <v>2</v>
      </c>
      <c r="DM28">
        <v>2</v>
      </c>
      <c r="DN28" t="s">
        <v>351</v>
      </c>
      <c r="DO28">
        <v>2.7286700000000002</v>
      </c>
      <c r="DP28">
        <v>2.8382100000000001</v>
      </c>
      <c r="DQ28">
        <v>9.7229700000000002E-2</v>
      </c>
      <c r="DR28">
        <v>9.6627599999999994E-2</v>
      </c>
      <c r="DS28">
        <v>0.10818800000000001</v>
      </c>
      <c r="DT28">
        <v>0.10427599999999999</v>
      </c>
      <c r="DU28">
        <v>26243.5</v>
      </c>
      <c r="DV28">
        <v>27214.799999999999</v>
      </c>
      <c r="DW28">
        <v>27215.7</v>
      </c>
      <c r="DX28">
        <v>28284.9</v>
      </c>
      <c r="DY28">
        <v>31978.799999999999</v>
      </c>
      <c r="DZ28">
        <v>33731.699999999997</v>
      </c>
      <c r="EA28">
        <v>36372.5</v>
      </c>
      <c r="EB28">
        <v>38324.199999999997</v>
      </c>
      <c r="EC28">
        <v>1.8549199999999999</v>
      </c>
      <c r="ED28">
        <v>1.9836</v>
      </c>
      <c r="EE28">
        <v>7.4382900000000002E-2</v>
      </c>
      <c r="EF28">
        <v>0</v>
      </c>
      <c r="EG28">
        <v>23.6066</v>
      </c>
      <c r="EH28">
        <v>999.9</v>
      </c>
      <c r="EI28">
        <v>44.244</v>
      </c>
      <c r="EJ28">
        <v>31.733000000000001</v>
      </c>
      <c r="EK28">
        <v>20.6907</v>
      </c>
      <c r="EL28">
        <v>62.060099999999998</v>
      </c>
      <c r="EM28">
        <v>26.850999999999999</v>
      </c>
      <c r="EN28">
        <v>1</v>
      </c>
      <c r="EO28">
        <v>-0.114035</v>
      </c>
      <c r="EP28">
        <v>0.40459200000000001</v>
      </c>
      <c r="EQ28">
        <v>19.985600000000002</v>
      </c>
      <c r="ER28">
        <v>5.21624</v>
      </c>
      <c r="ES28">
        <v>11.9261</v>
      </c>
      <c r="ET28">
        <v>4.9552500000000004</v>
      </c>
      <c r="EU28">
        <v>3.2970000000000002</v>
      </c>
      <c r="EV28">
        <v>185.9</v>
      </c>
      <c r="EW28">
        <v>9999</v>
      </c>
      <c r="EX28">
        <v>96.9</v>
      </c>
      <c r="EY28">
        <v>6729.8</v>
      </c>
      <c r="EZ28">
        <v>1.8600300000000001</v>
      </c>
      <c r="FA28">
        <v>1.85917</v>
      </c>
      <c r="FB28">
        <v>1.86466</v>
      </c>
      <c r="FC28">
        <v>1.86873</v>
      </c>
      <c r="FD28">
        <v>1.8635699999999999</v>
      </c>
      <c r="FE28">
        <v>1.8635600000000001</v>
      </c>
      <c r="FF28">
        <v>1.86358</v>
      </c>
      <c r="FG28">
        <v>1.8633999999999999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-3.762</v>
      </c>
      <c r="FV28">
        <v>-9.8299999999999998E-2</v>
      </c>
      <c r="FW28">
        <v>-3.7613999999999801</v>
      </c>
      <c r="FX28">
        <v>0</v>
      </c>
      <c r="FY28">
        <v>0</v>
      </c>
      <c r="FZ28">
        <v>0</v>
      </c>
      <c r="GA28">
        <v>-9.8319999999997507E-2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11.5</v>
      </c>
      <c r="GJ28">
        <v>11.4</v>
      </c>
      <c r="GK28">
        <v>1.0510299999999999</v>
      </c>
      <c r="GL28">
        <v>2.5976599999999999</v>
      </c>
      <c r="GM28">
        <v>1.4489700000000001</v>
      </c>
      <c r="GN28">
        <v>2.2961399999999998</v>
      </c>
      <c r="GO28">
        <v>1.5466299999999999</v>
      </c>
      <c r="GP28">
        <v>2.4328599999999998</v>
      </c>
      <c r="GQ28">
        <v>32.798000000000002</v>
      </c>
      <c r="GR28">
        <v>16.1371</v>
      </c>
      <c r="GS28">
        <v>18</v>
      </c>
      <c r="GT28">
        <v>397.50400000000002</v>
      </c>
      <c r="GU28">
        <v>590.93499999999995</v>
      </c>
      <c r="GV28">
        <v>23.800699999999999</v>
      </c>
      <c r="GW28">
        <v>25.830200000000001</v>
      </c>
      <c r="GX28">
        <v>29.999400000000001</v>
      </c>
      <c r="GY28">
        <v>25.809100000000001</v>
      </c>
      <c r="GZ28">
        <v>25.782499999999999</v>
      </c>
      <c r="HA28">
        <v>21.041599999999999</v>
      </c>
      <c r="HB28">
        <v>-30</v>
      </c>
      <c r="HC28">
        <v>-30</v>
      </c>
      <c r="HD28">
        <v>23.831800000000001</v>
      </c>
      <c r="HE28">
        <v>403.04700000000003</v>
      </c>
      <c r="HF28">
        <v>0</v>
      </c>
      <c r="HG28">
        <v>100.221</v>
      </c>
      <c r="HH28">
        <v>93.188400000000001</v>
      </c>
    </row>
    <row r="29" spans="1:216" x14ac:dyDescent="0.2">
      <c r="A29">
        <v>11</v>
      </c>
      <c r="B29">
        <v>1690155274</v>
      </c>
      <c r="C29">
        <v>610</v>
      </c>
      <c r="D29" t="s">
        <v>373</v>
      </c>
      <c r="E29" t="s">
        <v>374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1690155274</v>
      </c>
      <c r="M29">
        <f t="shared" si="0"/>
        <v>1.1030200033317504E-3</v>
      </c>
      <c r="N29">
        <f t="shared" si="1"/>
        <v>1.1030200033317503</v>
      </c>
      <c r="O29">
        <f t="shared" si="2"/>
        <v>6.9006228539543466</v>
      </c>
      <c r="P29">
        <f t="shared" si="3"/>
        <v>400.072</v>
      </c>
      <c r="Q29">
        <f t="shared" si="4"/>
        <v>281.14753747484815</v>
      </c>
      <c r="R29">
        <f t="shared" si="5"/>
        <v>28.30783932548492</v>
      </c>
      <c r="S29">
        <f t="shared" si="6"/>
        <v>40.281960127922403</v>
      </c>
      <c r="T29">
        <f t="shared" si="7"/>
        <v>9.8890488994889822E-2</v>
      </c>
      <c r="U29">
        <f t="shared" si="8"/>
        <v>4.6224852792369715</v>
      </c>
      <c r="V29">
        <f t="shared" si="9"/>
        <v>9.7730041941643989E-2</v>
      </c>
      <c r="W29">
        <f t="shared" si="10"/>
        <v>6.1184403004243326E-2</v>
      </c>
      <c r="X29">
        <f t="shared" si="11"/>
        <v>29.779444908197267</v>
      </c>
      <c r="Y29">
        <f t="shared" si="12"/>
        <v>24.895316266711543</v>
      </c>
      <c r="Z29">
        <f t="shared" si="13"/>
        <v>24.895316266711543</v>
      </c>
      <c r="AA29">
        <f t="shared" si="14"/>
        <v>3.1598867817291247</v>
      </c>
      <c r="AB29">
        <f t="shared" si="15"/>
        <v>64.688015616479817</v>
      </c>
      <c r="AC29">
        <f t="shared" si="16"/>
        <v>2.05291275881397</v>
      </c>
      <c r="AD29">
        <f t="shared" si="17"/>
        <v>3.173559645089767</v>
      </c>
      <c r="AE29">
        <f t="shared" si="18"/>
        <v>1.1069740229151548</v>
      </c>
      <c r="AF29">
        <f t="shared" si="19"/>
        <v>-48.643182146930194</v>
      </c>
      <c r="AG29">
        <f t="shared" si="20"/>
        <v>18.038563884174788</v>
      </c>
      <c r="AH29">
        <f t="shared" si="21"/>
        <v>0.82487272068708561</v>
      </c>
      <c r="AI29">
        <f t="shared" si="22"/>
        <v>-3.0063387105272454E-4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53576.007092284337</v>
      </c>
      <c r="AO29">
        <f t="shared" si="26"/>
        <v>180.065</v>
      </c>
      <c r="AP29">
        <f t="shared" si="27"/>
        <v>151.79401497834056</v>
      </c>
      <c r="AQ29">
        <f t="shared" si="28"/>
        <v>0.84299566811062987</v>
      </c>
      <c r="AR29">
        <f t="shared" si="29"/>
        <v>0.1653816394535155</v>
      </c>
      <c r="AS29">
        <v>1690155274</v>
      </c>
      <c r="AT29">
        <v>400.072</v>
      </c>
      <c r="AU29">
        <v>402.495</v>
      </c>
      <c r="AV29">
        <v>20.389099999999999</v>
      </c>
      <c r="AW29">
        <v>20.032499999999999</v>
      </c>
      <c r="AX29">
        <v>403.834</v>
      </c>
      <c r="AY29">
        <v>20.487400000000001</v>
      </c>
      <c r="AZ29">
        <v>399.97199999999998</v>
      </c>
      <c r="BA29">
        <v>100.587</v>
      </c>
      <c r="BB29">
        <v>9.9776699999999996E-2</v>
      </c>
      <c r="BC29">
        <v>24.967700000000001</v>
      </c>
      <c r="BD29">
        <v>24.815799999999999</v>
      </c>
      <c r="BE29">
        <v>999.9</v>
      </c>
      <c r="BF29">
        <v>0</v>
      </c>
      <c r="BG29">
        <v>0</v>
      </c>
      <c r="BH29">
        <v>10005</v>
      </c>
      <c r="BI29">
        <v>0</v>
      </c>
      <c r="BJ29">
        <v>573.14700000000005</v>
      </c>
      <c r="BK29">
        <v>-2.4225500000000002</v>
      </c>
      <c r="BL29">
        <v>408.399</v>
      </c>
      <c r="BM29">
        <v>410.72300000000001</v>
      </c>
      <c r="BN29">
        <v>0.35657699999999998</v>
      </c>
      <c r="BO29">
        <v>402.495</v>
      </c>
      <c r="BP29">
        <v>20.032499999999999</v>
      </c>
      <c r="BQ29">
        <v>2.0508799999999998</v>
      </c>
      <c r="BR29">
        <v>2.0150100000000002</v>
      </c>
      <c r="BS29">
        <v>17.842700000000001</v>
      </c>
      <c r="BT29">
        <v>17.562799999999999</v>
      </c>
      <c r="BU29">
        <v>180.065</v>
      </c>
      <c r="BV29">
        <v>0.90012700000000001</v>
      </c>
      <c r="BW29">
        <v>9.9873100000000006E-2</v>
      </c>
      <c r="BX29">
        <v>0</v>
      </c>
      <c r="BY29">
        <v>2.2854000000000001</v>
      </c>
      <c r="BZ29">
        <v>0</v>
      </c>
      <c r="CA29">
        <v>581.37300000000005</v>
      </c>
      <c r="CB29">
        <v>1390.04</v>
      </c>
      <c r="CC29">
        <v>35.875</v>
      </c>
      <c r="CD29">
        <v>40.311999999999998</v>
      </c>
      <c r="CE29">
        <v>38.436999999999998</v>
      </c>
      <c r="CF29">
        <v>38.625</v>
      </c>
      <c r="CG29">
        <v>36.686999999999998</v>
      </c>
      <c r="CH29">
        <v>162.08000000000001</v>
      </c>
      <c r="CI29">
        <v>17.98</v>
      </c>
      <c r="CJ29">
        <v>0</v>
      </c>
      <c r="CK29">
        <v>1690155286.5</v>
      </c>
      <c r="CL29">
        <v>0</v>
      </c>
      <c r="CM29">
        <v>1690154526</v>
      </c>
      <c r="CN29" t="s">
        <v>350</v>
      </c>
      <c r="CO29">
        <v>1690154524</v>
      </c>
      <c r="CP29">
        <v>1690154526</v>
      </c>
      <c r="CQ29">
        <v>41</v>
      </c>
      <c r="CR29">
        <v>2.3E-2</v>
      </c>
      <c r="CS29">
        <v>-3.3000000000000002E-2</v>
      </c>
      <c r="CT29">
        <v>-3.7610000000000001</v>
      </c>
      <c r="CU29">
        <v>-9.8000000000000004E-2</v>
      </c>
      <c r="CV29">
        <v>405</v>
      </c>
      <c r="CW29">
        <v>21</v>
      </c>
      <c r="CX29">
        <v>0.31</v>
      </c>
      <c r="CY29">
        <v>0.12</v>
      </c>
      <c r="CZ29">
        <v>4.6852649926432797</v>
      </c>
      <c r="DA29">
        <v>3.1951194846011902E-2</v>
      </c>
      <c r="DB29">
        <v>8.2111895207839E-2</v>
      </c>
      <c r="DC29">
        <v>1</v>
      </c>
      <c r="DD29">
        <v>402.471</v>
      </c>
      <c r="DE29">
        <v>-0.183248120300258</v>
      </c>
      <c r="DF29">
        <v>4.5069945640082897E-2</v>
      </c>
      <c r="DG29">
        <v>-1</v>
      </c>
      <c r="DH29">
        <v>180.01528571428599</v>
      </c>
      <c r="DI29">
        <v>0.158324517720381</v>
      </c>
      <c r="DJ29">
        <v>0.119159014549042</v>
      </c>
      <c r="DK29">
        <v>1</v>
      </c>
      <c r="DL29">
        <v>2</v>
      </c>
      <c r="DM29">
        <v>2</v>
      </c>
      <c r="DN29" t="s">
        <v>351</v>
      </c>
      <c r="DO29">
        <v>2.7285400000000002</v>
      </c>
      <c r="DP29">
        <v>2.8379599999999998</v>
      </c>
      <c r="DQ29">
        <v>9.7228200000000001E-2</v>
      </c>
      <c r="DR29">
        <v>9.6520099999999998E-2</v>
      </c>
      <c r="DS29">
        <v>0.107997</v>
      </c>
      <c r="DT29">
        <v>0.10412100000000001</v>
      </c>
      <c r="DU29">
        <v>26244.799999999999</v>
      </c>
      <c r="DV29">
        <v>27218.9</v>
      </c>
      <c r="DW29">
        <v>27216.799999999999</v>
      </c>
      <c r="DX29">
        <v>28285.7</v>
      </c>
      <c r="DY29">
        <v>31986.9</v>
      </c>
      <c r="DZ29">
        <v>33738.1</v>
      </c>
      <c r="EA29">
        <v>36374</v>
      </c>
      <c r="EB29">
        <v>38324.9</v>
      </c>
      <c r="EC29">
        <v>1.8549</v>
      </c>
      <c r="ED29">
        <v>1.9843299999999999</v>
      </c>
      <c r="EE29">
        <v>7.1458499999999994E-2</v>
      </c>
      <c r="EF29">
        <v>0</v>
      </c>
      <c r="EG29">
        <v>23.6419</v>
      </c>
      <c r="EH29">
        <v>999.9</v>
      </c>
      <c r="EI29">
        <v>44.244</v>
      </c>
      <c r="EJ29">
        <v>31.672999999999998</v>
      </c>
      <c r="EK29">
        <v>20.617699999999999</v>
      </c>
      <c r="EL29">
        <v>62.290100000000002</v>
      </c>
      <c r="EM29">
        <v>26.826899999999998</v>
      </c>
      <c r="EN29">
        <v>1</v>
      </c>
      <c r="EO29">
        <v>-0.118135</v>
      </c>
      <c r="EP29">
        <v>-4.4591499999999999E-2</v>
      </c>
      <c r="EQ29">
        <v>19.9924</v>
      </c>
      <c r="ER29">
        <v>5.21624</v>
      </c>
      <c r="ES29">
        <v>11.9261</v>
      </c>
      <c r="ET29">
        <v>4.9553000000000003</v>
      </c>
      <c r="EU29">
        <v>3.2970799999999998</v>
      </c>
      <c r="EV29">
        <v>185.9</v>
      </c>
      <c r="EW29">
        <v>9999</v>
      </c>
      <c r="EX29">
        <v>96.9</v>
      </c>
      <c r="EY29">
        <v>6731.2</v>
      </c>
      <c r="EZ29">
        <v>1.8600300000000001</v>
      </c>
      <c r="FA29">
        <v>1.8591800000000001</v>
      </c>
      <c r="FB29">
        <v>1.8646799999999999</v>
      </c>
      <c r="FC29">
        <v>1.8687400000000001</v>
      </c>
      <c r="FD29">
        <v>1.8635600000000001</v>
      </c>
      <c r="FE29">
        <v>1.8635600000000001</v>
      </c>
      <c r="FF29">
        <v>1.8635900000000001</v>
      </c>
      <c r="FG29">
        <v>1.86341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-3.762</v>
      </c>
      <c r="FV29">
        <v>-9.8299999999999998E-2</v>
      </c>
      <c r="FW29">
        <v>-3.7613999999999801</v>
      </c>
      <c r="FX29">
        <v>0</v>
      </c>
      <c r="FY29">
        <v>0</v>
      </c>
      <c r="FZ29">
        <v>0</v>
      </c>
      <c r="GA29">
        <v>-9.8319999999997507E-2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12.5</v>
      </c>
      <c r="GJ29">
        <v>12.5</v>
      </c>
      <c r="GK29">
        <v>1.0498000000000001</v>
      </c>
      <c r="GL29">
        <v>2.5927699999999998</v>
      </c>
      <c r="GM29">
        <v>1.4489700000000001</v>
      </c>
      <c r="GN29">
        <v>2.2973599999999998</v>
      </c>
      <c r="GO29">
        <v>1.5466299999999999</v>
      </c>
      <c r="GP29">
        <v>2.4548299999999998</v>
      </c>
      <c r="GQ29">
        <v>32.753500000000003</v>
      </c>
      <c r="GR29">
        <v>16.145900000000001</v>
      </c>
      <c r="GS29">
        <v>18</v>
      </c>
      <c r="GT29">
        <v>397.315</v>
      </c>
      <c r="GU29">
        <v>591.28099999999995</v>
      </c>
      <c r="GV29">
        <v>24.081800000000001</v>
      </c>
      <c r="GW29">
        <v>25.8034</v>
      </c>
      <c r="GX29">
        <v>30</v>
      </c>
      <c r="GY29">
        <v>25.782399999999999</v>
      </c>
      <c r="GZ29">
        <v>25.758400000000002</v>
      </c>
      <c r="HA29">
        <v>21.011099999999999</v>
      </c>
      <c r="HB29">
        <v>-30</v>
      </c>
      <c r="HC29">
        <v>-30</v>
      </c>
      <c r="HD29">
        <v>24.092199999999998</v>
      </c>
      <c r="HE29">
        <v>402.36799999999999</v>
      </c>
      <c r="HF29">
        <v>0</v>
      </c>
      <c r="HG29">
        <v>100.22499999999999</v>
      </c>
      <c r="HH29">
        <v>93.190399999999997</v>
      </c>
    </row>
    <row r="30" spans="1:216" x14ac:dyDescent="0.2">
      <c r="A30">
        <v>12</v>
      </c>
      <c r="B30">
        <v>1690155335</v>
      </c>
      <c r="C30">
        <v>671</v>
      </c>
      <c r="D30" t="s">
        <v>375</v>
      </c>
      <c r="E30" t="s">
        <v>376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1690155335</v>
      </c>
      <c r="M30">
        <f t="shared" si="0"/>
        <v>1.04177046429452E-3</v>
      </c>
      <c r="N30">
        <f t="shared" si="1"/>
        <v>1.04177046429452</v>
      </c>
      <c r="O30">
        <f t="shared" si="2"/>
        <v>5.0741064088227459</v>
      </c>
      <c r="P30">
        <f t="shared" si="3"/>
        <v>400.03800000000001</v>
      </c>
      <c r="Q30">
        <f t="shared" si="4"/>
        <v>305.30945519236872</v>
      </c>
      <c r="R30">
        <f t="shared" si="5"/>
        <v>30.74156648318155</v>
      </c>
      <c r="S30">
        <f t="shared" si="6"/>
        <v>40.279770454702806</v>
      </c>
      <c r="T30">
        <f t="shared" si="7"/>
        <v>9.278653589506082E-2</v>
      </c>
      <c r="U30">
        <f t="shared" si="8"/>
        <v>4.6200091147523263</v>
      </c>
      <c r="V30">
        <f t="shared" si="9"/>
        <v>9.1763583101797622E-2</v>
      </c>
      <c r="W30">
        <f t="shared" si="10"/>
        <v>5.7443207776656735E-2</v>
      </c>
      <c r="X30">
        <f t="shared" si="11"/>
        <v>20.684235783703823</v>
      </c>
      <c r="Y30">
        <f t="shared" si="12"/>
        <v>24.896632311577491</v>
      </c>
      <c r="Z30">
        <f t="shared" si="13"/>
        <v>24.896632311577491</v>
      </c>
      <c r="AA30">
        <f t="shared" si="14"/>
        <v>3.1601349146607198</v>
      </c>
      <c r="AB30">
        <f t="shared" si="15"/>
        <v>64.38900922196008</v>
      </c>
      <c r="AC30">
        <f t="shared" si="16"/>
        <v>2.0465818306113603</v>
      </c>
      <c r="AD30">
        <f t="shared" si="17"/>
        <v>3.1784645475075379</v>
      </c>
      <c r="AE30">
        <f t="shared" si="18"/>
        <v>1.1135530840493595</v>
      </c>
      <c r="AF30">
        <f t="shared" si="19"/>
        <v>-45.942077475388331</v>
      </c>
      <c r="AG30">
        <f t="shared" si="20"/>
        <v>24.152123373634037</v>
      </c>
      <c r="AH30">
        <f t="shared" si="21"/>
        <v>1.1051787308329704</v>
      </c>
      <c r="AI30">
        <f t="shared" si="22"/>
        <v>-5.3958721749935989E-4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53534.430734850459</v>
      </c>
      <c r="AO30">
        <f t="shared" si="26"/>
        <v>125.062</v>
      </c>
      <c r="AP30">
        <f t="shared" si="27"/>
        <v>105.42738600191907</v>
      </c>
      <c r="AQ30">
        <f t="shared" si="28"/>
        <v>0.84300095953942111</v>
      </c>
      <c r="AR30">
        <f t="shared" si="29"/>
        <v>0.16539185191108269</v>
      </c>
      <c r="AS30">
        <v>1690155335</v>
      </c>
      <c r="AT30">
        <v>400.03800000000001</v>
      </c>
      <c r="AU30">
        <v>401.85</v>
      </c>
      <c r="AV30">
        <v>20.325600000000001</v>
      </c>
      <c r="AW30">
        <v>19.988800000000001</v>
      </c>
      <c r="AX30">
        <v>403.8</v>
      </c>
      <c r="AY30">
        <v>20.4239</v>
      </c>
      <c r="AZ30">
        <v>399.99599999999998</v>
      </c>
      <c r="BA30">
        <v>100.59</v>
      </c>
      <c r="BB30">
        <v>9.9860599999999994E-2</v>
      </c>
      <c r="BC30">
        <v>24.993600000000001</v>
      </c>
      <c r="BD30">
        <v>24.846699999999998</v>
      </c>
      <c r="BE30">
        <v>999.9</v>
      </c>
      <c r="BF30">
        <v>0</v>
      </c>
      <c r="BG30">
        <v>0</v>
      </c>
      <c r="BH30">
        <v>9997.5</v>
      </c>
      <c r="BI30">
        <v>0</v>
      </c>
      <c r="BJ30">
        <v>569.38699999999994</v>
      </c>
      <c r="BK30">
        <v>-1.8121</v>
      </c>
      <c r="BL30">
        <v>408.33800000000002</v>
      </c>
      <c r="BM30">
        <v>410.04700000000003</v>
      </c>
      <c r="BN30">
        <v>0.336754</v>
      </c>
      <c r="BO30">
        <v>401.85</v>
      </c>
      <c r="BP30">
        <v>19.988800000000001</v>
      </c>
      <c r="BQ30">
        <v>2.0445600000000002</v>
      </c>
      <c r="BR30">
        <v>2.0106799999999998</v>
      </c>
      <c r="BS30">
        <v>17.793700000000001</v>
      </c>
      <c r="BT30">
        <v>17.528700000000001</v>
      </c>
      <c r="BU30">
        <v>125.062</v>
      </c>
      <c r="BV30">
        <v>0.89998</v>
      </c>
      <c r="BW30">
        <v>0.10002</v>
      </c>
      <c r="BX30">
        <v>0</v>
      </c>
      <c r="BY30">
        <v>2.4714</v>
      </c>
      <c r="BZ30">
        <v>0</v>
      </c>
      <c r="CA30">
        <v>425.64499999999998</v>
      </c>
      <c r="CB30">
        <v>965.39800000000002</v>
      </c>
      <c r="CC30">
        <v>35.436999999999998</v>
      </c>
      <c r="CD30">
        <v>40</v>
      </c>
      <c r="CE30">
        <v>38.061999999999998</v>
      </c>
      <c r="CF30">
        <v>38.375</v>
      </c>
      <c r="CG30">
        <v>36.25</v>
      </c>
      <c r="CH30">
        <v>112.55</v>
      </c>
      <c r="CI30">
        <v>12.51</v>
      </c>
      <c r="CJ30">
        <v>0</v>
      </c>
      <c r="CK30">
        <v>1690155347.7</v>
      </c>
      <c r="CL30">
        <v>0</v>
      </c>
      <c r="CM30">
        <v>1690154526</v>
      </c>
      <c r="CN30" t="s">
        <v>350</v>
      </c>
      <c r="CO30">
        <v>1690154524</v>
      </c>
      <c r="CP30">
        <v>1690154526</v>
      </c>
      <c r="CQ30">
        <v>41</v>
      </c>
      <c r="CR30">
        <v>2.3E-2</v>
      </c>
      <c r="CS30">
        <v>-3.3000000000000002E-2</v>
      </c>
      <c r="CT30">
        <v>-3.7610000000000001</v>
      </c>
      <c r="CU30">
        <v>-9.8000000000000004E-2</v>
      </c>
      <c r="CV30">
        <v>405</v>
      </c>
      <c r="CW30">
        <v>21</v>
      </c>
      <c r="CX30">
        <v>0.31</v>
      </c>
      <c r="CY30">
        <v>0.12</v>
      </c>
      <c r="CZ30">
        <v>3.58738728394842</v>
      </c>
      <c r="DA30">
        <v>-1.19527713441471</v>
      </c>
      <c r="DB30">
        <v>0.13570398002527101</v>
      </c>
      <c r="DC30">
        <v>1</v>
      </c>
      <c r="DD30">
        <v>401.91776190476202</v>
      </c>
      <c r="DE30">
        <v>-0.52067532467486699</v>
      </c>
      <c r="DF30">
        <v>6.0348120862291001E-2</v>
      </c>
      <c r="DG30">
        <v>-1</v>
      </c>
      <c r="DH30">
        <v>124.981190476191</v>
      </c>
      <c r="DI30">
        <v>-6.4698386723710102E-2</v>
      </c>
      <c r="DJ30">
        <v>0.13010787430788601</v>
      </c>
      <c r="DK30">
        <v>1</v>
      </c>
      <c r="DL30">
        <v>2</v>
      </c>
      <c r="DM30">
        <v>2</v>
      </c>
      <c r="DN30" t="s">
        <v>351</v>
      </c>
      <c r="DO30">
        <v>2.7286199999999998</v>
      </c>
      <c r="DP30">
        <v>2.8379799999999999</v>
      </c>
      <c r="DQ30">
        <v>9.7229399999999994E-2</v>
      </c>
      <c r="DR30">
        <v>9.6409300000000003E-2</v>
      </c>
      <c r="DS30">
        <v>0.107769</v>
      </c>
      <c r="DT30">
        <v>0.10397000000000001</v>
      </c>
      <c r="DU30">
        <v>26245.8</v>
      </c>
      <c r="DV30">
        <v>27222.799999999999</v>
      </c>
      <c r="DW30">
        <v>27217.8</v>
      </c>
      <c r="DX30">
        <v>28286.2</v>
      </c>
      <c r="DY30">
        <v>31996.7</v>
      </c>
      <c r="DZ30">
        <v>33743.800000000003</v>
      </c>
      <c r="EA30">
        <v>36375.599999999999</v>
      </c>
      <c r="EB30">
        <v>38324.9</v>
      </c>
      <c r="EC30">
        <v>1.8548</v>
      </c>
      <c r="ED30">
        <v>1.9851700000000001</v>
      </c>
      <c r="EE30">
        <v>7.1462200000000003E-2</v>
      </c>
      <c r="EF30">
        <v>0</v>
      </c>
      <c r="EG30">
        <v>23.672799999999999</v>
      </c>
      <c r="EH30">
        <v>999.9</v>
      </c>
      <c r="EI30">
        <v>44.268000000000001</v>
      </c>
      <c r="EJ30">
        <v>31.641999999999999</v>
      </c>
      <c r="EK30">
        <v>20.590599999999998</v>
      </c>
      <c r="EL30">
        <v>62.430100000000003</v>
      </c>
      <c r="EM30">
        <v>26.927099999999999</v>
      </c>
      <c r="EN30">
        <v>1</v>
      </c>
      <c r="EO30">
        <v>-0.119439</v>
      </c>
      <c r="EP30">
        <v>-7.9738600000000007E-2</v>
      </c>
      <c r="EQ30">
        <v>19.992799999999999</v>
      </c>
      <c r="ER30">
        <v>5.2163899999999996</v>
      </c>
      <c r="ES30">
        <v>11.9261</v>
      </c>
      <c r="ET30">
        <v>4.9553500000000001</v>
      </c>
      <c r="EU30">
        <v>3.2970799999999998</v>
      </c>
      <c r="EV30">
        <v>185.9</v>
      </c>
      <c r="EW30">
        <v>9999</v>
      </c>
      <c r="EX30">
        <v>96.9</v>
      </c>
      <c r="EY30">
        <v>6732.4</v>
      </c>
      <c r="EZ30">
        <v>1.8600099999999999</v>
      </c>
      <c r="FA30">
        <v>1.8591899999999999</v>
      </c>
      <c r="FB30">
        <v>1.8647</v>
      </c>
      <c r="FC30">
        <v>1.86873</v>
      </c>
      <c r="FD30">
        <v>1.8635699999999999</v>
      </c>
      <c r="FE30">
        <v>1.8635600000000001</v>
      </c>
      <c r="FF30">
        <v>1.86365</v>
      </c>
      <c r="FG30">
        <v>1.8633999999999999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-3.762</v>
      </c>
      <c r="FV30">
        <v>-9.8299999999999998E-2</v>
      </c>
      <c r="FW30">
        <v>-3.7613999999999801</v>
      </c>
      <c r="FX30">
        <v>0</v>
      </c>
      <c r="FY30">
        <v>0</v>
      </c>
      <c r="FZ30">
        <v>0</v>
      </c>
      <c r="GA30">
        <v>-9.8319999999997507E-2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13.5</v>
      </c>
      <c r="GJ30">
        <v>13.5</v>
      </c>
      <c r="GK30">
        <v>1.0485800000000001</v>
      </c>
      <c r="GL30">
        <v>2.5939899999999998</v>
      </c>
      <c r="GM30">
        <v>1.4489700000000001</v>
      </c>
      <c r="GN30">
        <v>2.2949199999999998</v>
      </c>
      <c r="GO30">
        <v>1.5466299999999999</v>
      </c>
      <c r="GP30">
        <v>2.4597199999999999</v>
      </c>
      <c r="GQ30">
        <v>32.731299999999997</v>
      </c>
      <c r="GR30">
        <v>16.145900000000001</v>
      </c>
      <c r="GS30">
        <v>18</v>
      </c>
      <c r="GT30">
        <v>397.13099999999997</v>
      </c>
      <c r="GU30">
        <v>591.77800000000002</v>
      </c>
      <c r="GV30">
        <v>24.279699999999998</v>
      </c>
      <c r="GW30">
        <v>25.785900000000002</v>
      </c>
      <c r="GX30">
        <v>29.9998</v>
      </c>
      <c r="GY30">
        <v>25.761700000000001</v>
      </c>
      <c r="GZ30">
        <v>25.738099999999999</v>
      </c>
      <c r="HA30">
        <v>20.9878</v>
      </c>
      <c r="HB30">
        <v>-30</v>
      </c>
      <c r="HC30">
        <v>-30</v>
      </c>
      <c r="HD30">
        <v>24.277799999999999</v>
      </c>
      <c r="HE30">
        <v>401.80200000000002</v>
      </c>
      <c r="HF30">
        <v>0</v>
      </c>
      <c r="HG30">
        <v>100.229</v>
      </c>
      <c r="HH30">
        <v>93.191100000000006</v>
      </c>
    </row>
    <row r="31" spans="1:216" x14ac:dyDescent="0.2">
      <c r="A31">
        <v>13</v>
      </c>
      <c r="B31">
        <v>1690155396.0999999</v>
      </c>
      <c r="C31">
        <v>732.09999990463302</v>
      </c>
      <c r="D31" t="s">
        <v>377</v>
      </c>
      <c r="E31" t="s">
        <v>378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1690155396.0999999</v>
      </c>
      <c r="M31">
        <f t="shared" si="0"/>
        <v>9.6496163929193327E-4</v>
      </c>
      <c r="N31">
        <f t="shared" si="1"/>
        <v>0.96496163929193324</v>
      </c>
      <c r="O31">
        <f t="shared" si="2"/>
        <v>3.9107697391912475</v>
      </c>
      <c r="P31">
        <f t="shared" si="3"/>
        <v>400.04500000000002</v>
      </c>
      <c r="Q31">
        <f t="shared" si="4"/>
        <v>319.45985572626114</v>
      </c>
      <c r="R31">
        <f t="shared" si="5"/>
        <v>32.166062297831559</v>
      </c>
      <c r="S31">
        <f t="shared" si="6"/>
        <v>40.280092040616999</v>
      </c>
      <c r="T31">
        <f t="shared" si="7"/>
        <v>8.5280779826883105E-2</v>
      </c>
      <c r="U31">
        <f t="shared" si="8"/>
        <v>4.6264033073544599</v>
      </c>
      <c r="V31">
        <f t="shared" si="9"/>
        <v>8.4416982339595006E-2</v>
      </c>
      <c r="W31">
        <f t="shared" si="10"/>
        <v>5.2837493437470726E-2</v>
      </c>
      <c r="X31">
        <f t="shared" si="11"/>
        <v>16.57713862386273</v>
      </c>
      <c r="Y31">
        <f t="shared" si="12"/>
        <v>24.899400861028699</v>
      </c>
      <c r="Z31">
        <f t="shared" si="13"/>
        <v>24.899400861028699</v>
      </c>
      <c r="AA31">
        <f t="shared" si="14"/>
        <v>3.1606569648351304</v>
      </c>
      <c r="AB31">
        <f t="shared" si="15"/>
        <v>64.142825206174024</v>
      </c>
      <c r="AC31">
        <f t="shared" si="16"/>
        <v>2.0394134466019596</v>
      </c>
      <c r="AD31">
        <f t="shared" si="17"/>
        <v>3.1794880254286917</v>
      </c>
      <c r="AE31">
        <f t="shared" si="18"/>
        <v>1.1212435182331708</v>
      </c>
      <c r="AF31">
        <f t="shared" si="19"/>
        <v>-42.554808292774254</v>
      </c>
      <c r="AG31">
        <f t="shared" si="20"/>
        <v>24.841883291946516</v>
      </c>
      <c r="AH31">
        <f t="shared" si="21"/>
        <v>1.1352170891080984</v>
      </c>
      <c r="AI31">
        <f t="shared" si="22"/>
        <v>-5.6928785690857353E-4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53628.94722814994</v>
      </c>
      <c r="AO31">
        <f t="shared" si="26"/>
        <v>100.239</v>
      </c>
      <c r="AP31">
        <f t="shared" si="27"/>
        <v>84.50075700718277</v>
      </c>
      <c r="AQ31">
        <f t="shared" si="28"/>
        <v>0.84299281723862729</v>
      </c>
      <c r="AR31">
        <f t="shared" si="29"/>
        <v>0.16537613727055067</v>
      </c>
      <c r="AS31">
        <v>1690155396.0999999</v>
      </c>
      <c r="AT31">
        <v>400.04500000000002</v>
      </c>
      <c r="AU31">
        <v>401.46300000000002</v>
      </c>
      <c r="AV31">
        <v>20.2546</v>
      </c>
      <c r="AW31">
        <v>19.942599999999999</v>
      </c>
      <c r="AX31">
        <v>403.80599999999998</v>
      </c>
      <c r="AY31">
        <v>20.352900000000002</v>
      </c>
      <c r="AZ31">
        <v>399.98399999999998</v>
      </c>
      <c r="BA31">
        <v>100.589</v>
      </c>
      <c r="BB31">
        <v>9.9902599999999994E-2</v>
      </c>
      <c r="BC31">
        <v>24.998999999999999</v>
      </c>
      <c r="BD31">
        <v>24.852699999999999</v>
      </c>
      <c r="BE31">
        <v>999.9</v>
      </c>
      <c r="BF31">
        <v>0</v>
      </c>
      <c r="BG31">
        <v>0</v>
      </c>
      <c r="BH31">
        <v>10016.200000000001</v>
      </c>
      <c r="BI31">
        <v>0</v>
      </c>
      <c r="BJ31">
        <v>562.53099999999995</v>
      </c>
      <c r="BK31">
        <v>-1.4179999999999999</v>
      </c>
      <c r="BL31">
        <v>408.315</v>
      </c>
      <c r="BM31">
        <v>409.63200000000001</v>
      </c>
      <c r="BN31">
        <v>0.31196800000000002</v>
      </c>
      <c r="BO31">
        <v>401.46300000000002</v>
      </c>
      <c r="BP31">
        <v>19.942599999999999</v>
      </c>
      <c r="BQ31">
        <v>2.0373899999999998</v>
      </c>
      <c r="BR31">
        <v>2.0060099999999998</v>
      </c>
      <c r="BS31">
        <v>17.738</v>
      </c>
      <c r="BT31">
        <v>17.491900000000001</v>
      </c>
      <c r="BU31">
        <v>100.239</v>
      </c>
      <c r="BV31">
        <v>0.90025200000000005</v>
      </c>
      <c r="BW31">
        <v>9.9747500000000003E-2</v>
      </c>
      <c r="BX31">
        <v>0</v>
      </c>
      <c r="BY31">
        <v>2.1591</v>
      </c>
      <c r="BZ31">
        <v>0</v>
      </c>
      <c r="CA31">
        <v>354.32499999999999</v>
      </c>
      <c r="CB31">
        <v>773.83799999999997</v>
      </c>
      <c r="CC31">
        <v>35</v>
      </c>
      <c r="CD31">
        <v>39.686999999999998</v>
      </c>
      <c r="CE31">
        <v>37.686999999999998</v>
      </c>
      <c r="CF31">
        <v>38.125</v>
      </c>
      <c r="CG31">
        <v>35.936999999999998</v>
      </c>
      <c r="CH31">
        <v>90.24</v>
      </c>
      <c r="CI31">
        <v>10</v>
      </c>
      <c r="CJ31">
        <v>0</v>
      </c>
      <c r="CK31">
        <v>1690155408.9000001</v>
      </c>
      <c r="CL31">
        <v>0</v>
      </c>
      <c r="CM31">
        <v>1690154526</v>
      </c>
      <c r="CN31" t="s">
        <v>350</v>
      </c>
      <c r="CO31">
        <v>1690154524</v>
      </c>
      <c r="CP31">
        <v>1690154526</v>
      </c>
      <c r="CQ31">
        <v>41</v>
      </c>
      <c r="CR31">
        <v>2.3E-2</v>
      </c>
      <c r="CS31">
        <v>-3.3000000000000002E-2</v>
      </c>
      <c r="CT31">
        <v>-3.7610000000000001</v>
      </c>
      <c r="CU31">
        <v>-9.8000000000000004E-2</v>
      </c>
      <c r="CV31">
        <v>405</v>
      </c>
      <c r="CW31">
        <v>21</v>
      </c>
      <c r="CX31">
        <v>0.31</v>
      </c>
      <c r="CY31">
        <v>0.12</v>
      </c>
      <c r="CZ31">
        <v>2.75112497825305</v>
      </c>
      <c r="DA31">
        <v>0.23869664356417999</v>
      </c>
      <c r="DB31">
        <v>8.8924619382732203E-2</v>
      </c>
      <c r="DC31">
        <v>1</v>
      </c>
      <c r="DD31">
        <v>401.49066666666698</v>
      </c>
      <c r="DE31">
        <v>-0.15763636363620101</v>
      </c>
      <c r="DF31">
        <v>4.05771849258664E-2</v>
      </c>
      <c r="DG31">
        <v>-1</v>
      </c>
      <c r="DH31">
        <v>99.993614285714301</v>
      </c>
      <c r="DI31">
        <v>0.11170502240098</v>
      </c>
      <c r="DJ31">
        <v>0.13752888972940899</v>
      </c>
      <c r="DK31">
        <v>1</v>
      </c>
      <c r="DL31">
        <v>2</v>
      </c>
      <c r="DM31">
        <v>2</v>
      </c>
      <c r="DN31" t="s">
        <v>351</v>
      </c>
      <c r="DO31">
        <v>2.7286100000000002</v>
      </c>
      <c r="DP31">
        <v>2.83819</v>
      </c>
      <c r="DQ31">
        <v>9.7234899999999999E-2</v>
      </c>
      <c r="DR31">
        <v>9.6343300000000007E-2</v>
      </c>
      <c r="DS31">
        <v>0.10750899999999999</v>
      </c>
      <c r="DT31">
        <v>0.103807</v>
      </c>
      <c r="DU31">
        <v>26246.2</v>
      </c>
      <c r="DV31">
        <v>27226.799999999999</v>
      </c>
      <c r="DW31">
        <v>27218.400000000001</v>
      </c>
      <c r="DX31">
        <v>28288.2</v>
      </c>
      <c r="DY31">
        <v>32006.2</v>
      </c>
      <c r="DZ31">
        <v>33752</v>
      </c>
      <c r="EA31">
        <v>36375.9</v>
      </c>
      <c r="EB31">
        <v>38327.4</v>
      </c>
      <c r="EC31">
        <v>1.85548</v>
      </c>
      <c r="ED31">
        <v>1.9851700000000001</v>
      </c>
      <c r="EE31">
        <v>7.2561200000000006E-2</v>
      </c>
      <c r="EF31">
        <v>0</v>
      </c>
      <c r="EG31">
        <v>23.660799999999998</v>
      </c>
      <c r="EH31">
        <v>999.9</v>
      </c>
      <c r="EI31">
        <v>44.256</v>
      </c>
      <c r="EJ31">
        <v>31.602</v>
      </c>
      <c r="EK31">
        <v>20.5398</v>
      </c>
      <c r="EL31">
        <v>62.204700000000003</v>
      </c>
      <c r="EM31">
        <v>26.9391</v>
      </c>
      <c r="EN31">
        <v>1</v>
      </c>
      <c r="EO31">
        <v>-0.121286</v>
      </c>
      <c r="EP31">
        <v>-0.150784</v>
      </c>
      <c r="EQ31">
        <v>19.991199999999999</v>
      </c>
      <c r="ER31">
        <v>5.2172900000000002</v>
      </c>
      <c r="ES31">
        <v>11.9261</v>
      </c>
      <c r="ET31">
        <v>4.9542000000000002</v>
      </c>
      <c r="EU31">
        <v>3.2970799999999998</v>
      </c>
      <c r="EV31">
        <v>185.9</v>
      </c>
      <c r="EW31">
        <v>9999</v>
      </c>
      <c r="EX31">
        <v>96.9</v>
      </c>
      <c r="EY31">
        <v>6733.8</v>
      </c>
      <c r="EZ31">
        <v>1.8600300000000001</v>
      </c>
      <c r="FA31">
        <v>1.8591599999999999</v>
      </c>
      <c r="FB31">
        <v>1.8647100000000001</v>
      </c>
      <c r="FC31">
        <v>1.86873</v>
      </c>
      <c r="FD31">
        <v>1.86358</v>
      </c>
      <c r="FE31">
        <v>1.8635600000000001</v>
      </c>
      <c r="FF31">
        <v>1.86358</v>
      </c>
      <c r="FG31">
        <v>1.8633999999999999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-3.7610000000000001</v>
      </c>
      <c r="FV31">
        <v>-9.8299999999999998E-2</v>
      </c>
      <c r="FW31">
        <v>-3.7613999999999801</v>
      </c>
      <c r="FX31">
        <v>0</v>
      </c>
      <c r="FY31">
        <v>0</v>
      </c>
      <c r="FZ31">
        <v>0</v>
      </c>
      <c r="GA31">
        <v>-9.8319999999997507E-2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14.5</v>
      </c>
      <c r="GJ31">
        <v>14.5</v>
      </c>
      <c r="GK31">
        <v>1.0473600000000001</v>
      </c>
      <c r="GL31">
        <v>2.5988799999999999</v>
      </c>
      <c r="GM31">
        <v>1.4489700000000001</v>
      </c>
      <c r="GN31">
        <v>2.2961399999999998</v>
      </c>
      <c r="GO31">
        <v>1.5466299999999999</v>
      </c>
      <c r="GP31">
        <v>2.4218799999999998</v>
      </c>
      <c r="GQ31">
        <v>32.709099999999999</v>
      </c>
      <c r="GR31">
        <v>16.128399999999999</v>
      </c>
      <c r="GS31">
        <v>18</v>
      </c>
      <c r="GT31">
        <v>397.30099999999999</v>
      </c>
      <c r="GU31">
        <v>591.48400000000004</v>
      </c>
      <c r="GV31">
        <v>24.3719</v>
      </c>
      <c r="GW31">
        <v>25.763300000000001</v>
      </c>
      <c r="GX31">
        <v>30</v>
      </c>
      <c r="GY31">
        <v>25.7376</v>
      </c>
      <c r="GZ31">
        <v>25.711500000000001</v>
      </c>
      <c r="HA31">
        <v>20.9679</v>
      </c>
      <c r="HB31">
        <v>-30</v>
      </c>
      <c r="HC31">
        <v>-30</v>
      </c>
      <c r="HD31">
        <v>24.374500000000001</v>
      </c>
      <c r="HE31">
        <v>401.49700000000001</v>
      </c>
      <c r="HF31">
        <v>0</v>
      </c>
      <c r="HG31">
        <v>100.23</v>
      </c>
      <c r="HH31">
        <v>93.197400000000002</v>
      </c>
    </row>
    <row r="32" spans="1:216" x14ac:dyDescent="0.2">
      <c r="A32">
        <v>14</v>
      </c>
      <c r="B32">
        <v>1690155457.0999999</v>
      </c>
      <c r="C32">
        <v>793.09999990463302</v>
      </c>
      <c r="D32" t="s">
        <v>379</v>
      </c>
      <c r="E32" t="s">
        <v>380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1690155457.0999999</v>
      </c>
      <c r="M32">
        <f t="shared" si="0"/>
        <v>9.051025252698443E-4</v>
      </c>
      <c r="N32">
        <f t="shared" si="1"/>
        <v>0.90510252526984425</v>
      </c>
      <c r="O32">
        <f t="shared" si="2"/>
        <v>2.5496209141994353</v>
      </c>
      <c r="P32">
        <f t="shared" si="3"/>
        <v>400.05700000000002</v>
      </c>
      <c r="Q32">
        <f t="shared" si="4"/>
        <v>341.88379395446844</v>
      </c>
      <c r="R32">
        <f t="shared" si="5"/>
        <v>34.423541393859693</v>
      </c>
      <c r="S32">
        <f t="shared" si="6"/>
        <v>40.280875966988297</v>
      </c>
      <c r="T32">
        <f t="shared" si="7"/>
        <v>8.0012820371276203E-2</v>
      </c>
      <c r="U32">
        <f t="shared" si="8"/>
        <v>4.6231726401280619</v>
      </c>
      <c r="V32">
        <f t="shared" si="9"/>
        <v>7.9251403855918445E-2</v>
      </c>
      <c r="W32">
        <f t="shared" si="10"/>
        <v>4.9599933602516619E-2</v>
      </c>
      <c r="X32">
        <f t="shared" si="11"/>
        <v>12.400876069301148</v>
      </c>
      <c r="Y32">
        <f t="shared" si="12"/>
        <v>24.849837450894338</v>
      </c>
      <c r="Z32">
        <f t="shared" si="13"/>
        <v>24.849837450894338</v>
      </c>
      <c r="AA32">
        <f t="shared" si="14"/>
        <v>3.1513224585159199</v>
      </c>
      <c r="AB32">
        <f t="shared" si="15"/>
        <v>64.044327490797542</v>
      </c>
      <c r="AC32">
        <f t="shared" si="16"/>
        <v>2.0309945965332799</v>
      </c>
      <c r="AD32">
        <f t="shared" si="17"/>
        <v>3.1712326073298391</v>
      </c>
      <c r="AE32">
        <f t="shared" si="18"/>
        <v>1.12032786198264</v>
      </c>
      <c r="AF32">
        <f t="shared" si="19"/>
        <v>-39.915021364400133</v>
      </c>
      <c r="AG32">
        <f t="shared" si="20"/>
        <v>26.310883015545166</v>
      </c>
      <c r="AH32">
        <f t="shared" si="21"/>
        <v>1.2026229753079376</v>
      </c>
      <c r="AI32">
        <f t="shared" si="22"/>
        <v>-6.3930424587965717E-4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53588.508942850145</v>
      </c>
      <c r="AO32">
        <f t="shared" si="26"/>
        <v>74.978899999999996</v>
      </c>
      <c r="AP32">
        <f t="shared" si="27"/>
        <v>63.207272699119756</v>
      </c>
      <c r="AQ32">
        <f t="shared" si="28"/>
        <v>0.84300080021339019</v>
      </c>
      <c r="AR32">
        <f t="shared" si="29"/>
        <v>0.16539154441184317</v>
      </c>
      <c r="AS32">
        <v>1690155457.0999999</v>
      </c>
      <c r="AT32">
        <v>400.05700000000002</v>
      </c>
      <c r="AU32">
        <v>401.01799999999997</v>
      </c>
      <c r="AV32">
        <v>20.171199999999999</v>
      </c>
      <c r="AW32">
        <v>19.878499999999999</v>
      </c>
      <c r="AX32">
        <v>403.81799999999998</v>
      </c>
      <c r="AY32">
        <v>20.269600000000001</v>
      </c>
      <c r="AZ32">
        <v>399.94400000000002</v>
      </c>
      <c r="BA32">
        <v>100.58799999999999</v>
      </c>
      <c r="BB32">
        <v>9.9841899999999997E-2</v>
      </c>
      <c r="BC32">
        <v>24.955400000000001</v>
      </c>
      <c r="BD32">
        <v>24.805800000000001</v>
      </c>
      <c r="BE32">
        <v>999.9</v>
      </c>
      <c r="BF32">
        <v>0</v>
      </c>
      <c r="BG32">
        <v>0</v>
      </c>
      <c r="BH32">
        <v>10006.9</v>
      </c>
      <c r="BI32">
        <v>0</v>
      </c>
      <c r="BJ32">
        <v>541.73900000000003</v>
      </c>
      <c r="BK32">
        <v>-0.96160900000000005</v>
      </c>
      <c r="BL32">
        <v>408.29300000000001</v>
      </c>
      <c r="BM32">
        <v>409.15199999999999</v>
      </c>
      <c r="BN32">
        <v>0.292767</v>
      </c>
      <c r="BO32">
        <v>401.01799999999997</v>
      </c>
      <c r="BP32">
        <v>19.878499999999999</v>
      </c>
      <c r="BQ32">
        <v>2.0289799999999998</v>
      </c>
      <c r="BR32">
        <v>1.99953</v>
      </c>
      <c r="BS32">
        <v>17.6723</v>
      </c>
      <c r="BT32">
        <v>17.4406</v>
      </c>
      <c r="BU32">
        <v>74.978899999999996</v>
      </c>
      <c r="BV32">
        <v>0.89996500000000001</v>
      </c>
      <c r="BW32">
        <v>0.100035</v>
      </c>
      <c r="BX32">
        <v>0</v>
      </c>
      <c r="BY32">
        <v>2.2829999999999999</v>
      </c>
      <c r="BZ32">
        <v>0</v>
      </c>
      <c r="CA32">
        <v>288.18200000000002</v>
      </c>
      <c r="CB32">
        <v>578.78800000000001</v>
      </c>
      <c r="CC32">
        <v>34.625</v>
      </c>
      <c r="CD32">
        <v>39.436999999999998</v>
      </c>
      <c r="CE32">
        <v>37.311999999999998</v>
      </c>
      <c r="CF32">
        <v>37.875</v>
      </c>
      <c r="CG32">
        <v>35.625</v>
      </c>
      <c r="CH32">
        <v>67.48</v>
      </c>
      <c r="CI32">
        <v>7.5</v>
      </c>
      <c r="CJ32">
        <v>0</v>
      </c>
      <c r="CK32">
        <v>1690155469.5</v>
      </c>
      <c r="CL32">
        <v>0</v>
      </c>
      <c r="CM32">
        <v>1690154526</v>
      </c>
      <c r="CN32" t="s">
        <v>350</v>
      </c>
      <c r="CO32">
        <v>1690154524</v>
      </c>
      <c r="CP32">
        <v>1690154526</v>
      </c>
      <c r="CQ32">
        <v>41</v>
      </c>
      <c r="CR32">
        <v>2.3E-2</v>
      </c>
      <c r="CS32">
        <v>-3.3000000000000002E-2</v>
      </c>
      <c r="CT32">
        <v>-3.7610000000000001</v>
      </c>
      <c r="CU32">
        <v>-9.8000000000000004E-2</v>
      </c>
      <c r="CV32">
        <v>405</v>
      </c>
      <c r="CW32">
        <v>21</v>
      </c>
      <c r="CX32">
        <v>0.31</v>
      </c>
      <c r="CY32">
        <v>0.12</v>
      </c>
      <c r="CZ32">
        <v>1.9274489403826001</v>
      </c>
      <c r="DA32">
        <v>0.36827682925760902</v>
      </c>
      <c r="DB32">
        <v>7.9233989403646995E-2</v>
      </c>
      <c r="DC32">
        <v>1</v>
      </c>
      <c r="DD32">
        <v>401.08575000000002</v>
      </c>
      <c r="DE32">
        <v>4.8135338345889601E-2</v>
      </c>
      <c r="DF32">
        <v>3.1147832990431199E-2</v>
      </c>
      <c r="DG32">
        <v>-1</v>
      </c>
      <c r="DH32">
        <v>75.007225000000005</v>
      </c>
      <c r="DI32">
        <v>-0.203986639521681</v>
      </c>
      <c r="DJ32">
        <v>0.10587775911399</v>
      </c>
      <c r="DK32">
        <v>1</v>
      </c>
      <c r="DL32">
        <v>2</v>
      </c>
      <c r="DM32">
        <v>2</v>
      </c>
      <c r="DN32" t="s">
        <v>351</v>
      </c>
      <c r="DO32">
        <v>2.7285300000000001</v>
      </c>
      <c r="DP32">
        <v>2.8380399999999999</v>
      </c>
      <c r="DQ32">
        <v>9.7240800000000002E-2</v>
      </c>
      <c r="DR32">
        <v>9.6265299999999998E-2</v>
      </c>
      <c r="DS32">
        <v>0.10720300000000001</v>
      </c>
      <c r="DT32">
        <v>0.103578</v>
      </c>
      <c r="DU32">
        <v>26247</v>
      </c>
      <c r="DV32">
        <v>27230.3</v>
      </c>
      <c r="DW32">
        <v>27219.3</v>
      </c>
      <c r="DX32">
        <v>28289.3</v>
      </c>
      <c r="DY32">
        <v>32018.799999999999</v>
      </c>
      <c r="DZ32">
        <v>33761.699999999997</v>
      </c>
      <c r="EA32">
        <v>36377.5</v>
      </c>
      <c r="EB32">
        <v>38328.6</v>
      </c>
      <c r="EC32">
        <v>1.8551800000000001</v>
      </c>
      <c r="ED32">
        <v>1.9860500000000001</v>
      </c>
      <c r="EE32">
        <v>7.0013099999999995E-2</v>
      </c>
      <c r="EF32">
        <v>0</v>
      </c>
      <c r="EG32">
        <v>23.6556</v>
      </c>
      <c r="EH32">
        <v>999.9</v>
      </c>
      <c r="EI32">
        <v>44.244</v>
      </c>
      <c r="EJ32">
        <v>31.552</v>
      </c>
      <c r="EK32">
        <v>20.476600000000001</v>
      </c>
      <c r="EL32">
        <v>62.224699999999999</v>
      </c>
      <c r="EM32">
        <v>26.967099999999999</v>
      </c>
      <c r="EN32">
        <v>1</v>
      </c>
      <c r="EO32">
        <v>-0.123003</v>
      </c>
      <c r="EP32">
        <v>-0.175784</v>
      </c>
      <c r="EQ32">
        <v>19.9924</v>
      </c>
      <c r="ER32">
        <v>5.2160900000000003</v>
      </c>
      <c r="ES32">
        <v>11.9261</v>
      </c>
      <c r="ET32">
        <v>4.9552500000000004</v>
      </c>
      <c r="EU32">
        <v>3.29705</v>
      </c>
      <c r="EV32">
        <v>185.9</v>
      </c>
      <c r="EW32">
        <v>9999</v>
      </c>
      <c r="EX32">
        <v>96.9</v>
      </c>
      <c r="EY32">
        <v>6735.3</v>
      </c>
      <c r="EZ32">
        <v>1.8600399999999999</v>
      </c>
      <c r="FA32">
        <v>1.85917</v>
      </c>
      <c r="FB32">
        <v>1.8647</v>
      </c>
      <c r="FC32">
        <v>1.8687400000000001</v>
      </c>
      <c r="FD32">
        <v>1.86358</v>
      </c>
      <c r="FE32">
        <v>1.8635600000000001</v>
      </c>
      <c r="FF32">
        <v>1.8636200000000001</v>
      </c>
      <c r="FG32">
        <v>1.86341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-3.7610000000000001</v>
      </c>
      <c r="FV32">
        <v>-9.8400000000000001E-2</v>
      </c>
      <c r="FW32">
        <v>-3.7613999999999801</v>
      </c>
      <c r="FX32">
        <v>0</v>
      </c>
      <c r="FY32">
        <v>0</v>
      </c>
      <c r="FZ32">
        <v>0</v>
      </c>
      <c r="GA32">
        <v>-9.8319999999997507E-2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15.6</v>
      </c>
      <c r="GJ32">
        <v>15.5</v>
      </c>
      <c r="GK32">
        <v>1.0461400000000001</v>
      </c>
      <c r="GL32">
        <v>2.6000999999999999</v>
      </c>
      <c r="GM32">
        <v>1.4477500000000001</v>
      </c>
      <c r="GN32">
        <v>2.2949199999999998</v>
      </c>
      <c r="GO32">
        <v>1.5466299999999999</v>
      </c>
      <c r="GP32">
        <v>2.4291999999999998</v>
      </c>
      <c r="GQ32">
        <v>32.686900000000001</v>
      </c>
      <c r="GR32">
        <v>16.128399999999999</v>
      </c>
      <c r="GS32">
        <v>18</v>
      </c>
      <c r="GT32">
        <v>397.00099999999998</v>
      </c>
      <c r="GU32">
        <v>591.97299999999996</v>
      </c>
      <c r="GV32">
        <v>24.265000000000001</v>
      </c>
      <c r="GW32">
        <v>25.742599999999999</v>
      </c>
      <c r="GX32">
        <v>30</v>
      </c>
      <c r="GY32">
        <v>25.714400000000001</v>
      </c>
      <c r="GZ32">
        <v>25.688800000000001</v>
      </c>
      <c r="HA32">
        <v>20.950500000000002</v>
      </c>
      <c r="HB32">
        <v>-30</v>
      </c>
      <c r="HC32">
        <v>-30</v>
      </c>
      <c r="HD32">
        <v>24.2926</v>
      </c>
      <c r="HE32">
        <v>400.94099999999997</v>
      </c>
      <c r="HF32">
        <v>0</v>
      </c>
      <c r="HG32">
        <v>100.23399999999999</v>
      </c>
      <c r="HH32">
        <v>93.200500000000005</v>
      </c>
    </row>
    <row r="33" spans="1:216" x14ac:dyDescent="0.2">
      <c r="A33">
        <v>15</v>
      </c>
      <c r="B33">
        <v>1690155518.0999999</v>
      </c>
      <c r="C33">
        <v>854.09999990463302</v>
      </c>
      <c r="D33" t="s">
        <v>381</v>
      </c>
      <c r="E33" t="s">
        <v>382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1690155518.0999999</v>
      </c>
      <c r="M33">
        <f t="shared" si="0"/>
        <v>8.9566585976543476E-4</v>
      </c>
      <c r="N33">
        <f t="shared" si="1"/>
        <v>0.89566585976543478</v>
      </c>
      <c r="O33">
        <f t="shared" si="2"/>
        <v>1.9207551838969921</v>
      </c>
      <c r="P33">
        <f t="shared" si="3"/>
        <v>400.01900000000001</v>
      </c>
      <c r="Q33">
        <f t="shared" si="4"/>
        <v>353.5145739986628</v>
      </c>
      <c r="R33">
        <f t="shared" si="5"/>
        <v>35.596064632998804</v>
      </c>
      <c r="S33">
        <f t="shared" si="6"/>
        <v>40.278685026664299</v>
      </c>
      <c r="T33">
        <f t="shared" si="7"/>
        <v>7.8320522903322171E-2</v>
      </c>
      <c r="U33">
        <f t="shared" si="8"/>
        <v>4.6211434482435356</v>
      </c>
      <c r="V33">
        <f t="shared" si="9"/>
        <v>7.7590498539933925E-2</v>
      </c>
      <c r="W33">
        <f t="shared" si="10"/>
        <v>4.8559084076016196E-2</v>
      </c>
      <c r="X33">
        <f t="shared" si="11"/>
        <v>9.9616459213747302</v>
      </c>
      <c r="Y33">
        <f t="shared" si="12"/>
        <v>24.871029461069543</v>
      </c>
      <c r="Z33">
        <f t="shared" si="13"/>
        <v>24.871029461069543</v>
      </c>
      <c r="AA33">
        <f t="shared" si="14"/>
        <v>3.1553106952455132</v>
      </c>
      <c r="AB33">
        <f t="shared" si="15"/>
        <v>63.677618140256477</v>
      </c>
      <c r="AC33">
        <f t="shared" si="16"/>
        <v>2.0228605909011201</v>
      </c>
      <c r="AD33">
        <f t="shared" si="17"/>
        <v>3.1767215074621076</v>
      </c>
      <c r="AE33">
        <f t="shared" si="18"/>
        <v>1.1324501043443931</v>
      </c>
      <c r="AF33">
        <f t="shared" si="19"/>
        <v>-39.498864415655675</v>
      </c>
      <c r="AG33">
        <f t="shared" si="20"/>
        <v>28.244578918883569</v>
      </c>
      <c r="AH33">
        <f t="shared" si="21"/>
        <v>1.2919020699498105</v>
      </c>
      <c r="AI33">
        <f t="shared" si="22"/>
        <v>-7.3750544756734371E-4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53553.070434316993</v>
      </c>
      <c r="AO33">
        <f t="shared" si="26"/>
        <v>60.2393</v>
      </c>
      <c r="AP33">
        <f t="shared" si="27"/>
        <v>50.781039793458405</v>
      </c>
      <c r="AQ33">
        <f t="shared" si="28"/>
        <v>0.84298854391499245</v>
      </c>
      <c r="AR33">
        <f t="shared" si="29"/>
        <v>0.16536788975593558</v>
      </c>
      <c r="AS33">
        <v>1690155518.0999999</v>
      </c>
      <c r="AT33">
        <v>400.01900000000001</v>
      </c>
      <c r="AU33">
        <v>400.77100000000002</v>
      </c>
      <c r="AV33">
        <v>20.089600000000001</v>
      </c>
      <c r="AW33">
        <v>19.8</v>
      </c>
      <c r="AX33">
        <v>403.78</v>
      </c>
      <c r="AY33">
        <v>20.187899999999999</v>
      </c>
      <c r="AZ33">
        <v>400.04399999999998</v>
      </c>
      <c r="BA33">
        <v>100.592</v>
      </c>
      <c r="BB33">
        <v>9.9929699999999996E-2</v>
      </c>
      <c r="BC33">
        <v>24.984400000000001</v>
      </c>
      <c r="BD33">
        <v>24.847100000000001</v>
      </c>
      <c r="BE33">
        <v>999.9</v>
      </c>
      <c r="BF33">
        <v>0</v>
      </c>
      <c r="BG33">
        <v>0</v>
      </c>
      <c r="BH33">
        <v>10000.6</v>
      </c>
      <c r="BI33">
        <v>0</v>
      </c>
      <c r="BJ33">
        <v>527.05999999999995</v>
      </c>
      <c r="BK33">
        <v>-0.75238000000000005</v>
      </c>
      <c r="BL33">
        <v>408.22</v>
      </c>
      <c r="BM33">
        <v>408.86700000000002</v>
      </c>
      <c r="BN33">
        <v>0.28958499999999998</v>
      </c>
      <c r="BO33">
        <v>400.77100000000002</v>
      </c>
      <c r="BP33">
        <v>19.8</v>
      </c>
      <c r="BQ33">
        <v>2.0208599999999999</v>
      </c>
      <c r="BR33">
        <v>1.99173</v>
      </c>
      <c r="BS33">
        <v>17.608699999999999</v>
      </c>
      <c r="BT33">
        <v>17.378699999999998</v>
      </c>
      <c r="BU33">
        <v>60.2393</v>
      </c>
      <c r="BV33">
        <v>0.90031399999999995</v>
      </c>
      <c r="BW33">
        <v>9.9685599999999999E-2</v>
      </c>
      <c r="BX33">
        <v>0</v>
      </c>
      <c r="BY33">
        <v>2.4119000000000002</v>
      </c>
      <c r="BZ33">
        <v>0</v>
      </c>
      <c r="CA33">
        <v>246.893</v>
      </c>
      <c r="CB33">
        <v>465.05200000000002</v>
      </c>
      <c r="CC33">
        <v>34.25</v>
      </c>
      <c r="CD33">
        <v>39.125</v>
      </c>
      <c r="CE33">
        <v>37</v>
      </c>
      <c r="CF33">
        <v>37.625</v>
      </c>
      <c r="CG33">
        <v>35.25</v>
      </c>
      <c r="CH33">
        <v>54.23</v>
      </c>
      <c r="CI33">
        <v>6</v>
      </c>
      <c r="CJ33">
        <v>0</v>
      </c>
      <c r="CK33">
        <v>1690155530.7</v>
      </c>
      <c r="CL33">
        <v>0</v>
      </c>
      <c r="CM33">
        <v>1690154526</v>
      </c>
      <c r="CN33" t="s">
        <v>350</v>
      </c>
      <c r="CO33">
        <v>1690154524</v>
      </c>
      <c r="CP33">
        <v>1690154526</v>
      </c>
      <c r="CQ33">
        <v>41</v>
      </c>
      <c r="CR33">
        <v>2.3E-2</v>
      </c>
      <c r="CS33">
        <v>-3.3000000000000002E-2</v>
      </c>
      <c r="CT33">
        <v>-3.7610000000000001</v>
      </c>
      <c r="CU33">
        <v>-9.8000000000000004E-2</v>
      </c>
      <c r="CV33">
        <v>405</v>
      </c>
      <c r="CW33">
        <v>21</v>
      </c>
      <c r="CX33">
        <v>0.31</v>
      </c>
      <c r="CY33">
        <v>0.12</v>
      </c>
      <c r="CZ33">
        <v>1.2471456252342501</v>
      </c>
      <c r="DA33">
        <v>-0.42478330706824902</v>
      </c>
      <c r="DB33">
        <v>0.114084763328824</v>
      </c>
      <c r="DC33">
        <v>1</v>
      </c>
      <c r="DD33">
        <v>400.77769999999998</v>
      </c>
      <c r="DE33">
        <v>-0.22890225563869401</v>
      </c>
      <c r="DF33">
        <v>4.2098812334792499E-2</v>
      </c>
      <c r="DG33">
        <v>-1</v>
      </c>
      <c r="DH33">
        <v>60.010874999999999</v>
      </c>
      <c r="DI33">
        <v>2.8715487696163E-2</v>
      </c>
      <c r="DJ33">
        <v>0.14899483841730901</v>
      </c>
      <c r="DK33">
        <v>1</v>
      </c>
      <c r="DL33">
        <v>2</v>
      </c>
      <c r="DM33">
        <v>2</v>
      </c>
      <c r="DN33" t="s">
        <v>351</v>
      </c>
      <c r="DO33">
        <v>2.72885</v>
      </c>
      <c r="DP33">
        <v>2.8380800000000002</v>
      </c>
      <c r="DQ33">
        <v>9.7243800000000005E-2</v>
      </c>
      <c r="DR33">
        <v>9.6230200000000002E-2</v>
      </c>
      <c r="DS33">
        <v>0.106909</v>
      </c>
      <c r="DT33">
        <v>0.10330300000000001</v>
      </c>
      <c r="DU33">
        <v>26248.799999999999</v>
      </c>
      <c r="DV33">
        <v>27232.7</v>
      </c>
      <c r="DW33">
        <v>27221.1</v>
      </c>
      <c r="DX33">
        <v>28290.6</v>
      </c>
      <c r="DY33">
        <v>32031.4</v>
      </c>
      <c r="DZ33">
        <v>33772.6</v>
      </c>
      <c r="EA33">
        <v>36379.800000000003</v>
      </c>
      <c r="EB33">
        <v>38329.199999999997</v>
      </c>
      <c r="EC33">
        <v>1.8555999999999999</v>
      </c>
      <c r="ED33">
        <v>1.9868699999999999</v>
      </c>
      <c r="EE33">
        <v>7.37458E-2</v>
      </c>
      <c r="EF33">
        <v>0</v>
      </c>
      <c r="EG33">
        <v>23.6357</v>
      </c>
      <c r="EH33">
        <v>999.9</v>
      </c>
      <c r="EI33">
        <v>44.213000000000001</v>
      </c>
      <c r="EJ33">
        <v>31.491</v>
      </c>
      <c r="EK33">
        <v>20.390799999999999</v>
      </c>
      <c r="EL33">
        <v>62.244700000000002</v>
      </c>
      <c r="EM33">
        <v>26.855</v>
      </c>
      <c r="EN33">
        <v>1</v>
      </c>
      <c r="EO33">
        <v>-0.12552099999999999</v>
      </c>
      <c r="EP33">
        <v>-0.38637300000000002</v>
      </c>
      <c r="EQ33">
        <v>19.9893</v>
      </c>
      <c r="ER33">
        <v>5.2166899999999998</v>
      </c>
      <c r="ES33">
        <v>11.9261</v>
      </c>
      <c r="ET33">
        <v>4.9553500000000001</v>
      </c>
      <c r="EU33">
        <v>3.2970000000000002</v>
      </c>
      <c r="EV33">
        <v>185.9</v>
      </c>
      <c r="EW33">
        <v>9999</v>
      </c>
      <c r="EX33">
        <v>96.9</v>
      </c>
      <c r="EY33">
        <v>6736.5</v>
      </c>
      <c r="EZ33">
        <v>1.86002</v>
      </c>
      <c r="FA33">
        <v>1.8591899999999999</v>
      </c>
      <c r="FB33">
        <v>1.86467</v>
      </c>
      <c r="FC33">
        <v>1.86873</v>
      </c>
      <c r="FD33">
        <v>1.8635699999999999</v>
      </c>
      <c r="FE33">
        <v>1.8635600000000001</v>
      </c>
      <c r="FF33">
        <v>1.8635600000000001</v>
      </c>
      <c r="FG33">
        <v>1.8633999999999999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-3.7610000000000001</v>
      </c>
      <c r="FV33">
        <v>-9.8299999999999998E-2</v>
      </c>
      <c r="FW33">
        <v>-3.7613999999999801</v>
      </c>
      <c r="FX33">
        <v>0</v>
      </c>
      <c r="FY33">
        <v>0</v>
      </c>
      <c r="FZ33">
        <v>0</v>
      </c>
      <c r="GA33">
        <v>-9.8319999999997507E-2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16.600000000000001</v>
      </c>
      <c r="GJ33">
        <v>16.5</v>
      </c>
      <c r="GK33">
        <v>1.0461400000000001</v>
      </c>
      <c r="GL33">
        <v>2.6000999999999999</v>
      </c>
      <c r="GM33">
        <v>1.4489700000000001</v>
      </c>
      <c r="GN33">
        <v>2.2973599999999998</v>
      </c>
      <c r="GO33">
        <v>1.5466299999999999</v>
      </c>
      <c r="GP33">
        <v>2.4438499999999999</v>
      </c>
      <c r="GQ33">
        <v>32.620399999999997</v>
      </c>
      <c r="GR33">
        <v>16.119599999999998</v>
      </c>
      <c r="GS33">
        <v>18</v>
      </c>
      <c r="GT33">
        <v>397.03</v>
      </c>
      <c r="GU33">
        <v>592.35599999999999</v>
      </c>
      <c r="GV33">
        <v>24.6066</v>
      </c>
      <c r="GW33">
        <v>25.715599999999998</v>
      </c>
      <c r="GX33">
        <v>29.9998</v>
      </c>
      <c r="GY33">
        <v>25.687200000000001</v>
      </c>
      <c r="GZ33">
        <v>25.6602</v>
      </c>
      <c r="HA33">
        <v>20.934699999999999</v>
      </c>
      <c r="HB33">
        <v>-30</v>
      </c>
      <c r="HC33">
        <v>-30</v>
      </c>
      <c r="HD33">
        <v>24.614100000000001</v>
      </c>
      <c r="HE33">
        <v>400.73700000000002</v>
      </c>
      <c r="HF33">
        <v>0</v>
      </c>
      <c r="HG33">
        <v>100.241</v>
      </c>
      <c r="HH33">
        <v>93.203199999999995</v>
      </c>
    </row>
    <row r="34" spans="1:216" x14ac:dyDescent="0.2">
      <c r="A34">
        <v>16</v>
      </c>
      <c r="B34">
        <v>1690155579.0999999</v>
      </c>
      <c r="C34">
        <v>915.09999990463302</v>
      </c>
      <c r="D34" t="s">
        <v>383</v>
      </c>
      <c r="E34" t="s">
        <v>384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1690155579.0999999</v>
      </c>
      <c r="M34">
        <f t="shared" si="0"/>
        <v>8.5133827074971506E-4</v>
      </c>
      <c r="N34">
        <f t="shared" si="1"/>
        <v>0.85133827074971502</v>
      </c>
      <c r="O34">
        <f t="shared" si="2"/>
        <v>1.398976223772022</v>
      </c>
      <c r="P34">
        <f t="shared" si="3"/>
        <v>400.01</v>
      </c>
      <c r="Q34">
        <f t="shared" si="4"/>
        <v>362.4205221056107</v>
      </c>
      <c r="R34">
        <f t="shared" si="5"/>
        <v>36.491698556255386</v>
      </c>
      <c r="S34">
        <f t="shared" si="6"/>
        <v>40.276539128305998</v>
      </c>
      <c r="T34">
        <f t="shared" si="7"/>
        <v>7.3919335531927463E-2</v>
      </c>
      <c r="U34">
        <f t="shared" si="8"/>
        <v>4.6238599656815538</v>
      </c>
      <c r="V34">
        <f t="shared" si="9"/>
        <v>7.3269063590319386E-2</v>
      </c>
      <c r="W34">
        <f t="shared" si="10"/>
        <v>4.5851112104895037E-2</v>
      </c>
      <c r="X34">
        <f t="shared" si="11"/>
        <v>8.2895617753790898</v>
      </c>
      <c r="Y34">
        <f t="shared" si="12"/>
        <v>24.867777632559928</v>
      </c>
      <c r="Z34">
        <f t="shared" si="13"/>
        <v>24.867777632559928</v>
      </c>
      <c r="AA34">
        <f t="shared" si="14"/>
        <v>3.1546984300477923</v>
      </c>
      <c r="AB34">
        <f t="shared" si="15"/>
        <v>63.440318367936953</v>
      </c>
      <c r="AC34">
        <f t="shared" si="16"/>
        <v>2.0147935691890604</v>
      </c>
      <c r="AD34">
        <f t="shared" si="17"/>
        <v>3.1758881749359991</v>
      </c>
      <c r="AE34">
        <f t="shared" si="18"/>
        <v>1.1399048608587319</v>
      </c>
      <c r="AF34">
        <f t="shared" si="19"/>
        <v>-37.544017740062436</v>
      </c>
      <c r="AG34">
        <f t="shared" si="20"/>
        <v>27.974964406187073</v>
      </c>
      <c r="AH34">
        <f t="shared" si="21"/>
        <v>1.2787689352117089</v>
      </c>
      <c r="AI34">
        <f t="shared" si="22"/>
        <v>-7.2262328456318414E-4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53594.373860816107</v>
      </c>
      <c r="AO34">
        <f t="shared" si="26"/>
        <v>50.122</v>
      </c>
      <c r="AP34">
        <f t="shared" si="27"/>
        <v>42.252785997605748</v>
      </c>
      <c r="AQ34">
        <f t="shared" si="28"/>
        <v>0.84299880287310458</v>
      </c>
      <c r="AR34">
        <f t="shared" si="29"/>
        <v>0.16538768954509178</v>
      </c>
      <c r="AS34">
        <v>1690155579.0999999</v>
      </c>
      <c r="AT34">
        <v>400.01</v>
      </c>
      <c r="AU34">
        <v>400.584</v>
      </c>
      <c r="AV34">
        <v>20.010100000000001</v>
      </c>
      <c r="AW34">
        <v>19.7348</v>
      </c>
      <c r="AX34">
        <v>403.77100000000002</v>
      </c>
      <c r="AY34">
        <v>20.108499999999999</v>
      </c>
      <c r="AZ34">
        <v>400.029</v>
      </c>
      <c r="BA34">
        <v>100.589</v>
      </c>
      <c r="BB34">
        <v>9.9830600000000005E-2</v>
      </c>
      <c r="BC34">
        <v>24.98</v>
      </c>
      <c r="BD34">
        <v>24.840599999999998</v>
      </c>
      <c r="BE34">
        <v>999.9</v>
      </c>
      <c r="BF34">
        <v>0</v>
      </c>
      <c r="BG34">
        <v>0</v>
      </c>
      <c r="BH34">
        <v>10008.799999999999</v>
      </c>
      <c r="BI34">
        <v>0</v>
      </c>
      <c r="BJ34">
        <v>511.09899999999999</v>
      </c>
      <c r="BK34">
        <v>-0.57363900000000001</v>
      </c>
      <c r="BL34">
        <v>408.178</v>
      </c>
      <c r="BM34">
        <v>408.64800000000002</v>
      </c>
      <c r="BN34">
        <v>0.275337</v>
      </c>
      <c r="BO34">
        <v>400.584</v>
      </c>
      <c r="BP34">
        <v>19.7348</v>
      </c>
      <c r="BQ34">
        <v>2.0127999999999999</v>
      </c>
      <c r="BR34">
        <v>1.9851099999999999</v>
      </c>
      <c r="BS34">
        <v>17.545400000000001</v>
      </c>
      <c r="BT34">
        <v>17.3261</v>
      </c>
      <c r="BU34">
        <v>50.122</v>
      </c>
      <c r="BV34">
        <v>0.90009499999999998</v>
      </c>
      <c r="BW34">
        <v>9.9905300000000002E-2</v>
      </c>
      <c r="BX34">
        <v>0</v>
      </c>
      <c r="BY34">
        <v>2.1057999999999999</v>
      </c>
      <c r="BZ34">
        <v>0</v>
      </c>
      <c r="CA34">
        <v>220.01</v>
      </c>
      <c r="CB34">
        <v>386.92200000000003</v>
      </c>
      <c r="CC34">
        <v>33.936999999999998</v>
      </c>
      <c r="CD34">
        <v>38.875</v>
      </c>
      <c r="CE34">
        <v>36.686999999999998</v>
      </c>
      <c r="CF34">
        <v>37.375</v>
      </c>
      <c r="CG34">
        <v>35</v>
      </c>
      <c r="CH34">
        <v>45.11</v>
      </c>
      <c r="CI34">
        <v>5.01</v>
      </c>
      <c r="CJ34">
        <v>0</v>
      </c>
      <c r="CK34">
        <v>1690155591.9000001</v>
      </c>
      <c r="CL34">
        <v>0</v>
      </c>
      <c r="CM34">
        <v>1690154526</v>
      </c>
      <c r="CN34" t="s">
        <v>350</v>
      </c>
      <c r="CO34">
        <v>1690154524</v>
      </c>
      <c r="CP34">
        <v>1690154526</v>
      </c>
      <c r="CQ34">
        <v>41</v>
      </c>
      <c r="CR34">
        <v>2.3E-2</v>
      </c>
      <c r="CS34">
        <v>-3.3000000000000002E-2</v>
      </c>
      <c r="CT34">
        <v>-3.7610000000000001</v>
      </c>
      <c r="CU34">
        <v>-9.8000000000000004E-2</v>
      </c>
      <c r="CV34">
        <v>405</v>
      </c>
      <c r="CW34">
        <v>21</v>
      </c>
      <c r="CX34">
        <v>0.31</v>
      </c>
      <c r="CY34">
        <v>0.12</v>
      </c>
      <c r="CZ34">
        <v>0.90292346920427702</v>
      </c>
      <c r="DA34">
        <v>-0.237489244528445</v>
      </c>
      <c r="DB34">
        <v>5.9849836171283699E-2</v>
      </c>
      <c r="DC34">
        <v>1</v>
      </c>
      <c r="DD34">
        <v>400.56847619047602</v>
      </c>
      <c r="DE34">
        <v>-0.134649350649203</v>
      </c>
      <c r="DF34">
        <v>2.5045898908885301E-2</v>
      </c>
      <c r="DG34">
        <v>-1</v>
      </c>
      <c r="DH34">
        <v>50.030719047619002</v>
      </c>
      <c r="DI34">
        <v>-2.32398372574108E-3</v>
      </c>
      <c r="DJ34">
        <v>0.145476185644143</v>
      </c>
      <c r="DK34">
        <v>1</v>
      </c>
      <c r="DL34">
        <v>2</v>
      </c>
      <c r="DM34">
        <v>2</v>
      </c>
      <c r="DN34" t="s">
        <v>351</v>
      </c>
      <c r="DO34">
        <v>2.7288399999999999</v>
      </c>
      <c r="DP34">
        <v>2.83805</v>
      </c>
      <c r="DQ34">
        <v>9.7246299999999994E-2</v>
      </c>
      <c r="DR34">
        <v>9.6199800000000002E-2</v>
      </c>
      <c r="DS34">
        <v>0.106616</v>
      </c>
      <c r="DT34">
        <v>0.10306899999999999</v>
      </c>
      <c r="DU34">
        <v>26250.9</v>
      </c>
      <c r="DV34">
        <v>27235.4</v>
      </c>
      <c r="DW34">
        <v>27223.200000000001</v>
      </c>
      <c r="DX34">
        <v>28292.2</v>
      </c>
      <c r="DY34">
        <v>32044.400000000001</v>
      </c>
      <c r="DZ34">
        <v>33782.800000000003</v>
      </c>
      <c r="EA34">
        <v>36382.6</v>
      </c>
      <c r="EB34">
        <v>38330.9</v>
      </c>
      <c r="EC34">
        <v>1.85605</v>
      </c>
      <c r="ED34">
        <v>1.9877</v>
      </c>
      <c r="EE34">
        <v>7.2941199999999998E-2</v>
      </c>
      <c r="EF34">
        <v>0</v>
      </c>
      <c r="EG34">
        <v>23.642399999999999</v>
      </c>
      <c r="EH34">
        <v>999.9</v>
      </c>
      <c r="EI34">
        <v>44.213000000000001</v>
      </c>
      <c r="EJ34">
        <v>31.451000000000001</v>
      </c>
      <c r="EK34">
        <v>20.345800000000001</v>
      </c>
      <c r="EL34">
        <v>62.294699999999999</v>
      </c>
      <c r="EM34">
        <v>26.7027</v>
      </c>
      <c r="EN34">
        <v>1</v>
      </c>
      <c r="EO34">
        <v>-0.12798799999999999</v>
      </c>
      <c r="EP34">
        <v>-0.21184600000000001</v>
      </c>
      <c r="EQ34">
        <v>19.992799999999999</v>
      </c>
      <c r="ER34">
        <v>5.21699</v>
      </c>
      <c r="ES34">
        <v>11.9261</v>
      </c>
      <c r="ET34">
        <v>4.9542000000000002</v>
      </c>
      <c r="EU34">
        <v>3.2971499999999998</v>
      </c>
      <c r="EV34">
        <v>185.9</v>
      </c>
      <c r="EW34">
        <v>9999</v>
      </c>
      <c r="EX34">
        <v>97</v>
      </c>
      <c r="EY34">
        <v>6737.9</v>
      </c>
      <c r="EZ34">
        <v>1.8600099999999999</v>
      </c>
      <c r="FA34">
        <v>1.8591899999999999</v>
      </c>
      <c r="FB34">
        <v>1.86473</v>
      </c>
      <c r="FC34">
        <v>1.8687400000000001</v>
      </c>
      <c r="FD34">
        <v>1.86358</v>
      </c>
      <c r="FE34">
        <v>1.8635600000000001</v>
      </c>
      <c r="FF34">
        <v>1.8635999999999999</v>
      </c>
      <c r="FG34">
        <v>1.8633999999999999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-3.7610000000000001</v>
      </c>
      <c r="FV34">
        <v>-9.8400000000000001E-2</v>
      </c>
      <c r="FW34">
        <v>-3.7613999999999801</v>
      </c>
      <c r="FX34">
        <v>0</v>
      </c>
      <c r="FY34">
        <v>0</v>
      </c>
      <c r="FZ34">
        <v>0</v>
      </c>
      <c r="GA34">
        <v>-9.8319999999997507E-2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17.600000000000001</v>
      </c>
      <c r="GJ34">
        <v>17.600000000000001</v>
      </c>
      <c r="GK34">
        <v>1.0461400000000001</v>
      </c>
      <c r="GL34">
        <v>2.6025399999999999</v>
      </c>
      <c r="GM34">
        <v>1.4489700000000001</v>
      </c>
      <c r="GN34">
        <v>2.2949199999999998</v>
      </c>
      <c r="GO34">
        <v>1.5466299999999999</v>
      </c>
      <c r="GP34">
        <v>2.3925800000000002</v>
      </c>
      <c r="GQ34">
        <v>32.576099999999997</v>
      </c>
      <c r="GR34">
        <v>16.119599999999998</v>
      </c>
      <c r="GS34">
        <v>18</v>
      </c>
      <c r="GT34">
        <v>397.04899999999998</v>
      </c>
      <c r="GU34">
        <v>592.72</v>
      </c>
      <c r="GV34">
        <v>24.3904</v>
      </c>
      <c r="GW34">
        <v>25.682600000000001</v>
      </c>
      <c r="GX34">
        <v>29.9999</v>
      </c>
      <c r="GY34">
        <v>25.6569</v>
      </c>
      <c r="GZ34">
        <v>25.63</v>
      </c>
      <c r="HA34">
        <v>20.928799999999999</v>
      </c>
      <c r="HB34">
        <v>-30</v>
      </c>
      <c r="HC34">
        <v>-30</v>
      </c>
      <c r="HD34">
        <v>24.397500000000001</v>
      </c>
      <c r="HE34">
        <v>400.56200000000001</v>
      </c>
      <c r="HF34">
        <v>0</v>
      </c>
      <c r="HG34">
        <v>100.249</v>
      </c>
      <c r="HH34">
        <v>93.207899999999995</v>
      </c>
    </row>
    <row r="35" spans="1:216" x14ac:dyDescent="0.2">
      <c r="A35">
        <v>17</v>
      </c>
      <c r="B35">
        <v>1690155640.0999999</v>
      </c>
      <c r="C35">
        <v>976.09999990463302</v>
      </c>
      <c r="D35" t="s">
        <v>385</v>
      </c>
      <c r="E35" t="s">
        <v>386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1690155640.0999999</v>
      </c>
      <c r="M35">
        <f t="shared" si="0"/>
        <v>8.4290750385705585E-4</v>
      </c>
      <c r="N35">
        <f t="shared" si="1"/>
        <v>0.84290750385705582</v>
      </c>
      <c r="O35">
        <f t="shared" si="2"/>
        <v>0.35375193450804993</v>
      </c>
      <c r="P35">
        <f t="shared" si="3"/>
        <v>400.03199999999998</v>
      </c>
      <c r="Q35">
        <f t="shared" si="4"/>
        <v>384.86502403474714</v>
      </c>
      <c r="R35">
        <f t="shared" si="5"/>
        <v>38.752536117823468</v>
      </c>
      <c r="S35">
        <f t="shared" si="6"/>
        <v>40.279717719647998</v>
      </c>
      <c r="T35">
        <f t="shared" si="7"/>
        <v>7.2755714575626393E-2</v>
      </c>
      <c r="U35">
        <f t="shared" si="8"/>
        <v>4.6174638480500718</v>
      </c>
      <c r="V35">
        <f t="shared" si="9"/>
        <v>7.2124795624349938E-2</v>
      </c>
      <c r="W35">
        <f t="shared" si="10"/>
        <v>4.5134226607420988E-2</v>
      </c>
      <c r="X35">
        <f t="shared" si="11"/>
        <v>4.9733846672164947</v>
      </c>
      <c r="Y35">
        <f t="shared" si="12"/>
        <v>24.866119692129729</v>
      </c>
      <c r="Z35">
        <f t="shared" si="13"/>
        <v>24.866119692129729</v>
      </c>
      <c r="AA35">
        <f t="shared" si="14"/>
        <v>3.1543863074181728</v>
      </c>
      <c r="AB35">
        <f t="shared" si="15"/>
        <v>63.182970751939664</v>
      </c>
      <c r="AC35">
        <f t="shared" si="16"/>
        <v>2.0077933747838999</v>
      </c>
      <c r="AD35">
        <f t="shared" si="17"/>
        <v>3.1777444948997786</v>
      </c>
      <c r="AE35">
        <f t="shared" si="18"/>
        <v>1.146592932634273</v>
      </c>
      <c r="AF35">
        <f t="shared" si="19"/>
        <v>-37.172220920096166</v>
      </c>
      <c r="AG35">
        <f t="shared" si="20"/>
        <v>30.788569053733426</v>
      </c>
      <c r="AH35">
        <f t="shared" si="21"/>
        <v>1.4093894475058297</v>
      </c>
      <c r="AI35">
        <f t="shared" si="22"/>
        <v>-8.7775164041659082E-4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53497.118733899159</v>
      </c>
      <c r="AO35">
        <f t="shared" si="26"/>
        <v>30.0731</v>
      </c>
      <c r="AP35">
        <f t="shared" si="27"/>
        <v>25.351413278350513</v>
      </c>
      <c r="AQ35">
        <f t="shared" si="28"/>
        <v>0.84299301629531087</v>
      </c>
      <c r="AR35">
        <f t="shared" si="29"/>
        <v>0.1653765214499501</v>
      </c>
      <c r="AS35">
        <v>1690155640.0999999</v>
      </c>
      <c r="AT35">
        <v>400.03199999999998</v>
      </c>
      <c r="AU35">
        <v>400.26</v>
      </c>
      <c r="AV35">
        <v>19.940100000000001</v>
      </c>
      <c r="AW35">
        <v>19.6675</v>
      </c>
      <c r="AX35">
        <v>403.79300000000001</v>
      </c>
      <c r="AY35">
        <v>20.038399999999999</v>
      </c>
      <c r="AZ35">
        <v>400.01900000000001</v>
      </c>
      <c r="BA35">
        <v>100.59099999999999</v>
      </c>
      <c r="BB35">
        <v>0.10023899999999999</v>
      </c>
      <c r="BC35">
        <v>24.989799999999999</v>
      </c>
      <c r="BD35">
        <v>24.854600000000001</v>
      </c>
      <c r="BE35">
        <v>999.9</v>
      </c>
      <c r="BF35">
        <v>0</v>
      </c>
      <c r="BG35">
        <v>0</v>
      </c>
      <c r="BH35">
        <v>9990</v>
      </c>
      <c r="BI35">
        <v>0</v>
      </c>
      <c r="BJ35">
        <v>525.13400000000001</v>
      </c>
      <c r="BK35">
        <v>-0.22756999999999999</v>
      </c>
      <c r="BL35">
        <v>408.17099999999999</v>
      </c>
      <c r="BM35">
        <v>408.29</v>
      </c>
      <c r="BN35">
        <v>0.27258100000000002</v>
      </c>
      <c r="BO35">
        <v>400.26</v>
      </c>
      <c r="BP35">
        <v>19.6675</v>
      </c>
      <c r="BQ35">
        <v>2.0057900000000002</v>
      </c>
      <c r="BR35">
        <v>1.97837</v>
      </c>
      <c r="BS35">
        <v>17.490100000000002</v>
      </c>
      <c r="BT35">
        <v>17.272300000000001</v>
      </c>
      <c r="BU35">
        <v>30.0731</v>
      </c>
      <c r="BV35">
        <v>0.90020699999999998</v>
      </c>
      <c r="BW35">
        <v>9.9793199999999999E-2</v>
      </c>
      <c r="BX35">
        <v>0</v>
      </c>
      <c r="BY35">
        <v>2.2025000000000001</v>
      </c>
      <c r="BZ35">
        <v>0</v>
      </c>
      <c r="CA35">
        <v>165.447</v>
      </c>
      <c r="CB35">
        <v>232.16</v>
      </c>
      <c r="CC35">
        <v>33.625</v>
      </c>
      <c r="CD35">
        <v>38.625</v>
      </c>
      <c r="CE35">
        <v>36.375</v>
      </c>
      <c r="CF35">
        <v>37.186999999999998</v>
      </c>
      <c r="CG35">
        <v>34.75</v>
      </c>
      <c r="CH35">
        <v>27.07</v>
      </c>
      <c r="CI35">
        <v>3</v>
      </c>
      <c r="CJ35">
        <v>0</v>
      </c>
      <c r="CK35">
        <v>1690155652.5</v>
      </c>
      <c r="CL35">
        <v>0</v>
      </c>
      <c r="CM35">
        <v>1690154526</v>
      </c>
      <c r="CN35" t="s">
        <v>350</v>
      </c>
      <c r="CO35">
        <v>1690154524</v>
      </c>
      <c r="CP35">
        <v>1690154526</v>
      </c>
      <c r="CQ35">
        <v>41</v>
      </c>
      <c r="CR35">
        <v>2.3E-2</v>
      </c>
      <c r="CS35">
        <v>-3.3000000000000002E-2</v>
      </c>
      <c r="CT35">
        <v>-3.7610000000000001</v>
      </c>
      <c r="CU35">
        <v>-9.8000000000000004E-2</v>
      </c>
      <c r="CV35">
        <v>405</v>
      </c>
      <c r="CW35">
        <v>21</v>
      </c>
      <c r="CX35">
        <v>0.31</v>
      </c>
      <c r="CY35">
        <v>0.12</v>
      </c>
      <c r="CZ35">
        <v>0.1377297893426</v>
      </c>
      <c r="DA35">
        <v>0.47424803548362099</v>
      </c>
      <c r="DB35">
        <v>8.1520111619413804E-2</v>
      </c>
      <c r="DC35">
        <v>1</v>
      </c>
      <c r="DD35">
        <v>400.24225000000001</v>
      </c>
      <c r="DE35">
        <v>-0.16930827067585499</v>
      </c>
      <c r="DF35">
        <v>3.11141045186876E-2</v>
      </c>
      <c r="DG35">
        <v>-1</v>
      </c>
      <c r="DH35">
        <v>30.024905</v>
      </c>
      <c r="DI35">
        <v>-0.289661856538111</v>
      </c>
      <c r="DJ35">
        <v>0.11933491305984199</v>
      </c>
      <c r="DK35">
        <v>1</v>
      </c>
      <c r="DL35">
        <v>2</v>
      </c>
      <c r="DM35">
        <v>2</v>
      </c>
      <c r="DN35" t="s">
        <v>351</v>
      </c>
      <c r="DO35">
        <v>2.72885</v>
      </c>
      <c r="DP35">
        <v>2.8382900000000002</v>
      </c>
      <c r="DQ35">
        <v>9.7258899999999995E-2</v>
      </c>
      <c r="DR35">
        <v>9.6148499999999998E-2</v>
      </c>
      <c r="DS35">
        <v>0.106362</v>
      </c>
      <c r="DT35">
        <v>0.10283200000000001</v>
      </c>
      <c r="DU35">
        <v>26251</v>
      </c>
      <c r="DV35">
        <v>27238.799999999999</v>
      </c>
      <c r="DW35">
        <v>27223.5</v>
      </c>
      <c r="DX35">
        <v>28294.1</v>
      </c>
      <c r="DY35">
        <v>32054.2</v>
      </c>
      <c r="DZ35">
        <v>33794.1</v>
      </c>
      <c r="EA35">
        <v>36383.4</v>
      </c>
      <c r="EB35">
        <v>38333.599999999999</v>
      </c>
      <c r="EC35">
        <v>1.8561300000000001</v>
      </c>
      <c r="ED35">
        <v>1.9884999999999999</v>
      </c>
      <c r="EE35">
        <v>7.3716000000000004E-2</v>
      </c>
      <c r="EF35">
        <v>0</v>
      </c>
      <c r="EG35">
        <v>23.643599999999999</v>
      </c>
      <c r="EH35">
        <v>999.9</v>
      </c>
      <c r="EI35">
        <v>44.189</v>
      </c>
      <c r="EJ35">
        <v>31.411000000000001</v>
      </c>
      <c r="EK35">
        <v>20.286799999999999</v>
      </c>
      <c r="EL35">
        <v>62.524700000000003</v>
      </c>
      <c r="EM35">
        <v>26.882999999999999</v>
      </c>
      <c r="EN35">
        <v>1</v>
      </c>
      <c r="EO35">
        <v>-0.13095499999999999</v>
      </c>
      <c r="EP35">
        <v>-0.31217299999999998</v>
      </c>
      <c r="EQ35">
        <v>19.990500000000001</v>
      </c>
      <c r="ER35">
        <v>5.2171399999999997</v>
      </c>
      <c r="ES35">
        <v>11.9261</v>
      </c>
      <c r="ET35">
        <v>4.9551999999999996</v>
      </c>
      <c r="EU35">
        <v>3.2970000000000002</v>
      </c>
      <c r="EV35">
        <v>185.9</v>
      </c>
      <c r="EW35">
        <v>9999</v>
      </c>
      <c r="EX35">
        <v>97</v>
      </c>
      <c r="EY35">
        <v>6739.1</v>
      </c>
      <c r="EZ35">
        <v>1.86</v>
      </c>
      <c r="FA35">
        <v>1.8591299999999999</v>
      </c>
      <c r="FB35">
        <v>1.86473</v>
      </c>
      <c r="FC35">
        <v>1.8687400000000001</v>
      </c>
      <c r="FD35">
        <v>1.8635699999999999</v>
      </c>
      <c r="FE35">
        <v>1.8635600000000001</v>
      </c>
      <c r="FF35">
        <v>1.8635900000000001</v>
      </c>
      <c r="FG35">
        <v>1.8633999999999999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-3.7610000000000001</v>
      </c>
      <c r="FV35">
        <v>-9.8299999999999998E-2</v>
      </c>
      <c r="FW35">
        <v>-3.7613999999999801</v>
      </c>
      <c r="FX35">
        <v>0</v>
      </c>
      <c r="FY35">
        <v>0</v>
      </c>
      <c r="FZ35">
        <v>0</v>
      </c>
      <c r="GA35">
        <v>-9.8319999999997507E-2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18.600000000000001</v>
      </c>
      <c r="GJ35">
        <v>18.600000000000001</v>
      </c>
      <c r="GK35">
        <v>1.0449200000000001</v>
      </c>
      <c r="GL35">
        <v>2.5939899999999998</v>
      </c>
      <c r="GM35">
        <v>1.4489700000000001</v>
      </c>
      <c r="GN35">
        <v>2.2949199999999998</v>
      </c>
      <c r="GO35">
        <v>1.5466299999999999</v>
      </c>
      <c r="GP35">
        <v>2.4499499999999999</v>
      </c>
      <c r="GQ35">
        <v>32.531799999999997</v>
      </c>
      <c r="GR35">
        <v>16.128399999999999</v>
      </c>
      <c r="GS35">
        <v>18</v>
      </c>
      <c r="GT35">
        <v>396.88200000000001</v>
      </c>
      <c r="GU35">
        <v>593.06500000000005</v>
      </c>
      <c r="GV35">
        <v>24.547899999999998</v>
      </c>
      <c r="GW35">
        <v>25.651800000000001</v>
      </c>
      <c r="GX35">
        <v>29.9999</v>
      </c>
      <c r="GY35">
        <v>25.626100000000001</v>
      </c>
      <c r="GZ35">
        <v>25.6</v>
      </c>
      <c r="HA35">
        <v>20.911899999999999</v>
      </c>
      <c r="HB35">
        <v>-30</v>
      </c>
      <c r="HC35">
        <v>-30</v>
      </c>
      <c r="HD35">
        <v>24.549800000000001</v>
      </c>
      <c r="HE35">
        <v>400.22</v>
      </c>
      <c r="HF35">
        <v>0</v>
      </c>
      <c r="HG35">
        <v>100.25</v>
      </c>
      <c r="HH35">
        <v>93.214200000000005</v>
      </c>
    </row>
    <row r="36" spans="1:216" x14ac:dyDescent="0.2">
      <c r="A36">
        <v>18</v>
      </c>
      <c r="B36">
        <v>1690155701.0999999</v>
      </c>
      <c r="C36">
        <v>1037.0999999046301</v>
      </c>
      <c r="D36" t="s">
        <v>387</v>
      </c>
      <c r="E36" t="s">
        <v>388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1690155701.0999999</v>
      </c>
      <c r="M36">
        <f t="shared" si="0"/>
        <v>7.9718312225403949E-4</v>
      </c>
      <c r="N36">
        <f t="shared" si="1"/>
        <v>0.79718312225403953</v>
      </c>
      <c r="O36">
        <f t="shared" si="2"/>
        <v>-0.44617303200015601</v>
      </c>
      <c r="P36">
        <f t="shared" si="3"/>
        <v>400.00599999999997</v>
      </c>
      <c r="Q36">
        <f t="shared" si="4"/>
        <v>402.97046844162338</v>
      </c>
      <c r="R36">
        <f t="shared" si="5"/>
        <v>40.577114946463482</v>
      </c>
      <c r="S36">
        <f t="shared" si="6"/>
        <v>40.278607770053995</v>
      </c>
      <c r="T36">
        <f t="shared" si="7"/>
        <v>6.8546401952011046E-2</v>
      </c>
      <c r="U36">
        <f t="shared" si="8"/>
        <v>4.6236182911276336</v>
      </c>
      <c r="V36">
        <f t="shared" si="9"/>
        <v>6.7986811262213481E-2</v>
      </c>
      <c r="W36">
        <f t="shared" si="10"/>
        <v>4.2541653041409236E-2</v>
      </c>
      <c r="X36">
        <f t="shared" si="11"/>
        <v>3.3166647249451642</v>
      </c>
      <c r="Y36">
        <f t="shared" si="12"/>
        <v>24.845955950164111</v>
      </c>
      <c r="Z36">
        <f t="shared" si="13"/>
        <v>24.845955950164111</v>
      </c>
      <c r="AA36">
        <f t="shared" si="14"/>
        <v>3.1505924558730767</v>
      </c>
      <c r="AB36">
        <f t="shared" si="15"/>
        <v>63.02188520760027</v>
      </c>
      <c r="AC36">
        <f t="shared" si="16"/>
        <v>2.0000848247651999</v>
      </c>
      <c r="AD36">
        <f t="shared" si="17"/>
        <v>3.1736353461606619</v>
      </c>
      <c r="AE36">
        <f t="shared" si="18"/>
        <v>1.1505076311078768</v>
      </c>
      <c r="AF36">
        <f t="shared" si="19"/>
        <v>-35.155775691403143</v>
      </c>
      <c r="AG36">
        <f t="shared" si="20"/>
        <v>30.44666522383384</v>
      </c>
      <c r="AH36">
        <f t="shared" si="21"/>
        <v>1.391589782771387</v>
      </c>
      <c r="AI36">
        <f t="shared" si="22"/>
        <v>-8.5595985274977693E-4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53593.035289502383</v>
      </c>
      <c r="AO36">
        <f t="shared" si="26"/>
        <v>20.059200000000001</v>
      </c>
      <c r="AP36">
        <f t="shared" si="27"/>
        <v>16.909425619142574</v>
      </c>
      <c r="AQ36">
        <f t="shared" si="28"/>
        <v>0.84297607178464606</v>
      </c>
      <c r="AR36">
        <f t="shared" si="29"/>
        <v>0.16534381854436689</v>
      </c>
      <c r="AS36">
        <v>1690155701.0999999</v>
      </c>
      <c r="AT36">
        <v>400.00599999999997</v>
      </c>
      <c r="AU36">
        <v>399.964</v>
      </c>
      <c r="AV36">
        <v>19.8628</v>
      </c>
      <c r="AW36">
        <v>19.605</v>
      </c>
      <c r="AX36">
        <v>403.76799999999997</v>
      </c>
      <c r="AY36">
        <v>19.961099999999998</v>
      </c>
      <c r="AZ36">
        <v>400.07</v>
      </c>
      <c r="BA36">
        <v>100.595</v>
      </c>
      <c r="BB36">
        <v>0.100009</v>
      </c>
      <c r="BC36">
        <v>24.9681</v>
      </c>
      <c r="BD36">
        <v>24.8246</v>
      </c>
      <c r="BE36">
        <v>999.9</v>
      </c>
      <c r="BF36">
        <v>0</v>
      </c>
      <c r="BG36">
        <v>0</v>
      </c>
      <c r="BH36">
        <v>10007.5</v>
      </c>
      <c r="BI36">
        <v>0</v>
      </c>
      <c r="BJ36">
        <v>527.47500000000002</v>
      </c>
      <c r="BK36">
        <v>4.23889E-2</v>
      </c>
      <c r="BL36">
        <v>408.113</v>
      </c>
      <c r="BM36">
        <v>407.96199999999999</v>
      </c>
      <c r="BN36">
        <v>0.25783699999999998</v>
      </c>
      <c r="BO36">
        <v>399.964</v>
      </c>
      <c r="BP36">
        <v>19.605</v>
      </c>
      <c r="BQ36">
        <v>1.9980899999999999</v>
      </c>
      <c r="BR36">
        <v>1.9721599999999999</v>
      </c>
      <c r="BS36">
        <v>17.429200000000002</v>
      </c>
      <c r="BT36">
        <v>17.2225</v>
      </c>
      <c r="BU36">
        <v>20.059200000000001</v>
      </c>
      <c r="BV36">
        <v>0.900953</v>
      </c>
      <c r="BW36">
        <v>9.9046599999999999E-2</v>
      </c>
      <c r="BX36">
        <v>0</v>
      </c>
      <c r="BY36">
        <v>2.15</v>
      </c>
      <c r="BZ36">
        <v>0</v>
      </c>
      <c r="CA36">
        <v>136.69800000000001</v>
      </c>
      <c r="CB36">
        <v>154.88499999999999</v>
      </c>
      <c r="CC36">
        <v>33.375</v>
      </c>
      <c r="CD36">
        <v>38.311999999999998</v>
      </c>
      <c r="CE36">
        <v>36.061999999999998</v>
      </c>
      <c r="CF36">
        <v>36.936999999999998</v>
      </c>
      <c r="CG36">
        <v>34.5</v>
      </c>
      <c r="CH36">
        <v>18.07</v>
      </c>
      <c r="CI36">
        <v>1.99</v>
      </c>
      <c r="CJ36">
        <v>0</v>
      </c>
      <c r="CK36">
        <v>1690155713.7</v>
      </c>
      <c r="CL36">
        <v>0</v>
      </c>
      <c r="CM36">
        <v>1690154526</v>
      </c>
      <c r="CN36" t="s">
        <v>350</v>
      </c>
      <c r="CO36">
        <v>1690154524</v>
      </c>
      <c r="CP36">
        <v>1690154526</v>
      </c>
      <c r="CQ36">
        <v>41</v>
      </c>
      <c r="CR36">
        <v>2.3E-2</v>
      </c>
      <c r="CS36">
        <v>-3.3000000000000002E-2</v>
      </c>
      <c r="CT36">
        <v>-3.7610000000000001</v>
      </c>
      <c r="CU36">
        <v>-9.8000000000000004E-2</v>
      </c>
      <c r="CV36">
        <v>405</v>
      </c>
      <c r="CW36">
        <v>21</v>
      </c>
      <c r="CX36">
        <v>0.31</v>
      </c>
      <c r="CY36">
        <v>0.12</v>
      </c>
      <c r="CZ36">
        <v>-0.36047848491324902</v>
      </c>
      <c r="DA36">
        <v>-5.7955023566805597E-2</v>
      </c>
      <c r="DB36">
        <v>0.103179449176862</v>
      </c>
      <c r="DC36">
        <v>1</v>
      </c>
      <c r="DD36">
        <v>399.99515000000002</v>
      </c>
      <c r="DE36">
        <v>-0.31051127819549501</v>
      </c>
      <c r="DF36">
        <v>4.6768873195752701E-2</v>
      </c>
      <c r="DG36">
        <v>-1</v>
      </c>
      <c r="DH36">
        <v>19.979490476190499</v>
      </c>
      <c r="DI36">
        <v>-0.100609310473336</v>
      </c>
      <c r="DJ36">
        <v>0.154860858914003</v>
      </c>
      <c r="DK36">
        <v>1</v>
      </c>
      <c r="DL36">
        <v>2</v>
      </c>
      <c r="DM36">
        <v>2</v>
      </c>
      <c r="DN36" t="s">
        <v>351</v>
      </c>
      <c r="DO36">
        <v>2.72905</v>
      </c>
      <c r="DP36">
        <v>2.8382200000000002</v>
      </c>
      <c r="DQ36">
        <v>9.7265900000000002E-2</v>
      </c>
      <c r="DR36">
        <v>9.61061E-2</v>
      </c>
      <c r="DS36">
        <v>0.106085</v>
      </c>
      <c r="DT36">
        <v>0.102615</v>
      </c>
      <c r="DU36">
        <v>26253.4</v>
      </c>
      <c r="DV36">
        <v>27241.9</v>
      </c>
      <c r="DW36">
        <v>27226.1</v>
      </c>
      <c r="DX36">
        <v>28295.8</v>
      </c>
      <c r="DY36">
        <v>32067.4</v>
      </c>
      <c r="DZ36">
        <v>33804.1</v>
      </c>
      <c r="EA36">
        <v>36386.9</v>
      </c>
      <c r="EB36">
        <v>38335.800000000003</v>
      </c>
      <c r="EC36">
        <v>1.85653</v>
      </c>
      <c r="ED36">
        <v>1.9895499999999999</v>
      </c>
      <c r="EE36">
        <v>7.5343999999999994E-2</v>
      </c>
      <c r="EF36">
        <v>0</v>
      </c>
      <c r="EG36">
        <v>23.5868</v>
      </c>
      <c r="EH36">
        <v>999.9</v>
      </c>
      <c r="EI36">
        <v>44.177</v>
      </c>
      <c r="EJ36">
        <v>31.35</v>
      </c>
      <c r="EK36">
        <v>20.2118</v>
      </c>
      <c r="EL36">
        <v>62.334699999999998</v>
      </c>
      <c r="EM36">
        <v>26.7348</v>
      </c>
      <c r="EN36">
        <v>1</v>
      </c>
      <c r="EO36">
        <v>-0.13427800000000001</v>
      </c>
      <c r="EP36">
        <v>-0.51314800000000005</v>
      </c>
      <c r="EQ36">
        <v>19.987500000000001</v>
      </c>
      <c r="ER36">
        <v>5.2157900000000001</v>
      </c>
      <c r="ES36">
        <v>11.9261</v>
      </c>
      <c r="ET36">
        <v>4.9553500000000001</v>
      </c>
      <c r="EU36">
        <v>3.2970299999999999</v>
      </c>
      <c r="EV36">
        <v>185.9</v>
      </c>
      <c r="EW36">
        <v>9999</v>
      </c>
      <c r="EX36">
        <v>97</v>
      </c>
      <c r="EY36">
        <v>6740.6</v>
      </c>
      <c r="EZ36">
        <v>1.8600099999999999</v>
      </c>
      <c r="FA36">
        <v>1.8591500000000001</v>
      </c>
      <c r="FB36">
        <v>1.8647100000000001</v>
      </c>
      <c r="FC36">
        <v>1.8687400000000001</v>
      </c>
      <c r="FD36">
        <v>1.8635600000000001</v>
      </c>
      <c r="FE36">
        <v>1.8635699999999999</v>
      </c>
      <c r="FF36">
        <v>1.8635900000000001</v>
      </c>
      <c r="FG36">
        <v>1.86341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-3.762</v>
      </c>
      <c r="FV36">
        <v>-9.8299999999999998E-2</v>
      </c>
      <c r="FW36">
        <v>-3.7613999999999801</v>
      </c>
      <c r="FX36">
        <v>0</v>
      </c>
      <c r="FY36">
        <v>0</v>
      </c>
      <c r="FZ36">
        <v>0</v>
      </c>
      <c r="GA36">
        <v>-9.8319999999997507E-2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19.600000000000001</v>
      </c>
      <c r="GJ36">
        <v>19.600000000000001</v>
      </c>
      <c r="GK36">
        <v>1.0437000000000001</v>
      </c>
      <c r="GL36">
        <v>2.5988799999999999</v>
      </c>
      <c r="GM36">
        <v>1.4477500000000001</v>
      </c>
      <c r="GN36">
        <v>2.2961399999999998</v>
      </c>
      <c r="GO36">
        <v>1.5466299999999999</v>
      </c>
      <c r="GP36">
        <v>2.3925800000000002</v>
      </c>
      <c r="GQ36">
        <v>32.465400000000002</v>
      </c>
      <c r="GR36">
        <v>16.119599999999998</v>
      </c>
      <c r="GS36">
        <v>18</v>
      </c>
      <c r="GT36">
        <v>396.84199999999998</v>
      </c>
      <c r="GU36">
        <v>593.54899999999998</v>
      </c>
      <c r="GV36">
        <v>24.7197</v>
      </c>
      <c r="GW36">
        <v>25.613600000000002</v>
      </c>
      <c r="GX36">
        <v>29.9998</v>
      </c>
      <c r="GY36">
        <v>25.590399999999999</v>
      </c>
      <c r="GZ36">
        <v>25.563400000000001</v>
      </c>
      <c r="HA36">
        <v>20.900200000000002</v>
      </c>
      <c r="HB36">
        <v>-30</v>
      </c>
      <c r="HC36">
        <v>-30</v>
      </c>
      <c r="HD36">
        <v>24.744900000000001</v>
      </c>
      <c r="HE36">
        <v>399.90300000000002</v>
      </c>
      <c r="HF36">
        <v>0</v>
      </c>
      <c r="HG36">
        <v>100.26</v>
      </c>
      <c r="HH36">
        <v>93.219700000000003</v>
      </c>
    </row>
    <row r="37" spans="1:216" x14ac:dyDescent="0.2">
      <c r="A37">
        <v>19</v>
      </c>
      <c r="B37">
        <v>1690155762.0999999</v>
      </c>
      <c r="C37">
        <v>1098.0999999046301</v>
      </c>
      <c r="D37" t="s">
        <v>389</v>
      </c>
      <c r="E37" t="s">
        <v>390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>
        <v>1690155762.0999999</v>
      </c>
      <c r="M37">
        <f t="shared" si="0"/>
        <v>7.444199929332305E-4</v>
      </c>
      <c r="N37">
        <f t="shared" si="1"/>
        <v>0.74441999293323047</v>
      </c>
      <c r="O37">
        <f t="shared" si="2"/>
        <v>-2.1341573131545566</v>
      </c>
      <c r="P37">
        <f t="shared" si="3"/>
        <v>400.09</v>
      </c>
      <c r="Q37">
        <f t="shared" si="4"/>
        <v>446.28604505268197</v>
      </c>
      <c r="R37">
        <f t="shared" si="5"/>
        <v>44.938376111999716</v>
      </c>
      <c r="S37">
        <f t="shared" si="6"/>
        <v>40.286706469899997</v>
      </c>
      <c r="T37">
        <f t="shared" si="7"/>
        <v>6.3417029480027018E-2</v>
      </c>
      <c r="U37">
        <f t="shared" si="8"/>
        <v>4.6160595909270459</v>
      </c>
      <c r="V37">
        <f t="shared" si="9"/>
        <v>6.2936959999674649E-2</v>
      </c>
      <c r="W37">
        <f t="shared" si="10"/>
        <v>3.9378429178115501E-2</v>
      </c>
      <c r="X37">
        <f t="shared" si="11"/>
        <v>0</v>
      </c>
      <c r="Y37">
        <f t="shared" si="12"/>
        <v>24.865662875117579</v>
      </c>
      <c r="Z37">
        <f t="shared" si="13"/>
        <v>24.865662875117579</v>
      </c>
      <c r="AA37">
        <f t="shared" si="14"/>
        <v>3.1543003121305992</v>
      </c>
      <c r="AB37">
        <f t="shared" si="15"/>
        <v>62.733035345687327</v>
      </c>
      <c r="AC37">
        <f t="shared" si="16"/>
        <v>1.9937333085889999</v>
      </c>
      <c r="AD37">
        <f t="shared" si="17"/>
        <v>3.1781234521853277</v>
      </c>
      <c r="AE37">
        <f t="shared" si="18"/>
        <v>1.1605670035415994</v>
      </c>
      <c r="AF37">
        <f t="shared" si="19"/>
        <v>-32.828921688355464</v>
      </c>
      <c r="AG37">
        <f t="shared" si="20"/>
        <v>31.390611623927818</v>
      </c>
      <c r="AH37">
        <f t="shared" si="21"/>
        <v>1.4373970874362958</v>
      </c>
      <c r="AI37">
        <f t="shared" si="22"/>
        <v>-9.1297699135139965E-4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53475.851030914084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1690155762.0999999</v>
      </c>
      <c r="AT37">
        <v>400.09</v>
      </c>
      <c r="AU37">
        <v>399.48399999999998</v>
      </c>
      <c r="AV37">
        <v>19.799900000000001</v>
      </c>
      <c r="AW37">
        <v>19.559100000000001</v>
      </c>
      <c r="AX37">
        <v>403.851</v>
      </c>
      <c r="AY37">
        <v>19.898199999999999</v>
      </c>
      <c r="AZ37">
        <v>399.99099999999999</v>
      </c>
      <c r="BA37">
        <v>100.59399999999999</v>
      </c>
      <c r="BB37">
        <v>0.10011</v>
      </c>
      <c r="BC37">
        <v>24.991800000000001</v>
      </c>
      <c r="BD37">
        <v>24.857399999999998</v>
      </c>
      <c r="BE37">
        <v>999.9</v>
      </c>
      <c r="BF37">
        <v>0</v>
      </c>
      <c r="BG37">
        <v>0</v>
      </c>
      <c r="BH37">
        <v>9985.6200000000008</v>
      </c>
      <c r="BI37">
        <v>0</v>
      </c>
      <c r="BJ37">
        <v>520.45000000000005</v>
      </c>
      <c r="BK37">
        <v>0.60592699999999999</v>
      </c>
      <c r="BL37">
        <v>408.17099999999999</v>
      </c>
      <c r="BM37">
        <v>407.45299999999997</v>
      </c>
      <c r="BN37">
        <v>0.240789</v>
      </c>
      <c r="BO37">
        <v>399.48399999999998</v>
      </c>
      <c r="BP37">
        <v>19.559100000000001</v>
      </c>
      <c r="BQ37">
        <v>1.9917499999999999</v>
      </c>
      <c r="BR37">
        <v>1.96753</v>
      </c>
      <c r="BS37">
        <v>17.378900000000002</v>
      </c>
      <c r="BT37">
        <v>17.185400000000001</v>
      </c>
      <c r="BU37">
        <v>0</v>
      </c>
      <c r="BV37">
        <v>0</v>
      </c>
      <c r="BW37">
        <v>0</v>
      </c>
      <c r="BX37">
        <v>0</v>
      </c>
      <c r="BY37">
        <v>2.0699999999999998</v>
      </c>
      <c r="BZ37">
        <v>0</v>
      </c>
      <c r="CA37">
        <v>89.28</v>
      </c>
      <c r="CB37">
        <v>2.62</v>
      </c>
      <c r="CC37">
        <v>33.061999999999998</v>
      </c>
      <c r="CD37">
        <v>38.061999999999998</v>
      </c>
      <c r="CE37">
        <v>35.811999999999998</v>
      </c>
      <c r="CF37">
        <v>36.686999999999998</v>
      </c>
      <c r="CG37">
        <v>34.186999999999998</v>
      </c>
      <c r="CH37">
        <v>0</v>
      </c>
      <c r="CI37">
        <v>0</v>
      </c>
      <c r="CJ37">
        <v>0</v>
      </c>
      <c r="CK37">
        <v>1690155774.3</v>
      </c>
      <c r="CL37">
        <v>0</v>
      </c>
      <c r="CM37">
        <v>1690154526</v>
      </c>
      <c r="CN37" t="s">
        <v>350</v>
      </c>
      <c r="CO37">
        <v>1690154524</v>
      </c>
      <c r="CP37">
        <v>1690154526</v>
      </c>
      <c r="CQ37">
        <v>41</v>
      </c>
      <c r="CR37">
        <v>2.3E-2</v>
      </c>
      <c r="CS37">
        <v>-3.3000000000000002E-2</v>
      </c>
      <c r="CT37">
        <v>-3.7610000000000001</v>
      </c>
      <c r="CU37">
        <v>-9.8000000000000004E-2</v>
      </c>
      <c r="CV37">
        <v>405</v>
      </c>
      <c r="CW37">
        <v>21</v>
      </c>
      <c r="CX37">
        <v>0.31</v>
      </c>
      <c r="CY37">
        <v>0.12</v>
      </c>
      <c r="CZ37">
        <v>-1.15476340328814</v>
      </c>
      <c r="DA37">
        <v>-0.17070604495473601</v>
      </c>
      <c r="DB37">
        <v>7.49422177737811E-2</v>
      </c>
      <c r="DC37">
        <v>1</v>
      </c>
      <c r="DD37">
        <v>399.63247619047598</v>
      </c>
      <c r="DE37">
        <v>-9.8883116882584804E-2</v>
      </c>
      <c r="DF37">
        <v>3.61973677648951E-2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351</v>
      </c>
      <c r="DO37">
        <v>2.7288700000000001</v>
      </c>
      <c r="DP37">
        <v>2.83813</v>
      </c>
      <c r="DQ37">
        <v>9.7289399999999998E-2</v>
      </c>
      <c r="DR37">
        <v>9.6025299999999994E-2</v>
      </c>
      <c r="DS37">
        <v>0.10585700000000001</v>
      </c>
      <c r="DT37">
        <v>0.102455</v>
      </c>
      <c r="DU37">
        <v>26255</v>
      </c>
      <c r="DV37">
        <v>27246</v>
      </c>
      <c r="DW37">
        <v>27228.3</v>
      </c>
      <c r="DX37">
        <v>28297.3</v>
      </c>
      <c r="DY37">
        <v>32078.2</v>
      </c>
      <c r="DZ37">
        <v>33811.5</v>
      </c>
      <c r="EA37">
        <v>36390</v>
      </c>
      <c r="EB37">
        <v>38337.300000000003</v>
      </c>
      <c r="EC37">
        <v>1.85602</v>
      </c>
      <c r="ED37">
        <v>1.9906999999999999</v>
      </c>
      <c r="EE37">
        <v>8.0060199999999998E-2</v>
      </c>
      <c r="EF37">
        <v>0</v>
      </c>
      <c r="EG37">
        <v>23.542100000000001</v>
      </c>
      <c r="EH37">
        <v>999.9</v>
      </c>
      <c r="EI37">
        <v>44.164000000000001</v>
      </c>
      <c r="EJ37">
        <v>31.3</v>
      </c>
      <c r="EK37">
        <v>20.148499999999999</v>
      </c>
      <c r="EL37">
        <v>62.414700000000003</v>
      </c>
      <c r="EM37">
        <v>26.730799999999999</v>
      </c>
      <c r="EN37">
        <v>1</v>
      </c>
      <c r="EO37">
        <v>-0.13781299999999999</v>
      </c>
      <c r="EP37">
        <v>-0.21607599999999999</v>
      </c>
      <c r="EQ37">
        <v>19.9923</v>
      </c>
      <c r="ER37">
        <v>5.2159399999999998</v>
      </c>
      <c r="ES37">
        <v>11.9261</v>
      </c>
      <c r="ET37">
        <v>4.9540499999999996</v>
      </c>
      <c r="EU37">
        <v>3.2972299999999999</v>
      </c>
      <c r="EV37">
        <v>185.9</v>
      </c>
      <c r="EW37">
        <v>9999</v>
      </c>
      <c r="EX37">
        <v>97</v>
      </c>
      <c r="EY37">
        <v>6741.8</v>
      </c>
      <c r="EZ37">
        <v>1.8600399999999999</v>
      </c>
      <c r="FA37">
        <v>1.85917</v>
      </c>
      <c r="FB37">
        <v>1.8647199999999999</v>
      </c>
      <c r="FC37">
        <v>1.8687400000000001</v>
      </c>
      <c r="FD37">
        <v>1.8635900000000001</v>
      </c>
      <c r="FE37">
        <v>1.8635600000000001</v>
      </c>
      <c r="FF37">
        <v>1.8636200000000001</v>
      </c>
      <c r="FG37">
        <v>1.8633999999999999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-3.7610000000000001</v>
      </c>
      <c r="FV37">
        <v>-9.8299999999999998E-2</v>
      </c>
      <c r="FW37">
        <v>-3.7613999999999801</v>
      </c>
      <c r="FX37">
        <v>0</v>
      </c>
      <c r="FY37">
        <v>0</v>
      </c>
      <c r="FZ37">
        <v>0</v>
      </c>
      <c r="GA37">
        <v>-9.8319999999997507E-2</v>
      </c>
      <c r="GB37">
        <v>0</v>
      </c>
      <c r="GC37">
        <v>0</v>
      </c>
      <c r="GD37">
        <v>0</v>
      </c>
      <c r="GE37">
        <v>-1</v>
      </c>
      <c r="GF37">
        <v>-1</v>
      </c>
      <c r="GG37">
        <v>-1</v>
      </c>
      <c r="GH37">
        <v>-1</v>
      </c>
      <c r="GI37">
        <v>20.6</v>
      </c>
      <c r="GJ37">
        <v>20.6</v>
      </c>
      <c r="GK37">
        <v>1.0437000000000001</v>
      </c>
      <c r="GL37">
        <v>2.5988799999999999</v>
      </c>
      <c r="GM37">
        <v>1.4489700000000001</v>
      </c>
      <c r="GN37">
        <v>2.2949199999999998</v>
      </c>
      <c r="GO37">
        <v>1.5466299999999999</v>
      </c>
      <c r="GP37">
        <v>2.4450699999999999</v>
      </c>
      <c r="GQ37">
        <v>32.443300000000001</v>
      </c>
      <c r="GR37">
        <v>16.119599999999998</v>
      </c>
      <c r="GS37">
        <v>18</v>
      </c>
      <c r="GT37">
        <v>396.34899999999999</v>
      </c>
      <c r="GU37">
        <v>594.13099999999997</v>
      </c>
      <c r="GV37">
        <v>24.552600000000002</v>
      </c>
      <c r="GW37">
        <v>25.571000000000002</v>
      </c>
      <c r="GX37">
        <v>29.9998</v>
      </c>
      <c r="GY37">
        <v>25.552700000000002</v>
      </c>
      <c r="GZ37">
        <v>25.527999999999999</v>
      </c>
      <c r="HA37">
        <v>20.8856</v>
      </c>
      <c r="HB37">
        <v>-30</v>
      </c>
      <c r="HC37">
        <v>-30</v>
      </c>
      <c r="HD37">
        <v>24.570900000000002</v>
      </c>
      <c r="HE37">
        <v>399.66399999999999</v>
      </c>
      <c r="HF37">
        <v>0</v>
      </c>
      <c r="HG37">
        <v>100.268</v>
      </c>
      <c r="HH37">
        <v>93.224000000000004</v>
      </c>
    </row>
    <row r="38" spans="1:216" x14ac:dyDescent="0.2">
      <c r="A38">
        <v>20</v>
      </c>
      <c r="B38">
        <v>1690155772.0999999</v>
      </c>
      <c r="C38">
        <v>1108.0999999046301</v>
      </c>
      <c r="D38" t="s">
        <v>391</v>
      </c>
      <c r="E38" t="s">
        <v>392</v>
      </c>
      <c r="F38" t="s">
        <v>344</v>
      </c>
      <c r="G38" t="s">
        <v>345</v>
      </c>
      <c r="H38" t="s">
        <v>346</v>
      </c>
      <c r="I38" t="s">
        <v>347</v>
      </c>
      <c r="J38" t="s">
        <v>348</v>
      </c>
      <c r="K38" t="s">
        <v>349</v>
      </c>
      <c r="L38">
        <v>1690155772.0999999</v>
      </c>
      <c r="M38">
        <f t="shared" si="0"/>
        <v>7.8798259152023081E-4</v>
      </c>
      <c r="N38">
        <f t="shared" si="1"/>
        <v>0.78798259152023076</v>
      </c>
      <c r="O38">
        <f t="shared" si="2"/>
        <v>-0.72404956213042737</v>
      </c>
      <c r="P38">
        <f t="shared" si="3"/>
        <v>399.73500000000001</v>
      </c>
      <c r="Q38">
        <f t="shared" si="4"/>
        <v>411.51667122717566</v>
      </c>
      <c r="R38">
        <f t="shared" si="5"/>
        <v>41.435992797325184</v>
      </c>
      <c r="S38">
        <f t="shared" si="6"/>
        <v>40.249685465828996</v>
      </c>
      <c r="T38">
        <f t="shared" si="7"/>
        <v>5.5234599539435755E-2</v>
      </c>
      <c r="U38">
        <f t="shared" si="8"/>
        <v>4.6200432922829364</v>
      </c>
      <c r="V38">
        <f t="shared" si="9"/>
        <v>5.4870348521846989E-2</v>
      </c>
      <c r="W38">
        <f t="shared" si="10"/>
        <v>3.4326493856256073E-2</v>
      </c>
      <c r="X38">
        <f t="shared" si="11"/>
        <v>297.34728000000001</v>
      </c>
      <c r="Y38">
        <f t="shared" si="12"/>
        <v>26.136073430994085</v>
      </c>
      <c r="Z38">
        <f t="shared" si="13"/>
        <v>26.136073430994085</v>
      </c>
      <c r="AA38">
        <f t="shared" si="14"/>
        <v>3.4015233974010939</v>
      </c>
      <c r="AB38">
        <f t="shared" si="15"/>
        <v>62.242496763801611</v>
      </c>
      <c r="AC38">
        <f t="shared" si="16"/>
        <v>1.9942642510641202</v>
      </c>
      <c r="AD38">
        <f t="shared" si="17"/>
        <v>3.2040235446080709</v>
      </c>
      <c r="AE38">
        <f t="shared" si="18"/>
        <v>1.4072591463369737</v>
      </c>
      <c r="AF38">
        <f t="shared" si="19"/>
        <v>-34.750032286042178</v>
      </c>
      <c r="AG38">
        <f t="shared" si="20"/>
        <v>-251.08667004703136</v>
      </c>
      <c r="AH38">
        <f t="shared" si="21"/>
        <v>-11.569091224539136</v>
      </c>
      <c r="AI38">
        <f t="shared" si="22"/>
        <v>-5.8513557612656086E-2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53510.828677965881</v>
      </c>
      <c r="AO38">
        <f t="shared" si="26"/>
        <v>1797.85</v>
      </c>
      <c r="AP38">
        <f t="shared" si="27"/>
        <v>1515.5880000000002</v>
      </c>
      <c r="AQ38">
        <f t="shared" si="28"/>
        <v>0.8430002502989683</v>
      </c>
      <c r="AR38">
        <f t="shared" si="29"/>
        <v>0.16539048307700865</v>
      </c>
      <c r="AS38">
        <v>1690155772.0999999</v>
      </c>
      <c r="AT38">
        <v>399.73500000000001</v>
      </c>
      <c r="AU38">
        <v>399.6</v>
      </c>
      <c r="AV38">
        <v>19.805800000000001</v>
      </c>
      <c r="AW38">
        <v>19.550899999999999</v>
      </c>
      <c r="AX38">
        <v>403.49599999999998</v>
      </c>
      <c r="AY38">
        <v>19.9041</v>
      </c>
      <c r="AZ38">
        <v>399.97500000000002</v>
      </c>
      <c r="BA38">
        <v>100.59099999999999</v>
      </c>
      <c r="BB38">
        <v>9.9921399999999994E-2</v>
      </c>
      <c r="BC38">
        <v>25.128</v>
      </c>
      <c r="BD38">
        <v>25.328900000000001</v>
      </c>
      <c r="BE38">
        <v>999.9</v>
      </c>
      <c r="BF38">
        <v>0</v>
      </c>
      <c r="BG38">
        <v>0</v>
      </c>
      <c r="BH38">
        <v>9997.5</v>
      </c>
      <c r="BI38">
        <v>0</v>
      </c>
      <c r="BJ38">
        <v>520.04399999999998</v>
      </c>
      <c r="BK38">
        <v>0.134552</v>
      </c>
      <c r="BL38">
        <v>407.81200000000001</v>
      </c>
      <c r="BM38">
        <v>407.56900000000002</v>
      </c>
      <c r="BN38">
        <v>0.25486900000000001</v>
      </c>
      <c r="BO38">
        <v>399.6</v>
      </c>
      <c r="BP38">
        <v>19.550899999999999</v>
      </c>
      <c r="BQ38">
        <v>1.9922899999999999</v>
      </c>
      <c r="BR38">
        <v>1.96665</v>
      </c>
      <c r="BS38">
        <v>17.383199999999999</v>
      </c>
      <c r="BT38">
        <v>17.1783</v>
      </c>
      <c r="BU38">
        <v>1797.85</v>
      </c>
      <c r="BV38">
        <v>0.89999300000000004</v>
      </c>
      <c r="BW38">
        <v>0.100007</v>
      </c>
      <c r="BX38">
        <v>0</v>
      </c>
      <c r="BY38">
        <v>2.1027</v>
      </c>
      <c r="BZ38">
        <v>0</v>
      </c>
      <c r="CA38">
        <v>4567.3500000000004</v>
      </c>
      <c r="CB38">
        <v>13878.3</v>
      </c>
      <c r="CC38">
        <v>33.25</v>
      </c>
      <c r="CD38">
        <v>38.061999999999998</v>
      </c>
      <c r="CE38">
        <v>35.75</v>
      </c>
      <c r="CF38">
        <v>36.625</v>
      </c>
      <c r="CG38">
        <v>34.186999999999998</v>
      </c>
      <c r="CH38">
        <v>1618.05</v>
      </c>
      <c r="CI38">
        <v>179.8</v>
      </c>
      <c r="CJ38">
        <v>0</v>
      </c>
      <c r="CK38">
        <v>1690155784.5</v>
      </c>
      <c r="CL38">
        <v>0</v>
      </c>
      <c r="CM38">
        <v>1690154526</v>
      </c>
      <c r="CN38" t="s">
        <v>350</v>
      </c>
      <c r="CO38">
        <v>1690154524</v>
      </c>
      <c r="CP38">
        <v>1690154526</v>
      </c>
      <c r="CQ38">
        <v>41</v>
      </c>
      <c r="CR38">
        <v>2.3E-2</v>
      </c>
      <c r="CS38">
        <v>-3.3000000000000002E-2</v>
      </c>
      <c r="CT38">
        <v>-3.7610000000000001</v>
      </c>
      <c r="CU38">
        <v>-9.8000000000000004E-2</v>
      </c>
      <c r="CV38">
        <v>405</v>
      </c>
      <c r="CW38">
        <v>21</v>
      </c>
      <c r="CX38">
        <v>0.31</v>
      </c>
      <c r="CY38">
        <v>0.12</v>
      </c>
      <c r="CZ38">
        <v>-1.22749776319022</v>
      </c>
      <c r="DA38">
        <v>-0.58298616225757804</v>
      </c>
      <c r="DB38">
        <v>0.12261112562190001</v>
      </c>
      <c r="DC38">
        <v>1</v>
      </c>
      <c r="DD38">
        <v>399.57645000000002</v>
      </c>
      <c r="DE38">
        <v>-0.44693233082725398</v>
      </c>
      <c r="DF38">
        <v>5.9832662484634598E-2</v>
      </c>
      <c r="DG38">
        <v>-1</v>
      </c>
      <c r="DH38">
        <v>483.47800000000001</v>
      </c>
      <c r="DI38">
        <v>6186.9500724789596</v>
      </c>
      <c r="DJ38">
        <v>744.618338456689</v>
      </c>
      <c r="DK38">
        <v>0</v>
      </c>
      <c r="DL38">
        <v>1</v>
      </c>
      <c r="DM38">
        <v>2</v>
      </c>
      <c r="DN38" t="s">
        <v>393</v>
      </c>
      <c r="DO38">
        <v>2.7288299999999999</v>
      </c>
      <c r="DP38">
        <v>2.8380399999999999</v>
      </c>
      <c r="DQ38">
        <v>9.7222799999999998E-2</v>
      </c>
      <c r="DR38">
        <v>9.6045400000000003E-2</v>
      </c>
      <c r="DS38">
        <v>0.105878</v>
      </c>
      <c r="DT38">
        <v>0.102424</v>
      </c>
      <c r="DU38">
        <v>26257.200000000001</v>
      </c>
      <c r="DV38">
        <v>27245.4</v>
      </c>
      <c r="DW38">
        <v>27228.6</v>
      </c>
      <c r="DX38">
        <v>28297.3</v>
      </c>
      <c r="DY38">
        <v>32077.8</v>
      </c>
      <c r="DZ38">
        <v>33812.5</v>
      </c>
      <c r="EA38">
        <v>36390.400000000001</v>
      </c>
      <c r="EB38">
        <v>38337.1</v>
      </c>
      <c r="EC38">
        <v>1.8565799999999999</v>
      </c>
      <c r="ED38">
        <v>1.99098</v>
      </c>
      <c r="EE38">
        <v>0.10896500000000001</v>
      </c>
      <c r="EF38">
        <v>0</v>
      </c>
      <c r="EG38">
        <v>23.539400000000001</v>
      </c>
      <c r="EH38">
        <v>999.9</v>
      </c>
      <c r="EI38">
        <v>44.164000000000001</v>
      </c>
      <c r="EJ38">
        <v>31.3</v>
      </c>
      <c r="EK38">
        <v>20.147200000000002</v>
      </c>
      <c r="EL38">
        <v>62.344700000000003</v>
      </c>
      <c r="EM38">
        <v>26.750800000000002</v>
      </c>
      <c r="EN38">
        <v>1</v>
      </c>
      <c r="EO38">
        <v>-0.20311999999999999</v>
      </c>
      <c r="EP38">
        <v>-0.229823</v>
      </c>
      <c r="EQ38">
        <v>19.975300000000001</v>
      </c>
      <c r="ER38">
        <v>5.2151899999999998</v>
      </c>
      <c r="ES38">
        <v>11.9261</v>
      </c>
      <c r="ET38">
        <v>4.9540499999999996</v>
      </c>
      <c r="EU38">
        <v>3.2970000000000002</v>
      </c>
      <c r="EV38">
        <v>185.9</v>
      </c>
      <c r="EW38">
        <v>9999</v>
      </c>
      <c r="EX38">
        <v>97</v>
      </c>
      <c r="EY38">
        <v>6742</v>
      </c>
      <c r="EZ38">
        <v>1.85995</v>
      </c>
      <c r="FA38">
        <v>1.8591299999999999</v>
      </c>
      <c r="FB38">
        <v>1.86463</v>
      </c>
      <c r="FC38">
        <v>1.86869</v>
      </c>
      <c r="FD38">
        <v>1.8635600000000001</v>
      </c>
      <c r="FE38">
        <v>1.8635600000000001</v>
      </c>
      <c r="FF38">
        <v>1.8635600000000001</v>
      </c>
      <c r="FG38">
        <v>1.8633999999999999</v>
      </c>
      <c r="FH38">
        <v>0</v>
      </c>
      <c r="FI38">
        <v>0</v>
      </c>
      <c r="FJ38">
        <v>0</v>
      </c>
      <c r="FK38">
        <v>0</v>
      </c>
      <c r="FL38" t="s">
        <v>352</v>
      </c>
      <c r="FM38" t="s">
        <v>353</v>
      </c>
      <c r="FN38" t="s">
        <v>354</v>
      </c>
      <c r="FO38" t="s">
        <v>354</v>
      </c>
      <c r="FP38" t="s">
        <v>354</v>
      </c>
      <c r="FQ38" t="s">
        <v>354</v>
      </c>
      <c r="FR38">
        <v>0</v>
      </c>
      <c r="FS38">
        <v>100</v>
      </c>
      <c r="FT38">
        <v>100</v>
      </c>
      <c r="FU38">
        <v>-3.7610000000000001</v>
      </c>
      <c r="FV38">
        <v>-9.8299999999999998E-2</v>
      </c>
      <c r="FW38">
        <v>-3.7613999999999801</v>
      </c>
      <c r="FX38">
        <v>0</v>
      </c>
      <c r="FY38">
        <v>0</v>
      </c>
      <c r="FZ38">
        <v>0</v>
      </c>
      <c r="GA38">
        <v>-9.8319999999997507E-2</v>
      </c>
      <c r="GB38">
        <v>0</v>
      </c>
      <c r="GC38">
        <v>0</v>
      </c>
      <c r="GD38">
        <v>0</v>
      </c>
      <c r="GE38">
        <v>-1</v>
      </c>
      <c r="GF38">
        <v>-1</v>
      </c>
      <c r="GG38">
        <v>-1</v>
      </c>
      <c r="GH38">
        <v>-1</v>
      </c>
      <c r="GI38">
        <v>20.8</v>
      </c>
      <c r="GJ38">
        <v>20.8</v>
      </c>
      <c r="GK38">
        <v>1.0437000000000001</v>
      </c>
      <c r="GL38">
        <v>2.6000999999999999</v>
      </c>
      <c r="GM38">
        <v>1.4489700000000001</v>
      </c>
      <c r="GN38">
        <v>2.2961399999999998</v>
      </c>
      <c r="GO38">
        <v>1.5466299999999999</v>
      </c>
      <c r="GP38">
        <v>2.3974600000000001</v>
      </c>
      <c r="GQ38">
        <v>32.421199999999999</v>
      </c>
      <c r="GR38">
        <v>16.075800000000001</v>
      </c>
      <c r="GS38">
        <v>18</v>
      </c>
      <c r="GT38">
        <v>396.57799999999997</v>
      </c>
      <c r="GU38">
        <v>594.29899999999998</v>
      </c>
      <c r="GV38">
        <v>24.564399999999999</v>
      </c>
      <c r="GW38">
        <v>25.564499999999999</v>
      </c>
      <c r="GX38">
        <v>29.999600000000001</v>
      </c>
      <c r="GY38">
        <v>25.546800000000001</v>
      </c>
      <c r="GZ38">
        <v>25.521999999999998</v>
      </c>
      <c r="HA38">
        <v>20.896000000000001</v>
      </c>
      <c r="HB38">
        <v>-30</v>
      </c>
      <c r="HC38">
        <v>-30</v>
      </c>
      <c r="HD38">
        <v>24.566500000000001</v>
      </c>
      <c r="HE38">
        <v>400.04899999999998</v>
      </c>
      <c r="HF38">
        <v>0</v>
      </c>
      <c r="HG38">
        <v>100.26900000000001</v>
      </c>
      <c r="HH38">
        <v>93.223699999999994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2023-07-23T15:42:40Z</dcterms:created>
  <dcterms:modified xsi:type="dcterms:W3CDTF">2023-07-25T17:36:26Z</dcterms:modified>
</cp:coreProperties>
</file>