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9690CF1B-0F03-D442-A493-7D0FCDE5DF12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N37" i="1"/>
  <c r="AL37" i="1"/>
  <c r="P37" i="1" s="1"/>
  <c r="AD37" i="1"/>
  <c r="AC37" i="1"/>
  <c r="AB37" i="1"/>
  <c r="U37" i="1"/>
  <c r="AR36" i="1"/>
  <c r="AQ36" i="1"/>
  <c r="AO36" i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P35" i="1" s="1"/>
  <c r="AO35" i="1"/>
  <c r="AN35" i="1"/>
  <c r="AL35" i="1" s="1"/>
  <c r="AM35" i="1" s="1"/>
  <c r="AD35" i="1"/>
  <c r="AC35" i="1"/>
  <c r="AB35" i="1" s="1"/>
  <c r="X35" i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AR32" i="1"/>
  <c r="AQ32" i="1"/>
  <c r="AO32" i="1"/>
  <c r="AN32" i="1"/>
  <c r="AL32" i="1"/>
  <c r="N32" i="1" s="1"/>
  <c r="M32" i="1" s="1"/>
  <c r="AD32" i="1"/>
  <c r="AC32" i="1"/>
  <c r="AB32" i="1"/>
  <c r="U32" i="1"/>
  <c r="S32" i="1"/>
  <c r="P32" i="1"/>
  <c r="O32" i="1"/>
  <c r="AR31" i="1"/>
  <c r="AQ31" i="1"/>
  <c r="AP31" i="1" s="1"/>
  <c r="AO31" i="1"/>
  <c r="AN31" i="1"/>
  <c r="AL31" i="1" s="1"/>
  <c r="AM31" i="1" s="1"/>
  <c r="AD31" i="1"/>
  <c r="AC31" i="1"/>
  <c r="AB31" i="1" s="1"/>
  <c r="X31" i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N29" i="1"/>
  <c r="M29" i="1"/>
  <c r="AF29" i="1" s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P28" i="1"/>
  <c r="O28" i="1"/>
  <c r="AR27" i="1"/>
  <c r="X27" i="1" s="1"/>
  <c r="AQ27" i="1"/>
  <c r="AP27" i="1" s="1"/>
  <c r="AO27" i="1"/>
  <c r="AN27" i="1"/>
  <c r="AL27" i="1" s="1"/>
  <c r="AM27" i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S26" i="1"/>
  <c r="AR25" i="1"/>
  <c r="AQ25" i="1"/>
  <c r="AO25" i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N24" i="1" s="1"/>
  <c r="M24" i="1" s="1"/>
  <c r="AF24" i="1"/>
  <c r="AD24" i="1"/>
  <c r="AC24" i="1"/>
  <c r="AB24" i="1"/>
  <c r="X24" i="1"/>
  <c r="U24" i="1"/>
  <c r="S24" i="1"/>
  <c r="P24" i="1"/>
  <c r="O24" i="1"/>
  <c r="AR23" i="1"/>
  <c r="X23" i="1" s="1"/>
  <c r="AQ23" i="1"/>
  <c r="AP23" i="1" s="1"/>
  <c r="AO23" i="1"/>
  <c r="AN23" i="1"/>
  <c r="AL23" i="1" s="1"/>
  <c r="AM23" i="1" s="1"/>
  <c r="AD23" i="1"/>
  <c r="AC23" i="1"/>
  <c r="U23" i="1"/>
  <c r="AR22" i="1"/>
  <c r="AQ22" i="1"/>
  <c r="AO22" i="1"/>
  <c r="AP22" i="1" s="1"/>
  <c r="AN22" i="1"/>
  <c r="AL22" i="1"/>
  <c r="AD22" i="1"/>
  <c r="AC22" i="1"/>
  <c r="AB22" i="1"/>
  <c r="U22" i="1"/>
  <c r="S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N20" i="1" s="1"/>
  <c r="M20" i="1" s="1"/>
  <c r="AF20" i="1"/>
  <c r="AD20" i="1"/>
  <c r="AC20" i="1"/>
  <c r="AB20" i="1"/>
  <c r="X20" i="1"/>
  <c r="U20" i="1"/>
  <c r="S20" i="1"/>
  <c r="P20" i="1"/>
  <c r="O20" i="1"/>
  <c r="AR19" i="1"/>
  <c r="AQ19" i="1"/>
  <c r="AP19" i="1" s="1"/>
  <c r="AO19" i="1"/>
  <c r="AN19" i="1"/>
  <c r="AL19" i="1" s="1"/>
  <c r="AM19" i="1"/>
  <c r="AD19" i="1"/>
  <c r="AC19" i="1"/>
  <c r="AB19" i="1" s="1"/>
  <c r="X19" i="1"/>
  <c r="U19" i="1"/>
  <c r="N19" i="1"/>
  <c r="M19" i="1" s="1"/>
  <c r="Y19" i="1" l="1"/>
  <c r="Z19" i="1" s="1"/>
  <c r="AF19" i="1"/>
  <c r="V19" i="1"/>
  <c r="T19" i="1" s="1"/>
  <c r="W19" i="1" s="1"/>
  <c r="AB23" i="1"/>
  <c r="AP25" i="1"/>
  <c r="AF28" i="1"/>
  <c r="AP37" i="1"/>
  <c r="S23" i="1"/>
  <c r="P23" i="1"/>
  <c r="O23" i="1"/>
  <c r="AP28" i="1"/>
  <c r="X28" i="1"/>
  <c r="AF32" i="1"/>
  <c r="AF36" i="1"/>
  <c r="Y24" i="1"/>
  <c r="Z24" i="1" s="1"/>
  <c r="V24" i="1" s="1"/>
  <c r="T24" i="1" s="1"/>
  <c r="W24" i="1" s="1"/>
  <c r="Q24" i="1" s="1"/>
  <c r="R24" i="1" s="1"/>
  <c r="S27" i="1"/>
  <c r="P27" i="1"/>
  <c r="O27" i="1"/>
  <c r="N27" i="1"/>
  <c r="M27" i="1" s="1"/>
  <c r="S19" i="1"/>
  <c r="P19" i="1"/>
  <c r="O19" i="1"/>
  <c r="N23" i="1"/>
  <c r="M23" i="1" s="1"/>
  <c r="Y23" i="1" s="1"/>
  <c r="Z23" i="1" s="1"/>
  <c r="AP32" i="1"/>
  <c r="X32" i="1"/>
  <c r="AP36" i="1"/>
  <c r="X36" i="1"/>
  <c r="S31" i="1"/>
  <c r="P31" i="1"/>
  <c r="O31" i="1"/>
  <c r="N31" i="1"/>
  <c r="M31" i="1" s="1"/>
  <c r="S35" i="1"/>
  <c r="P35" i="1"/>
  <c r="O35" i="1"/>
  <c r="N35" i="1"/>
  <c r="M35" i="1" s="1"/>
  <c r="P21" i="1"/>
  <c r="O21" i="1"/>
  <c r="N21" i="1"/>
  <c r="M21" i="1" s="1"/>
  <c r="AM21" i="1"/>
  <c r="S21" i="1"/>
  <c r="Y20" i="1"/>
  <c r="Z20" i="1" s="1"/>
  <c r="AG19" i="1"/>
  <c r="P22" i="1"/>
  <c r="O22" i="1"/>
  <c r="N22" i="1"/>
  <c r="M22" i="1" s="1"/>
  <c r="AM22" i="1"/>
  <c r="P25" i="1"/>
  <c r="O25" i="1"/>
  <c r="N25" i="1"/>
  <c r="M25" i="1" s="1"/>
  <c r="AM25" i="1"/>
  <c r="S25" i="1"/>
  <c r="Y27" i="1"/>
  <c r="Z27" i="1" s="1"/>
  <c r="AG27" i="1" s="1"/>
  <c r="AM26" i="1"/>
  <c r="S29" i="1"/>
  <c r="AM30" i="1"/>
  <c r="S33" i="1"/>
  <c r="AM34" i="1"/>
  <c r="S37" i="1"/>
  <c r="AM38" i="1"/>
  <c r="N26" i="1"/>
  <c r="M26" i="1" s="1"/>
  <c r="N30" i="1"/>
  <c r="M30" i="1" s="1"/>
  <c r="N34" i="1"/>
  <c r="M34" i="1" s="1"/>
  <c r="N38" i="1"/>
  <c r="M38" i="1" s="1"/>
  <c r="O26" i="1"/>
  <c r="O30" i="1"/>
  <c r="O34" i="1"/>
  <c r="AM37" i="1"/>
  <c r="O38" i="1"/>
  <c r="X22" i="1"/>
  <c r="X26" i="1"/>
  <c r="X30" i="1"/>
  <c r="N33" i="1"/>
  <c r="M33" i="1" s="1"/>
  <c r="X34" i="1"/>
  <c r="N37" i="1"/>
  <c r="M37" i="1" s="1"/>
  <c r="X38" i="1"/>
  <c r="AM20" i="1"/>
  <c r="AM24" i="1"/>
  <c r="AM28" i="1"/>
  <c r="O29" i="1"/>
  <c r="AM32" i="1"/>
  <c r="O33" i="1"/>
  <c r="AM36" i="1"/>
  <c r="O37" i="1"/>
  <c r="X21" i="1"/>
  <c r="X25" i="1"/>
  <c r="X29" i="1"/>
  <c r="X33" i="1"/>
  <c r="X37" i="1"/>
  <c r="AA23" i="1" l="1"/>
  <c r="AE23" i="1" s="1"/>
  <c r="AH23" i="1"/>
  <c r="AG23" i="1"/>
  <c r="Y34" i="1"/>
  <c r="Z34" i="1" s="1"/>
  <c r="Y32" i="1"/>
  <c r="Z32" i="1" s="1"/>
  <c r="Y37" i="1"/>
  <c r="Z37" i="1" s="1"/>
  <c r="AF33" i="1"/>
  <c r="Y35" i="1"/>
  <c r="Z35" i="1" s="1"/>
  <c r="V35" i="1" s="1"/>
  <c r="T35" i="1" s="1"/>
  <c r="W35" i="1" s="1"/>
  <c r="Q35" i="1" s="1"/>
  <c r="R35" i="1" s="1"/>
  <c r="AF35" i="1"/>
  <c r="AA20" i="1"/>
  <c r="AE20" i="1" s="1"/>
  <c r="AH20" i="1"/>
  <c r="AG20" i="1"/>
  <c r="AF23" i="1"/>
  <c r="V23" i="1"/>
  <c r="T23" i="1" s="1"/>
  <c r="W23" i="1" s="1"/>
  <c r="Q23" i="1" s="1"/>
  <c r="R23" i="1" s="1"/>
  <c r="AF25" i="1"/>
  <c r="Y29" i="1"/>
  <c r="Z29" i="1" s="1"/>
  <c r="Y21" i="1"/>
  <c r="Z21" i="1" s="1"/>
  <c r="V21" i="1" s="1"/>
  <c r="T21" i="1" s="1"/>
  <c r="W21" i="1" s="1"/>
  <c r="Q21" i="1" s="1"/>
  <c r="R21" i="1" s="1"/>
  <c r="Y22" i="1"/>
  <c r="Z22" i="1" s="1"/>
  <c r="AF30" i="1"/>
  <c r="Y31" i="1"/>
  <c r="Z31" i="1" s="1"/>
  <c r="AF31" i="1"/>
  <c r="V31" i="1"/>
  <c r="T31" i="1" s="1"/>
  <c r="W31" i="1" s="1"/>
  <c r="Q31" i="1" s="1"/>
  <c r="R31" i="1" s="1"/>
  <c r="Y36" i="1"/>
  <c r="Z36" i="1" s="1"/>
  <c r="Q19" i="1"/>
  <c r="R19" i="1" s="1"/>
  <c r="Y28" i="1"/>
  <c r="Z28" i="1" s="1"/>
  <c r="AF34" i="1"/>
  <c r="V34" i="1"/>
  <c r="T34" i="1" s="1"/>
  <c r="W34" i="1" s="1"/>
  <c r="Q34" i="1" s="1"/>
  <c r="R34" i="1" s="1"/>
  <c r="Y38" i="1"/>
  <c r="Z38" i="1" s="1"/>
  <c r="AA27" i="1"/>
  <c r="AE27" i="1" s="1"/>
  <c r="AH27" i="1"/>
  <c r="AF22" i="1"/>
  <c r="V22" i="1"/>
  <c r="T22" i="1" s="1"/>
  <c r="W22" i="1" s="1"/>
  <c r="Q22" i="1" s="1"/>
  <c r="R22" i="1" s="1"/>
  <c r="AF21" i="1"/>
  <c r="V20" i="1"/>
  <c r="T20" i="1" s="1"/>
  <c r="W20" i="1" s="1"/>
  <c r="Q20" i="1" s="1"/>
  <c r="R20" i="1" s="1"/>
  <c r="Y33" i="1"/>
  <c r="Z33" i="1" s="1"/>
  <c r="V33" i="1" s="1"/>
  <c r="T33" i="1" s="1"/>
  <c r="W33" i="1" s="1"/>
  <c r="Q33" i="1" s="1"/>
  <c r="R33" i="1" s="1"/>
  <c r="Y30" i="1"/>
  <c r="Z30" i="1" s="1"/>
  <c r="V30" i="1" s="1"/>
  <c r="T30" i="1" s="1"/>
  <c r="W30" i="1" s="1"/>
  <c r="Q30" i="1" s="1"/>
  <c r="R30" i="1" s="1"/>
  <c r="AF38" i="1"/>
  <c r="Y25" i="1"/>
  <c r="Z25" i="1" s="1"/>
  <c r="Y26" i="1"/>
  <c r="Z26" i="1" s="1"/>
  <c r="AA24" i="1"/>
  <c r="AE24" i="1" s="1"/>
  <c r="AH24" i="1"/>
  <c r="AG24" i="1"/>
  <c r="AF26" i="1"/>
  <c r="V26" i="1"/>
  <c r="T26" i="1" s="1"/>
  <c r="W26" i="1" s="1"/>
  <c r="Q26" i="1" s="1"/>
  <c r="R26" i="1" s="1"/>
  <c r="AF37" i="1"/>
  <c r="V37" i="1"/>
  <c r="T37" i="1" s="1"/>
  <c r="W37" i="1" s="1"/>
  <c r="Q37" i="1" s="1"/>
  <c r="R37" i="1" s="1"/>
  <c r="AF27" i="1"/>
  <c r="V27" i="1"/>
  <c r="T27" i="1" s="1"/>
  <c r="W27" i="1" s="1"/>
  <c r="Q27" i="1" s="1"/>
  <c r="R27" i="1" s="1"/>
  <c r="AH19" i="1"/>
  <c r="AI19" i="1" s="1"/>
  <c r="AA19" i="1"/>
  <c r="AE19" i="1" s="1"/>
  <c r="AI20" i="1" l="1"/>
  <c r="AA25" i="1"/>
  <c r="AE25" i="1" s="1"/>
  <c r="AH25" i="1"/>
  <c r="AG25" i="1"/>
  <c r="AA29" i="1"/>
  <c r="AE29" i="1" s="1"/>
  <c r="AH29" i="1"/>
  <c r="AG29" i="1"/>
  <c r="V29" i="1"/>
  <c r="T29" i="1" s="1"/>
  <c r="W29" i="1" s="1"/>
  <c r="Q29" i="1" s="1"/>
  <c r="R29" i="1" s="1"/>
  <c r="AA32" i="1"/>
  <c r="AE32" i="1" s="1"/>
  <c r="AH32" i="1"/>
  <c r="AG32" i="1"/>
  <c r="V32" i="1"/>
  <c r="T32" i="1" s="1"/>
  <c r="W32" i="1" s="1"/>
  <c r="Q32" i="1" s="1"/>
  <c r="R32" i="1" s="1"/>
  <c r="AH38" i="1"/>
  <c r="AA38" i="1"/>
  <c r="AE38" i="1" s="1"/>
  <c r="AG38" i="1"/>
  <c r="V38" i="1"/>
  <c r="T38" i="1" s="1"/>
  <c r="W38" i="1" s="1"/>
  <c r="Q38" i="1" s="1"/>
  <c r="R38" i="1" s="1"/>
  <c r="AA31" i="1"/>
  <c r="AE31" i="1" s="1"/>
  <c r="AH31" i="1"/>
  <c r="AG31" i="1"/>
  <c r="AA28" i="1"/>
  <c r="AE28" i="1" s="1"/>
  <c r="AH28" i="1"/>
  <c r="AG28" i="1"/>
  <c r="V28" i="1"/>
  <c r="T28" i="1" s="1"/>
  <c r="W28" i="1" s="1"/>
  <c r="Q28" i="1" s="1"/>
  <c r="R28" i="1" s="1"/>
  <c r="V25" i="1"/>
  <c r="T25" i="1" s="1"/>
  <c r="W25" i="1" s="1"/>
  <c r="Q25" i="1" s="1"/>
  <c r="R25" i="1" s="1"/>
  <c r="AI24" i="1"/>
  <c r="AH34" i="1"/>
  <c r="AA34" i="1"/>
  <c r="AE34" i="1" s="1"/>
  <c r="AG34" i="1"/>
  <c r="AH30" i="1"/>
  <c r="AA30" i="1"/>
  <c r="AE30" i="1" s="1"/>
  <c r="AG30" i="1"/>
  <c r="AI27" i="1"/>
  <c r="AA35" i="1"/>
  <c r="AE35" i="1" s="1"/>
  <c r="AH35" i="1"/>
  <c r="AG35" i="1"/>
  <c r="AA33" i="1"/>
  <c r="AE33" i="1" s="1"/>
  <c r="AH33" i="1"/>
  <c r="AG33" i="1"/>
  <c r="AA36" i="1"/>
  <c r="AE36" i="1" s="1"/>
  <c r="AH36" i="1"/>
  <c r="AG36" i="1"/>
  <c r="V36" i="1"/>
  <c r="T36" i="1" s="1"/>
  <c r="W36" i="1" s="1"/>
  <c r="Q36" i="1" s="1"/>
  <c r="R36" i="1" s="1"/>
  <c r="AH22" i="1"/>
  <c r="AA22" i="1"/>
  <c r="AE22" i="1" s="1"/>
  <c r="AG22" i="1"/>
  <c r="AI23" i="1"/>
  <c r="AH26" i="1"/>
  <c r="AA26" i="1"/>
  <c r="AE26" i="1" s="1"/>
  <c r="AG26" i="1"/>
  <c r="AA21" i="1"/>
  <c r="AE21" i="1" s="1"/>
  <c r="AH21" i="1"/>
  <c r="AG21" i="1"/>
  <c r="AA37" i="1"/>
  <c r="AE37" i="1" s="1"/>
  <c r="AH37" i="1"/>
  <c r="AG37" i="1"/>
  <c r="AI29" i="1" l="1"/>
  <c r="AI22" i="1"/>
  <c r="AI26" i="1"/>
  <c r="AI36" i="1"/>
  <c r="AI37" i="1"/>
  <c r="AI33" i="1"/>
  <c r="AI30" i="1"/>
  <c r="AI28" i="1"/>
  <c r="AI38" i="1"/>
  <c r="AI21" i="1"/>
  <c r="AI25" i="1"/>
  <c r="AI35" i="1"/>
  <c r="AI34" i="1"/>
  <c r="AI31" i="1"/>
  <c r="AI32" i="1"/>
</calcChain>
</file>

<file path=xl/sharedStrings.xml><?xml version="1.0" encoding="utf-8"?>
<sst xmlns="http://schemas.openxmlformats.org/spreadsheetml/2006/main" count="1012" uniqueCount="394">
  <si>
    <t>File opened</t>
  </si>
  <si>
    <t>2023-07-23 16:52:51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</si>
  <si>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</si>
  <si>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</si>
  <si>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</si>
  <si>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</si>
  <si>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</si>
  <si>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</si>
  <si>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</si>
  <si>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</si>
  <si>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</si>
  <si>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</si>
  <si>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</si>
  <si>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{"flowazero": "0.29276", "co2aspan2b": "0.303179", "h2oaspan2": "0", "co2bspan2b": "0.301941", "h2obspan2": "0", "chamberpressurezero": "2.69073", "h2oaspan1": "1.00972", "co2azero": "0.93247", "h2obzero": "1.01733", "ssb_ref": "35739", "flowmeterzero": "1.00306", "co2aspanconc2": "299.3", "h2obspan2a": "0.0707451", "co2aspan2a": "0.305485", "h2oaspanconc1": "12.13", "flowbzero": "0.30054", "co2bspanconc1": "2491", "tbzero": "0.0309811", "ssa_ref": "31724", "co2bspan2a": "0.304297", "oxygen": "21", "co2bzero": "0.935154", "co2bspan1": "1.00256", "co2aspanconc1": "2491", "co2aspan1": "1.00275", "h2obspanconc1": "12.12", "h2obspan1": "1.00295", "co2bspanconc2": "299.3", "h2obspan2b": "0.0709538", "co2aspan2": "-0.033707", "tazero": "-0.061388", "h2obspanconc2": "0", "h2oaspanconc2": "0", "h2oaspan2b": "0.0726308", "co2bspan2": "-0.0338567", "h2oaspan2a": "0.0719315", "h2oazero": "1.01368"}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</si>
  <si>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</si>
  <si>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</si>
  <si>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</si>
  <si>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</si>
  <si>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</si>
  <si>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</si>
  <si>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</si>
  <si>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</si>
  <si>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</si>
  <si>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</si>
  <si>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</si>
  <si>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</si>
  <si>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</si>
  <si>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16:52:51</t>
  </si>
  <si>
    <t>Stability Definition:	A (GasEx): Std&lt;0.2 Per=20	Qin (LeafQ): Std&lt;1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</si>
  <si>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</si>
  <si>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</si>
  <si>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</si>
  <si>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</si>
  <si>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</si>
  <si>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</si>
  <si>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</si>
  <si>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</si>
  <si>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</si>
  <si>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</si>
  <si>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</si>
  <si>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</si>
  <si>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</si>
  <si>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</si>
  <si>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</si>
  <si>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</si>
  <si>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</si>
  <si>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</si>
  <si>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</si>
  <si>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</si>
  <si>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</si>
  <si>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</si>
  <si>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</si>
  <si>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</si>
  <si>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</si>
  <si>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</si>
  <si>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</si>
  <si>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</si>
  <si>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</si>
  <si>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</si>
  <si>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</si>
  <si>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</si>
  <si>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</si>
  <si>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</si>
  <si>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</si>
  <si>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</si>
  <si>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</si>
  <si>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</si>
  <si>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</si>
  <si>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</si>
  <si>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</si>
  <si>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</si>
  <si>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</si>
  <si>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</si>
  <si>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</si>
  <si>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</si>
  <si>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</si>
  <si>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</si>
  <si>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</si>
  <si>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</si>
  <si>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</si>
  <si>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</si>
  <si>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</si>
  <si>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</si>
  <si>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</si>
  <si>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</si>
  <si>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</si>
  <si>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</si>
  <si>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2.0055 88.6067 382.417 626.939 874.844 1101.91 1301.05 1465.9</t>
  </si>
  <si>
    <t>Fs_true</t>
  </si>
  <si>
    <t>0.311437 103.533 403.145 601.436 802.441 1000.84 1203.96 1400.74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</si>
  <si>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</si>
  <si>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</si>
  <si>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</si>
  <si>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</si>
  <si>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</si>
  <si>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</si>
  <si>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</si>
  <si>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</si>
  <si>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</si>
  <si>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</si>
  <si>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</si>
  <si>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</si>
  <si>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</si>
  <si>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</si>
  <si>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</si>
  <si>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</si>
  <si>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</si>
  <si>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</si>
  <si>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</si>
  <si>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</si>
  <si>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</si>
  <si>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</si>
  <si>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</si>
  <si>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</si>
  <si>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</si>
  <si>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</si>
  <si>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</si>
  <si>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</si>
  <si>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</si>
  <si>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</si>
  <si>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</si>
  <si>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</si>
  <si>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</si>
  <si>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</si>
  <si>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</si>
  <si>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</si>
  <si>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</si>
  <si>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</si>
  <si>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</si>
  <si>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</si>
  <si>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</si>
  <si>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</si>
  <si>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</si>
  <si>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</si>
  <si>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</si>
  <si>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</si>
  <si>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</si>
  <si>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</si>
  <si>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</si>
  <si>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</si>
  <si>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</si>
  <si>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</si>
  <si>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</si>
  <si>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</si>
  <si>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</si>
  <si>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</si>
  <si>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</si>
  <si>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</si>
  <si>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</si>
  <si>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</si>
  <si>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</si>
  <si>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</si>
  <si>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</si>
  <si>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</si>
  <si>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</si>
  <si>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</si>
  <si>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</si>
  <si>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</si>
  <si>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</si>
  <si>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</si>
  <si>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</si>
  <si>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</si>
  <si>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</si>
  <si>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</si>
  <si>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</si>
  <si>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</si>
  <si>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</si>
  <si>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</si>
  <si>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</si>
  <si>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</si>
  <si>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</si>
  <si>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</si>
  <si>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</si>
  <si>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</si>
  <si>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</si>
  <si>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</si>
  <si>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</si>
  <si>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</si>
  <si>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</si>
  <si>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</si>
  <si>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</si>
  <si>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</si>
  <si>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</si>
  <si>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</si>
  <si>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</si>
  <si>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</si>
  <si>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</si>
  <si>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</si>
  <si>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</si>
  <si>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</si>
  <si>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</si>
  <si>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</si>
  <si>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</si>
  <si>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</si>
  <si>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</si>
  <si>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</si>
  <si>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</si>
  <si>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</si>
  <si>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</si>
  <si>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</si>
  <si>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</si>
  <si>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</si>
  <si>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</si>
  <si>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</si>
  <si>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</si>
  <si>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</si>
  <si>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</si>
  <si>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</si>
  <si>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</si>
  <si>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</si>
  <si>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</si>
  <si>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</si>
  <si>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</si>
  <si>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</si>
  <si>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</si>
  <si>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</si>
  <si>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</si>
  <si>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</si>
  <si>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</si>
  <si>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</si>
  <si>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</si>
  <si>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</si>
  <si>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</si>
  <si>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</si>
  <si>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</si>
  <si>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</si>
  <si>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</si>
  <si>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</si>
  <si>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</si>
  <si>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</si>
  <si>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</si>
  <si>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</si>
  <si>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</si>
  <si>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</si>
  <si>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</si>
  <si>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</si>
  <si>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</si>
  <si>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</si>
  <si>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</si>
  <si>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</si>
  <si>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</si>
  <si>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</si>
  <si>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</si>
  <si>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</si>
  <si>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</si>
  <si>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</si>
  <si>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</si>
  <si>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</si>
  <si>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</si>
  <si>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</si>
  <si>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</si>
  <si>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</si>
  <si>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</si>
  <si>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</si>
  <si>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</si>
  <si>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</si>
  <si>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</si>
  <si>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</si>
  <si>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</si>
  <si>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</si>
  <si>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</si>
  <si>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</si>
  <si>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</si>
  <si>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</si>
  <si>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</si>
  <si>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</si>
  <si>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</si>
  <si>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</si>
  <si>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</si>
  <si>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</si>
  <si>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</si>
  <si>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</si>
  <si>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</si>
  <si>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</si>
  <si>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</si>
  <si>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</si>
  <si>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</si>
  <si>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</si>
  <si>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</si>
  <si>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</si>
  <si>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</si>
  <si>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</si>
  <si>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</si>
  <si>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</si>
  <si>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</si>
  <si>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</si>
  <si>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</si>
  <si>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</si>
  <si>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</si>
  <si>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</si>
  <si>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</si>
  <si>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</si>
  <si>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</si>
  <si>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</si>
  <si>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</si>
  <si>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</si>
  <si>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</si>
  <si>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</si>
  <si>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</si>
  <si>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</si>
  <si>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</si>
  <si>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</si>
  <si>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</si>
  <si>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</si>
  <si>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</si>
  <si>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</si>
  <si>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</si>
  <si>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</si>
  <si>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</si>
  <si>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</si>
  <si>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</si>
  <si>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</si>
  <si>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</si>
  <si>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</si>
  <si>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</si>
  <si>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</si>
  <si>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</si>
  <si>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</si>
  <si>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</si>
  <si>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</si>
  <si>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</si>
  <si>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</si>
  <si>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</si>
  <si>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</si>
  <si>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</si>
  <si>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</si>
  <si>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</si>
  <si>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</si>
  <si>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</si>
  <si>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</si>
  <si>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</si>
  <si>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</si>
  <si>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</si>
  <si>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</si>
  <si>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</si>
  <si>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</si>
  <si>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</si>
  <si>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</si>
  <si>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</si>
  <si>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</si>
  <si>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</si>
  <si>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</si>
  <si>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17:15:16</t>
  </si>
  <si>
    <t>17:15:16</t>
  </si>
  <si>
    <t>none</t>
  </si>
  <si>
    <t>Mikaela</t>
  </si>
  <si>
    <t>20230723</t>
  </si>
  <si>
    <t>AR</t>
  </si>
  <si>
    <t>unconfirmed</t>
  </si>
  <si>
    <t>BNL19104</t>
  </si>
  <si>
    <t>17:08:58</t>
  </si>
  <si>
    <t>2/2</t>
  </si>
  <si>
    <t>00000000</t>
  </si>
  <si>
    <t>iiiiiiii</t>
  </si>
  <si>
    <t>off</t>
  </si>
  <si>
    <t>20230723 17:16:17</t>
  </si>
  <si>
    <t>17:16:17</t>
  </si>
  <si>
    <t>20230723 17:17:18</t>
  </si>
  <si>
    <t>17:17:18</t>
  </si>
  <si>
    <t>20230723 17:18:19</t>
  </si>
  <si>
    <t>17:18:19</t>
  </si>
  <si>
    <t>20230723 17:19:20</t>
  </si>
  <si>
    <t>17:19:20</t>
  </si>
  <si>
    <t>20230723 17:20:21</t>
  </si>
  <si>
    <t>17:20:21</t>
  </si>
  <si>
    <t>20230723 17:21:22</t>
  </si>
  <si>
    <t>17:21:22</t>
  </si>
  <si>
    <t>20230723 17:22:23</t>
  </si>
  <si>
    <t>17:22:23</t>
  </si>
  <si>
    <t>20230723 17:23:24</t>
  </si>
  <si>
    <t>17:23:24</t>
  </si>
  <si>
    <t>20230723 17:24:25</t>
  </si>
  <si>
    <t>17:24:25</t>
  </si>
  <si>
    <t>20230723 17:25:26</t>
  </si>
  <si>
    <t>17:25:26</t>
  </si>
  <si>
    <t>20230723 17:26:27</t>
  </si>
  <si>
    <t>17:26:27</t>
  </si>
  <si>
    <t>20230723 17:27:28</t>
  </si>
  <si>
    <t>17:27:28</t>
  </si>
  <si>
    <t>20230723 17:28:29</t>
  </si>
  <si>
    <t>17:28:29</t>
  </si>
  <si>
    <t>20230723 17:29:30</t>
  </si>
  <si>
    <t>17:29:30</t>
  </si>
  <si>
    <t>20230723 17:30:31</t>
  </si>
  <si>
    <t>17:30:31</t>
  </si>
  <si>
    <t>20230723 17:31:32</t>
  </si>
  <si>
    <t>17:31:32</t>
  </si>
  <si>
    <t>20230723 17:32:33</t>
  </si>
  <si>
    <t>17:32:33</t>
  </si>
  <si>
    <t>20230723 17:33:34</t>
  </si>
  <si>
    <t>17:33:34</t>
  </si>
  <si>
    <t>20230723 17:33:58</t>
  </si>
  <si>
    <t>17:33:58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</si>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</sst>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2.37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1690161316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1690161316</v>
      </c>
      <c r="M19">
        <f t="shared" ref="M19:M38" si="0">(N19)/1000</f>
        <v>9.9509125084390991E-4</v>
      </c>
      <c r="N19">
        <f t="shared" ref="N19:N38" si="1">1000*AZ19*AL19*(AV19-AW19)/(100*$B$7*(1000-AL19*AV19))</f>
        <v>0.99509125084390981</v>
      </c>
      <c r="O19">
        <f t="shared" ref="O19:O38" si="2">AZ19*AL19*(AU19-AT19*(1000-AL19*AW19)/(1000-AL19*AV19))/(100*$B$7)</f>
        <v>6.6119626613786311</v>
      </c>
      <c r="P19">
        <f t="shared" ref="P19:P38" si="3">AT19 - IF(AL19&gt;1, O19*$B$7*100/(AN19*BH19), 0)</f>
        <v>400.00200000000001</v>
      </c>
      <c r="Q19">
        <f t="shared" ref="Q19:Q38" si="4">((W19-M19/2)*P19-O19)/(W19+M19/2)</f>
        <v>246.10638787058915</v>
      </c>
      <c r="R19">
        <f t="shared" ref="R19:R38" si="5">Q19*(BA19+BB19)/1000</f>
        <v>24.775756460198412</v>
      </c>
      <c r="S19">
        <f t="shared" ref="S19:S38" si="6">(AT19 - IF(AL19&gt;1, O19*$B$7*100/(AN19*BH19), 0))*(BA19+BB19)/1000</f>
        <v>40.268569301839804</v>
      </c>
      <c r="T19">
        <f t="shared" ref="T19:T38" si="7">2/((1/V19-1/U19)+SIGN(V19)*SQRT((1/V19-1/U19)*(1/V19-1/U19) + 4*$C$7/(($C$7+1)*($C$7+1))*(2*1/V19*1/U19-1/U19*1/U19)))</f>
        <v>7.2693133589515332E-2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4.0928190713312596</v>
      </c>
      <c r="V19">
        <f t="shared" ref="V19:V38" si="9">M19*(1000-(1000*0.61365*EXP(17.502*Z19/(240.97+Z19))/(BA19+BB19)+AV19)/2)/(1000*0.61365*EXP(17.502*Z19/(240.97+Z19))/(BA19+BB19)-AV19)</f>
        <v>7.1983407991273021E-2</v>
      </c>
      <c r="W19">
        <f t="shared" ref="W19:W38" si="10">1/(($C$7+1)/(T19/1.6)+1/(U19/1.37)) + $C$7/(($C$7+1)/(T19/1.6) + $C$7/(U19/1.37))</f>
        <v>4.505281838368301E-2</v>
      </c>
      <c r="X19">
        <f t="shared" ref="X19:X38" si="11">(AO19*AR19)</f>
        <v>330.783771</v>
      </c>
      <c r="Y19">
        <f t="shared" ref="Y19:Y38" si="12">(BC19+(X19+2*0.95*0.0000000567*(((BC19+$B$9)+273)^4-(BC19+273)^4)-44100*M19)/(1.84*29.3*U19+8*0.95*0.0000000567*(BC19+273)^3))</f>
        <v>24.236958533610899</v>
      </c>
      <c r="Z19">
        <f t="shared" ref="Z19:Z38" si="13">($C$9*BD19+$D$9*BE19+$E$9*Y19)</f>
        <v>24.236958533610899</v>
      </c>
      <c r="AA19">
        <f t="shared" ref="AA19:AA38" si="14">0.61365*EXP(17.502*Z19/(240.97+Z19))</f>
        <v>3.0378714192233724</v>
      </c>
      <c r="AB19">
        <f t="shared" ref="AB19:AB38" si="15">(AC19/AD19*100)</f>
        <v>59.540249964885497</v>
      </c>
      <c r="AC19">
        <f t="shared" ref="AC19:AC38" si="16">AV19*(BA19+BB19)/1000</f>
        <v>1.6788083944363803</v>
      </c>
      <c r="AD19">
        <f t="shared" ref="AD19:AD38" si="17">0.61365*EXP(17.502*BC19/(240.97+BC19))</f>
        <v>2.8196193254587874</v>
      </c>
      <c r="AE19">
        <f t="shared" ref="AE19:AE38" si="18">(AA19-AV19*(BA19+BB19)/1000)</f>
        <v>1.3590630247869921</v>
      </c>
      <c r="AF19">
        <f t="shared" ref="AF19:AF38" si="19">(-M19*44100)</f>
        <v>-43.883524162216425</v>
      </c>
      <c r="AG19">
        <f t="shared" ref="AG19:AG38" si="20">2*29.3*U19*0.92*(BC19-Z19)</f>
        <v>-273.06984200677107</v>
      </c>
      <c r="AH19">
        <f t="shared" ref="AH19:AH38" si="21">2*0.95*0.0000000567*(((BC19+$B$9)+273)^4-(Z19+273)^4)</f>
        <v>-13.917383179423092</v>
      </c>
      <c r="AI19">
        <f t="shared" ref="AI19:AI38" si="22">X19+AH19+AF19+AG19</f>
        <v>-8.6978348410582385E-2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53855.864565323056</v>
      </c>
      <c r="AO19">
        <f t="shared" ref="AO19:AO38" si="26">$B$13*BI19+$C$13*BJ19+$F$13*BU19*(1-BX19)</f>
        <v>2000.02</v>
      </c>
      <c r="AP19">
        <f t="shared" ref="AP19:AP38" si="27">AO19*AQ19</f>
        <v>1686.0170999999998</v>
      </c>
      <c r="AQ19">
        <f t="shared" ref="AQ19:AQ38" si="28">($B$13*$D$11+$C$13*$D$11+$F$13*((CH19+BZ19)/MAX(CH19+BZ19+CI19, 0.1)*$I$11+CI19/MAX(CH19+BZ19+CI19, 0.1)*$J$11))/($B$13+$C$13+$F$13)</f>
        <v>0.84300011999879987</v>
      </c>
      <c r="AR19">
        <f t="shared" ref="AR19:AR38" si="29">($B$13*$K$11+$C$13*$K$11+$F$13*((CH19+BZ19)/MAX(CH19+BZ19+CI19, 0.1)*$P$11+CI19/MAX(CH19+BZ19+CI19, 0.1)*$Q$11))/($B$13+$C$13+$F$13)</f>
        <v>0.16539023159768401</v>
      </c>
      <c r="AS19">
        <v>1690161316</v>
      </c>
      <c r="AT19">
        <v>400.00200000000001</v>
      </c>
      <c r="AU19">
        <v>404.15499999999997</v>
      </c>
      <c r="AV19">
        <v>16.676200000000001</v>
      </c>
      <c r="AW19">
        <v>16.096499999999999</v>
      </c>
      <c r="AX19">
        <v>403.85599999999999</v>
      </c>
      <c r="AY19">
        <v>16.944700000000001</v>
      </c>
      <c r="AZ19">
        <v>400.041</v>
      </c>
      <c r="BA19">
        <v>100.571</v>
      </c>
      <c r="BB19">
        <v>9.9919900000000006E-2</v>
      </c>
      <c r="BC19">
        <v>22.999400000000001</v>
      </c>
      <c r="BD19">
        <v>23.193000000000001</v>
      </c>
      <c r="BE19">
        <v>999.9</v>
      </c>
      <c r="BF19">
        <v>0</v>
      </c>
      <c r="BG19">
        <v>0</v>
      </c>
      <c r="BH19">
        <v>9991.8799999999992</v>
      </c>
      <c r="BI19">
        <v>0</v>
      </c>
      <c r="BJ19">
        <v>366.38799999999998</v>
      </c>
      <c r="BK19">
        <v>-4.1526500000000004</v>
      </c>
      <c r="BL19">
        <v>406.786</v>
      </c>
      <c r="BM19">
        <v>410.76600000000002</v>
      </c>
      <c r="BN19">
        <v>0.57969700000000002</v>
      </c>
      <c r="BO19">
        <v>404.15499999999997</v>
      </c>
      <c r="BP19">
        <v>16.096499999999999</v>
      </c>
      <c r="BQ19">
        <v>1.6771400000000001</v>
      </c>
      <c r="BR19">
        <v>1.6188400000000001</v>
      </c>
      <c r="BS19">
        <v>14.686400000000001</v>
      </c>
      <c r="BT19">
        <v>14.1393</v>
      </c>
      <c r="BU19">
        <v>2000.02</v>
      </c>
      <c r="BV19">
        <v>0.89999399999999996</v>
      </c>
      <c r="BW19">
        <v>0.100006</v>
      </c>
      <c r="BX19">
        <v>0</v>
      </c>
      <c r="BY19">
        <v>1.9511000000000001</v>
      </c>
      <c r="BZ19">
        <v>0</v>
      </c>
      <c r="CA19">
        <v>5975</v>
      </c>
      <c r="CB19">
        <v>15439</v>
      </c>
      <c r="CC19">
        <v>37.125</v>
      </c>
      <c r="CD19">
        <v>38.686999999999998</v>
      </c>
      <c r="CE19">
        <v>38</v>
      </c>
      <c r="CF19">
        <v>37.125</v>
      </c>
      <c r="CG19">
        <v>36.875</v>
      </c>
      <c r="CH19">
        <v>1800.01</v>
      </c>
      <c r="CI19">
        <v>200.01</v>
      </c>
      <c r="CJ19">
        <v>0</v>
      </c>
      <c r="CK19">
        <v>1690161328.5</v>
      </c>
      <c r="CL19">
        <v>0</v>
      </c>
      <c r="CM19">
        <v>1690160938</v>
      </c>
      <c r="CN19" t="s">
        <v>350</v>
      </c>
      <c r="CO19">
        <v>1690160937</v>
      </c>
      <c r="CP19">
        <v>1690160938</v>
      </c>
      <c r="CQ19">
        <v>62</v>
      </c>
      <c r="CR19">
        <v>1.4999999999999999E-2</v>
      </c>
      <c r="CS19">
        <v>-6.0000000000000001E-3</v>
      </c>
      <c r="CT19">
        <v>-3.8540000000000001</v>
      </c>
      <c r="CU19">
        <v>-0.26900000000000002</v>
      </c>
      <c r="CV19">
        <v>404</v>
      </c>
      <c r="CW19">
        <v>16</v>
      </c>
      <c r="CX19">
        <v>0.18</v>
      </c>
      <c r="CY19">
        <v>0.21</v>
      </c>
      <c r="CZ19">
        <v>5.5439730323415803</v>
      </c>
      <c r="DA19">
        <v>-0.35314842642767702</v>
      </c>
      <c r="DB19">
        <v>6.5791537848335094E-2</v>
      </c>
      <c r="DC19">
        <v>1</v>
      </c>
      <c r="DD19">
        <v>404.15547619047601</v>
      </c>
      <c r="DE19">
        <v>-0.11361038961016599</v>
      </c>
      <c r="DF19">
        <v>4.06197454302826E-2</v>
      </c>
      <c r="DG19">
        <v>-1</v>
      </c>
      <c r="DH19">
        <v>1999.9938095238099</v>
      </c>
      <c r="DI19">
        <v>-9.8195561941289797E-2</v>
      </c>
      <c r="DJ19">
        <v>1.2526615655194201E-2</v>
      </c>
      <c r="DK19">
        <v>1</v>
      </c>
      <c r="DL19">
        <v>2</v>
      </c>
      <c r="DM19">
        <v>2</v>
      </c>
      <c r="DN19" t="s">
        <v>351</v>
      </c>
      <c r="DO19">
        <v>2.7312799999999999</v>
      </c>
      <c r="DP19">
        <v>2.8380000000000001</v>
      </c>
      <c r="DQ19">
        <v>9.7713800000000003E-2</v>
      </c>
      <c r="DR19">
        <v>9.7299300000000005E-2</v>
      </c>
      <c r="DS19">
        <v>9.4794400000000001E-2</v>
      </c>
      <c r="DT19">
        <v>8.9640499999999998E-2</v>
      </c>
      <c r="DU19">
        <v>26325.1</v>
      </c>
      <c r="DV19">
        <v>27296</v>
      </c>
      <c r="DW19">
        <v>27305.7</v>
      </c>
      <c r="DX19">
        <v>28380.9</v>
      </c>
      <c r="DY19">
        <v>32572.7</v>
      </c>
      <c r="DZ19">
        <v>34371.5</v>
      </c>
      <c r="EA19">
        <v>36498.400000000001</v>
      </c>
      <c r="EB19">
        <v>38425.800000000003</v>
      </c>
      <c r="EC19">
        <v>1.8690199999999999</v>
      </c>
      <c r="ED19">
        <v>2.0337299999999998</v>
      </c>
      <c r="EE19">
        <v>0.104681</v>
      </c>
      <c r="EF19">
        <v>0</v>
      </c>
      <c r="EG19">
        <v>21.4679</v>
      </c>
      <c r="EH19">
        <v>999.9</v>
      </c>
      <c r="EI19">
        <v>43.707000000000001</v>
      </c>
      <c r="EJ19">
        <v>29.457000000000001</v>
      </c>
      <c r="EK19">
        <v>17.945399999999999</v>
      </c>
      <c r="EL19">
        <v>61.598100000000002</v>
      </c>
      <c r="EM19">
        <v>28.573699999999999</v>
      </c>
      <c r="EN19">
        <v>1</v>
      </c>
      <c r="EO19">
        <v>-0.28267500000000001</v>
      </c>
      <c r="EP19">
        <v>0.42630699999999999</v>
      </c>
      <c r="EQ19">
        <v>19.977</v>
      </c>
      <c r="ER19">
        <v>5.2171399999999997</v>
      </c>
      <c r="ES19">
        <v>11.9261</v>
      </c>
      <c r="ET19">
        <v>4.9555499999999997</v>
      </c>
      <c r="EU19">
        <v>3.2972999999999999</v>
      </c>
      <c r="EV19">
        <v>185.9</v>
      </c>
      <c r="EW19">
        <v>9999</v>
      </c>
      <c r="EX19">
        <v>98.5</v>
      </c>
      <c r="EY19">
        <v>6860.5</v>
      </c>
      <c r="EZ19">
        <v>1.85989</v>
      </c>
      <c r="FA19">
        <v>1.8590800000000001</v>
      </c>
      <c r="FB19">
        <v>1.8646199999999999</v>
      </c>
      <c r="FC19">
        <v>1.8686199999999999</v>
      </c>
      <c r="FD19">
        <v>1.8634599999999999</v>
      </c>
      <c r="FE19">
        <v>1.8634900000000001</v>
      </c>
      <c r="FF19">
        <v>1.8635600000000001</v>
      </c>
      <c r="FG19">
        <v>1.8633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-3.8540000000000001</v>
      </c>
      <c r="FV19">
        <v>-0.26850000000000002</v>
      </c>
      <c r="FW19">
        <v>-3.8541999999999899</v>
      </c>
      <c r="FX19">
        <v>0</v>
      </c>
      <c r="FY19">
        <v>0</v>
      </c>
      <c r="FZ19">
        <v>0</v>
      </c>
      <c r="GA19">
        <v>-0.26854545454545298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6.3</v>
      </c>
      <c r="GJ19">
        <v>6.3</v>
      </c>
      <c r="GK19">
        <v>1.0473600000000001</v>
      </c>
      <c r="GL19">
        <v>2.5915499999999998</v>
      </c>
      <c r="GM19">
        <v>1.4489700000000001</v>
      </c>
      <c r="GN19">
        <v>2.2961399999999998</v>
      </c>
      <c r="GO19">
        <v>1.5466299999999999</v>
      </c>
      <c r="GP19">
        <v>2.4279799999999998</v>
      </c>
      <c r="GQ19">
        <v>31.280899999999999</v>
      </c>
      <c r="GR19">
        <v>15.252800000000001</v>
      </c>
      <c r="GS19">
        <v>18</v>
      </c>
      <c r="GT19">
        <v>389.98500000000001</v>
      </c>
      <c r="GU19">
        <v>609.24599999999998</v>
      </c>
      <c r="GV19">
        <v>21.372800000000002</v>
      </c>
      <c r="GW19">
        <v>23.655899999999999</v>
      </c>
      <c r="GX19">
        <v>30.0001</v>
      </c>
      <c r="GY19">
        <v>23.6602</v>
      </c>
      <c r="GZ19">
        <v>23.639399999999998</v>
      </c>
      <c r="HA19">
        <v>20.9588</v>
      </c>
      <c r="HB19">
        <v>10</v>
      </c>
      <c r="HC19">
        <v>-30</v>
      </c>
      <c r="HD19">
        <v>21.371200000000002</v>
      </c>
      <c r="HE19">
        <v>404.21100000000001</v>
      </c>
      <c r="HF19">
        <v>0</v>
      </c>
      <c r="HG19">
        <v>100.56100000000001</v>
      </c>
      <c r="HH19">
        <v>93.464600000000004</v>
      </c>
    </row>
    <row r="20" spans="1:216" x14ac:dyDescent="0.2">
      <c r="A20">
        <v>2</v>
      </c>
      <c r="B20">
        <v>1690161377</v>
      </c>
      <c r="C20">
        <v>61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1690161377</v>
      </c>
      <c r="M20">
        <f t="shared" si="0"/>
        <v>9.8658764839659133E-4</v>
      </c>
      <c r="N20">
        <f t="shared" si="1"/>
        <v>0.98658764839659141</v>
      </c>
      <c r="O20">
        <f t="shared" si="2"/>
        <v>6.5254769724579829</v>
      </c>
      <c r="P20">
        <f t="shared" si="3"/>
        <v>400.03100000000001</v>
      </c>
      <c r="Q20">
        <f t="shared" si="4"/>
        <v>250.12373204671474</v>
      </c>
      <c r="R20">
        <f t="shared" si="5"/>
        <v>25.181206223555542</v>
      </c>
      <c r="S20">
        <f t="shared" si="6"/>
        <v>40.273120124938004</v>
      </c>
      <c r="T20">
        <f t="shared" si="7"/>
        <v>7.3696277396798848E-2</v>
      </c>
      <c r="U20">
        <f t="shared" si="8"/>
        <v>4.0956502675667794</v>
      </c>
      <c r="V20">
        <f t="shared" si="9"/>
        <v>7.2967433443778235E-2</v>
      </c>
      <c r="W20">
        <f t="shared" si="10"/>
        <v>4.5669528769501484E-2</v>
      </c>
      <c r="X20">
        <f t="shared" si="11"/>
        <v>297.69242400000002</v>
      </c>
      <c r="Y20">
        <f t="shared" si="12"/>
        <v>24.054935061831927</v>
      </c>
      <c r="Z20">
        <f t="shared" si="13"/>
        <v>24.054935061831927</v>
      </c>
      <c r="AA20">
        <f t="shared" si="14"/>
        <v>3.0048720042681025</v>
      </c>
      <c r="AB20">
        <f t="shared" si="15"/>
        <v>59.56031673560669</v>
      </c>
      <c r="AC20">
        <f t="shared" si="16"/>
        <v>1.6752923717188</v>
      </c>
      <c r="AD20">
        <f t="shared" si="17"/>
        <v>2.8127660555526681</v>
      </c>
      <c r="AE20">
        <f t="shared" si="18"/>
        <v>1.3295796325493026</v>
      </c>
      <c r="AF20">
        <f t="shared" si="19"/>
        <v>-43.50851529428968</v>
      </c>
      <c r="AG20">
        <f t="shared" si="20"/>
        <v>-241.94344856668138</v>
      </c>
      <c r="AH20">
        <f t="shared" si="21"/>
        <v>-12.308605189381201</v>
      </c>
      <c r="AI20">
        <f t="shared" si="22"/>
        <v>-6.8145050352228509E-2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53913.515046848064</v>
      </c>
      <c r="AO20">
        <f t="shared" si="26"/>
        <v>1799.94</v>
      </c>
      <c r="AP20">
        <f t="shared" si="27"/>
        <v>1517.3496</v>
      </c>
      <c r="AQ20">
        <f t="shared" si="28"/>
        <v>0.84300010000333347</v>
      </c>
      <c r="AR20">
        <f t="shared" si="29"/>
        <v>0.16539019300643354</v>
      </c>
      <c r="AS20">
        <v>1690161377</v>
      </c>
      <c r="AT20">
        <v>400.03100000000001</v>
      </c>
      <c r="AU20">
        <v>404.13099999999997</v>
      </c>
      <c r="AV20">
        <v>16.640599999999999</v>
      </c>
      <c r="AW20">
        <v>16.065799999999999</v>
      </c>
      <c r="AX20">
        <v>403.88600000000002</v>
      </c>
      <c r="AY20">
        <v>16.909199999999998</v>
      </c>
      <c r="AZ20">
        <v>400.01799999999997</v>
      </c>
      <c r="BA20">
        <v>100.575</v>
      </c>
      <c r="BB20">
        <v>9.9998000000000004E-2</v>
      </c>
      <c r="BC20">
        <v>22.959199999999999</v>
      </c>
      <c r="BD20">
        <v>23.0929</v>
      </c>
      <c r="BE20">
        <v>999.9</v>
      </c>
      <c r="BF20">
        <v>0</v>
      </c>
      <c r="BG20">
        <v>0</v>
      </c>
      <c r="BH20">
        <v>10001.200000000001</v>
      </c>
      <c r="BI20">
        <v>0</v>
      </c>
      <c r="BJ20">
        <v>359.17599999999999</v>
      </c>
      <c r="BK20">
        <v>-4.0991799999999996</v>
      </c>
      <c r="BL20">
        <v>406.80099999999999</v>
      </c>
      <c r="BM20">
        <v>410.72899999999998</v>
      </c>
      <c r="BN20">
        <v>0.57485399999999998</v>
      </c>
      <c r="BO20">
        <v>404.13099999999997</v>
      </c>
      <c r="BP20">
        <v>16.065799999999999</v>
      </c>
      <c r="BQ20">
        <v>1.67364</v>
      </c>
      <c r="BR20">
        <v>1.61582</v>
      </c>
      <c r="BS20">
        <v>14.6541</v>
      </c>
      <c r="BT20">
        <v>14.1105</v>
      </c>
      <c r="BU20">
        <v>1799.94</v>
      </c>
      <c r="BV20">
        <v>0.89999899999999999</v>
      </c>
      <c r="BW20">
        <v>0.10000100000000001</v>
      </c>
      <c r="BX20">
        <v>0</v>
      </c>
      <c r="BY20">
        <v>2.3214000000000001</v>
      </c>
      <c r="BZ20">
        <v>0</v>
      </c>
      <c r="CA20">
        <v>5358.41</v>
      </c>
      <c r="CB20">
        <v>13894.4</v>
      </c>
      <c r="CC20">
        <v>37.061999999999998</v>
      </c>
      <c r="CD20">
        <v>38.686999999999998</v>
      </c>
      <c r="CE20">
        <v>38</v>
      </c>
      <c r="CF20">
        <v>37.125</v>
      </c>
      <c r="CG20">
        <v>36.875</v>
      </c>
      <c r="CH20">
        <v>1619.94</v>
      </c>
      <c r="CI20">
        <v>180</v>
      </c>
      <c r="CJ20">
        <v>0</v>
      </c>
      <c r="CK20">
        <v>1690161389.7</v>
      </c>
      <c r="CL20">
        <v>0</v>
      </c>
      <c r="CM20">
        <v>1690160938</v>
      </c>
      <c r="CN20" t="s">
        <v>350</v>
      </c>
      <c r="CO20">
        <v>1690160937</v>
      </c>
      <c r="CP20">
        <v>1690160938</v>
      </c>
      <c r="CQ20">
        <v>62</v>
      </c>
      <c r="CR20">
        <v>1.4999999999999999E-2</v>
      </c>
      <c r="CS20">
        <v>-6.0000000000000001E-3</v>
      </c>
      <c r="CT20">
        <v>-3.8540000000000001</v>
      </c>
      <c r="CU20">
        <v>-0.26900000000000002</v>
      </c>
      <c r="CV20">
        <v>404</v>
      </c>
      <c r="CW20">
        <v>16</v>
      </c>
      <c r="CX20">
        <v>0.18</v>
      </c>
      <c r="CY20">
        <v>0.21</v>
      </c>
      <c r="CZ20">
        <v>5.4979524394092598</v>
      </c>
      <c r="DA20">
        <v>-0.22412140913857101</v>
      </c>
      <c r="DB20">
        <v>5.1617973530093099E-2</v>
      </c>
      <c r="DC20">
        <v>1</v>
      </c>
      <c r="DD20">
        <v>404.13204999999999</v>
      </c>
      <c r="DE20">
        <v>2.4676691729540599E-2</v>
      </c>
      <c r="DF20">
        <v>2.5819517811144201E-2</v>
      </c>
      <c r="DG20">
        <v>-1</v>
      </c>
      <c r="DH20">
        <v>1799.9895238095201</v>
      </c>
      <c r="DI20">
        <v>-5.8671733925639097E-2</v>
      </c>
      <c r="DJ20">
        <v>0.131383705247368</v>
      </c>
      <c r="DK20">
        <v>1</v>
      </c>
      <c r="DL20">
        <v>2</v>
      </c>
      <c r="DM20">
        <v>2</v>
      </c>
      <c r="DN20" t="s">
        <v>351</v>
      </c>
      <c r="DO20">
        <v>2.7312699999999999</v>
      </c>
      <c r="DP20">
        <v>2.8381599999999998</v>
      </c>
      <c r="DQ20">
        <v>9.7732399999999997E-2</v>
      </c>
      <c r="DR20">
        <v>9.7308000000000006E-2</v>
      </c>
      <c r="DS20">
        <v>9.4663899999999995E-2</v>
      </c>
      <c r="DT20">
        <v>8.9530200000000004E-2</v>
      </c>
      <c r="DU20">
        <v>26326.9</v>
      </c>
      <c r="DV20">
        <v>27296.5</v>
      </c>
      <c r="DW20">
        <v>27308</v>
      </c>
      <c r="DX20">
        <v>28381.5</v>
      </c>
      <c r="DY20">
        <v>32580.1</v>
      </c>
      <c r="DZ20">
        <v>34376.199999999997</v>
      </c>
      <c r="EA20">
        <v>36501.5</v>
      </c>
      <c r="EB20">
        <v>38426.400000000001</v>
      </c>
      <c r="EC20">
        <v>1.8692200000000001</v>
      </c>
      <c r="ED20">
        <v>2.03443</v>
      </c>
      <c r="EE20">
        <v>0.10170800000000001</v>
      </c>
      <c r="EF20">
        <v>0</v>
      </c>
      <c r="EG20">
        <v>21.416599999999999</v>
      </c>
      <c r="EH20">
        <v>999.9</v>
      </c>
      <c r="EI20">
        <v>43.7</v>
      </c>
      <c r="EJ20">
        <v>29.437000000000001</v>
      </c>
      <c r="EK20">
        <v>17.921700000000001</v>
      </c>
      <c r="EL20">
        <v>61.948099999999997</v>
      </c>
      <c r="EM20">
        <v>28.353400000000001</v>
      </c>
      <c r="EN20">
        <v>1</v>
      </c>
      <c r="EO20">
        <v>-0.28662900000000002</v>
      </c>
      <c r="EP20">
        <v>4.1195500000000003E-2</v>
      </c>
      <c r="EQ20">
        <v>19.982299999999999</v>
      </c>
      <c r="ER20">
        <v>5.2174399999999999</v>
      </c>
      <c r="ES20">
        <v>11.9259</v>
      </c>
      <c r="ET20">
        <v>4.9555499999999997</v>
      </c>
      <c r="EU20">
        <v>3.2974000000000001</v>
      </c>
      <c r="EV20">
        <v>185.9</v>
      </c>
      <c r="EW20">
        <v>9999</v>
      </c>
      <c r="EX20">
        <v>98.6</v>
      </c>
      <c r="EY20">
        <v>6861.9</v>
      </c>
      <c r="EZ20">
        <v>1.85989</v>
      </c>
      <c r="FA20">
        <v>1.8591200000000001</v>
      </c>
      <c r="FB20">
        <v>1.8646199999999999</v>
      </c>
      <c r="FC20">
        <v>1.86859</v>
      </c>
      <c r="FD20">
        <v>1.86351</v>
      </c>
      <c r="FE20">
        <v>1.86354</v>
      </c>
      <c r="FF20">
        <v>1.86355</v>
      </c>
      <c r="FG20">
        <v>1.8633200000000001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-3.855</v>
      </c>
      <c r="FV20">
        <v>-0.26860000000000001</v>
      </c>
      <c r="FW20">
        <v>-3.8541999999999899</v>
      </c>
      <c r="FX20">
        <v>0</v>
      </c>
      <c r="FY20">
        <v>0</v>
      </c>
      <c r="FZ20">
        <v>0</v>
      </c>
      <c r="GA20">
        <v>-0.26854545454545298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7.3</v>
      </c>
      <c r="GJ20">
        <v>7.3</v>
      </c>
      <c r="GK20">
        <v>1.0461400000000001</v>
      </c>
      <c r="GL20">
        <v>2.5927699999999998</v>
      </c>
      <c r="GM20">
        <v>1.4489700000000001</v>
      </c>
      <c r="GN20">
        <v>2.2961399999999998</v>
      </c>
      <c r="GO20">
        <v>1.5466299999999999</v>
      </c>
      <c r="GP20">
        <v>2.3828100000000001</v>
      </c>
      <c r="GQ20">
        <v>31.237400000000001</v>
      </c>
      <c r="GR20">
        <v>15.235300000000001</v>
      </c>
      <c r="GS20">
        <v>18</v>
      </c>
      <c r="GT20">
        <v>389.834</v>
      </c>
      <c r="GU20">
        <v>609.41999999999996</v>
      </c>
      <c r="GV20">
        <v>21.657699999999998</v>
      </c>
      <c r="GW20">
        <v>23.6175</v>
      </c>
      <c r="GX20">
        <v>29.9999</v>
      </c>
      <c r="GY20">
        <v>23.623699999999999</v>
      </c>
      <c r="GZ20">
        <v>23.603100000000001</v>
      </c>
      <c r="HA20">
        <v>20.957999999999998</v>
      </c>
      <c r="HB20">
        <v>10</v>
      </c>
      <c r="HC20">
        <v>-30</v>
      </c>
      <c r="HD20">
        <v>21.682300000000001</v>
      </c>
      <c r="HE20">
        <v>404.20600000000002</v>
      </c>
      <c r="HF20">
        <v>0</v>
      </c>
      <c r="HG20">
        <v>100.57</v>
      </c>
      <c r="HH20">
        <v>93.466300000000004</v>
      </c>
    </row>
    <row r="21" spans="1:216" x14ac:dyDescent="0.2">
      <c r="A21">
        <v>3</v>
      </c>
      <c r="B21">
        <v>1690161438</v>
      </c>
      <c r="C21">
        <v>122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1690161438</v>
      </c>
      <c r="M21">
        <f t="shared" si="0"/>
        <v>9.8440868174002054E-4</v>
      </c>
      <c r="N21">
        <f t="shared" si="1"/>
        <v>0.9844086817400205</v>
      </c>
      <c r="O21">
        <f t="shared" si="2"/>
        <v>6.5933932894198017</v>
      </c>
      <c r="P21">
        <f t="shared" si="3"/>
        <v>399.97500000000002</v>
      </c>
      <c r="Q21">
        <f t="shared" si="4"/>
        <v>251.655524814904</v>
      </c>
      <c r="R21">
        <f t="shared" si="5"/>
        <v>25.336628133749546</v>
      </c>
      <c r="S21">
        <f t="shared" si="6"/>
        <v>40.269403364977499</v>
      </c>
      <c r="T21">
        <f t="shared" si="7"/>
        <v>7.5237369988428074E-2</v>
      </c>
      <c r="U21">
        <f t="shared" si="8"/>
        <v>4.0974553307888879</v>
      </c>
      <c r="V21">
        <f t="shared" si="9"/>
        <v>7.4478225405418166E-2</v>
      </c>
      <c r="W21">
        <f t="shared" si="10"/>
        <v>4.6616458517996895E-2</v>
      </c>
      <c r="X21">
        <f t="shared" si="11"/>
        <v>248.11271100000002</v>
      </c>
      <c r="Y21">
        <f t="shared" si="12"/>
        <v>23.865440812398987</v>
      </c>
      <c r="Z21">
        <f t="shared" si="13"/>
        <v>23.865440812398987</v>
      </c>
      <c r="AA21">
        <f t="shared" si="14"/>
        <v>2.9708515846910295</v>
      </c>
      <c r="AB21">
        <f t="shared" si="15"/>
        <v>59.313692992844089</v>
      </c>
      <c r="AC21">
        <f t="shared" si="16"/>
        <v>1.6708014318956799</v>
      </c>
      <c r="AD21">
        <f t="shared" si="17"/>
        <v>2.8168899078620075</v>
      </c>
      <c r="AE21">
        <f t="shared" si="18"/>
        <v>1.3000501527953496</v>
      </c>
      <c r="AF21">
        <f t="shared" si="19"/>
        <v>-43.412422864734907</v>
      </c>
      <c r="AG21">
        <f t="shared" si="20"/>
        <v>-194.84458994290102</v>
      </c>
      <c r="AH21">
        <f t="shared" si="21"/>
        <v>-9.8998412665507178</v>
      </c>
      <c r="AI21">
        <f t="shared" si="22"/>
        <v>-4.4143074186621334E-2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53941.25388648612</v>
      </c>
      <c r="AO21">
        <f t="shared" si="26"/>
        <v>1500.17</v>
      </c>
      <c r="AP21">
        <f t="shared" si="27"/>
        <v>1264.6431</v>
      </c>
      <c r="AQ21">
        <f t="shared" si="28"/>
        <v>0.8429998600158648</v>
      </c>
      <c r="AR21">
        <f t="shared" si="29"/>
        <v>0.1653897298306192</v>
      </c>
      <c r="AS21">
        <v>1690161438</v>
      </c>
      <c r="AT21">
        <v>399.97500000000002</v>
      </c>
      <c r="AU21">
        <v>404.11500000000001</v>
      </c>
      <c r="AV21">
        <v>16.595199999999998</v>
      </c>
      <c r="AW21">
        <v>16.021599999999999</v>
      </c>
      <c r="AX21">
        <v>403.82900000000001</v>
      </c>
      <c r="AY21">
        <v>16.863800000000001</v>
      </c>
      <c r="AZ21">
        <v>399.988</v>
      </c>
      <c r="BA21">
        <v>100.58</v>
      </c>
      <c r="BB21">
        <v>9.9800899999999998E-2</v>
      </c>
      <c r="BC21">
        <v>22.9834</v>
      </c>
      <c r="BD21">
        <v>23.029499999999999</v>
      </c>
      <c r="BE21">
        <v>999.9</v>
      </c>
      <c r="BF21">
        <v>0</v>
      </c>
      <c r="BG21">
        <v>0</v>
      </c>
      <c r="BH21">
        <v>10006.9</v>
      </c>
      <c r="BI21">
        <v>0</v>
      </c>
      <c r="BJ21">
        <v>347.10300000000001</v>
      </c>
      <c r="BK21">
        <v>-4.1397700000000004</v>
      </c>
      <c r="BL21">
        <v>406.72500000000002</v>
      </c>
      <c r="BM21">
        <v>410.69499999999999</v>
      </c>
      <c r="BN21">
        <v>0.57360999999999995</v>
      </c>
      <c r="BO21">
        <v>404.11500000000001</v>
      </c>
      <c r="BP21">
        <v>16.021599999999999</v>
      </c>
      <c r="BQ21">
        <v>1.6691400000000001</v>
      </c>
      <c r="BR21">
        <v>1.61145</v>
      </c>
      <c r="BS21">
        <v>14.612399999999999</v>
      </c>
      <c r="BT21">
        <v>14.0687</v>
      </c>
      <c r="BU21">
        <v>1500.17</v>
      </c>
      <c r="BV21">
        <v>0.90000500000000005</v>
      </c>
      <c r="BW21">
        <v>9.9995000000000001E-2</v>
      </c>
      <c r="BX21">
        <v>0</v>
      </c>
      <c r="BY21">
        <v>2.3906000000000001</v>
      </c>
      <c r="BZ21">
        <v>0</v>
      </c>
      <c r="CA21">
        <v>4441.54</v>
      </c>
      <c r="CB21">
        <v>11580.4</v>
      </c>
      <c r="CC21">
        <v>36.75</v>
      </c>
      <c r="CD21">
        <v>38.625</v>
      </c>
      <c r="CE21">
        <v>37.936999999999998</v>
      </c>
      <c r="CF21">
        <v>37.125</v>
      </c>
      <c r="CG21">
        <v>36.75</v>
      </c>
      <c r="CH21">
        <v>1350.16</v>
      </c>
      <c r="CI21">
        <v>150.01</v>
      </c>
      <c r="CJ21">
        <v>0</v>
      </c>
      <c r="CK21">
        <v>1690161450.9000001</v>
      </c>
      <c r="CL21">
        <v>0</v>
      </c>
      <c r="CM21">
        <v>1690160938</v>
      </c>
      <c r="CN21" t="s">
        <v>350</v>
      </c>
      <c r="CO21">
        <v>1690160937</v>
      </c>
      <c r="CP21">
        <v>1690160938</v>
      </c>
      <c r="CQ21">
        <v>62</v>
      </c>
      <c r="CR21">
        <v>1.4999999999999999E-2</v>
      </c>
      <c r="CS21">
        <v>-6.0000000000000001E-3</v>
      </c>
      <c r="CT21">
        <v>-3.8540000000000001</v>
      </c>
      <c r="CU21">
        <v>-0.26900000000000002</v>
      </c>
      <c r="CV21">
        <v>404</v>
      </c>
      <c r="CW21">
        <v>16</v>
      </c>
      <c r="CX21">
        <v>0.18</v>
      </c>
      <c r="CY21">
        <v>0.21</v>
      </c>
      <c r="CZ21">
        <v>5.4983723500805501</v>
      </c>
      <c r="DA21">
        <v>0.15037673282108499</v>
      </c>
      <c r="DB21">
        <v>5.71193897718539E-2</v>
      </c>
      <c r="DC21">
        <v>1</v>
      </c>
      <c r="DD21">
        <v>404.10733333333297</v>
      </c>
      <c r="DE21">
        <v>0.15981818181750301</v>
      </c>
      <c r="DF21">
        <v>3.5100309771167702E-2</v>
      </c>
      <c r="DG21">
        <v>-1</v>
      </c>
      <c r="DH21">
        <v>1499.9645</v>
      </c>
      <c r="DI21">
        <v>0.12517401934143199</v>
      </c>
      <c r="DJ21">
        <v>0.15265893357424301</v>
      </c>
      <c r="DK21">
        <v>1</v>
      </c>
      <c r="DL21">
        <v>2</v>
      </c>
      <c r="DM21">
        <v>2</v>
      </c>
      <c r="DN21" t="s">
        <v>351</v>
      </c>
      <c r="DO21">
        <v>2.73123</v>
      </c>
      <c r="DP21">
        <v>2.8380100000000001</v>
      </c>
      <c r="DQ21">
        <v>9.7735299999999997E-2</v>
      </c>
      <c r="DR21">
        <v>9.7318299999999996E-2</v>
      </c>
      <c r="DS21">
        <v>9.4493400000000005E-2</v>
      </c>
      <c r="DT21">
        <v>8.9366000000000001E-2</v>
      </c>
      <c r="DU21">
        <v>26327.1</v>
      </c>
      <c r="DV21">
        <v>27297.8</v>
      </c>
      <c r="DW21">
        <v>27308.1</v>
      </c>
      <c r="DX21">
        <v>28383</v>
      </c>
      <c r="DY21">
        <v>32587</v>
      </c>
      <c r="DZ21">
        <v>34383.9</v>
      </c>
      <c r="EA21">
        <v>36502.300000000003</v>
      </c>
      <c r="EB21">
        <v>38428.1</v>
      </c>
      <c r="EC21">
        <v>1.8698999999999999</v>
      </c>
      <c r="ED21">
        <v>2.0351699999999999</v>
      </c>
      <c r="EE21">
        <v>0.10098500000000001</v>
      </c>
      <c r="EF21">
        <v>0</v>
      </c>
      <c r="EG21">
        <v>21.364899999999999</v>
      </c>
      <c r="EH21">
        <v>999.9</v>
      </c>
      <c r="EI21">
        <v>43.676000000000002</v>
      </c>
      <c r="EJ21">
        <v>29.396000000000001</v>
      </c>
      <c r="EK21">
        <v>17.868300000000001</v>
      </c>
      <c r="EL21">
        <v>61.7881</v>
      </c>
      <c r="EM21">
        <v>28.321300000000001</v>
      </c>
      <c r="EN21">
        <v>1</v>
      </c>
      <c r="EO21">
        <v>-0.28916700000000001</v>
      </c>
      <c r="EP21">
        <v>-0.19728200000000001</v>
      </c>
      <c r="EQ21">
        <v>19.9846</v>
      </c>
      <c r="ER21">
        <v>5.2171399999999997</v>
      </c>
      <c r="ES21">
        <v>11.925599999999999</v>
      </c>
      <c r="ET21">
        <v>4.9557000000000002</v>
      </c>
      <c r="EU21">
        <v>3.29745</v>
      </c>
      <c r="EV21">
        <v>185.9</v>
      </c>
      <c r="EW21">
        <v>9999</v>
      </c>
      <c r="EX21">
        <v>98.6</v>
      </c>
      <c r="EY21">
        <v>6863.2</v>
      </c>
      <c r="EZ21">
        <v>1.85989</v>
      </c>
      <c r="FA21">
        <v>1.8591200000000001</v>
      </c>
      <c r="FB21">
        <v>1.8646199999999999</v>
      </c>
      <c r="FC21">
        <v>1.8686199999999999</v>
      </c>
      <c r="FD21">
        <v>1.8635200000000001</v>
      </c>
      <c r="FE21">
        <v>1.86354</v>
      </c>
      <c r="FF21">
        <v>1.86355</v>
      </c>
      <c r="FG21">
        <v>1.86334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-3.8540000000000001</v>
      </c>
      <c r="FV21">
        <v>-0.26860000000000001</v>
      </c>
      <c r="FW21">
        <v>-3.8541999999999899</v>
      </c>
      <c r="FX21">
        <v>0</v>
      </c>
      <c r="FY21">
        <v>0</v>
      </c>
      <c r="FZ21">
        <v>0</v>
      </c>
      <c r="GA21">
        <v>-0.26854545454545298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8.3000000000000007</v>
      </c>
      <c r="GJ21">
        <v>8.3000000000000007</v>
      </c>
      <c r="GK21">
        <v>1.0473600000000001</v>
      </c>
      <c r="GL21">
        <v>2.5903299999999998</v>
      </c>
      <c r="GM21">
        <v>1.4489700000000001</v>
      </c>
      <c r="GN21">
        <v>2.2961399999999998</v>
      </c>
      <c r="GO21">
        <v>1.5466299999999999</v>
      </c>
      <c r="GP21">
        <v>2.4023400000000001</v>
      </c>
      <c r="GQ21">
        <v>31.193899999999999</v>
      </c>
      <c r="GR21">
        <v>15.235300000000001</v>
      </c>
      <c r="GS21">
        <v>18</v>
      </c>
      <c r="GT21">
        <v>389.89499999999998</v>
      </c>
      <c r="GU21">
        <v>609.61</v>
      </c>
      <c r="GV21">
        <v>22.0258</v>
      </c>
      <c r="GW21">
        <v>23.575399999999998</v>
      </c>
      <c r="GX21">
        <v>29.9999</v>
      </c>
      <c r="GY21">
        <v>23.585100000000001</v>
      </c>
      <c r="GZ21">
        <v>23.564599999999999</v>
      </c>
      <c r="HA21">
        <v>20.958600000000001</v>
      </c>
      <c r="HB21">
        <v>10</v>
      </c>
      <c r="HC21">
        <v>-30</v>
      </c>
      <c r="HD21">
        <v>22.034600000000001</v>
      </c>
      <c r="HE21">
        <v>404.13600000000002</v>
      </c>
      <c r="HF21">
        <v>0</v>
      </c>
      <c r="HG21">
        <v>100.571</v>
      </c>
      <c r="HH21">
        <v>93.4709</v>
      </c>
    </row>
    <row r="22" spans="1:216" x14ac:dyDescent="0.2">
      <c r="A22">
        <v>4</v>
      </c>
      <c r="B22">
        <v>1690161499</v>
      </c>
      <c r="C22">
        <v>183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1690161499</v>
      </c>
      <c r="M22">
        <f t="shared" si="0"/>
        <v>9.4720798019456856E-4</v>
      </c>
      <c r="N22">
        <f t="shared" si="1"/>
        <v>0.94720798019456853</v>
      </c>
      <c r="O22">
        <f t="shared" si="2"/>
        <v>6.5685035742737083</v>
      </c>
      <c r="P22">
        <f t="shared" si="3"/>
        <v>399.96800000000002</v>
      </c>
      <c r="Q22">
        <f t="shared" si="4"/>
        <v>249.85020873710417</v>
      </c>
      <c r="R22">
        <f t="shared" si="5"/>
        <v>25.156829170467482</v>
      </c>
      <c r="S22">
        <f t="shared" si="6"/>
        <v>40.271836075353598</v>
      </c>
      <c r="T22">
        <f t="shared" si="7"/>
        <v>7.391628694118757E-2</v>
      </c>
      <c r="U22">
        <f t="shared" si="8"/>
        <v>4.1067681846136965</v>
      </c>
      <c r="V22">
        <f t="shared" si="9"/>
        <v>7.318507182178198E-2</v>
      </c>
      <c r="W22">
        <f t="shared" si="10"/>
        <v>4.5805763680117885E-2</v>
      </c>
      <c r="X22">
        <f t="shared" si="11"/>
        <v>206.75882700000005</v>
      </c>
      <c r="Y22">
        <f t="shared" si="12"/>
        <v>23.681587711758382</v>
      </c>
      <c r="Z22">
        <f t="shared" si="13"/>
        <v>23.681587711758382</v>
      </c>
      <c r="AA22">
        <f t="shared" si="14"/>
        <v>2.9381663287057278</v>
      </c>
      <c r="AB22">
        <f t="shared" si="15"/>
        <v>59.140358175068599</v>
      </c>
      <c r="AC22">
        <f t="shared" si="16"/>
        <v>1.6647896632658397</v>
      </c>
      <c r="AD22">
        <f t="shared" si="17"/>
        <v>2.8149806910835617</v>
      </c>
      <c r="AE22">
        <f t="shared" si="18"/>
        <v>1.2733766654398881</v>
      </c>
      <c r="AF22">
        <f t="shared" si="19"/>
        <v>-41.771871926580474</v>
      </c>
      <c r="AG22">
        <f t="shared" si="20"/>
        <v>-157.06133820318453</v>
      </c>
      <c r="AH22">
        <f t="shared" si="21"/>
        <v>-7.95415666735326</v>
      </c>
      <c r="AI22">
        <f t="shared" si="22"/>
        <v>-2.8539797118213528E-2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54108.809933862904</v>
      </c>
      <c r="AO22">
        <f t="shared" si="26"/>
        <v>1250.1300000000001</v>
      </c>
      <c r="AP22">
        <f t="shared" si="27"/>
        <v>1053.8595</v>
      </c>
      <c r="AQ22">
        <f t="shared" si="28"/>
        <v>0.84299992800748713</v>
      </c>
      <c r="AR22">
        <f t="shared" si="29"/>
        <v>0.16538986105445036</v>
      </c>
      <c r="AS22">
        <v>1690161499</v>
      </c>
      <c r="AT22">
        <v>399.96800000000002</v>
      </c>
      <c r="AU22">
        <v>404.084</v>
      </c>
      <c r="AV22">
        <v>16.534199999999998</v>
      </c>
      <c r="AW22">
        <v>15.9823</v>
      </c>
      <c r="AX22">
        <v>403.822</v>
      </c>
      <c r="AY22">
        <v>16.802700000000002</v>
      </c>
      <c r="AZ22">
        <v>400.03</v>
      </c>
      <c r="BA22">
        <v>100.58799999999999</v>
      </c>
      <c r="BB22">
        <v>9.9645200000000003E-2</v>
      </c>
      <c r="BC22">
        <v>22.972200000000001</v>
      </c>
      <c r="BD22">
        <v>22.9313</v>
      </c>
      <c r="BE22">
        <v>999.9</v>
      </c>
      <c r="BF22">
        <v>0</v>
      </c>
      <c r="BG22">
        <v>0</v>
      </c>
      <c r="BH22">
        <v>10038.1</v>
      </c>
      <c r="BI22">
        <v>0</v>
      </c>
      <c r="BJ22">
        <v>342.22500000000002</v>
      </c>
      <c r="BK22">
        <v>-4.1162999999999998</v>
      </c>
      <c r="BL22">
        <v>406.69200000000001</v>
      </c>
      <c r="BM22">
        <v>410.64699999999999</v>
      </c>
      <c r="BN22">
        <v>0.55188800000000005</v>
      </c>
      <c r="BO22">
        <v>404.084</v>
      </c>
      <c r="BP22">
        <v>15.9823</v>
      </c>
      <c r="BQ22">
        <v>1.6631400000000001</v>
      </c>
      <c r="BR22">
        <v>1.6076299999999999</v>
      </c>
      <c r="BS22">
        <v>14.5566</v>
      </c>
      <c r="BT22">
        <v>14.0321</v>
      </c>
      <c r="BU22">
        <v>1250.1300000000001</v>
      </c>
      <c r="BV22">
        <v>0.90000199999999997</v>
      </c>
      <c r="BW22">
        <v>9.9998299999999998E-2</v>
      </c>
      <c r="BX22">
        <v>0</v>
      </c>
      <c r="BY22">
        <v>2.2711000000000001</v>
      </c>
      <c r="BZ22">
        <v>0</v>
      </c>
      <c r="CA22">
        <v>3688.5</v>
      </c>
      <c r="CB22">
        <v>9650.2800000000007</v>
      </c>
      <c r="CC22">
        <v>36.375</v>
      </c>
      <c r="CD22">
        <v>38.561999999999998</v>
      </c>
      <c r="CE22">
        <v>37.75</v>
      </c>
      <c r="CF22">
        <v>37.061999999999998</v>
      </c>
      <c r="CG22">
        <v>36.5</v>
      </c>
      <c r="CH22">
        <v>1125.1199999999999</v>
      </c>
      <c r="CI22">
        <v>125.01</v>
      </c>
      <c r="CJ22">
        <v>0</v>
      </c>
      <c r="CK22">
        <v>1690161511.5</v>
      </c>
      <c r="CL22">
        <v>0</v>
      </c>
      <c r="CM22">
        <v>1690160938</v>
      </c>
      <c r="CN22" t="s">
        <v>350</v>
      </c>
      <c r="CO22">
        <v>1690160937</v>
      </c>
      <c r="CP22">
        <v>1690160938</v>
      </c>
      <c r="CQ22">
        <v>62</v>
      </c>
      <c r="CR22">
        <v>1.4999999999999999E-2</v>
      </c>
      <c r="CS22">
        <v>-6.0000000000000001E-3</v>
      </c>
      <c r="CT22">
        <v>-3.8540000000000001</v>
      </c>
      <c r="CU22">
        <v>-0.26900000000000002</v>
      </c>
      <c r="CV22">
        <v>404</v>
      </c>
      <c r="CW22">
        <v>16</v>
      </c>
      <c r="CX22">
        <v>0.18</v>
      </c>
      <c r="CY22">
        <v>0.21</v>
      </c>
      <c r="CZ22">
        <v>5.5037744112085898</v>
      </c>
      <c r="DA22">
        <v>0.24801508376322201</v>
      </c>
      <c r="DB22">
        <v>8.0403619853481295E-2</v>
      </c>
      <c r="DC22">
        <v>1</v>
      </c>
      <c r="DD22">
        <v>404.11470000000003</v>
      </c>
      <c r="DE22">
        <v>0.110436090225925</v>
      </c>
      <c r="DF22">
        <v>4.5073384607768198E-2</v>
      </c>
      <c r="DG22">
        <v>-1</v>
      </c>
      <c r="DH22">
        <v>1250.00285714286</v>
      </c>
      <c r="DI22">
        <v>0.13517238991963501</v>
      </c>
      <c r="DJ22">
        <v>0.141257713051675</v>
      </c>
      <c r="DK22">
        <v>1</v>
      </c>
      <c r="DL22">
        <v>2</v>
      </c>
      <c r="DM22">
        <v>2</v>
      </c>
      <c r="DN22" t="s">
        <v>351</v>
      </c>
      <c r="DO22">
        <v>2.7314099999999999</v>
      </c>
      <c r="DP22">
        <v>2.83812</v>
      </c>
      <c r="DQ22">
        <v>9.7751900000000003E-2</v>
      </c>
      <c r="DR22">
        <v>9.7330600000000003E-2</v>
      </c>
      <c r="DS22">
        <v>9.4264299999999995E-2</v>
      </c>
      <c r="DT22">
        <v>8.9225399999999996E-2</v>
      </c>
      <c r="DU22">
        <v>26328.799999999999</v>
      </c>
      <c r="DV22">
        <v>27298.7</v>
      </c>
      <c r="DW22">
        <v>27310.2</v>
      </c>
      <c r="DX22">
        <v>28384.1</v>
      </c>
      <c r="DY22">
        <v>32597.200000000001</v>
      </c>
      <c r="DZ22">
        <v>34390.9</v>
      </c>
      <c r="EA22">
        <v>36504.5</v>
      </c>
      <c r="EB22">
        <v>38430.1</v>
      </c>
      <c r="EC22">
        <v>1.87018</v>
      </c>
      <c r="ED22">
        <v>2.0362800000000001</v>
      </c>
      <c r="EE22">
        <v>9.7632399999999994E-2</v>
      </c>
      <c r="EF22">
        <v>0</v>
      </c>
      <c r="EG22">
        <v>21.3218</v>
      </c>
      <c r="EH22">
        <v>999.9</v>
      </c>
      <c r="EI22">
        <v>43.676000000000002</v>
      </c>
      <c r="EJ22">
        <v>29.376000000000001</v>
      </c>
      <c r="EK22">
        <v>17.846699999999998</v>
      </c>
      <c r="EL22">
        <v>61.628100000000003</v>
      </c>
      <c r="EM22">
        <v>28.293299999999999</v>
      </c>
      <c r="EN22">
        <v>1</v>
      </c>
      <c r="EO22">
        <v>-0.29275899999999999</v>
      </c>
      <c r="EP22">
        <v>-0.235822</v>
      </c>
      <c r="EQ22">
        <v>19.9861</v>
      </c>
      <c r="ER22">
        <v>5.2171399999999997</v>
      </c>
      <c r="ES22">
        <v>11.9259</v>
      </c>
      <c r="ET22">
        <v>4.9541500000000003</v>
      </c>
      <c r="EU22">
        <v>3.2974000000000001</v>
      </c>
      <c r="EV22">
        <v>185.9</v>
      </c>
      <c r="EW22">
        <v>9999</v>
      </c>
      <c r="EX22">
        <v>98.6</v>
      </c>
      <c r="EY22">
        <v>6864.6</v>
      </c>
      <c r="EZ22">
        <v>1.85989</v>
      </c>
      <c r="FA22">
        <v>1.8591200000000001</v>
      </c>
      <c r="FB22">
        <v>1.8646199999999999</v>
      </c>
      <c r="FC22">
        <v>1.8686499999999999</v>
      </c>
      <c r="FD22">
        <v>1.86355</v>
      </c>
      <c r="FE22">
        <v>1.86355</v>
      </c>
      <c r="FF22">
        <v>1.8635600000000001</v>
      </c>
      <c r="FG22">
        <v>1.8633299999999999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-3.8540000000000001</v>
      </c>
      <c r="FV22">
        <v>-0.26850000000000002</v>
      </c>
      <c r="FW22">
        <v>-3.8541999999999899</v>
      </c>
      <c r="FX22">
        <v>0</v>
      </c>
      <c r="FY22">
        <v>0</v>
      </c>
      <c r="FZ22">
        <v>0</v>
      </c>
      <c r="GA22">
        <v>-0.26854545454545298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9.4</v>
      </c>
      <c r="GJ22">
        <v>9.3000000000000007</v>
      </c>
      <c r="GK22">
        <v>1.0473600000000001</v>
      </c>
      <c r="GL22">
        <v>2.5903299999999998</v>
      </c>
      <c r="GM22">
        <v>1.4489700000000001</v>
      </c>
      <c r="GN22">
        <v>2.2961399999999998</v>
      </c>
      <c r="GO22">
        <v>1.5466299999999999</v>
      </c>
      <c r="GP22">
        <v>2.4548299999999998</v>
      </c>
      <c r="GQ22">
        <v>31.150400000000001</v>
      </c>
      <c r="GR22">
        <v>15.244</v>
      </c>
      <c r="GS22">
        <v>18</v>
      </c>
      <c r="GT22">
        <v>389.73700000000002</v>
      </c>
      <c r="GU22">
        <v>610.05399999999997</v>
      </c>
      <c r="GV22">
        <v>22.145499999999998</v>
      </c>
      <c r="GW22">
        <v>23.5289</v>
      </c>
      <c r="GX22">
        <v>29.9998</v>
      </c>
      <c r="GY22">
        <v>23.542200000000001</v>
      </c>
      <c r="GZ22">
        <v>23.521999999999998</v>
      </c>
      <c r="HA22">
        <v>20.958100000000002</v>
      </c>
      <c r="HB22">
        <v>10</v>
      </c>
      <c r="HC22">
        <v>-30</v>
      </c>
      <c r="HD22">
        <v>22.1569</v>
      </c>
      <c r="HE22">
        <v>404.14</v>
      </c>
      <c r="HF22">
        <v>0</v>
      </c>
      <c r="HG22">
        <v>100.578</v>
      </c>
      <c r="HH22">
        <v>93.475200000000001</v>
      </c>
    </row>
    <row r="23" spans="1:216" x14ac:dyDescent="0.2">
      <c r="A23">
        <v>5</v>
      </c>
      <c r="B23">
        <v>1690161560</v>
      </c>
      <c r="C23">
        <v>244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1690161560</v>
      </c>
      <c r="M23">
        <f t="shared" si="0"/>
        <v>9.4131798064660201E-4</v>
      </c>
      <c r="N23">
        <f t="shared" si="1"/>
        <v>0.94131798064660199</v>
      </c>
      <c r="O23">
        <f t="shared" si="2"/>
        <v>6.4673821556814239</v>
      </c>
      <c r="P23">
        <f t="shared" si="3"/>
        <v>399.995</v>
      </c>
      <c r="Q23">
        <f t="shared" si="4"/>
        <v>254.76760303299682</v>
      </c>
      <c r="R23">
        <f t="shared" si="5"/>
        <v>25.652882421114409</v>
      </c>
      <c r="S23">
        <f t="shared" si="6"/>
        <v>40.276018543475004</v>
      </c>
      <c r="T23">
        <f t="shared" si="7"/>
        <v>7.5300643207652451E-2</v>
      </c>
      <c r="U23">
        <f t="shared" si="8"/>
        <v>4.0919407452019483</v>
      </c>
      <c r="V23">
        <f t="shared" si="9"/>
        <v>7.4539214587156885E-2</v>
      </c>
      <c r="W23">
        <f t="shared" si="10"/>
        <v>4.6654778663187423E-2</v>
      </c>
      <c r="X23">
        <f t="shared" si="11"/>
        <v>165.38790782982628</v>
      </c>
      <c r="Y23">
        <f t="shared" si="12"/>
        <v>23.47946775199107</v>
      </c>
      <c r="Z23">
        <f t="shared" si="13"/>
        <v>23.47946775199107</v>
      </c>
      <c r="AA23">
        <f t="shared" si="14"/>
        <v>2.902596899504073</v>
      </c>
      <c r="AB23">
        <f t="shared" si="15"/>
        <v>59.061199732673373</v>
      </c>
      <c r="AC23">
        <f t="shared" si="16"/>
        <v>1.6598256790115002</v>
      </c>
      <c r="AD23">
        <f t="shared" si="17"/>
        <v>2.8103487340662068</v>
      </c>
      <c r="AE23">
        <f t="shared" si="18"/>
        <v>1.2427712204925727</v>
      </c>
      <c r="AF23">
        <f t="shared" si="19"/>
        <v>-41.512122946515149</v>
      </c>
      <c r="AG23">
        <f t="shared" si="20"/>
        <v>-117.90610314123194</v>
      </c>
      <c r="AH23">
        <f t="shared" si="21"/>
        <v>-5.9858728191529229</v>
      </c>
      <c r="AI23">
        <f t="shared" si="22"/>
        <v>-1.6191077073727911E-2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53850.610869341537</v>
      </c>
      <c r="AO23">
        <f t="shared" si="26"/>
        <v>999.98699999999997</v>
      </c>
      <c r="AP23">
        <f t="shared" si="27"/>
        <v>842.98907099990981</v>
      </c>
      <c r="AQ23">
        <f t="shared" si="28"/>
        <v>0.84300003000029988</v>
      </c>
      <c r="AR23">
        <f t="shared" si="29"/>
        <v>0.16539005790057898</v>
      </c>
      <c r="AS23">
        <v>1690161560</v>
      </c>
      <c r="AT23">
        <v>399.995</v>
      </c>
      <c r="AU23">
        <v>404.04899999999998</v>
      </c>
      <c r="AV23">
        <v>16.484300000000001</v>
      </c>
      <c r="AW23">
        <v>15.9359</v>
      </c>
      <c r="AX23">
        <v>403.84899999999999</v>
      </c>
      <c r="AY23">
        <v>16.752800000000001</v>
      </c>
      <c r="AZ23">
        <v>400.1</v>
      </c>
      <c r="BA23">
        <v>100.59099999999999</v>
      </c>
      <c r="BB23">
        <v>0.10030500000000001</v>
      </c>
      <c r="BC23">
        <v>22.945</v>
      </c>
      <c r="BD23">
        <v>22.828800000000001</v>
      </c>
      <c r="BE23">
        <v>999.9</v>
      </c>
      <c r="BF23">
        <v>0</v>
      </c>
      <c r="BG23">
        <v>0</v>
      </c>
      <c r="BH23">
        <v>9986.8799999999992</v>
      </c>
      <c r="BI23">
        <v>0</v>
      </c>
      <c r="BJ23">
        <v>337.988</v>
      </c>
      <c r="BK23">
        <v>-4.0544399999999996</v>
      </c>
      <c r="BL23">
        <v>406.69900000000001</v>
      </c>
      <c r="BM23">
        <v>410.59199999999998</v>
      </c>
      <c r="BN23">
        <v>0.54839099999999996</v>
      </c>
      <c r="BO23">
        <v>404.04899999999998</v>
      </c>
      <c r="BP23">
        <v>15.9359</v>
      </c>
      <c r="BQ23">
        <v>1.6581600000000001</v>
      </c>
      <c r="BR23">
        <v>1.603</v>
      </c>
      <c r="BS23">
        <v>14.510199999999999</v>
      </c>
      <c r="BT23">
        <v>13.9877</v>
      </c>
      <c r="BU23">
        <v>999.98699999999997</v>
      </c>
      <c r="BV23">
        <v>0.89999700000000005</v>
      </c>
      <c r="BW23">
        <v>0.10000299999999999</v>
      </c>
      <c r="BX23">
        <v>0</v>
      </c>
      <c r="BY23">
        <v>2.161</v>
      </c>
      <c r="BZ23">
        <v>0</v>
      </c>
      <c r="CA23">
        <v>2948.68</v>
      </c>
      <c r="CB23">
        <v>7719.31</v>
      </c>
      <c r="CC23">
        <v>35.875</v>
      </c>
      <c r="CD23">
        <v>38.375</v>
      </c>
      <c r="CE23">
        <v>37.436999999999998</v>
      </c>
      <c r="CF23">
        <v>36.875</v>
      </c>
      <c r="CG23">
        <v>36.125</v>
      </c>
      <c r="CH23">
        <v>899.99</v>
      </c>
      <c r="CI23">
        <v>100</v>
      </c>
      <c r="CJ23">
        <v>0</v>
      </c>
      <c r="CK23">
        <v>1690161572.7</v>
      </c>
      <c r="CL23">
        <v>0</v>
      </c>
      <c r="CM23">
        <v>1690160938</v>
      </c>
      <c r="CN23" t="s">
        <v>350</v>
      </c>
      <c r="CO23">
        <v>1690160937</v>
      </c>
      <c r="CP23">
        <v>1690160938</v>
      </c>
      <c r="CQ23">
        <v>62</v>
      </c>
      <c r="CR23">
        <v>1.4999999999999999E-2</v>
      </c>
      <c r="CS23">
        <v>-6.0000000000000001E-3</v>
      </c>
      <c r="CT23">
        <v>-3.8540000000000001</v>
      </c>
      <c r="CU23">
        <v>-0.26900000000000002</v>
      </c>
      <c r="CV23">
        <v>404</v>
      </c>
      <c r="CW23">
        <v>16</v>
      </c>
      <c r="CX23">
        <v>0.18</v>
      </c>
      <c r="CY23">
        <v>0.21</v>
      </c>
      <c r="CZ23">
        <v>5.3760010612423104</v>
      </c>
      <c r="DA23">
        <v>0.149183897346335</v>
      </c>
      <c r="DB23">
        <v>5.9935636047712397E-2</v>
      </c>
      <c r="DC23">
        <v>1</v>
      </c>
      <c r="DD23">
        <v>404.04104761904802</v>
      </c>
      <c r="DE23">
        <v>-5.0961038960629902E-2</v>
      </c>
      <c r="DF23">
        <v>4.9455584874541998E-2</v>
      </c>
      <c r="DG23">
        <v>-1</v>
      </c>
      <c r="DH23">
        <v>1000.0480952381</v>
      </c>
      <c r="DI23">
        <v>-0.15367759170161499</v>
      </c>
      <c r="DJ23">
        <v>0.15540543128398501</v>
      </c>
      <c r="DK23">
        <v>1</v>
      </c>
      <c r="DL23">
        <v>2</v>
      </c>
      <c r="DM23">
        <v>2</v>
      </c>
      <c r="DN23" t="s">
        <v>351</v>
      </c>
      <c r="DO23">
        <v>2.7316799999999999</v>
      </c>
      <c r="DP23">
        <v>2.8383400000000001</v>
      </c>
      <c r="DQ23">
        <v>9.7771200000000003E-2</v>
      </c>
      <c r="DR23">
        <v>9.7338400000000005E-2</v>
      </c>
      <c r="DS23">
        <v>9.4075800000000001E-2</v>
      </c>
      <c r="DT23">
        <v>8.9052500000000007E-2</v>
      </c>
      <c r="DU23">
        <v>26329.8</v>
      </c>
      <c r="DV23">
        <v>27301.3</v>
      </c>
      <c r="DW23">
        <v>27311.599999999999</v>
      </c>
      <c r="DX23">
        <v>28386.799999999999</v>
      </c>
      <c r="DY23">
        <v>32606</v>
      </c>
      <c r="DZ23">
        <v>34400</v>
      </c>
      <c r="EA23">
        <v>36506.800000000003</v>
      </c>
      <c r="EB23">
        <v>38433.1</v>
      </c>
      <c r="EC23">
        <v>1.8709499999999999</v>
      </c>
      <c r="ED23">
        <v>2.0371999999999999</v>
      </c>
      <c r="EE23">
        <v>9.6492499999999995E-2</v>
      </c>
      <c r="EF23">
        <v>0</v>
      </c>
      <c r="EG23">
        <v>21.2378</v>
      </c>
      <c r="EH23">
        <v>999.9</v>
      </c>
      <c r="EI23">
        <v>43.633000000000003</v>
      </c>
      <c r="EJ23">
        <v>29.335999999999999</v>
      </c>
      <c r="EK23">
        <v>17.787700000000001</v>
      </c>
      <c r="EL23">
        <v>61.798200000000001</v>
      </c>
      <c r="EM23">
        <v>28.209099999999999</v>
      </c>
      <c r="EN23">
        <v>1</v>
      </c>
      <c r="EO23">
        <v>-0.29637200000000002</v>
      </c>
      <c r="EP23">
        <v>-0.63894600000000001</v>
      </c>
      <c r="EQ23">
        <v>19.981200000000001</v>
      </c>
      <c r="ER23">
        <v>5.2172900000000002</v>
      </c>
      <c r="ES23">
        <v>11.9259</v>
      </c>
      <c r="ET23">
        <v>4.9555499999999997</v>
      </c>
      <c r="EU23">
        <v>3.2972800000000002</v>
      </c>
      <c r="EV23">
        <v>185.9</v>
      </c>
      <c r="EW23">
        <v>9999</v>
      </c>
      <c r="EX23">
        <v>98.6</v>
      </c>
      <c r="EY23">
        <v>6865.9</v>
      </c>
      <c r="EZ23">
        <v>1.85989</v>
      </c>
      <c r="FA23">
        <v>1.8591299999999999</v>
      </c>
      <c r="FB23">
        <v>1.8646199999999999</v>
      </c>
      <c r="FC23">
        <v>1.8686199999999999</v>
      </c>
      <c r="FD23">
        <v>1.86354</v>
      </c>
      <c r="FE23">
        <v>1.86354</v>
      </c>
      <c r="FF23">
        <v>1.8635600000000001</v>
      </c>
      <c r="FG23">
        <v>1.8633599999999999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-3.8540000000000001</v>
      </c>
      <c r="FV23">
        <v>-0.26850000000000002</v>
      </c>
      <c r="FW23">
        <v>-3.8541999999999899</v>
      </c>
      <c r="FX23">
        <v>0</v>
      </c>
      <c r="FY23">
        <v>0</v>
      </c>
      <c r="FZ23">
        <v>0</v>
      </c>
      <c r="GA23">
        <v>-0.26854545454545298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10.4</v>
      </c>
      <c r="GJ23">
        <v>10.4</v>
      </c>
      <c r="GK23">
        <v>1.0473600000000001</v>
      </c>
      <c r="GL23">
        <v>2.5903299999999998</v>
      </c>
      <c r="GM23">
        <v>1.4489700000000001</v>
      </c>
      <c r="GN23">
        <v>2.2973599999999998</v>
      </c>
      <c r="GO23">
        <v>1.5466299999999999</v>
      </c>
      <c r="GP23">
        <v>2.4194300000000002</v>
      </c>
      <c r="GQ23">
        <v>31.0853</v>
      </c>
      <c r="GR23">
        <v>15.235300000000001</v>
      </c>
      <c r="GS23">
        <v>18</v>
      </c>
      <c r="GT23">
        <v>389.77800000000002</v>
      </c>
      <c r="GU23">
        <v>610.28399999999999</v>
      </c>
      <c r="GV23">
        <v>22.5046</v>
      </c>
      <c r="GW23">
        <v>23.4755</v>
      </c>
      <c r="GX23">
        <v>29.9999</v>
      </c>
      <c r="GY23">
        <v>23.4939</v>
      </c>
      <c r="GZ23">
        <v>23.4742</v>
      </c>
      <c r="HA23">
        <v>20.956499999999998</v>
      </c>
      <c r="HB23">
        <v>10</v>
      </c>
      <c r="HC23">
        <v>-30</v>
      </c>
      <c r="HD23">
        <v>22.516100000000002</v>
      </c>
      <c r="HE23">
        <v>404.125</v>
      </c>
      <c r="HF23">
        <v>0</v>
      </c>
      <c r="HG23">
        <v>100.584</v>
      </c>
      <c r="HH23">
        <v>93.483099999999993</v>
      </c>
    </row>
    <row r="24" spans="1:216" x14ac:dyDescent="0.2">
      <c r="A24">
        <v>6</v>
      </c>
      <c r="B24">
        <v>1690161621</v>
      </c>
      <c r="C24">
        <v>305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1690161621</v>
      </c>
      <c r="M24">
        <f t="shared" si="0"/>
        <v>9.5420290508929563E-4</v>
      </c>
      <c r="N24">
        <f t="shared" si="1"/>
        <v>0.95420290508929562</v>
      </c>
      <c r="O24">
        <f t="shared" si="2"/>
        <v>6.3533816522148605</v>
      </c>
      <c r="P24">
        <f t="shared" si="3"/>
        <v>400.00700000000001</v>
      </c>
      <c r="Q24">
        <f t="shared" si="4"/>
        <v>260.42890719470364</v>
      </c>
      <c r="R24">
        <f t="shared" si="5"/>
        <v>26.224129263980696</v>
      </c>
      <c r="S24">
        <f t="shared" si="6"/>
        <v>40.279074191463103</v>
      </c>
      <c r="T24">
        <f t="shared" si="7"/>
        <v>7.7125563106687833E-2</v>
      </c>
      <c r="U24">
        <f t="shared" si="8"/>
        <v>4.0970159543643465</v>
      </c>
      <c r="V24">
        <f t="shared" si="9"/>
        <v>7.6327969969010923E-2</v>
      </c>
      <c r="W24">
        <f t="shared" si="10"/>
        <v>4.7775954297872861E-2</v>
      </c>
      <c r="X24">
        <f t="shared" si="11"/>
        <v>124.01957699999998</v>
      </c>
      <c r="Y24">
        <f t="shared" si="12"/>
        <v>23.380699464906826</v>
      </c>
      <c r="Z24">
        <f t="shared" si="13"/>
        <v>23.380699464906826</v>
      </c>
      <c r="AA24">
        <f t="shared" si="14"/>
        <v>2.8853528805478037</v>
      </c>
      <c r="AB24">
        <f t="shared" si="15"/>
        <v>58.592139486176009</v>
      </c>
      <c r="AC24">
        <f t="shared" si="16"/>
        <v>1.6548972210661801</v>
      </c>
      <c r="AD24">
        <f t="shared" si="17"/>
        <v>2.8244355566784343</v>
      </c>
      <c r="AE24">
        <f t="shared" si="18"/>
        <v>1.2304556594816236</v>
      </c>
      <c r="AF24">
        <f t="shared" si="19"/>
        <v>-42.080348114437939</v>
      </c>
      <c r="AG24">
        <f t="shared" si="20"/>
        <v>-77.992018060416484</v>
      </c>
      <c r="AH24">
        <f t="shared" si="21"/>
        <v>-3.9542787472076735</v>
      </c>
      <c r="AI24">
        <f t="shared" si="22"/>
        <v>-7.0679220621059358E-3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53925.754075725141</v>
      </c>
      <c r="AO24">
        <f t="shared" si="26"/>
        <v>749.86</v>
      </c>
      <c r="AP24">
        <f t="shared" si="27"/>
        <v>632.13210000000004</v>
      </c>
      <c r="AQ24">
        <f t="shared" si="28"/>
        <v>0.84300016002987221</v>
      </c>
      <c r="AR24">
        <f t="shared" si="29"/>
        <v>0.16539030885765341</v>
      </c>
      <c r="AS24">
        <v>1690161621</v>
      </c>
      <c r="AT24">
        <v>400.00700000000001</v>
      </c>
      <c r="AU24">
        <v>403.99700000000001</v>
      </c>
      <c r="AV24">
        <v>16.4346</v>
      </c>
      <c r="AW24">
        <v>15.8786</v>
      </c>
      <c r="AX24">
        <v>403.86099999999999</v>
      </c>
      <c r="AY24">
        <v>16.703099999999999</v>
      </c>
      <c r="AZ24">
        <v>400.053</v>
      </c>
      <c r="BA24">
        <v>100.596</v>
      </c>
      <c r="BB24">
        <v>9.9923300000000007E-2</v>
      </c>
      <c r="BC24">
        <v>23.0276</v>
      </c>
      <c r="BD24">
        <v>22.8627</v>
      </c>
      <c r="BE24">
        <v>999.9</v>
      </c>
      <c r="BF24">
        <v>0</v>
      </c>
      <c r="BG24">
        <v>0</v>
      </c>
      <c r="BH24">
        <v>10003.799999999999</v>
      </c>
      <c r="BI24">
        <v>0</v>
      </c>
      <c r="BJ24">
        <v>337.20499999999998</v>
      </c>
      <c r="BK24">
        <v>-3.9902299999999999</v>
      </c>
      <c r="BL24">
        <v>406.69099999999997</v>
      </c>
      <c r="BM24">
        <v>410.51600000000002</v>
      </c>
      <c r="BN24">
        <v>0.55604699999999996</v>
      </c>
      <c r="BO24">
        <v>403.99700000000001</v>
      </c>
      <c r="BP24">
        <v>15.8786</v>
      </c>
      <c r="BQ24">
        <v>1.6532500000000001</v>
      </c>
      <c r="BR24">
        <v>1.59731</v>
      </c>
      <c r="BS24">
        <v>14.4643</v>
      </c>
      <c r="BT24">
        <v>13.9329</v>
      </c>
      <c r="BU24">
        <v>749.86</v>
      </c>
      <c r="BV24">
        <v>0.89999499999999999</v>
      </c>
      <c r="BW24">
        <v>0.100005</v>
      </c>
      <c r="BX24">
        <v>0</v>
      </c>
      <c r="BY24">
        <v>2.2366000000000001</v>
      </c>
      <c r="BZ24">
        <v>0</v>
      </c>
      <c r="CA24">
        <v>2239.7600000000002</v>
      </c>
      <c r="CB24">
        <v>5788.47</v>
      </c>
      <c r="CC24">
        <v>35.25</v>
      </c>
      <c r="CD24">
        <v>38.125</v>
      </c>
      <c r="CE24">
        <v>37.125</v>
      </c>
      <c r="CF24">
        <v>36.625</v>
      </c>
      <c r="CG24">
        <v>35.686999999999998</v>
      </c>
      <c r="CH24">
        <v>674.87</v>
      </c>
      <c r="CI24">
        <v>74.989999999999995</v>
      </c>
      <c r="CJ24">
        <v>0</v>
      </c>
      <c r="CK24">
        <v>1690161633.9000001</v>
      </c>
      <c r="CL24">
        <v>0</v>
      </c>
      <c r="CM24">
        <v>1690160938</v>
      </c>
      <c r="CN24" t="s">
        <v>350</v>
      </c>
      <c r="CO24">
        <v>1690160937</v>
      </c>
      <c r="CP24">
        <v>1690160938</v>
      </c>
      <c r="CQ24">
        <v>62</v>
      </c>
      <c r="CR24">
        <v>1.4999999999999999E-2</v>
      </c>
      <c r="CS24">
        <v>-6.0000000000000001E-3</v>
      </c>
      <c r="CT24">
        <v>-3.8540000000000001</v>
      </c>
      <c r="CU24">
        <v>-0.26900000000000002</v>
      </c>
      <c r="CV24">
        <v>404</v>
      </c>
      <c r="CW24">
        <v>16</v>
      </c>
      <c r="CX24">
        <v>0.18</v>
      </c>
      <c r="CY24">
        <v>0.21</v>
      </c>
      <c r="CZ24">
        <v>5.3171278480130102</v>
      </c>
      <c r="DA24">
        <v>3.63485046217734E-2</v>
      </c>
      <c r="DB24">
        <v>6.0154302468788001E-2</v>
      </c>
      <c r="DC24">
        <v>1</v>
      </c>
      <c r="DD24">
        <v>403.97379999999998</v>
      </c>
      <c r="DE24">
        <v>-8.5263157894454697E-2</v>
      </c>
      <c r="DF24">
        <v>3.6796195455507302E-2</v>
      </c>
      <c r="DG24">
        <v>-1</v>
      </c>
      <c r="DH24">
        <v>749.96164999999996</v>
      </c>
      <c r="DI24">
        <v>0.52714309541184401</v>
      </c>
      <c r="DJ24">
        <v>0.16436431334082199</v>
      </c>
      <c r="DK24">
        <v>1</v>
      </c>
      <c r="DL24">
        <v>2</v>
      </c>
      <c r="DM24">
        <v>2</v>
      </c>
      <c r="DN24" t="s">
        <v>351</v>
      </c>
      <c r="DO24">
        <v>2.7316099999999999</v>
      </c>
      <c r="DP24">
        <v>2.8380999999999998</v>
      </c>
      <c r="DQ24">
        <v>9.7791000000000003E-2</v>
      </c>
      <c r="DR24">
        <v>9.7345699999999993E-2</v>
      </c>
      <c r="DS24">
        <v>9.38914E-2</v>
      </c>
      <c r="DT24">
        <v>8.8838399999999998E-2</v>
      </c>
      <c r="DU24">
        <v>26331.599999999999</v>
      </c>
      <c r="DV24">
        <v>27303.9</v>
      </c>
      <c r="DW24">
        <v>27313.8</v>
      </c>
      <c r="DX24">
        <v>28389.4</v>
      </c>
      <c r="DY24">
        <v>32615.4</v>
      </c>
      <c r="DZ24">
        <v>34411.300000000003</v>
      </c>
      <c r="EA24">
        <v>36510</v>
      </c>
      <c r="EB24">
        <v>38436.699999999997</v>
      </c>
      <c r="EC24">
        <v>1.87073</v>
      </c>
      <c r="ED24">
        <v>2.0383200000000001</v>
      </c>
      <c r="EE24">
        <v>0.10162599999999999</v>
      </c>
      <c r="EF24">
        <v>0</v>
      </c>
      <c r="EG24">
        <v>21.187100000000001</v>
      </c>
      <c r="EH24">
        <v>999.9</v>
      </c>
      <c r="EI24">
        <v>43.621000000000002</v>
      </c>
      <c r="EJ24">
        <v>29.306000000000001</v>
      </c>
      <c r="EK24">
        <v>17.750800000000002</v>
      </c>
      <c r="EL24">
        <v>61.788200000000003</v>
      </c>
      <c r="EM24">
        <v>28.3614</v>
      </c>
      <c r="EN24">
        <v>1</v>
      </c>
      <c r="EO24">
        <v>-0.29679100000000003</v>
      </c>
      <c r="EP24">
        <v>2.12357</v>
      </c>
      <c r="EQ24">
        <v>19.892399999999999</v>
      </c>
      <c r="ER24">
        <v>5.2184900000000001</v>
      </c>
      <c r="ES24">
        <v>11.9259</v>
      </c>
      <c r="ET24">
        <v>4.9554</v>
      </c>
      <c r="EU24">
        <v>3.29718</v>
      </c>
      <c r="EV24">
        <v>185.9</v>
      </c>
      <c r="EW24">
        <v>9999</v>
      </c>
      <c r="EX24">
        <v>98.6</v>
      </c>
      <c r="EY24">
        <v>6867.3</v>
      </c>
      <c r="EZ24">
        <v>1.85989</v>
      </c>
      <c r="FA24">
        <v>1.8590899999999999</v>
      </c>
      <c r="FB24">
        <v>1.8646400000000001</v>
      </c>
      <c r="FC24">
        <v>1.8686199999999999</v>
      </c>
      <c r="FD24">
        <v>1.86354</v>
      </c>
      <c r="FE24">
        <v>1.8635299999999999</v>
      </c>
      <c r="FF24">
        <v>1.86355</v>
      </c>
      <c r="FG24">
        <v>1.86331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-3.8540000000000001</v>
      </c>
      <c r="FV24">
        <v>-0.26850000000000002</v>
      </c>
      <c r="FW24">
        <v>-3.8541999999999899</v>
      </c>
      <c r="FX24">
        <v>0</v>
      </c>
      <c r="FY24">
        <v>0</v>
      </c>
      <c r="FZ24">
        <v>0</v>
      </c>
      <c r="GA24">
        <v>-0.26854545454545298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11.4</v>
      </c>
      <c r="GJ24">
        <v>11.4</v>
      </c>
      <c r="GK24">
        <v>1.0461400000000001</v>
      </c>
      <c r="GL24">
        <v>2.5854499999999998</v>
      </c>
      <c r="GM24">
        <v>1.4489700000000001</v>
      </c>
      <c r="GN24">
        <v>2.2985799999999998</v>
      </c>
      <c r="GO24">
        <v>1.5466299999999999</v>
      </c>
      <c r="GP24">
        <v>2.4365199999999998</v>
      </c>
      <c r="GQ24">
        <v>31.041899999999998</v>
      </c>
      <c r="GR24">
        <v>15.235300000000001</v>
      </c>
      <c r="GS24">
        <v>18</v>
      </c>
      <c r="GT24">
        <v>389.31299999999999</v>
      </c>
      <c r="GU24">
        <v>610.64599999999996</v>
      </c>
      <c r="GV24">
        <v>22.4041</v>
      </c>
      <c r="GW24">
        <v>23.415199999999999</v>
      </c>
      <c r="GX24">
        <v>30.002400000000002</v>
      </c>
      <c r="GY24">
        <v>23.440799999999999</v>
      </c>
      <c r="GZ24">
        <v>23.422999999999998</v>
      </c>
      <c r="HA24">
        <v>20.951499999999999</v>
      </c>
      <c r="HB24">
        <v>10</v>
      </c>
      <c r="HC24">
        <v>-30</v>
      </c>
      <c r="HD24">
        <v>22.087399999999999</v>
      </c>
      <c r="HE24">
        <v>404.02</v>
      </c>
      <c r="HF24">
        <v>0</v>
      </c>
      <c r="HG24">
        <v>100.592</v>
      </c>
      <c r="HH24">
        <v>93.492000000000004</v>
      </c>
    </row>
    <row r="25" spans="1:216" x14ac:dyDescent="0.2">
      <c r="A25">
        <v>7</v>
      </c>
      <c r="B25">
        <v>1690161682</v>
      </c>
      <c r="C25">
        <v>366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1690161682</v>
      </c>
      <c r="M25">
        <f t="shared" si="0"/>
        <v>9.2419026009341336E-4</v>
      </c>
      <c r="N25">
        <f t="shared" si="1"/>
        <v>0.92419026009341332</v>
      </c>
      <c r="O25">
        <f t="shared" si="2"/>
        <v>6.1948381523080762</v>
      </c>
      <c r="P25">
        <f t="shared" si="3"/>
        <v>399.947</v>
      </c>
      <c r="Q25">
        <f t="shared" si="4"/>
        <v>263.49224426245041</v>
      </c>
      <c r="R25">
        <f t="shared" si="5"/>
        <v>26.532915145917919</v>
      </c>
      <c r="S25">
        <f t="shared" si="6"/>
        <v>40.273518651632997</v>
      </c>
      <c r="T25">
        <f t="shared" si="7"/>
        <v>7.6913193584845496E-2</v>
      </c>
      <c r="U25">
        <f t="shared" si="8"/>
        <v>4.0932045294701291</v>
      </c>
      <c r="V25">
        <f t="shared" si="9"/>
        <v>7.6119232066851686E-2</v>
      </c>
      <c r="W25">
        <f t="shared" si="10"/>
        <v>4.7645171185298339E-2</v>
      </c>
      <c r="X25">
        <f t="shared" si="11"/>
        <v>99.209290957722075</v>
      </c>
      <c r="Y25">
        <f t="shared" si="12"/>
        <v>23.135529461361333</v>
      </c>
      <c r="Z25">
        <f t="shared" si="13"/>
        <v>23.135529461361333</v>
      </c>
      <c r="AA25">
        <f t="shared" si="14"/>
        <v>2.8429351968259411</v>
      </c>
      <c r="AB25">
        <f t="shared" si="15"/>
        <v>58.845184216801819</v>
      </c>
      <c r="AC25">
        <f t="shared" si="16"/>
        <v>1.6475965186040997</v>
      </c>
      <c r="AD25">
        <f t="shared" si="17"/>
        <v>2.7998833558476113</v>
      </c>
      <c r="AE25">
        <f t="shared" si="18"/>
        <v>1.1953386782218414</v>
      </c>
      <c r="AF25">
        <f t="shared" si="19"/>
        <v>-40.756790470119526</v>
      </c>
      <c r="AG25">
        <f t="shared" si="20"/>
        <v>-55.638124939994924</v>
      </c>
      <c r="AH25">
        <f t="shared" si="21"/>
        <v>-2.8179748886707325</v>
      </c>
      <c r="AI25">
        <f t="shared" si="22"/>
        <v>-3.5993410631078859E-3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53884.38758198289</v>
      </c>
      <c r="AO25">
        <f t="shared" si="26"/>
        <v>599.84500000000003</v>
      </c>
      <c r="AP25">
        <f t="shared" si="27"/>
        <v>505.66981500400107</v>
      </c>
      <c r="AQ25">
        <f t="shared" si="28"/>
        <v>0.84300080021339019</v>
      </c>
      <c r="AR25">
        <f t="shared" si="29"/>
        <v>0.16539154441184317</v>
      </c>
      <c r="AS25">
        <v>1690161682</v>
      </c>
      <c r="AT25">
        <v>399.947</v>
      </c>
      <c r="AU25">
        <v>403.83699999999999</v>
      </c>
      <c r="AV25">
        <v>16.361899999999999</v>
      </c>
      <c r="AW25">
        <v>15.8232</v>
      </c>
      <c r="AX25">
        <v>403.80200000000002</v>
      </c>
      <c r="AY25">
        <v>16.630400000000002</v>
      </c>
      <c r="AZ25">
        <v>399.94299999999998</v>
      </c>
      <c r="BA25">
        <v>100.59699999999999</v>
      </c>
      <c r="BB25">
        <v>0.10013900000000001</v>
      </c>
      <c r="BC25">
        <v>22.883400000000002</v>
      </c>
      <c r="BD25">
        <v>22.677900000000001</v>
      </c>
      <c r="BE25">
        <v>999.9</v>
      </c>
      <c r="BF25">
        <v>0</v>
      </c>
      <c r="BG25">
        <v>0</v>
      </c>
      <c r="BH25">
        <v>9990.6200000000008</v>
      </c>
      <c r="BI25">
        <v>0</v>
      </c>
      <c r="BJ25">
        <v>340.541</v>
      </c>
      <c r="BK25">
        <v>-3.88992</v>
      </c>
      <c r="BL25">
        <v>406.6</v>
      </c>
      <c r="BM25">
        <v>410.33</v>
      </c>
      <c r="BN25">
        <v>0.53870899999999999</v>
      </c>
      <c r="BO25">
        <v>403.83699999999999</v>
      </c>
      <c r="BP25">
        <v>15.8232</v>
      </c>
      <c r="BQ25">
        <v>1.6459600000000001</v>
      </c>
      <c r="BR25">
        <v>1.5917699999999999</v>
      </c>
      <c r="BS25">
        <v>14.396000000000001</v>
      </c>
      <c r="BT25">
        <v>13.8794</v>
      </c>
      <c r="BU25">
        <v>599.84500000000003</v>
      </c>
      <c r="BV25">
        <v>0.89996699999999996</v>
      </c>
      <c r="BW25">
        <v>0.100033</v>
      </c>
      <c r="BX25">
        <v>0</v>
      </c>
      <c r="BY25">
        <v>2.3182999999999998</v>
      </c>
      <c r="BZ25">
        <v>0</v>
      </c>
      <c r="CA25">
        <v>1843.85</v>
      </c>
      <c r="CB25">
        <v>4630.41</v>
      </c>
      <c r="CC25">
        <v>34.811999999999998</v>
      </c>
      <c r="CD25">
        <v>38</v>
      </c>
      <c r="CE25">
        <v>36.811999999999998</v>
      </c>
      <c r="CF25">
        <v>36.686999999999998</v>
      </c>
      <c r="CG25">
        <v>35.311999999999998</v>
      </c>
      <c r="CH25">
        <v>539.84</v>
      </c>
      <c r="CI25">
        <v>60</v>
      </c>
      <c r="CJ25">
        <v>0</v>
      </c>
      <c r="CK25">
        <v>1690161694.5</v>
      </c>
      <c r="CL25">
        <v>0</v>
      </c>
      <c r="CM25">
        <v>1690160938</v>
      </c>
      <c r="CN25" t="s">
        <v>350</v>
      </c>
      <c r="CO25">
        <v>1690160937</v>
      </c>
      <c r="CP25">
        <v>1690160938</v>
      </c>
      <c r="CQ25">
        <v>62</v>
      </c>
      <c r="CR25">
        <v>1.4999999999999999E-2</v>
      </c>
      <c r="CS25">
        <v>-6.0000000000000001E-3</v>
      </c>
      <c r="CT25">
        <v>-3.8540000000000001</v>
      </c>
      <c r="CU25">
        <v>-0.26900000000000002</v>
      </c>
      <c r="CV25">
        <v>404</v>
      </c>
      <c r="CW25">
        <v>16</v>
      </c>
      <c r="CX25">
        <v>0.18</v>
      </c>
      <c r="CY25">
        <v>0.21</v>
      </c>
      <c r="CZ25">
        <v>5.1454875355581402</v>
      </c>
      <c r="DA25">
        <v>-0.23427397516045401</v>
      </c>
      <c r="DB25">
        <v>6.8726929640494802E-2</v>
      </c>
      <c r="DC25">
        <v>1</v>
      </c>
      <c r="DD25">
        <v>403.86770000000001</v>
      </c>
      <c r="DE25">
        <v>-0.193443609022944</v>
      </c>
      <c r="DF25">
        <v>4.1403019213575899E-2</v>
      </c>
      <c r="DG25">
        <v>-1</v>
      </c>
      <c r="DH25">
        <v>600.00509999999997</v>
      </c>
      <c r="DI25">
        <v>0.34928175741518902</v>
      </c>
      <c r="DJ25">
        <v>0.13715133976744801</v>
      </c>
      <c r="DK25">
        <v>1</v>
      </c>
      <c r="DL25">
        <v>2</v>
      </c>
      <c r="DM25">
        <v>2</v>
      </c>
      <c r="DN25" t="s">
        <v>351</v>
      </c>
      <c r="DO25">
        <v>2.7313499999999999</v>
      </c>
      <c r="DP25">
        <v>2.8382000000000001</v>
      </c>
      <c r="DQ25">
        <v>9.7793900000000003E-2</v>
      </c>
      <c r="DR25">
        <v>9.7330100000000003E-2</v>
      </c>
      <c r="DS25">
        <v>9.3609800000000007E-2</v>
      </c>
      <c r="DT25">
        <v>8.8628799999999994E-2</v>
      </c>
      <c r="DU25">
        <v>26334.7</v>
      </c>
      <c r="DV25">
        <v>27307.3</v>
      </c>
      <c r="DW25">
        <v>27316.9</v>
      </c>
      <c r="DX25">
        <v>28392.2</v>
      </c>
      <c r="DY25">
        <v>32629.3</v>
      </c>
      <c r="DZ25">
        <v>34422.699999999997</v>
      </c>
      <c r="EA25">
        <v>36514.199999999997</v>
      </c>
      <c r="EB25">
        <v>38440.699999999997</v>
      </c>
      <c r="EC25">
        <v>1.8714500000000001</v>
      </c>
      <c r="ED25">
        <v>2.0398499999999999</v>
      </c>
      <c r="EE25">
        <v>9.4123200000000004E-2</v>
      </c>
      <c r="EF25">
        <v>0</v>
      </c>
      <c r="EG25">
        <v>21.125699999999998</v>
      </c>
      <c r="EH25">
        <v>999.9</v>
      </c>
      <c r="EI25">
        <v>43.566000000000003</v>
      </c>
      <c r="EJ25">
        <v>29.265000000000001</v>
      </c>
      <c r="EK25">
        <v>17.686499999999999</v>
      </c>
      <c r="EL25">
        <v>61.838200000000001</v>
      </c>
      <c r="EM25">
        <v>28.385400000000001</v>
      </c>
      <c r="EN25">
        <v>1</v>
      </c>
      <c r="EO25">
        <v>-0.30490099999999998</v>
      </c>
      <c r="EP25">
        <v>-1.0240199999999999</v>
      </c>
      <c r="EQ25">
        <v>19.973299999999998</v>
      </c>
      <c r="ER25">
        <v>5.2178899999999997</v>
      </c>
      <c r="ES25">
        <v>11.9261</v>
      </c>
      <c r="ET25">
        <v>4.9554999999999998</v>
      </c>
      <c r="EU25">
        <v>3.2972299999999999</v>
      </c>
      <c r="EV25">
        <v>185.9</v>
      </c>
      <c r="EW25">
        <v>9999</v>
      </c>
      <c r="EX25">
        <v>98.7</v>
      </c>
      <c r="EY25">
        <v>6868.8</v>
      </c>
      <c r="EZ25">
        <v>1.85989</v>
      </c>
      <c r="FA25">
        <v>1.8591299999999999</v>
      </c>
      <c r="FB25">
        <v>1.86463</v>
      </c>
      <c r="FC25">
        <v>1.86863</v>
      </c>
      <c r="FD25">
        <v>1.86355</v>
      </c>
      <c r="FE25">
        <v>1.8635600000000001</v>
      </c>
      <c r="FF25">
        <v>1.8635600000000001</v>
      </c>
      <c r="FG25">
        <v>1.86337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-3.855</v>
      </c>
      <c r="FV25">
        <v>-0.26850000000000002</v>
      </c>
      <c r="FW25">
        <v>-3.8541999999999899</v>
      </c>
      <c r="FX25">
        <v>0</v>
      </c>
      <c r="FY25">
        <v>0</v>
      </c>
      <c r="FZ25">
        <v>0</v>
      </c>
      <c r="GA25">
        <v>-0.26854545454545298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12.4</v>
      </c>
      <c r="GJ25">
        <v>12.4</v>
      </c>
      <c r="GK25">
        <v>1.0461400000000001</v>
      </c>
      <c r="GL25">
        <v>2.5854499999999998</v>
      </c>
      <c r="GM25">
        <v>1.4489700000000001</v>
      </c>
      <c r="GN25">
        <v>2.2961399999999998</v>
      </c>
      <c r="GO25">
        <v>1.5466299999999999</v>
      </c>
      <c r="GP25">
        <v>2.4548299999999998</v>
      </c>
      <c r="GQ25">
        <v>30.976900000000001</v>
      </c>
      <c r="GR25">
        <v>15.235300000000001</v>
      </c>
      <c r="GS25">
        <v>18</v>
      </c>
      <c r="GT25">
        <v>389.30500000000001</v>
      </c>
      <c r="GU25">
        <v>611.35500000000002</v>
      </c>
      <c r="GV25">
        <v>22.775700000000001</v>
      </c>
      <c r="GW25">
        <v>23.361599999999999</v>
      </c>
      <c r="GX25">
        <v>29.9999</v>
      </c>
      <c r="GY25">
        <v>23.3887</v>
      </c>
      <c r="GZ25">
        <v>23.372</v>
      </c>
      <c r="HA25">
        <v>20.952300000000001</v>
      </c>
      <c r="HB25">
        <v>10</v>
      </c>
      <c r="HC25">
        <v>-30</v>
      </c>
      <c r="HD25">
        <v>22.849900000000002</v>
      </c>
      <c r="HE25">
        <v>404.01900000000001</v>
      </c>
      <c r="HF25">
        <v>0</v>
      </c>
      <c r="HG25">
        <v>100.604</v>
      </c>
      <c r="HH25">
        <v>93.501300000000001</v>
      </c>
    </row>
    <row r="26" spans="1:216" x14ac:dyDescent="0.2">
      <c r="A26">
        <v>8</v>
      </c>
      <c r="B26">
        <v>1690161743.0999999</v>
      </c>
      <c r="C26">
        <v>427.09999990463302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1690161743.0999999</v>
      </c>
      <c r="M26">
        <f t="shared" si="0"/>
        <v>9.152283683192305E-4</v>
      </c>
      <c r="N26">
        <f t="shared" si="1"/>
        <v>0.91522836831923049</v>
      </c>
      <c r="O26">
        <f t="shared" si="2"/>
        <v>5.9836801847073176</v>
      </c>
      <c r="P26">
        <f t="shared" si="3"/>
        <v>399.95699999999999</v>
      </c>
      <c r="Q26">
        <f t="shared" si="4"/>
        <v>264.95075087461726</v>
      </c>
      <c r="R26">
        <f t="shared" si="5"/>
        <v>26.679368020535815</v>
      </c>
      <c r="S26">
        <f t="shared" si="6"/>
        <v>40.273899810305096</v>
      </c>
      <c r="T26">
        <f t="shared" si="7"/>
        <v>7.5168893782983734E-2</v>
      </c>
      <c r="U26">
        <f t="shared" si="8"/>
        <v>4.1062731499548093</v>
      </c>
      <c r="V26">
        <f t="shared" si="9"/>
        <v>7.4412732491593192E-2</v>
      </c>
      <c r="W26">
        <f t="shared" si="10"/>
        <v>4.6575261837142626E-2</v>
      </c>
      <c r="X26">
        <f t="shared" si="11"/>
        <v>82.711290777684454</v>
      </c>
      <c r="Y26">
        <f t="shared" si="12"/>
        <v>23.192606870768753</v>
      </c>
      <c r="Z26">
        <f t="shared" si="13"/>
        <v>23.192606870768753</v>
      </c>
      <c r="AA26">
        <f t="shared" si="14"/>
        <v>2.8527613264656955</v>
      </c>
      <c r="AB26">
        <f t="shared" si="15"/>
        <v>58.192576717274726</v>
      </c>
      <c r="AC26">
        <f t="shared" si="16"/>
        <v>1.6419118258635104</v>
      </c>
      <c r="AD26">
        <f t="shared" si="17"/>
        <v>2.8215142179399346</v>
      </c>
      <c r="AE26">
        <f t="shared" si="18"/>
        <v>1.2108495006021851</v>
      </c>
      <c r="AF26">
        <f t="shared" si="19"/>
        <v>-40.361571042878062</v>
      </c>
      <c r="AG26">
        <f t="shared" si="20"/>
        <v>-40.314345219701295</v>
      </c>
      <c r="AH26">
        <f t="shared" si="21"/>
        <v>-2.0372535416590853</v>
      </c>
      <c r="AI26">
        <f t="shared" si="22"/>
        <v>-1.8790265539863071E-3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54093.199227217963</v>
      </c>
      <c r="AO26">
        <f t="shared" si="26"/>
        <v>500.10199999999998</v>
      </c>
      <c r="AP26">
        <f t="shared" si="27"/>
        <v>421.58568599880022</v>
      </c>
      <c r="AQ26">
        <f t="shared" si="28"/>
        <v>0.84299940011997598</v>
      </c>
      <c r="AR26">
        <f t="shared" si="29"/>
        <v>0.16538884223155367</v>
      </c>
      <c r="AS26">
        <v>1690161743.0999999</v>
      </c>
      <c r="AT26">
        <v>399.95699999999999</v>
      </c>
      <c r="AU26">
        <v>403.71899999999999</v>
      </c>
      <c r="AV26">
        <v>16.305700000000002</v>
      </c>
      <c r="AW26">
        <v>15.7723</v>
      </c>
      <c r="AX26">
        <v>403.81099999999998</v>
      </c>
      <c r="AY26">
        <v>16.574300000000001</v>
      </c>
      <c r="AZ26">
        <v>400.02300000000002</v>
      </c>
      <c r="BA26">
        <v>100.596</v>
      </c>
      <c r="BB26">
        <v>9.9574300000000004E-2</v>
      </c>
      <c r="BC26">
        <v>23.0105</v>
      </c>
      <c r="BD26">
        <v>22.780799999999999</v>
      </c>
      <c r="BE26">
        <v>999.9</v>
      </c>
      <c r="BF26">
        <v>0</v>
      </c>
      <c r="BG26">
        <v>0</v>
      </c>
      <c r="BH26">
        <v>10035.6</v>
      </c>
      <c r="BI26">
        <v>0</v>
      </c>
      <c r="BJ26">
        <v>344</v>
      </c>
      <c r="BK26">
        <v>-3.7618399999999999</v>
      </c>
      <c r="BL26">
        <v>406.58699999999999</v>
      </c>
      <c r="BM26">
        <v>410.18799999999999</v>
      </c>
      <c r="BN26">
        <v>0.53346700000000002</v>
      </c>
      <c r="BO26">
        <v>403.71899999999999</v>
      </c>
      <c r="BP26">
        <v>15.7723</v>
      </c>
      <c r="BQ26">
        <v>1.64028</v>
      </c>
      <c r="BR26">
        <v>1.5866199999999999</v>
      </c>
      <c r="BS26">
        <v>14.342499999999999</v>
      </c>
      <c r="BT26">
        <v>13.8294</v>
      </c>
      <c r="BU26">
        <v>500.10199999999998</v>
      </c>
      <c r="BV26">
        <v>0.90002099999999996</v>
      </c>
      <c r="BW26">
        <v>9.9978999999999998E-2</v>
      </c>
      <c r="BX26">
        <v>0</v>
      </c>
      <c r="BY26">
        <v>2.0817999999999999</v>
      </c>
      <c r="BZ26">
        <v>0</v>
      </c>
      <c r="CA26">
        <v>1598.74</v>
      </c>
      <c r="CB26">
        <v>3860.52</v>
      </c>
      <c r="CC26">
        <v>34.625</v>
      </c>
      <c r="CD26">
        <v>38.25</v>
      </c>
      <c r="CE26">
        <v>36.875</v>
      </c>
      <c r="CF26">
        <v>37.061999999999998</v>
      </c>
      <c r="CG26">
        <v>35.25</v>
      </c>
      <c r="CH26">
        <v>450.1</v>
      </c>
      <c r="CI26">
        <v>50</v>
      </c>
      <c r="CJ26">
        <v>0</v>
      </c>
      <c r="CK26">
        <v>1690161755.7</v>
      </c>
      <c r="CL26">
        <v>0</v>
      </c>
      <c r="CM26">
        <v>1690160938</v>
      </c>
      <c r="CN26" t="s">
        <v>350</v>
      </c>
      <c r="CO26">
        <v>1690160937</v>
      </c>
      <c r="CP26">
        <v>1690160938</v>
      </c>
      <c r="CQ26">
        <v>62</v>
      </c>
      <c r="CR26">
        <v>1.4999999999999999E-2</v>
      </c>
      <c r="CS26">
        <v>-6.0000000000000001E-3</v>
      </c>
      <c r="CT26">
        <v>-3.8540000000000001</v>
      </c>
      <c r="CU26">
        <v>-0.26900000000000002</v>
      </c>
      <c r="CV26">
        <v>404</v>
      </c>
      <c r="CW26">
        <v>16</v>
      </c>
      <c r="CX26">
        <v>0.18</v>
      </c>
      <c r="CY26">
        <v>0.21</v>
      </c>
      <c r="CZ26">
        <v>5.0113478645109897</v>
      </c>
      <c r="DA26">
        <v>-7.2703776999003503E-2</v>
      </c>
      <c r="DB26">
        <v>5.94413348639415E-2</v>
      </c>
      <c r="DC26">
        <v>1</v>
      </c>
      <c r="DD26">
        <v>403.77952380952399</v>
      </c>
      <c r="DE26">
        <v>-2.9688311688631699E-2</v>
      </c>
      <c r="DF26">
        <v>4.7487962432216597E-2</v>
      </c>
      <c r="DG26">
        <v>-1</v>
      </c>
      <c r="DH26">
        <v>499.996047619048</v>
      </c>
      <c r="DI26">
        <v>-0.14575514198685699</v>
      </c>
      <c r="DJ26">
        <v>0.14822617087554699</v>
      </c>
      <c r="DK26">
        <v>1</v>
      </c>
      <c r="DL26">
        <v>2</v>
      </c>
      <c r="DM26">
        <v>2</v>
      </c>
      <c r="DN26" t="s">
        <v>351</v>
      </c>
      <c r="DO26">
        <v>2.7316500000000001</v>
      </c>
      <c r="DP26">
        <v>2.8380299999999998</v>
      </c>
      <c r="DQ26">
        <v>9.7806400000000002E-2</v>
      </c>
      <c r="DR26">
        <v>9.7318699999999994E-2</v>
      </c>
      <c r="DS26">
        <v>9.3391699999999994E-2</v>
      </c>
      <c r="DT26">
        <v>8.8433600000000001E-2</v>
      </c>
      <c r="DU26">
        <v>26337</v>
      </c>
      <c r="DV26">
        <v>27310.6</v>
      </c>
      <c r="DW26">
        <v>27319.4</v>
      </c>
      <c r="DX26">
        <v>28395.1</v>
      </c>
      <c r="DY26">
        <v>32640.5</v>
      </c>
      <c r="DZ26">
        <v>34433.300000000003</v>
      </c>
      <c r="EA26">
        <v>36517.9</v>
      </c>
      <c r="EB26">
        <v>38444.300000000003</v>
      </c>
      <c r="EC26">
        <v>1.8716999999999999</v>
      </c>
      <c r="ED26">
        <v>2.0410200000000001</v>
      </c>
      <c r="EE26">
        <v>9.8533899999999994E-2</v>
      </c>
      <c r="EF26">
        <v>0</v>
      </c>
      <c r="EG26">
        <v>21.155999999999999</v>
      </c>
      <c r="EH26">
        <v>999.9</v>
      </c>
      <c r="EI26">
        <v>43.529000000000003</v>
      </c>
      <c r="EJ26">
        <v>29.225000000000001</v>
      </c>
      <c r="EK26">
        <v>17.631</v>
      </c>
      <c r="EL26">
        <v>61.359099999999998</v>
      </c>
      <c r="EM26">
        <v>28.353400000000001</v>
      </c>
      <c r="EN26">
        <v>1</v>
      </c>
      <c r="EO26">
        <v>-0.30929899999999999</v>
      </c>
      <c r="EP26">
        <v>-0.23230100000000001</v>
      </c>
      <c r="EQ26">
        <v>19.994800000000001</v>
      </c>
      <c r="ER26">
        <v>5.2171399999999997</v>
      </c>
      <c r="ES26">
        <v>11.9261</v>
      </c>
      <c r="ET26">
        <v>4.95505</v>
      </c>
      <c r="EU26">
        <v>3.2972299999999999</v>
      </c>
      <c r="EV26">
        <v>185.9</v>
      </c>
      <c r="EW26">
        <v>9999</v>
      </c>
      <c r="EX26">
        <v>98.7</v>
      </c>
      <c r="EY26">
        <v>6870</v>
      </c>
      <c r="EZ26">
        <v>1.85989</v>
      </c>
      <c r="FA26">
        <v>1.8591200000000001</v>
      </c>
      <c r="FB26">
        <v>1.8646199999999999</v>
      </c>
      <c r="FC26">
        <v>1.8686400000000001</v>
      </c>
      <c r="FD26">
        <v>1.86354</v>
      </c>
      <c r="FE26">
        <v>1.86355</v>
      </c>
      <c r="FF26">
        <v>1.8635600000000001</v>
      </c>
      <c r="FG26">
        <v>1.8633599999999999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-3.8540000000000001</v>
      </c>
      <c r="FV26">
        <v>-0.26860000000000001</v>
      </c>
      <c r="FW26">
        <v>-3.8541999999999899</v>
      </c>
      <c r="FX26">
        <v>0</v>
      </c>
      <c r="FY26">
        <v>0</v>
      </c>
      <c r="FZ26">
        <v>0</v>
      </c>
      <c r="GA26">
        <v>-0.26854545454545298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13.4</v>
      </c>
      <c r="GJ26">
        <v>13.4</v>
      </c>
      <c r="GK26">
        <v>1.0461400000000001</v>
      </c>
      <c r="GL26">
        <v>2.5878899999999998</v>
      </c>
      <c r="GM26">
        <v>1.4489700000000001</v>
      </c>
      <c r="GN26">
        <v>2.2961399999999998</v>
      </c>
      <c r="GO26">
        <v>1.5466299999999999</v>
      </c>
      <c r="GP26">
        <v>2.4243199999999998</v>
      </c>
      <c r="GQ26">
        <v>30.933499999999999</v>
      </c>
      <c r="GR26">
        <v>15.2265</v>
      </c>
      <c r="GS26">
        <v>18</v>
      </c>
      <c r="GT26">
        <v>389.077</v>
      </c>
      <c r="GU26">
        <v>611.77200000000005</v>
      </c>
      <c r="GV26">
        <v>22.536100000000001</v>
      </c>
      <c r="GW26">
        <v>23.307400000000001</v>
      </c>
      <c r="GX26">
        <v>29.999400000000001</v>
      </c>
      <c r="GY26">
        <v>23.337499999999999</v>
      </c>
      <c r="GZ26">
        <v>23.322099999999999</v>
      </c>
      <c r="HA26">
        <v>20.942799999999998</v>
      </c>
      <c r="HB26">
        <v>10</v>
      </c>
      <c r="HC26">
        <v>-30</v>
      </c>
      <c r="HD26">
        <v>22.583500000000001</v>
      </c>
      <c r="HE26">
        <v>403.71100000000001</v>
      </c>
      <c r="HF26">
        <v>0</v>
      </c>
      <c r="HG26">
        <v>100.614</v>
      </c>
      <c r="HH26">
        <v>93.510400000000004</v>
      </c>
    </row>
    <row r="27" spans="1:216" x14ac:dyDescent="0.2">
      <c r="A27">
        <v>9</v>
      </c>
      <c r="B27">
        <v>1690161804.0999999</v>
      </c>
      <c r="C27">
        <v>488.09999990463302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1690161804.0999999</v>
      </c>
      <c r="M27">
        <f t="shared" si="0"/>
        <v>9.0622951533047538E-4</v>
      </c>
      <c r="N27">
        <f t="shared" si="1"/>
        <v>0.90622951533047535</v>
      </c>
      <c r="O27">
        <f t="shared" si="2"/>
        <v>5.6933587741541594</v>
      </c>
      <c r="P27">
        <f t="shared" si="3"/>
        <v>399.98</v>
      </c>
      <c r="Q27">
        <f t="shared" si="4"/>
        <v>271.02311926602158</v>
      </c>
      <c r="R27">
        <f t="shared" si="5"/>
        <v>27.29088076081527</v>
      </c>
      <c r="S27">
        <f t="shared" si="6"/>
        <v>40.276292724668004</v>
      </c>
      <c r="T27">
        <f t="shared" si="7"/>
        <v>7.5058433217305612E-2</v>
      </c>
      <c r="U27">
        <f t="shared" si="8"/>
        <v>4.1022864859530221</v>
      </c>
      <c r="V27">
        <f t="shared" si="9"/>
        <v>7.4303755869920426E-2</v>
      </c>
      <c r="W27">
        <f t="shared" si="10"/>
        <v>4.6507019678188974E-2</v>
      </c>
      <c r="X27">
        <f t="shared" si="11"/>
        <v>62.014593393860515</v>
      </c>
      <c r="Y27">
        <f t="shared" si="12"/>
        <v>23.105903738021141</v>
      </c>
      <c r="Z27">
        <f t="shared" si="13"/>
        <v>23.105903738021141</v>
      </c>
      <c r="AA27">
        <f t="shared" si="14"/>
        <v>2.8378466783757661</v>
      </c>
      <c r="AB27">
        <f t="shared" si="15"/>
        <v>58.017485804271487</v>
      </c>
      <c r="AC27">
        <f t="shared" si="16"/>
        <v>1.6370211471928602</v>
      </c>
      <c r="AD27">
        <f t="shared" si="17"/>
        <v>2.821599599671615</v>
      </c>
      <c r="AE27">
        <f t="shared" si="18"/>
        <v>1.2008255311829059</v>
      </c>
      <c r="AF27">
        <f t="shared" si="19"/>
        <v>-39.964721626073967</v>
      </c>
      <c r="AG27">
        <f t="shared" si="20"/>
        <v>-20.989145020998311</v>
      </c>
      <c r="AH27">
        <f t="shared" si="21"/>
        <v>-1.0612369733577696</v>
      </c>
      <c r="AI27">
        <f t="shared" si="22"/>
        <v>-5.1022656953492174E-4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54022.330434362288</v>
      </c>
      <c r="AO27">
        <f t="shared" si="26"/>
        <v>374.95100000000002</v>
      </c>
      <c r="AP27">
        <f t="shared" si="27"/>
        <v>316.08444300200028</v>
      </c>
      <c r="AQ27">
        <f t="shared" si="28"/>
        <v>0.84300200026670224</v>
      </c>
      <c r="AR27">
        <f t="shared" si="29"/>
        <v>0.16539386051473529</v>
      </c>
      <c r="AS27">
        <v>1690161804.0999999</v>
      </c>
      <c r="AT27">
        <v>399.98</v>
      </c>
      <c r="AU27">
        <v>403.56799999999998</v>
      </c>
      <c r="AV27">
        <v>16.257100000000001</v>
      </c>
      <c r="AW27">
        <v>15.728899999999999</v>
      </c>
      <c r="AX27">
        <v>403.834</v>
      </c>
      <c r="AY27">
        <v>16.525700000000001</v>
      </c>
      <c r="AZ27">
        <v>400.00900000000001</v>
      </c>
      <c r="BA27">
        <v>100.596</v>
      </c>
      <c r="BB27">
        <v>9.9766599999999997E-2</v>
      </c>
      <c r="BC27">
        <v>23.010999999999999</v>
      </c>
      <c r="BD27">
        <v>22.7758</v>
      </c>
      <c r="BE27">
        <v>999.9</v>
      </c>
      <c r="BF27">
        <v>0</v>
      </c>
      <c r="BG27">
        <v>0</v>
      </c>
      <c r="BH27">
        <v>10021.9</v>
      </c>
      <c r="BI27">
        <v>0</v>
      </c>
      <c r="BJ27">
        <v>355.67</v>
      </c>
      <c r="BK27">
        <v>-3.5883799999999999</v>
      </c>
      <c r="BL27">
        <v>406.59</v>
      </c>
      <c r="BM27">
        <v>410.017</v>
      </c>
      <c r="BN27">
        <v>0.52823399999999998</v>
      </c>
      <c r="BO27">
        <v>403.56799999999998</v>
      </c>
      <c r="BP27">
        <v>15.728899999999999</v>
      </c>
      <c r="BQ27">
        <v>1.6353899999999999</v>
      </c>
      <c r="BR27">
        <v>1.58226</v>
      </c>
      <c r="BS27">
        <v>14.2964</v>
      </c>
      <c r="BT27">
        <v>13.787100000000001</v>
      </c>
      <c r="BU27">
        <v>374.95100000000002</v>
      </c>
      <c r="BV27">
        <v>0.89993900000000004</v>
      </c>
      <c r="BW27">
        <v>0.100061</v>
      </c>
      <c r="BX27">
        <v>0</v>
      </c>
      <c r="BY27">
        <v>2.044</v>
      </c>
      <c r="BZ27">
        <v>0</v>
      </c>
      <c r="CA27">
        <v>1299.57</v>
      </c>
      <c r="CB27">
        <v>2894.36</v>
      </c>
      <c r="CC27">
        <v>34.5</v>
      </c>
      <c r="CD27">
        <v>38.375</v>
      </c>
      <c r="CE27">
        <v>36.875</v>
      </c>
      <c r="CF27">
        <v>37.311999999999998</v>
      </c>
      <c r="CG27">
        <v>35.186999999999998</v>
      </c>
      <c r="CH27">
        <v>337.43</v>
      </c>
      <c r="CI27">
        <v>37.520000000000003</v>
      </c>
      <c r="CJ27">
        <v>0</v>
      </c>
      <c r="CK27">
        <v>1690161816.9000001</v>
      </c>
      <c r="CL27">
        <v>0</v>
      </c>
      <c r="CM27">
        <v>1690160938</v>
      </c>
      <c r="CN27" t="s">
        <v>350</v>
      </c>
      <c r="CO27">
        <v>1690160937</v>
      </c>
      <c r="CP27">
        <v>1690160938</v>
      </c>
      <c r="CQ27">
        <v>62</v>
      </c>
      <c r="CR27">
        <v>1.4999999999999999E-2</v>
      </c>
      <c r="CS27">
        <v>-6.0000000000000001E-3</v>
      </c>
      <c r="CT27">
        <v>-3.8540000000000001</v>
      </c>
      <c r="CU27">
        <v>-0.26900000000000002</v>
      </c>
      <c r="CV27">
        <v>404</v>
      </c>
      <c r="CW27">
        <v>16</v>
      </c>
      <c r="CX27">
        <v>0.18</v>
      </c>
      <c r="CY27">
        <v>0.21</v>
      </c>
      <c r="CZ27">
        <v>4.6614579900397004</v>
      </c>
      <c r="DA27">
        <v>0.37680033694293702</v>
      </c>
      <c r="DB27">
        <v>8.1270459365709494E-2</v>
      </c>
      <c r="DC27">
        <v>1</v>
      </c>
      <c r="DD27">
        <v>403.52564999999998</v>
      </c>
      <c r="DE27">
        <v>0.12879699248045001</v>
      </c>
      <c r="DF27">
        <v>4.9393597763271499E-2</v>
      </c>
      <c r="DG27">
        <v>-1</v>
      </c>
      <c r="DH27">
        <v>374.97219047619001</v>
      </c>
      <c r="DI27">
        <v>-0.249767346481056</v>
      </c>
      <c r="DJ27">
        <v>9.3487263735366602E-2</v>
      </c>
      <c r="DK27">
        <v>1</v>
      </c>
      <c r="DL27">
        <v>2</v>
      </c>
      <c r="DM27">
        <v>2</v>
      </c>
      <c r="DN27" t="s">
        <v>351</v>
      </c>
      <c r="DO27">
        <v>2.7316500000000001</v>
      </c>
      <c r="DP27">
        <v>2.8380999999999998</v>
      </c>
      <c r="DQ27">
        <v>9.7820500000000005E-2</v>
      </c>
      <c r="DR27">
        <v>9.7300399999999995E-2</v>
      </c>
      <c r="DS27">
        <v>9.3203099999999997E-2</v>
      </c>
      <c r="DT27">
        <v>8.8267499999999999E-2</v>
      </c>
      <c r="DU27">
        <v>26338.6</v>
      </c>
      <c r="DV27">
        <v>27311.7</v>
      </c>
      <c r="DW27">
        <v>27321.3</v>
      </c>
      <c r="DX27">
        <v>28395.4</v>
      </c>
      <c r="DY27">
        <v>32649.7</v>
      </c>
      <c r="DZ27">
        <v>34440.199999999997</v>
      </c>
      <c r="EA27">
        <v>36520.5</v>
      </c>
      <c r="EB27">
        <v>38445.1</v>
      </c>
      <c r="EC27">
        <v>1.8718999999999999</v>
      </c>
      <c r="ED27">
        <v>2.0416500000000002</v>
      </c>
      <c r="EE27">
        <v>9.3076400000000004E-2</v>
      </c>
      <c r="EF27">
        <v>0</v>
      </c>
      <c r="EG27">
        <v>21.241199999999999</v>
      </c>
      <c r="EH27">
        <v>999.9</v>
      </c>
      <c r="EI27">
        <v>43.511000000000003</v>
      </c>
      <c r="EJ27">
        <v>29.184999999999999</v>
      </c>
      <c r="EK27">
        <v>17.581800000000001</v>
      </c>
      <c r="EL27">
        <v>61.409100000000002</v>
      </c>
      <c r="EM27">
        <v>28.509599999999999</v>
      </c>
      <c r="EN27">
        <v>1</v>
      </c>
      <c r="EO27">
        <v>-0.31202999999999997</v>
      </c>
      <c r="EP27">
        <v>-0.17501900000000001</v>
      </c>
      <c r="EQ27">
        <v>19.996400000000001</v>
      </c>
      <c r="ER27">
        <v>5.2172900000000002</v>
      </c>
      <c r="ES27">
        <v>11.9259</v>
      </c>
      <c r="ET27">
        <v>4.9554499999999999</v>
      </c>
      <c r="EU27">
        <v>3.2974299999999999</v>
      </c>
      <c r="EV27">
        <v>185.9</v>
      </c>
      <c r="EW27">
        <v>9999</v>
      </c>
      <c r="EX27">
        <v>98.7</v>
      </c>
      <c r="EY27">
        <v>6871.5</v>
      </c>
      <c r="EZ27">
        <v>1.85989</v>
      </c>
      <c r="FA27">
        <v>1.85911</v>
      </c>
      <c r="FB27">
        <v>1.8646199999999999</v>
      </c>
      <c r="FC27">
        <v>1.8686799999999999</v>
      </c>
      <c r="FD27">
        <v>1.86354</v>
      </c>
      <c r="FE27">
        <v>1.8635600000000001</v>
      </c>
      <c r="FF27">
        <v>1.8635600000000001</v>
      </c>
      <c r="FG27">
        <v>1.8633200000000001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-3.8540000000000001</v>
      </c>
      <c r="FV27">
        <v>-0.26860000000000001</v>
      </c>
      <c r="FW27">
        <v>-3.8541999999999899</v>
      </c>
      <c r="FX27">
        <v>0</v>
      </c>
      <c r="FY27">
        <v>0</v>
      </c>
      <c r="FZ27">
        <v>0</v>
      </c>
      <c r="GA27">
        <v>-0.26854545454545298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14.5</v>
      </c>
      <c r="GJ27">
        <v>14.4</v>
      </c>
      <c r="GK27">
        <v>1.0461400000000001</v>
      </c>
      <c r="GL27">
        <v>2.5878899999999998</v>
      </c>
      <c r="GM27">
        <v>1.4477500000000001</v>
      </c>
      <c r="GN27">
        <v>2.2985799999999998</v>
      </c>
      <c r="GO27">
        <v>1.5466299999999999</v>
      </c>
      <c r="GP27">
        <v>2.3596200000000001</v>
      </c>
      <c r="GQ27">
        <v>30.8902</v>
      </c>
      <c r="GR27">
        <v>15.209</v>
      </c>
      <c r="GS27">
        <v>18</v>
      </c>
      <c r="GT27">
        <v>388.9</v>
      </c>
      <c r="GU27">
        <v>611.85</v>
      </c>
      <c r="GV27">
        <v>22.3993</v>
      </c>
      <c r="GW27">
        <v>23.273399999999999</v>
      </c>
      <c r="GX27">
        <v>30</v>
      </c>
      <c r="GY27">
        <v>23.2973</v>
      </c>
      <c r="GZ27">
        <v>23.2834</v>
      </c>
      <c r="HA27">
        <v>20.934100000000001</v>
      </c>
      <c r="HB27">
        <v>10</v>
      </c>
      <c r="HC27">
        <v>-30</v>
      </c>
      <c r="HD27">
        <v>22.391200000000001</v>
      </c>
      <c r="HE27">
        <v>403.58600000000001</v>
      </c>
      <c r="HF27">
        <v>0</v>
      </c>
      <c r="HG27">
        <v>100.621</v>
      </c>
      <c r="HH27">
        <v>93.512</v>
      </c>
    </row>
    <row r="28" spans="1:216" x14ac:dyDescent="0.2">
      <c r="A28">
        <v>10</v>
      </c>
      <c r="B28">
        <v>1690161865.0999999</v>
      </c>
      <c r="C28">
        <v>549.09999990463302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1690161865.0999999</v>
      </c>
      <c r="M28">
        <f t="shared" si="0"/>
        <v>8.9178593850346567E-4</v>
      </c>
      <c r="N28">
        <f t="shared" si="1"/>
        <v>0.89178593850346566</v>
      </c>
      <c r="O28">
        <f t="shared" si="2"/>
        <v>4.674621843204104</v>
      </c>
      <c r="P28">
        <f t="shared" si="3"/>
        <v>400.04300000000001</v>
      </c>
      <c r="Q28">
        <f t="shared" si="4"/>
        <v>292.42973575674421</v>
      </c>
      <c r="R28">
        <f t="shared" si="5"/>
        <v>29.44623680612316</v>
      </c>
      <c r="S28">
        <f t="shared" si="6"/>
        <v>40.282363488611999</v>
      </c>
      <c r="T28">
        <f t="shared" si="7"/>
        <v>7.4736462684894131E-2</v>
      </c>
      <c r="U28">
        <f t="shared" si="8"/>
        <v>4.092965932078938</v>
      </c>
      <c r="V28">
        <f t="shared" si="9"/>
        <v>7.398652567807508E-2</v>
      </c>
      <c r="W28">
        <f t="shared" si="10"/>
        <v>4.6308330134952294E-2</v>
      </c>
      <c r="X28">
        <f t="shared" si="11"/>
        <v>41.347442102315902</v>
      </c>
      <c r="Y28">
        <f t="shared" si="12"/>
        <v>22.999411739530796</v>
      </c>
      <c r="Z28">
        <f t="shared" si="13"/>
        <v>22.999411739530796</v>
      </c>
      <c r="AA28">
        <f t="shared" si="14"/>
        <v>2.8196213289379948</v>
      </c>
      <c r="AB28">
        <f t="shared" si="15"/>
        <v>57.936920202967769</v>
      </c>
      <c r="AC28">
        <f t="shared" si="16"/>
        <v>1.6327405785347999</v>
      </c>
      <c r="AD28">
        <f t="shared" si="17"/>
        <v>2.8181349177948958</v>
      </c>
      <c r="AE28">
        <f t="shared" si="18"/>
        <v>1.1868807504031949</v>
      </c>
      <c r="AF28">
        <f t="shared" si="19"/>
        <v>-39.327759888002838</v>
      </c>
      <c r="AG28">
        <f t="shared" si="20"/>
        <v>-1.9223322647957952</v>
      </c>
      <c r="AH28">
        <f t="shared" si="21"/>
        <v>-9.7354247476464664E-2</v>
      </c>
      <c r="AI28">
        <f t="shared" si="22"/>
        <v>-4.2979591976521903E-6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53860.576124410843</v>
      </c>
      <c r="AO28">
        <f t="shared" si="26"/>
        <v>250</v>
      </c>
      <c r="AP28">
        <f t="shared" si="27"/>
        <v>210.74997000119993</v>
      </c>
      <c r="AQ28">
        <f t="shared" si="28"/>
        <v>0.84299988000479975</v>
      </c>
      <c r="AR28">
        <f t="shared" si="29"/>
        <v>0.16538976840926362</v>
      </c>
      <c r="AS28">
        <v>1690161865.0999999</v>
      </c>
      <c r="AT28">
        <v>400.04300000000001</v>
      </c>
      <c r="AU28">
        <v>403.024</v>
      </c>
      <c r="AV28">
        <v>16.214700000000001</v>
      </c>
      <c r="AW28">
        <v>15.694900000000001</v>
      </c>
      <c r="AX28">
        <v>403.89699999999999</v>
      </c>
      <c r="AY28">
        <v>16.4832</v>
      </c>
      <c r="AZ28">
        <v>400.012</v>
      </c>
      <c r="BA28">
        <v>100.595</v>
      </c>
      <c r="BB28">
        <v>0.10008400000000001</v>
      </c>
      <c r="BC28">
        <v>22.9907</v>
      </c>
      <c r="BD28">
        <v>22.729700000000001</v>
      </c>
      <c r="BE28">
        <v>999.9</v>
      </c>
      <c r="BF28">
        <v>0</v>
      </c>
      <c r="BG28">
        <v>0</v>
      </c>
      <c r="BH28">
        <v>9990</v>
      </c>
      <c r="BI28">
        <v>0</v>
      </c>
      <c r="BJ28">
        <v>362.82499999999999</v>
      </c>
      <c r="BK28">
        <v>-2.98062</v>
      </c>
      <c r="BL28">
        <v>406.63600000000002</v>
      </c>
      <c r="BM28">
        <v>409.45</v>
      </c>
      <c r="BN28">
        <v>0.51976599999999995</v>
      </c>
      <c r="BO28">
        <v>403.024</v>
      </c>
      <c r="BP28">
        <v>15.694900000000001</v>
      </c>
      <c r="BQ28">
        <v>1.6311100000000001</v>
      </c>
      <c r="BR28">
        <v>1.57883</v>
      </c>
      <c r="BS28">
        <v>14.2559</v>
      </c>
      <c r="BT28">
        <v>13.7537</v>
      </c>
      <c r="BU28">
        <v>250</v>
      </c>
      <c r="BV28">
        <v>0.90002000000000004</v>
      </c>
      <c r="BW28">
        <v>9.9980399999999997E-2</v>
      </c>
      <c r="BX28">
        <v>0</v>
      </c>
      <c r="BY28">
        <v>2.1829999999999998</v>
      </c>
      <c r="BZ28">
        <v>0</v>
      </c>
      <c r="CA28">
        <v>970.72699999999998</v>
      </c>
      <c r="CB28">
        <v>1929.87</v>
      </c>
      <c r="CC28">
        <v>34.311999999999998</v>
      </c>
      <c r="CD28">
        <v>38.5</v>
      </c>
      <c r="CE28">
        <v>36.811999999999998</v>
      </c>
      <c r="CF28">
        <v>37.436999999999998</v>
      </c>
      <c r="CG28">
        <v>35.061999999999998</v>
      </c>
      <c r="CH28">
        <v>225.01</v>
      </c>
      <c r="CI28">
        <v>25</v>
      </c>
      <c r="CJ28">
        <v>0</v>
      </c>
      <c r="CK28">
        <v>1690161878.0999999</v>
      </c>
      <c r="CL28">
        <v>0</v>
      </c>
      <c r="CM28">
        <v>1690160938</v>
      </c>
      <c r="CN28" t="s">
        <v>350</v>
      </c>
      <c r="CO28">
        <v>1690160937</v>
      </c>
      <c r="CP28">
        <v>1690160938</v>
      </c>
      <c r="CQ28">
        <v>62</v>
      </c>
      <c r="CR28">
        <v>1.4999999999999999E-2</v>
      </c>
      <c r="CS28">
        <v>-6.0000000000000001E-3</v>
      </c>
      <c r="CT28">
        <v>-3.8540000000000001</v>
      </c>
      <c r="CU28">
        <v>-0.26900000000000002</v>
      </c>
      <c r="CV28">
        <v>404</v>
      </c>
      <c r="CW28">
        <v>16</v>
      </c>
      <c r="CX28">
        <v>0.18</v>
      </c>
      <c r="CY28">
        <v>0.21</v>
      </c>
      <c r="CZ28">
        <v>3.9110214981571501</v>
      </c>
      <c r="DA28">
        <v>0.69437247871103003</v>
      </c>
      <c r="DB28">
        <v>9.2129981970916194E-2</v>
      </c>
      <c r="DC28">
        <v>1</v>
      </c>
      <c r="DD28">
        <v>402.99700000000001</v>
      </c>
      <c r="DE28">
        <v>0.23625974025933899</v>
      </c>
      <c r="DF28">
        <v>4.1570364902109198E-2</v>
      </c>
      <c r="DG28">
        <v>-1</v>
      </c>
      <c r="DH28">
        <v>250.00139999999999</v>
      </c>
      <c r="DI28">
        <v>-4.2011960561780699E-2</v>
      </c>
      <c r="DJ28">
        <v>1.33093951778437E-2</v>
      </c>
      <c r="DK28">
        <v>1</v>
      </c>
      <c r="DL28">
        <v>2</v>
      </c>
      <c r="DM28">
        <v>2</v>
      </c>
      <c r="DN28" t="s">
        <v>351</v>
      </c>
      <c r="DO28">
        <v>2.7316799999999999</v>
      </c>
      <c r="DP28">
        <v>2.8381400000000001</v>
      </c>
      <c r="DQ28">
        <v>9.7837999999999994E-2</v>
      </c>
      <c r="DR28">
        <v>9.7206500000000001E-2</v>
      </c>
      <c r="DS28">
        <v>9.3035900000000005E-2</v>
      </c>
      <c r="DT28">
        <v>8.8136500000000007E-2</v>
      </c>
      <c r="DU28">
        <v>26338.9</v>
      </c>
      <c r="DV28">
        <v>27315.3</v>
      </c>
      <c r="DW28">
        <v>27322.1</v>
      </c>
      <c r="DX28">
        <v>28396.2</v>
      </c>
      <c r="DY28">
        <v>32656.7</v>
      </c>
      <c r="DZ28">
        <v>34445.699999999997</v>
      </c>
      <c r="EA28">
        <v>36521.5</v>
      </c>
      <c r="EB28">
        <v>38445.699999999997</v>
      </c>
      <c r="EC28">
        <v>1.87175</v>
      </c>
      <c r="ED28">
        <v>2.0423499999999999</v>
      </c>
      <c r="EE28">
        <v>8.7581599999999996E-2</v>
      </c>
      <c r="EF28">
        <v>0</v>
      </c>
      <c r="EG28">
        <v>21.285699999999999</v>
      </c>
      <c r="EH28">
        <v>999.9</v>
      </c>
      <c r="EI28">
        <v>43.499000000000002</v>
      </c>
      <c r="EJ28">
        <v>29.155000000000001</v>
      </c>
      <c r="EK28">
        <v>17.547499999999999</v>
      </c>
      <c r="EL28">
        <v>61.789099999999998</v>
      </c>
      <c r="EM28">
        <v>28.305299999999999</v>
      </c>
      <c r="EN28">
        <v>1</v>
      </c>
      <c r="EO28">
        <v>-0.31320900000000002</v>
      </c>
      <c r="EP28">
        <v>-0.42772900000000003</v>
      </c>
      <c r="EQ28">
        <v>19.993099999999998</v>
      </c>
      <c r="ER28">
        <v>5.2174399999999999</v>
      </c>
      <c r="ES28">
        <v>11.925800000000001</v>
      </c>
      <c r="ET28">
        <v>4.9554499999999999</v>
      </c>
      <c r="EU28">
        <v>3.29738</v>
      </c>
      <c r="EV28">
        <v>185.9</v>
      </c>
      <c r="EW28">
        <v>9999</v>
      </c>
      <c r="EX28">
        <v>98.7</v>
      </c>
      <c r="EY28">
        <v>6872.7</v>
      </c>
      <c r="EZ28">
        <v>1.85989</v>
      </c>
      <c r="FA28">
        <v>1.8591</v>
      </c>
      <c r="FB28">
        <v>1.8646199999999999</v>
      </c>
      <c r="FC28">
        <v>1.8686499999999999</v>
      </c>
      <c r="FD28">
        <v>1.86355</v>
      </c>
      <c r="FE28">
        <v>1.86355</v>
      </c>
      <c r="FF28">
        <v>1.8635600000000001</v>
      </c>
      <c r="FG28">
        <v>1.8633599999999999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-3.8540000000000001</v>
      </c>
      <c r="FV28">
        <v>-0.26850000000000002</v>
      </c>
      <c r="FW28">
        <v>-3.8541999999999899</v>
      </c>
      <c r="FX28">
        <v>0</v>
      </c>
      <c r="FY28">
        <v>0</v>
      </c>
      <c r="FZ28">
        <v>0</v>
      </c>
      <c r="GA28">
        <v>-0.26854545454545298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15.5</v>
      </c>
      <c r="GJ28">
        <v>15.5</v>
      </c>
      <c r="GK28">
        <v>1.0449200000000001</v>
      </c>
      <c r="GL28">
        <v>2.5854499999999998</v>
      </c>
      <c r="GM28">
        <v>1.4477500000000001</v>
      </c>
      <c r="GN28">
        <v>2.2973599999999998</v>
      </c>
      <c r="GO28">
        <v>1.5466299999999999</v>
      </c>
      <c r="GP28">
        <v>2.4414099999999999</v>
      </c>
      <c r="GQ28">
        <v>30.846900000000002</v>
      </c>
      <c r="GR28">
        <v>15.2178</v>
      </c>
      <c r="GS28">
        <v>18</v>
      </c>
      <c r="GT28">
        <v>388.64</v>
      </c>
      <c r="GU28">
        <v>612.10500000000002</v>
      </c>
      <c r="GV28">
        <v>22.566400000000002</v>
      </c>
      <c r="GW28">
        <v>23.255800000000001</v>
      </c>
      <c r="GX28">
        <v>30.0001</v>
      </c>
      <c r="GY28">
        <v>23.269300000000001</v>
      </c>
      <c r="GZ28">
        <v>23.254200000000001</v>
      </c>
      <c r="HA28">
        <v>20.910799999999998</v>
      </c>
      <c r="HB28">
        <v>10</v>
      </c>
      <c r="HC28">
        <v>-30</v>
      </c>
      <c r="HD28">
        <v>22.569299999999998</v>
      </c>
      <c r="HE28">
        <v>403.005</v>
      </c>
      <c r="HF28">
        <v>0</v>
      </c>
      <c r="HG28">
        <v>100.624</v>
      </c>
      <c r="HH28">
        <v>93.513900000000007</v>
      </c>
    </row>
    <row r="29" spans="1:216" x14ac:dyDescent="0.2">
      <c r="A29">
        <v>11</v>
      </c>
      <c r="B29">
        <v>1690161926.0999999</v>
      </c>
      <c r="C29">
        <v>610.09999990463302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1690161926.0999999</v>
      </c>
      <c r="M29">
        <f t="shared" si="0"/>
        <v>8.7672428703204652E-4</v>
      </c>
      <c r="N29">
        <f t="shared" si="1"/>
        <v>0.87672428703204652</v>
      </c>
      <c r="O29">
        <f t="shared" si="2"/>
        <v>3.983129998287434</v>
      </c>
      <c r="P29">
        <f t="shared" si="3"/>
        <v>400.03699999999998</v>
      </c>
      <c r="Q29">
        <f t="shared" si="4"/>
        <v>306.4612337786653</v>
      </c>
      <c r="R29">
        <f t="shared" si="5"/>
        <v>30.859103638245248</v>
      </c>
      <c r="S29">
        <f t="shared" si="6"/>
        <v>40.281712273756796</v>
      </c>
      <c r="T29">
        <f t="shared" si="7"/>
        <v>7.4030685338350999E-2</v>
      </c>
      <c r="U29">
        <f t="shared" si="8"/>
        <v>4.1005981431599654</v>
      </c>
      <c r="V29">
        <f t="shared" si="9"/>
        <v>7.3296125403448861E-2</v>
      </c>
      <c r="W29">
        <f t="shared" si="10"/>
        <v>4.5875468102319412E-2</v>
      </c>
      <c r="X29">
        <f t="shared" si="11"/>
        <v>29.783985000000001</v>
      </c>
      <c r="Y29">
        <f t="shared" si="12"/>
        <v>22.917965951805545</v>
      </c>
      <c r="Z29">
        <f t="shared" si="13"/>
        <v>22.917965951805545</v>
      </c>
      <c r="AA29">
        <f t="shared" si="14"/>
        <v>2.8057516457258838</v>
      </c>
      <c r="AB29">
        <f t="shared" si="15"/>
        <v>57.882893646354141</v>
      </c>
      <c r="AC29">
        <f t="shared" si="16"/>
        <v>1.62781468782912</v>
      </c>
      <c r="AD29">
        <f t="shared" si="17"/>
        <v>2.8122552023306646</v>
      </c>
      <c r="AE29">
        <f t="shared" si="18"/>
        <v>1.1779369578967638</v>
      </c>
      <c r="AF29">
        <f t="shared" si="19"/>
        <v>-38.663541058113253</v>
      </c>
      <c r="AG29">
        <f t="shared" si="20"/>
        <v>8.4524563626111853</v>
      </c>
      <c r="AH29">
        <f t="shared" si="21"/>
        <v>0.42701693826987758</v>
      </c>
      <c r="AI29">
        <f t="shared" si="22"/>
        <v>-8.2757232190644459E-5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54002.335185591372</v>
      </c>
      <c r="AO29">
        <f t="shared" si="26"/>
        <v>180.09</v>
      </c>
      <c r="AP29">
        <f t="shared" si="27"/>
        <v>151.81530000000001</v>
      </c>
      <c r="AQ29">
        <f t="shared" si="28"/>
        <v>0.8429968349158754</v>
      </c>
      <c r="AR29">
        <f t="shared" si="29"/>
        <v>0.16538389138763951</v>
      </c>
      <c r="AS29">
        <v>1690161926.0999999</v>
      </c>
      <c r="AT29">
        <v>400.03699999999998</v>
      </c>
      <c r="AU29">
        <v>402.60500000000002</v>
      </c>
      <c r="AV29">
        <v>16.165800000000001</v>
      </c>
      <c r="AW29">
        <v>15.6547</v>
      </c>
      <c r="AX29">
        <v>403.89100000000002</v>
      </c>
      <c r="AY29">
        <v>16.4343</v>
      </c>
      <c r="AZ29">
        <v>399.97</v>
      </c>
      <c r="BA29">
        <v>100.595</v>
      </c>
      <c r="BB29">
        <v>9.9966399999999997E-2</v>
      </c>
      <c r="BC29">
        <v>22.956199999999999</v>
      </c>
      <c r="BD29">
        <v>22.676200000000001</v>
      </c>
      <c r="BE29">
        <v>999.9</v>
      </c>
      <c r="BF29">
        <v>0</v>
      </c>
      <c r="BG29">
        <v>0</v>
      </c>
      <c r="BH29">
        <v>10016.200000000001</v>
      </c>
      <c r="BI29">
        <v>0</v>
      </c>
      <c r="BJ29">
        <v>374.06299999999999</v>
      </c>
      <c r="BK29">
        <v>-2.56833</v>
      </c>
      <c r="BL29">
        <v>406.61</v>
      </c>
      <c r="BM29">
        <v>409.00799999999998</v>
      </c>
      <c r="BN29">
        <v>0.51108699999999996</v>
      </c>
      <c r="BO29">
        <v>402.60500000000002</v>
      </c>
      <c r="BP29">
        <v>15.6547</v>
      </c>
      <c r="BQ29">
        <v>1.6262000000000001</v>
      </c>
      <c r="BR29">
        <v>1.5747899999999999</v>
      </c>
      <c r="BS29">
        <v>14.209300000000001</v>
      </c>
      <c r="BT29">
        <v>13.7143</v>
      </c>
      <c r="BU29">
        <v>180.09</v>
      </c>
      <c r="BV29">
        <v>0.90010100000000004</v>
      </c>
      <c r="BW29">
        <v>9.9899500000000002E-2</v>
      </c>
      <c r="BX29">
        <v>0</v>
      </c>
      <c r="BY29">
        <v>1.9463999999999999</v>
      </c>
      <c r="BZ29">
        <v>0</v>
      </c>
      <c r="CA29">
        <v>767.92</v>
      </c>
      <c r="CB29">
        <v>1390.23</v>
      </c>
      <c r="CC29">
        <v>34.125</v>
      </c>
      <c r="CD29">
        <v>38.436999999999998</v>
      </c>
      <c r="CE29">
        <v>36.75</v>
      </c>
      <c r="CF29">
        <v>37.561999999999998</v>
      </c>
      <c r="CG29">
        <v>34.936999999999998</v>
      </c>
      <c r="CH29">
        <v>162.1</v>
      </c>
      <c r="CI29">
        <v>17.989999999999998</v>
      </c>
      <c r="CJ29">
        <v>0</v>
      </c>
      <c r="CK29">
        <v>1690161938.7</v>
      </c>
      <c r="CL29">
        <v>0</v>
      </c>
      <c r="CM29">
        <v>1690160938</v>
      </c>
      <c r="CN29" t="s">
        <v>350</v>
      </c>
      <c r="CO29">
        <v>1690160937</v>
      </c>
      <c r="CP29">
        <v>1690160938</v>
      </c>
      <c r="CQ29">
        <v>62</v>
      </c>
      <c r="CR29">
        <v>1.4999999999999999E-2</v>
      </c>
      <c r="CS29">
        <v>-6.0000000000000001E-3</v>
      </c>
      <c r="CT29">
        <v>-3.8540000000000001</v>
      </c>
      <c r="CU29">
        <v>-0.26900000000000002</v>
      </c>
      <c r="CV29">
        <v>404</v>
      </c>
      <c r="CW29">
        <v>16</v>
      </c>
      <c r="CX29">
        <v>0.18</v>
      </c>
      <c r="CY29">
        <v>0.21</v>
      </c>
      <c r="CZ29">
        <v>3.2122511052390599</v>
      </c>
      <c r="DA29">
        <v>0.58552596210414998</v>
      </c>
      <c r="DB29">
        <v>6.8444755855886497E-2</v>
      </c>
      <c r="DC29">
        <v>1</v>
      </c>
      <c r="DD29">
        <v>402.52042857142902</v>
      </c>
      <c r="DE29">
        <v>0.16464935064997699</v>
      </c>
      <c r="DF29">
        <v>3.6472522506118897E-2</v>
      </c>
      <c r="DG29">
        <v>-1</v>
      </c>
      <c r="DH29">
        <v>180.02500000000001</v>
      </c>
      <c r="DI29">
        <v>0.22855668585405101</v>
      </c>
      <c r="DJ29">
        <v>0.13958402487391</v>
      </c>
      <c r="DK29">
        <v>1</v>
      </c>
      <c r="DL29">
        <v>2</v>
      </c>
      <c r="DM29">
        <v>2</v>
      </c>
      <c r="DN29" t="s">
        <v>351</v>
      </c>
      <c r="DO29">
        <v>2.7315800000000001</v>
      </c>
      <c r="DP29">
        <v>2.8382499999999999</v>
      </c>
      <c r="DQ29">
        <v>9.7841800000000007E-2</v>
      </c>
      <c r="DR29">
        <v>9.7135200000000005E-2</v>
      </c>
      <c r="DS29">
        <v>9.2841599999999996E-2</v>
      </c>
      <c r="DT29">
        <v>8.7979799999999997E-2</v>
      </c>
      <c r="DU29">
        <v>26338.3</v>
      </c>
      <c r="DV29">
        <v>27317.599999999999</v>
      </c>
      <c r="DW29">
        <v>27321.5</v>
      </c>
      <c r="DX29">
        <v>28396.3</v>
      </c>
      <c r="DY29">
        <v>32663</v>
      </c>
      <c r="DZ29">
        <v>34451.5</v>
      </c>
      <c r="EA29">
        <v>36520.699999999997</v>
      </c>
      <c r="EB29">
        <v>38445.599999999999</v>
      </c>
      <c r="EC29">
        <v>1.87192</v>
      </c>
      <c r="ED29">
        <v>2.0430799999999998</v>
      </c>
      <c r="EE29">
        <v>8.4620000000000001E-2</v>
      </c>
      <c r="EF29">
        <v>0</v>
      </c>
      <c r="EG29">
        <v>21.280799999999999</v>
      </c>
      <c r="EH29">
        <v>999.9</v>
      </c>
      <c r="EI29">
        <v>43.511000000000003</v>
      </c>
      <c r="EJ29">
        <v>29.114000000000001</v>
      </c>
      <c r="EK29">
        <v>17.511199999999999</v>
      </c>
      <c r="EL29">
        <v>61.719099999999997</v>
      </c>
      <c r="EM29">
        <v>28.6538</v>
      </c>
      <c r="EN29">
        <v>1</v>
      </c>
      <c r="EO29">
        <v>-0.31382599999999999</v>
      </c>
      <c r="EP29">
        <v>-0.70843400000000001</v>
      </c>
      <c r="EQ29">
        <v>19.987400000000001</v>
      </c>
      <c r="ER29">
        <v>5.21699</v>
      </c>
      <c r="ES29">
        <v>11.9252</v>
      </c>
      <c r="ET29">
        <v>4.9554499999999999</v>
      </c>
      <c r="EU29">
        <v>3.2973300000000001</v>
      </c>
      <c r="EV29">
        <v>185.9</v>
      </c>
      <c r="EW29">
        <v>9999</v>
      </c>
      <c r="EX29">
        <v>98.7</v>
      </c>
      <c r="EY29">
        <v>6874.2</v>
      </c>
      <c r="EZ29">
        <v>1.85989</v>
      </c>
      <c r="FA29">
        <v>1.8591200000000001</v>
      </c>
      <c r="FB29">
        <v>1.86463</v>
      </c>
      <c r="FC29">
        <v>1.8686400000000001</v>
      </c>
      <c r="FD29">
        <v>1.86354</v>
      </c>
      <c r="FE29">
        <v>1.8635600000000001</v>
      </c>
      <c r="FF29">
        <v>1.8635600000000001</v>
      </c>
      <c r="FG29">
        <v>1.8633500000000001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-3.8540000000000001</v>
      </c>
      <c r="FV29">
        <v>-0.26850000000000002</v>
      </c>
      <c r="FW29">
        <v>-3.8541999999999899</v>
      </c>
      <c r="FX29">
        <v>0</v>
      </c>
      <c r="FY29">
        <v>0</v>
      </c>
      <c r="FZ29">
        <v>0</v>
      </c>
      <c r="GA29">
        <v>-0.26854545454545298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16.5</v>
      </c>
      <c r="GJ29">
        <v>16.5</v>
      </c>
      <c r="GK29">
        <v>1.0437000000000001</v>
      </c>
      <c r="GL29">
        <v>2.5964399999999999</v>
      </c>
      <c r="GM29">
        <v>1.4477500000000001</v>
      </c>
      <c r="GN29">
        <v>2.2985799999999998</v>
      </c>
      <c r="GO29">
        <v>1.5466299999999999</v>
      </c>
      <c r="GP29">
        <v>2.3779300000000001</v>
      </c>
      <c r="GQ29">
        <v>30.803699999999999</v>
      </c>
      <c r="GR29">
        <v>15.1915</v>
      </c>
      <c r="GS29">
        <v>18</v>
      </c>
      <c r="GT29">
        <v>388.58</v>
      </c>
      <c r="GU29">
        <v>612.44500000000005</v>
      </c>
      <c r="GV29">
        <v>22.801300000000001</v>
      </c>
      <c r="GW29">
        <v>23.244599999999998</v>
      </c>
      <c r="GX29">
        <v>30.0001</v>
      </c>
      <c r="GY29">
        <v>23.248200000000001</v>
      </c>
      <c r="GZ29">
        <v>23.2303</v>
      </c>
      <c r="HA29">
        <v>20.892900000000001</v>
      </c>
      <c r="HB29">
        <v>10</v>
      </c>
      <c r="HC29">
        <v>-30</v>
      </c>
      <c r="HD29">
        <v>22.8367</v>
      </c>
      <c r="HE29">
        <v>402.589</v>
      </c>
      <c r="HF29">
        <v>0</v>
      </c>
      <c r="HG29">
        <v>100.621</v>
      </c>
      <c r="HH29">
        <v>93.513999999999996</v>
      </c>
    </row>
    <row r="30" spans="1:216" x14ac:dyDescent="0.2">
      <c r="A30">
        <v>12</v>
      </c>
      <c r="B30">
        <v>1690161987.0999999</v>
      </c>
      <c r="C30">
        <v>671.09999990463302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1690161987.0999999</v>
      </c>
      <c r="M30">
        <f t="shared" si="0"/>
        <v>8.6575770440555188E-4</v>
      </c>
      <c r="N30">
        <f t="shared" si="1"/>
        <v>0.86575770440555189</v>
      </c>
      <c r="O30">
        <f t="shared" si="2"/>
        <v>2.7624634478137238</v>
      </c>
      <c r="P30">
        <f t="shared" si="3"/>
        <v>400.04599999999999</v>
      </c>
      <c r="Q30">
        <f t="shared" si="4"/>
        <v>331.96508638174924</v>
      </c>
      <c r="R30">
        <f t="shared" si="5"/>
        <v>33.427873464543644</v>
      </c>
      <c r="S30">
        <f t="shared" si="6"/>
        <v>40.283414179943797</v>
      </c>
      <c r="T30">
        <f t="shared" si="7"/>
        <v>7.2981360102523471E-2</v>
      </c>
      <c r="U30">
        <f t="shared" si="8"/>
        <v>4.0990254878151759</v>
      </c>
      <c r="V30">
        <f t="shared" si="9"/>
        <v>7.226709679939769E-2</v>
      </c>
      <c r="W30">
        <f t="shared" si="10"/>
        <v>4.5230526487248471E-2</v>
      </c>
      <c r="X30">
        <f t="shared" si="11"/>
        <v>20.672732999999997</v>
      </c>
      <c r="Y30">
        <f t="shared" si="12"/>
        <v>22.903689990233058</v>
      </c>
      <c r="Z30">
        <f t="shared" si="13"/>
        <v>22.903689990233058</v>
      </c>
      <c r="AA30">
        <f t="shared" si="14"/>
        <v>2.8033267010484932</v>
      </c>
      <c r="AB30">
        <f t="shared" si="15"/>
        <v>57.649373365909582</v>
      </c>
      <c r="AC30">
        <f t="shared" si="16"/>
        <v>1.6234967315197799</v>
      </c>
      <c r="AD30">
        <f t="shared" si="17"/>
        <v>2.816156771063568</v>
      </c>
      <c r="AE30">
        <f t="shared" si="18"/>
        <v>1.1798299695287133</v>
      </c>
      <c r="AF30">
        <f t="shared" si="19"/>
        <v>-38.179914764284838</v>
      </c>
      <c r="AG30">
        <f t="shared" si="20"/>
        <v>16.664606347256154</v>
      </c>
      <c r="AH30">
        <f t="shared" si="21"/>
        <v>0.84225346273165258</v>
      </c>
      <c r="AI30">
        <f t="shared" si="22"/>
        <v>-3.219542970356315E-4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53970.283295854359</v>
      </c>
      <c r="AO30">
        <f t="shared" si="26"/>
        <v>124.99</v>
      </c>
      <c r="AP30">
        <f t="shared" si="27"/>
        <v>105.36689999999999</v>
      </c>
      <c r="AQ30">
        <f t="shared" si="28"/>
        <v>0.84300264021121685</v>
      </c>
      <c r="AR30">
        <f t="shared" si="29"/>
        <v>0.16539509560764859</v>
      </c>
      <c r="AS30">
        <v>1690161987.0999999</v>
      </c>
      <c r="AT30">
        <v>400.04599999999999</v>
      </c>
      <c r="AU30">
        <v>401.88799999999998</v>
      </c>
      <c r="AV30">
        <v>16.122599999999998</v>
      </c>
      <c r="AW30">
        <v>15.617900000000001</v>
      </c>
      <c r="AX30">
        <v>403.90100000000001</v>
      </c>
      <c r="AY30">
        <v>16.391200000000001</v>
      </c>
      <c r="AZ30">
        <v>399.99299999999999</v>
      </c>
      <c r="BA30">
        <v>100.59699999999999</v>
      </c>
      <c r="BB30">
        <v>9.9955299999999997E-2</v>
      </c>
      <c r="BC30">
        <v>22.979099999999999</v>
      </c>
      <c r="BD30">
        <v>22.6844</v>
      </c>
      <c r="BE30">
        <v>999.9</v>
      </c>
      <c r="BF30">
        <v>0</v>
      </c>
      <c r="BG30">
        <v>0</v>
      </c>
      <c r="BH30">
        <v>10010.6</v>
      </c>
      <c r="BI30">
        <v>0</v>
      </c>
      <c r="BJ30">
        <v>381.31900000000002</v>
      </c>
      <c r="BK30">
        <v>-1.8410299999999999</v>
      </c>
      <c r="BL30">
        <v>406.60199999999998</v>
      </c>
      <c r="BM30">
        <v>408.26400000000001</v>
      </c>
      <c r="BN30">
        <v>0.50472300000000003</v>
      </c>
      <c r="BO30">
        <v>401.88799999999998</v>
      </c>
      <c r="BP30">
        <v>15.617900000000001</v>
      </c>
      <c r="BQ30">
        <v>1.62188</v>
      </c>
      <c r="BR30">
        <v>1.57111</v>
      </c>
      <c r="BS30">
        <v>14.1683</v>
      </c>
      <c r="BT30">
        <v>13.6783</v>
      </c>
      <c r="BU30">
        <v>124.99</v>
      </c>
      <c r="BV30">
        <v>0.89993900000000004</v>
      </c>
      <c r="BW30">
        <v>0.100061</v>
      </c>
      <c r="BX30">
        <v>0</v>
      </c>
      <c r="BY30">
        <v>2.2404000000000002</v>
      </c>
      <c r="BZ30">
        <v>0</v>
      </c>
      <c r="CA30">
        <v>593.00699999999995</v>
      </c>
      <c r="CB30">
        <v>964.83600000000001</v>
      </c>
      <c r="CC30">
        <v>33.875</v>
      </c>
      <c r="CD30">
        <v>38.436999999999998</v>
      </c>
      <c r="CE30">
        <v>36.561999999999998</v>
      </c>
      <c r="CF30">
        <v>37.561999999999998</v>
      </c>
      <c r="CG30">
        <v>34.75</v>
      </c>
      <c r="CH30">
        <v>112.48</v>
      </c>
      <c r="CI30">
        <v>12.51</v>
      </c>
      <c r="CJ30">
        <v>0</v>
      </c>
      <c r="CK30">
        <v>1690161999.9000001</v>
      </c>
      <c r="CL30">
        <v>0</v>
      </c>
      <c r="CM30">
        <v>1690160938</v>
      </c>
      <c r="CN30" t="s">
        <v>350</v>
      </c>
      <c r="CO30">
        <v>1690160937</v>
      </c>
      <c r="CP30">
        <v>1690160938</v>
      </c>
      <c r="CQ30">
        <v>62</v>
      </c>
      <c r="CR30">
        <v>1.4999999999999999E-2</v>
      </c>
      <c r="CS30">
        <v>-6.0000000000000001E-3</v>
      </c>
      <c r="CT30">
        <v>-3.8540000000000001</v>
      </c>
      <c r="CU30">
        <v>-0.26900000000000002</v>
      </c>
      <c r="CV30">
        <v>404</v>
      </c>
      <c r="CW30">
        <v>16</v>
      </c>
      <c r="CX30">
        <v>0.18</v>
      </c>
      <c r="CY30">
        <v>0.21</v>
      </c>
      <c r="CZ30">
        <v>2.32432675342088</v>
      </c>
      <c r="DA30">
        <v>3.4540839428443999E-3</v>
      </c>
      <c r="DB30">
        <v>6.1641032200665399E-2</v>
      </c>
      <c r="DC30">
        <v>1</v>
      </c>
      <c r="DD30">
        <v>401.92566666666698</v>
      </c>
      <c r="DE30">
        <v>-0.22293506493538001</v>
      </c>
      <c r="DF30">
        <v>5.21027678026676E-2</v>
      </c>
      <c r="DG30">
        <v>-1</v>
      </c>
      <c r="DH30">
        <v>124.992095238095</v>
      </c>
      <c r="DI30">
        <v>9.6940702388095806E-3</v>
      </c>
      <c r="DJ30">
        <v>4.8097595416069601E-3</v>
      </c>
      <c r="DK30">
        <v>1</v>
      </c>
      <c r="DL30">
        <v>2</v>
      </c>
      <c r="DM30">
        <v>2</v>
      </c>
      <c r="DN30" t="s">
        <v>351</v>
      </c>
      <c r="DO30">
        <v>2.7316600000000002</v>
      </c>
      <c r="DP30">
        <v>2.83819</v>
      </c>
      <c r="DQ30">
        <v>9.7849699999999998E-2</v>
      </c>
      <c r="DR30">
        <v>9.7009600000000001E-2</v>
      </c>
      <c r="DS30">
        <v>9.2671199999999995E-2</v>
      </c>
      <c r="DT30">
        <v>8.7837499999999999E-2</v>
      </c>
      <c r="DU30">
        <v>26338</v>
      </c>
      <c r="DV30">
        <v>27321.200000000001</v>
      </c>
      <c r="DW30">
        <v>27321.4</v>
      </c>
      <c r="DX30">
        <v>28396</v>
      </c>
      <c r="DY30">
        <v>32668.799999999999</v>
      </c>
      <c r="DZ30">
        <v>34456.6</v>
      </c>
      <c r="EA30">
        <v>36520.300000000003</v>
      </c>
      <c r="EB30">
        <v>38445.300000000003</v>
      </c>
      <c r="EC30">
        <v>1.87202</v>
      </c>
      <c r="ED30">
        <v>2.0433500000000002</v>
      </c>
      <c r="EE30">
        <v>8.6296300000000006E-2</v>
      </c>
      <c r="EF30">
        <v>0</v>
      </c>
      <c r="EG30">
        <v>21.261500000000002</v>
      </c>
      <c r="EH30">
        <v>999.9</v>
      </c>
      <c r="EI30">
        <v>43.475000000000001</v>
      </c>
      <c r="EJ30">
        <v>29.084</v>
      </c>
      <c r="EK30">
        <v>17.464600000000001</v>
      </c>
      <c r="EL30">
        <v>61.739100000000001</v>
      </c>
      <c r="EM30">
        <v>28.6538</v>
      </c>
      <c r="EN30">
        <v>1</v>
      </c>
      <c r="EO30">
        <v>-0.31450499999999998</v>
      </c>
      <c r="EP30">
        <v>-0.80728800000000001</v>
      </c>
      <c r="EQ30">
        <v>19.985199999999999</v>
      </c>
      <c r="ER30">
        <v>5.2174399999999999</v>
      </c>
      <c r="ES30">
        <v>11.925800000000001</v>
      </c>
      <c r="ET30">
        <v>4.9543999999999997</v>
      </c>
      <c r="EU30">
        <v>3.2972800000000002</v>
      </c>
      <c r="EV30">
        <v>185.9</v>
      </c>
      <c r="EW30">
        <v>9999</v>
      </c>
      <c r="EX30">
        <v>98.7</v>
      </c>
      <c r="EY30">
        <v>6875.4</v>
      </c>
      <c r="EZ30">
        <v>1.85989</v>
      </c>
      <c r="FA30">
        <v>1.85911</v>
      </c>
      <c r="FB30">
        <v>1.8646199999999999</v>
      </c>
      <c r="FC30">
        <v>1.86863</v>
      </c>
      <c r="FD30">
        <v>1.8635299999999999</v>
      </c>
      <c r="FE30">
        <v>1.8635600000000001</v>
      </c>
      <c r="FF30">
        <v>1.8635600000000001</v>
      </c>
      <c r="FG30">
        <v>1.86334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-3.855</v>
      </c>
      <c r="FV30">
        <v>-0.26860000000000001</v>
      </c>
      <c r="FW30">
        <v>-3.8541999999999899</v>
      </c>
      <c r="FX30">
        <v>0</v>
      </c>
      <c r="FY30">
        <v>0</v>
      </c>
      <c r="FZ30">
        <v>0</v>
      </c>
      <c r="GA30">
        <v>-0.26854545454545298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17.5</v>
      </c>
      <c r="GJ30">
        <v>17.5</v>
      </c>
      <c r="GK30">
        <v>1.0424800000000001</v>
      </c>
      <c r="GL30">
        <v>2.5891099999999998</v>
      </c>
      <c r="GM30">
        <v>1.4489700000000001</v>
      </c>
      <c r="GN30">
        <v>2.2973599999999998</v>
      </c>
      <c r="GO30">
        <v>1.5466299999999999</v>
      </c>
      <c r="GP30">
        <v>2.4157700000000002</v>
      </c>
      <c r="GQ30">
        <v>30.782</v>
      </c>
      <c r="GR30">
        <v>15.1915</v>
      </c>
      <c r="GS30">
        <v>18</v>
      </c>
      <c r="GT30">
        <v>388.49099999999999</v>
      </c>
      <c r="GU30">
        <v>612.41399999999999</v>
      </c>
      <c r="GV30">
        <v>23.052299999999999</v>
      </c>
      <c r="GW30">
        <v>23.2316</v>
      </c>
      <c r="GX30">
        <v>30</v>
      </c>
      <c r="GY30">
        <v>23.228100000000001</v>
      </c>
      <c r="GZ30">
        <v>23.207799999999999</v>
      </c>
      <c r="HA30">
        <v>20.8643</v>
      </c>
      <c r="HB30">
        <v>10</v>
      </c>
      <c r="HC30">
        <v>-30</v>
      </c>
      <c r="HD30">
        <v>23.064299999999999</v>
      </c>
      <c r="HE30">
        <v>401.83</v>
      </c>
      <c r="HF30">
        <v>0</v>
      </c>
      <c r="HG30">
        <v>100.62</v>
      </c>
      <c r="HH30">
        <v>93.513000000000005</v>
      </c>
    </row>
    <row r="31" spans="1:216" x14ac:dyDescent="0.2">
      <c r="A31">
        <v>13</v>
      </c>
      <c r="B31">
        <v>1690162048.0999999</v>
      </c>
      <c r="C31">
        <v>732.09999990463302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1690162048.0999999</v>
      </c>
      <c r="M31">
        <f t="shared" si="0"/>
        <v>8.4033033131920517E-4</v>
      </c>
      <c r="N31">
        <f t="shared" si="1"/>
        <v>0.8403303313192052</v>
      </c>
      <c r="O31">
        <f t="shared" si="2"/>
        <v>2.3563078158961681</v>
      </c>
      <c r="P31">
        <f t="shared" si="3"/>
        <v>400.03300000000002</v>
      </c>
      <c r="Q31">
        <f t="shared" si="4"/>
        <v>339.15148559659269</v>
      </c>
      <c r="R31">
        <f t="shared" si="5"/>
        <v>34.151474673416445</v>
      </c>
      <c r="S31">
        <f t="shared" si="6"/>
        <v>40.282049314921402</v>
      </c>
      <c r="T31">
        <f t="shared" si="7"/>
        <v>7.0661645293086925E-2</v>
      </c>
      <c r="U31">
        <f t="shared" si="8"/>
        <v>4.0990254878151759</v>
      </c>
      <c r="V31">
        <f t="shared" si="9"/>
        <v>6.9991841342131239E-2</v>
      </c>
      <c r="W31">
        <f t="shared" si="10"/>
        <v>4.3804550755238987E-2</v>
      </c>
      <c r="X31">
        <f t="shared" si="11"/>
        <v>16.563271035546677</v>
      </c>
      <c r="Y31">
        <f t="shared" si="12"/>
        <v>22.895419255126825</v>
      </c>
      <c r="Z31">
        <f t="shared" si="13"/>
        <v>22.895419255126825</v>
      </c>
      <c r="AA31">
        <f t="shared" si="14"/>
        <v>2.8019226557050572</v>
      </c>
      <c r="AB31">
        <f t="shared" si="15"/>
        <v>57.490970269894639</v>
      </c>
      <c r="AC31">
        <f t="shared" si="16"/>
        <v>1.6194867491482399</v>
      </c>
      <c r="AD31">
        <f t="shared" si="17"/>
        <v>2.8169410631712548</v>
      </c>
      <c r="AE31">
        <f t="shared" si="18"/>
        <v>1.1824359065568173</v>
      </c>
      <c r="AF31">
        <f t="shared" si="19"/>
        <v>-37.058567611176947</v>
      </c>
      <c r="AG31">
        <f t="shared" si="20"/>
        <v>19.508867137144218</v>
      </c>
      <c r="AH31">
        <f t="shared" si="21"/>
        <v>0.9859882043336653</v>
      </c>
      <c r="AI31">
        <f t="shared" si="22"/>
        <v>-4.4123415238672692E-4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53969.444522289603</v>
      </c>
      <c r="AO31">
        <f t="shared" si="26"/>
        <v>100.145</v>
      </c>
      <c r="AP31">
        <f t="shared" si="27"/>
        <v>84.422384992511226</v>
      </c>
      <c r="AQ31">
        <f t="shared" si="28"/>
        <v>0.84300149775336986</v>
      </c>
      <c r="AR31">
        <f t="shared" si="29"/>
        <v>0.16539289066400398</v>
      </c>
      <c r="AS31">
        <v>1690162048.0999999</v>
      </c>
      <c r="AT31">
        <v>400.03300000000002</v>
      </c>
      <c r="AU31">
        <v>401.62799999999999</v>
      </c>
      <c r="AV31">
        <v>16.082799999999999</v>
      </c>
      <c r="AW31">
        <v>15.593</v>
      </c>
      <c r="AX31">
        <v>403.887</v>
      </c>
      <c r="AY31">
        <v>16.351400000000002</v>
      </c>
      <c r="AZ31">
        <v>400.072</v>
      </c>
      <c r="BA31">
        <v>100.59699999999999</v>
      </c>
      <c r="BB31">
        <v>9.9815799999999996E-2</v>
      </c>
      <c r="BC31">
        <v>22.983699999999999</v>
      </c>
      <c r="BD31">
        <v>22.684899999999999</v>
      </c>
      <c r="BE31">
        <v>999.9</v>
      </c>
      <c r="BF31">
        <v>0</v>
      </c>
      <c r="BG31">
        <v>0</v>
      </c>
      <c r="BH31">
        <v>10010.6</v>
      </c>
      <c r="BI31">
        <v>0</v>
      </c>
      <c r="BJ31">
        <v>391.53800000000001</v>
      </c>
      <c r="BK31">
        <v>-1.5948800000000001</v>
      </c>
      <c r="BL31">
        <v>406.572</v>
      </c>
      <c r="BM31">
        <v>407.99</v>
      </c>
      <c r="BN31">
        <v>0.489759</v>
      </c>
      <c r="BO31">
        <v>401.62799999999999</v>
      </c>
      <c r="BP31">
        <v>15.593</v>
      </c>
      <c r="BQ31">
        <v>1.61788</v>
      </c>
      <c r="BR31">
        <v>1.5686100000000001</v>
      </c>
      <c r="BS31">
        <v>14.130100000000001</v>
      </c>
      <c r="BT31">
        <v>13.6539</v>
      </c>
      <c r="BU31">
        <v>100.145</v>
      </c>
      <c r="BV31">
        <v>0.899949</v>
      </c>
      <c r="BW31">
        <v>0.100051</v>
      </c>
      <c r="BX31">
        <v>0</v>
      </c>
      <c r="BY31">
        <v>1.9916</v>
      </c>
      <c r="BZ31">
        <v>0</v>
      </c>
      <c r="CA31">
        <v>516.16600000000005</v>
      </c>
      <c r="CB31">
        <v>773.05100000000004</v>
      </c>
      <c r="CC31">
        <v>33.625</v>
      </c>
      <c r="CD31">
        <v>38.311999999999998</v>
      </c>
      <c r="CE31">
        <v>36.375</v>
      </c>
      <c r="CF31">
        <v>37.5</v>
      </c>
      <c r="CG31">
        <v>34.561999999999998</v>
      </c>
      <c r="CH31">
        <v>90.13</v>
      </c>
      <c r="CI31">
        <v>10.02</v>
      </c>
      <c r="CJ31">
        <v>0</v>
      </c>
      <c r="CK31">
        <v>1690162061.0999999</v>
      </c>
      <c r="CL31">
        <v>0</v>
      </c>
      <c r="CM31">
        <v>1690160938</v>
      </c>
      <c r="CN31" t="s">
        <v>350</v>
      </c>
      <c r="CO31">
        <v>1690160937</v>
      </c>
      <c r="CP31">
        <v>1690160938</v>
      </c>
      <c r="CQ31">
        <v>62</v>
      </c>
      <c r="CR31">
        <v>1.4999999999999999E-2</v>
      </c>
      <c r="CS31">
        <v>-6.0000000000000001E-3</v>
      </c>
      <c r="CT31">
        <v>-3.8540000000000001</v>
      </c>
      <c r="CU31">
        <v>-0.26900000000000002</v>
      </c>
      <c r="CV31">
        <v>404</v>
      </c>
      <c r="CW31">
        <v>16</v>
      </c>
      <c r="CX31">
        <v>0.18</v>
      </c>
      <c r="CY31">
        <v>0.21</v>
      </c>
      <c r="CZ31">
        <v>1.91315668614441</v>
      </c>
      <c r="DA31">
        <v>0.27255875514667599</v>
      </c>
      <c r="DB31">
        <v>4.9464160653548798E-2</v>
      </c>
      <c r="DC31">
        <v>1</v>
      </c>
      <c r="DD31">
        <v>401.59634999999997</v>
      </c>
      <c r="DE31">
        <v>-5.7338345863893199E-2</v>
      </c>
      <c r="DF31">
        <v>3.3563782563952399E-2</v>
      </c>
      <c r="DG31">
        <v>-1</v>
      </c>
      <c r="DH31">
        <v>100.014495</v>
      </c>
      <c r="DI31">
        <v>7.42549881150351E-2</v>
      </c>
      <c r="DJ31">
        <v>0.161893194653141</v>
      </c>
      <c r="DK31">
        <v>1</v>
      </c>
      <c r="DL31">
        <v>2</v>
      </c>
      <c r="DM31">
        <v>2</v>
      </c>
      <c r="DN31" t="s">
        <v>351</v>
      </c>
      <c r="DO31">
        <v>2.7319</v>
      </c>
      <c r="DP31">
        <v>2.83805</v>
      </c>
      <c r="DQ31">
        <v>9.7851800000000003E-2</v>
      </c>
      <c r="DR31">
        <v>9.69666E-2</v>
      </c>
      <c r="DS31">
        <v>9.2512899999999995E-2</v>
      </c>
      <c r="DT31">
        <v>8.77415E-2</v>
      </c>
      <c r="DU31">
        <v>26338.799999999999</v>
      </c>
      <c r="DV31">
        <v>27324.5</v>
      </c>
      <c r="DW31">
        <v>27322.3</v>
      </c>
      <c r="DX31">
        <v>28398.1</v>
      </c>
      <c r="DY31">
        <v>32675.599999999999</v>
      </c>
      <c r="DZ31">
        <v>34462.699999999997</v>
      </c>
      <c r="EA31">
        <v>36521.4</v>
      </c>
      <c r="EB31">
        <v>38448.1</v>
      </c>
      <c r="EC31">
        <v>1.87235</v>
      </c>
      <c r="ED31">
        <v>2.0435699999999999</v>
      </c>
      <c r="EE31">
        <v>8.63709E-2</v>
      </c>
      <c r="EF31">
        <v>0</v>
      </c>
      <c r="EG31">
        <v>21.2607</v>
      </c>
      <c r="EH31">
        <v>999.9</v>
      </c>
      <c r="EI31">
        <v>43.475000000000001</v>
      </c>
      <c r="EJ31">
        <v>29.044</v>
      </c>
      <c r="EK31">
        <v>17.424900000000001</v>
      </c>
      <c r="EL31">
        <v>61.609099999999998</v>
      </c>
      <c r="EM31">
        <v>28.5337</v>
      </c>
      <c r="EN31">
        <v>1</v>
      </c>
      <c r="EO31">
        <v>-0.31573200000000001</v>
      </c>
      <c r="EP31">
        <v>-0.54090700000000003</v>
      </c>
      <c r="EQ31">
        <v>19.993099999999998</v>
      </c>
      <c r="ER31">
        <v>5.2183400000000004</v>
      </c>
      <c r="ES31">
        <v>11.925800000000001</v>
      </c>
      <c r="ET31">
        <v>4.9557500000000001</v>
      </c>
      <c r="EU31">
        <v>3.2976299999999998</v>
      </c>
      <c r="EV31">
        <v>185.9</v>
      </c>
      <c r="EW31">
        <v>9999</v>
      </c>
      <c r="EX31">
        <v>98.8</v>
      </c>
      <c r="EY31">
        <v>6876.8</v>
      </c>
      <c r="EZ31">
        <v>1.85989</v>
      </c>
      <c r="FA31">
        <v>1.85911</v>
      </c>
      <c r="FB31">
        <v>1.86463</v>
      </c>
      <c r="FC31">
        <v>1.8686499999999999</v>
      </c>
      <c r="FD31">
        <v>1.8635600000000001</v>
      </c>
      <c r="FE31">
        <v>1.8635600000000001</v>
      </c>
      <c r="FF31">
        <v>1.8635600000000001</v>
      </c>
      <c r="FG31">
        <v>1.86334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-3.8540000000000001</v>
      </c>
      <c r="FV31">
        <v>-0.26860000000000001</v>
      </c>
      <c r="FW31">
        <v>-3.8541999999999899</v>
      </c>
      <c r="FX31">
        <v>0</v>
      </c>
      <c r="FY31">
        <v>0</v>
      </c>
      <c r="FZ31">
        <v>0</v>
      </c>
      <c r="GA31">
        <v>-0.26854545454545298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18.5</v>
      </c>
      <c r="GJ31">
        <v>18.5</v>
      </c>
      <c r="GK31">
        <v>1.0412600000000001</v>
      </c>
      <c r="GL31">
        <v>2.5903299999999998</v>
      </c>
      <c r="GM31">
        <v>1.4489700000000001</v>
      </c>
      <c r="GN31">
        <v>2.2973599999999998</v>
      </c>
      <c r="GO31">
        <v>1.5466299999999999</v>
      </c>
      <c r="GP31">
        <v>2.3718300000000001</v>
      </c>
      <c r="GQ31">
        <v>30.738800000000001</v>
      </c>
      <c r="GR31">
        <v>15.173999999999999</v>
      </c>
      <c r="GS31">
        <v>18</v>
      </c>
      <c r="GT31">
        <v>388.51799999999997</v>
      </c>
      <c r="GU31">
        <v>612.375</v>
      </c>
      <c r="GV31">
        <v>22.7684</v>
      </c>
      <c r="GW31">
        <v>23.218</v>
      </c>
      <c r="GX31">
        <v>30</v>
      </c>
      <c r="GY31">
        <v>23.209299999999999</v>
      </c>
      <c r="GZ31">
        <v>23.188400000000001</v>
      </c>
      <c r="HA31">
        <v>20.8523</v>
      </c>
      <c r="HB31">
        <v>10</v>
      </c>
      <c r="HC31">
        <v>-30</v>
      </c>
      <c r="HD31">
        <v>22.787800000000001</v>
      </c>
      <c r="HE31">
        <v>401.536</v>
      </c>
      <c r="HF31">
        <v>0</v>
      </c>
      <c r="HG31">
        <v>100.624</v>
      </c>
      <c r="HH31">
        <v>93.519900000000007</v>
      </c>
    </row>
    <row r="32" spans="1:216" x14ac:dyDescent="0.2">
      <c r="A32">
        <v>14</v>
      </c>
      <c r="B32">
        <v>1690162109.0999999</v>
      </c>
      <c r="C32">
        <v>793.09999990463302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1690162109.0999999</v>
      </c>
      <c r="M32">
        <f t="shared" si="0"/>
        <v>8.369156426652199E-4</v>
      </c>
      <c r="N32">
        <f t="shared" si="1"/>
        <v>0.83691564266521989</v>
      </c>
      <c r="O32">
        <f t="shared" si="2"/>
        <v>1.5656878594901982</v>
      </c>
      <c r="P32">
        <f t="shared" si="3"/>
        <v>400.024</v>
      </c>
      <c r="Q32">
        <f t="shared" si="4"/>
        <v>356.94382302012446</v>
      </c>
      <c r="R32">
        <f t="shared" si="5"/>
        <v>35.943170683187795</v>
      </c>
      <c r="S32">
        <f t="shared" si="6"/>
        <v>40.2812150879016</v>
      </c>
      <c r="T32">
        <f t="shared" si="7"/>
        <v>7.0486413649203758E-2</v>
      </c>
      <c r="U32">
        <f t="shared" si="8"/>
        <v>4.0939331417654827</v>
      </c>
      <c r="V32">
        <f t="shared" si="9"/>
        <v>6.9819090149145516E-2</v>
      </c>
      <c r="W32">
        <f t="shared" si="10"/>
        <v>4.3696361006349993E-2</v>
      </c>
      <c r="X32">
        <f t="shared" si="11"/>
        <v>12.428272939960079</v>
      </c>
      <c r="Y32">
        <f t="shared" si="12"/>
        <v>22.865531453629988</v>
      </c>
      <c r="Z32">
        <f t="shared" si="13"/>
        <v>22.865531453629988</v>
      </c>
      <c r="AA32">
        <f t="shared" si="14"/>
        <v>2.7968540104545458</v>
      </c>
      <c r="AB32">
        <f t="shared" si="15"/>
        <v>57.420106359718012</v>
      </c>
      <c r="AC32">
        <f t="shared" si="16"/>
        <v>1.6162572720921298</v>
      </c>
      <c r="AD32">
        <f t="shared" si="17"/>
        <v>2.8147932397874911</v>
      </c>
      <c r="AE32">
        <f t="shared" si="18"/>
        <v>1.1805967383624161</v>
      </c>
      <c r="AF32">
        <f t="shared" si="19"/>
        <v>-36.907979841536196</v>
      </c>
      <c r="AG32">
        <f t="shared" si="20"/>
        <v>23.300258048236085</v>
      </c>
      <c r="AH32">
        <f t="shared" si="21"/>
        <v>1.1788179652437318</v>
      </c>
      <c r="AI32">
        <f t="shared" si="22"/>
        <v>-6.3088809629974207E-4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53881.352322315157</v>
      </c>
      <c r="AO32">
        <f t="shared" si="26"/>
        <v>75.143500000000003</v>
      </c>
      <c r="AP32">
        <f t="shared" si="27"/>
        <v>63.346120487025949</v>
      </c>
      <c r="AQ32">
        <f t="shared" si="28"/>
        <v>0.84300199600798398</v>
      </c>
      <c r="AR32">
        <f t="shared" si="29"/>
        <v>0.16539385229540918</v>
      </c>
      <c r="AS32">
        <v>1690162109.0999999</v>
      </c>
      <c r="AT32">
        <v>400.024</v>
      </c>
      <c r="AU32">
        <v>401.15</v>
      </c>
      <c r="AV32">
        <v>16.050699999999999</v>
      </c>
      <c r="AW32">
        <v>15.562799999999999</v>
      </c>
      <c r="AX32">
        <v>403.87799999999999</v>
      </c>
      <c r="AY32">
        <v>16.319299999999998</v>
      </c>
      <c r="AZ32">
        <v>400.01100000000002</v>
      </c>
      <c r="BA32">
        <v>100.59699999999999</v>
      </c>
      <c r="BB32">
        <v>9.9995899999999999E-2</v>
      </c>
      <c r="BC32">
        <v>22.9711</v>
      </c>
      <c r="BD32">
        <v>22.668900000000001</v>
      </c>
      <c r="BE32">
        <v>999.9</v>
      </c>
      <c r="BF32">
        <v>0</v>
      </c>
      <c r="BG32">
        <v>0</v>
      </c>
      <c r="BH32">
        <v>9993.1200000000008</v>
      </c>
      <c r="BI32">
        <v>0</v>
      </c>
      <c r="BJ32">
        <v>400.358</v>
      </c>
      <c r="BK32">
        <v>-1.12601</v>
      </c>
      <c r="BL32">
        <v>406.54899999999998</v>
      </c>
      <c r="BM32">
        <v>407.49099999999999</v>
      </c>
      <c r="BN32">
        <v>0.48796800000000001</v>
      </c>
      <c r="BO32">
        <v>401.15</v>
      </c>
      <c r="BP32">
        <v>15.562799999999999</v>
      </c>
      <c r="BQ32">
        <v>1.61466</v>
      </c>
      <c r="BR32">
        <v>1.5655699999999999</v>
      </c>
      <c r="BS32">
        <v>14.099399999999999</v>
      </c>
      <c r="BT32">
        <v>13.6241</v>
      </c>
      <c r="BU32">
        <v>75.143500000000003</v>
      </c>
      <c r="BV32">
        <v>0.89996500000000001</v>
      </c>
      <c r="BW32">
        <v>0.100035</v>
      </c>
      <c r="BX32">
        <v>0</v>
      </c>
      <c r="BY32">
        <v>2.1682999999999999</v>
      </c>
      <c r="BZ32">
        <v>0</v>
      </c>
      <c r="CA32">
        <v>435.15699999999998</v>
      </c>
      <c r="CB32">
        <v>580.05799999999999</v>
      </c>
      <c r="CC32">
        <v>33.436999999999998</v>
      </c>
      <c r="CD32">
        <v>38.186999999999998</v>
      </c>
      <c r="CE32">
        <v>36.186999999999998</v>
      </c>
      <c r="CF32">
        <v>37.436999999999998</v>
      </c>
      <c r="CG32">
        <v>34.375</v>
      </c>
      <c r="CH32">
        <v>67.63</v>
      </c>
      <c r="CI32">
        <v>7.52</v>
      </c>
      <c r="CJ32">
        <v>0</v>
      </c>
      <c r="CK32">
        <v>1690162121.7</v>
      </c>
      <c r="CL32">
        <v>0</v>
      </c>
      <c r="CM32">
        <v>1690160938</v>
      </c>
      <c r="CN32" t="s">
        <v>350</v>
      </c>
      <c r="CO32">
        <v>1690160937</v>
      </c>
      <c r="CP32">
        <v>1690160938</v>
      </c>
      <c r="CQ32">
        <v>62</v>
      </c>
      <c r="CR32">
        <v>1.4999999999999999E-2</v>
      </c>
      <c r="CS32">
        <v>-6.0000000000000001E-3</v>
      </c>
      <c r="CT32">
        <v>-3.8540000000000001</v>
      </c>
      <c r="CU32">
        <v>-0.26900000000000002</v>
      </c>
      <c r="CV32">
        <v>404</v>
      </c>
      <c r="CW32">
        <v>16</v>
      </c>
      <c r="CX32">
        <v>0.18</v>
      </c>
      <c r="CY32">
        <v>0.21</v>
      </c>
      <c r="CZ32">
        <v>1.36110303970847</v>
      </c>
      <c r="DA32">
        <v>2.4094994890149E-3</v>
      </c>
      <c r="DB32">
        <v>4.2945938831325699E-2</v>
      </c>
      <c r="DC32">
        <v>1</v>
      </c>
      <c r="DD32">
        <v>401.21342857142901</v>
      </c>
      <c r="DE32">
        <v>-0.21724675324680701</v>
      </c>
      <c r="DF32">
        <v>3.1317987268194999E-2</v>
      </c>
      <c r="DG32">
        <v>-1</v>
      </c>
      <c r="DH32">
        <v>74.992355000000003</v>
      </c>
      <c r="DI32">
        <v>-0.49226744222191499</v>
      </c>
      <c r="DJ32">
        <v>0.170606865263389</v>
      </c>
      <c r="DK32">
        <v>1</v>
      </c>
      <c r="DL32">
        <v>2</v>
      </c>
      <c r="DM32">
        <v>2</v>
      </c>
      <c r="DN32" t="s">
        <v>351</v>
      </c>
      <c r="DO32">
        <v>2.7317399999999998</v>
      </c>
      <c r="DP32">
        <v>2.8380800000000002</v>
      </c>
      <c r="DQ32">
        <v>9.7854700000000003E-2</v>
      </c>
      <c r="DR32">
        <v>9.68836E-2</v>
      </c>
      <c r="DS32">
        <v>9.2386200000000002E-2</v>
      </c>
      <c r="DT32">
        <v>8.7623900000000005E-2</v>
      </c>
      <c r="DU32">
        <v>26339.3</v>
      </c>
      <c r="DV32">
        <v>27328.400000000001</v>
      </c>
      <c r="DW32">
        <v>27322.799999999999</v>
      </c>
      <c r="DX32">
        <v>28399.4</v>
      </c>
      <c r="DY32">
        <v>32681</v>
      </c>
      <c r="DZ32">
        <v>34468.9</v>
      </c>
      <c r="EA32">
        <v>36522.300000000003</v>
      </c>
      <c r="EB32">
        <v>38450</v>
      </c>
      <c r="EC32">
        <v>1.8724499999999999</v>
      </c>
      <c r="ED32">
        <v>2.0441500000000001</v>
      </c>
      <c r="EE32">
        <v>8.8010000000000005E-2</v>
      </c>
      <c r="EF32">
        <v>0</v>
      </c>
      <c r="EG32">
        <v>21.217600000000001</v>
      </c>
      <c r="EH32">
        <v>999.9</v>
      </c>
      <c r="EI32">
        <v>43.462000000000003</v>
      </c>
      <c r="EJ32">
        <v>29.013999999999999</v>
      </c>
      <c r="EK32">
        <v>17.389700000000001</v>
      </c>
      <c r="EL32">
        <v>61.659100000000002</v>
      </c>
      <c r="EM32">
        <v>28.477599999999999</v>
      </c>
      <c r="EN32">
        <v>1</v>
      </c>
      <c r="EO32">
        <v>-0.316471</v>
      </c>
      <c r="EP32">
        <v>-0.93771499999999997</v>
      </c>
      <c r="EQ32">
        <v>19.9817</v>
      </c>
      <c r="ER32">
        <v>5.2171399999999997</v>
      </c>
      <c r="ES32">
        <v>11.9259</v>
      </c>
      <c r="ET32">
        <v>4.9549000000000003</v>
      </c>
      <c r="EU32">
        <v>3.2973499999999998</v>
      </c>
      <c r="EV32">
        <v>185.9</v>
      </c>
      <c r="EW32">
        <v>9999</v>
      </c>
      <c r="EX32">
        <v>98.8</v>
      </c>
      <c r="EY32">
        <v>6878.1</v>
      </c>
      <c r="EZ32">
        <v>1.85989</v>
      </c>
      <c r="FA32">
        <v>1.8590899999999999</v>
      </c>
      <c r="FB32">
        <v>1.86463</v>
      </c>
      <c r="FC32">
        <v>1.86863</v>
      </c>
      <c r="FD32">
        <v>1.8635299999999999</v>
      </c>
      <c r="FE32">
        <v>1.86354</v>
      </c>
      <c r="FF32">
        <v>1.8635600000000001</v>
      </c>
      <c r="FG32">
        <v>1.86337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-3.8540000000000001</v>
      </c>
      <c r="FV32">
        <v>-0.26860000000000001</v>
      </c>
      <c r="FW32">
        <v>-3.8541999999999899</v>
      </c>
      <c r="FX32">
        <v>0</v>
      </c>
      <c r="FY32">
        <v>0</v>
      </c>
      <c r="FZ32">
        <v>0</v>
      </c>
      <c r="GA32">
        <v>-0.26854545454545298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19.5</v>
      </c>
      <c r="GJ32">
        <v>19.5</v>
      </c>
      <c r="GK32">
        <v>1.0412600000000001</v>
      </c>
      <c r="GL32">
        <v>2.5830099999999998</v>
      </c>
      <c r="GM32">
        <v>1.4489700000000001</v>
      </c>
      <c r="GN32">
        <v>2.2961399999999998</v>
      </c>
      <c r="GO32">
        <v>1.5466299999999999</v>
      </c>
      <c r="GP32">
        <v>2.4584999999999999</v>
      </c>
      <c r="GQ32">
        <v>30.717199999999998</v>
      </c>
      <c r="GR32">
        <v>15.182700000000001</v>
      </c>
      <c r="GS32">
        <v>18</v>
      </c>
      <c r="GT32">
        <v>388.44799999999998</v>
      </c>
      <c r="GU32">
        <v>612.63900000000001</v>
      </c>
      <c r="GV32">
        <v>23.177199999999999</v>
      </c>
      <c r="GW32">
        <v>23.204599999999999</v>
      </c>
      <c r="GX32">
        <v>29.9999</v>
      </c>
      <c r="GY32">
        <v>23.192</v>
      </c>
      <c r="GZ32">
        <v>23.168900000000001</v>
      </c>
      <c r="HA32">
        <v>20.834499999999998</v>
      </c>
      <c r="HB32">
        <v>10</v>
      </c>
      <c r="HC32">
        <v>-30</v>
      </c>
      <c r="HD32">
        <v>23.185099999999998</v>
      </c>
      <c r="HE32">
        <v>401.13200000000001</v>
      </c>
      <c r="HF32">
        <v>0</v>
      </c>
      <c r="HG32">
        <v>100.626</v>
      </c>
      <c r="HH32">
        <v>93.524500000000003</v>
      </c>
    </row>
    <row r="33" spans="1:216" x14ac:dyDescent="0.2">
      <c r="A33">
        <v>15</v>
      </c>
      <c r="B33">
        <v>1690162170.0999999</v>
      </c>
      <c r="C33">
        <v>854.09999990463302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1690162170.0999999</v>
      </c>
      <c r="M33">
        <f t="shared" si="0"/>
        <v>8.2816101389566565E-4</v>
      </c>
      <c r="N33">
        <f t="shared" si="1"/>
        <v>0.82816101389566565</v>
      </c>
      <c r="O33">
        <f t="shared" si="2"/>
        <v>1.0611594371089681</v>
      </c>
      <c r="P33">
        <f t="shared" si="3"/>
        <v>400.07400000000001</v>
      </c>
      <c r="Q33">
        <f t="shared" si="4"/>
        <v>368.03611055985431</v>
      </c>
      <c r="R33">
        <f t="shared" si="5"/>
        <v>37.061593659637076</v>
      </c>
      <c r="S33">
        <f t="shared" si="6"/>
        <v>40.287840231846602</v>
      </c>
      <c r="T33">
        <f t="shared" si="7"/>
        <v>6.9435005050380263E-2</v>
      </c>
      <c r="U33">
        <f t="shared" si="8"/>
        <v>4.0920464865131798</v>
      </c>
      <c r="V33">
        <f t="shared" si="9"/>
        <v>6.8787047012270577E-2</v>
      </c>
      <c r="W33">
        <f t="shared" si="10"/>
        <v>4.3049616725160771E-2</v>
      </c>
      <c r="X33">
        <f t="shared" si="11"/>
        <v>9.9298168930463007</v>
      </c>
      <c r="Y33">
        <f t="shared" si="12"/>
        <v>22.874772551704584</v>
      </c>
      <c r="Z33">
        <f t="shared" si="13"/>
        <v>22.874772551704584</v>
      </c>
      <c r="AA33">
        <f t="shared" si="14"/>
        <v>2.7984203425201284</v>
      </c>
      <c r="AB33">
        <f t="shared" si="15"/>
        <v>57.225869291249509</v>
      </c>
      <c r="AC33">
        <f t="shared" si="16"/>
        <v>1.6125850676042401</v>
      </c>
      <c r="AD33">
        <f t="shared" si="17"/>
        <v>2.8179302255716419</v>
      </c>
      <c r="AE33">
        <f t="shared" si="18"/>
        <v>1.1858352749158882</v>
      </c>
      <c r="AF33">
        <f t="shared" si="19"/>
        <v>-36.521900712798853</v>
      </c>
      <c r="AG33">
        <f t="shared" si="20"/>
        <v>25.310069427459389</v>
      </c>
      <c r="AH33">
        <f t="shared" si="21"/>
        <v>1.281269209253473</v>
      </c>
      <c r="AI33">
        <f t="shared" si="22"/>
        <v>-7.4518303969028921E-4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53844.608278409192</v>
      </c>
      <c r="AO33">
        <f t="shared" si="26"/>
        <v>60.043700000000001</v>
      </c>
      <c r="AP33">
        <f t="shared" si="27"/>
        <v>50.616419074117253</v>
      </c>
      <c r="AQ33">
        <f t="shared" si="28"/>
        <v>0.84299300466355753</v>
      </c>
      <c r="AR33">
        <f t="shared" si="29"/>
        <v>0.1653764990006662</v>
      </c>
      <c r="AS33">
        <v>1690162170.0999999</v>
      </c>
      <c r="AT33">
        <v>400.07400000000001</v>
      </c>
      <c r="AU33">
        <v>400.899</v>
      </c>
      <c r="AV33">
        <v>16.0136</v>
      </c>
      <c r="AW33">
        <v>15.530799999999999</v>
      </c>
      <c r="AX33">
        <v>403.928</v>
      </c>
      <c r="AY33">
        <v>16.2821</v>
      </c>
      <c r="AZ33">
        <v>400.02300000000002</v>
      </c>
      <c r="BA33">
        <v>100.601</v>
      </c>
      <c r="BB33">
        <v>9.9970900000000001E-2</v>
      </c>
      <c r="BC33">
        <v>22.9895</v>
      </c>
      <c r="BD33">
        <v>22.681999999999999</v>
      </c>
      <c r="BE33">
        <v>999.9</v>
      </c>
      <c r="BF33">
        <v>0</v>
      </c>
      <c r="BG33">
        <v>0</v>
      </c>
      <c r="BH33">
        <v>9986.25</v>
      </c>
      <c r="BI33">
        <v>0</v>
      </c>
      <c r="BJ33">
        <v>401.28100000000001</v>
      </c>
      <c r="BK33">
        <v>-0.82534799999999997</v>
      </c>
      <c r="BL33">
        <v>406.584</v>
      </c>
      <c r="BM33">
        <v>407.22300000000001</v>
      </c>
      <c r="BN33">
        <v>0.48272599999999999</v>
      </c>
      <c r="BO33">
        <v>400.899</v>
      </c>
      <c r="BP33">
        <v>15.530799999999999</v>
      </c>
      <c r="BQ33">
        <v>1.6109899999999999</v>
      </c>
      <c r="BR33">
        <v>1.5624199999999999</v>
      </c>
      <c r="BS33">
        <v>14.064299999999999</v>
      </c>
      <c r="BT33">
        <v>13.5931</v>
      </c>
      <c r="BU33">
        <v>60.043700000000001</v>
      </c>
      <c r="BV33">
        <v>0.90023299999999995</v>
      </c>
      <c r="BW33">
        <v>9.97672E-2</v>
      </c>
      <c r="BX33">
        <v>0</v>
      </c>
      <c r="BY33">
        <v>2.3569</v>
      </c>
      <c r="BZ33">
        <v>0</v>
      </c>
      <c r="CA33">
        <v>384.09100000000001</v>
      </c>
      <c r="CB33">
        <v>463.53100000000001</v>
      </c>
      <c r="CC33">
        <v>33.186999999999998</v>
      </c>
      <c r="CD33">
        <v>38.061999999999998</v>
      </c>
      <c r="CE33">
        <v>36</v>
      </c>
      <c r="CF33">
        <v>37.311999999999998</v>
      </c>
      <c r="CG33">
        <v>34.186999999999998</v>
      </c>
      <c r="CH33">
        <v>54.05</v>
      </c>
      <c r="CI33">
        <v>5.99</v>
      </c>
      <c r="CJ33">
        <v>0</v>
      </c>
      <c r="CK33">
        <v>1690162182.9000001</v>
      </c>
      <c r="CL33">
        <v>0</v>
      </c>
      <c r="CM33">
        <v>1690160938</v>
      </c>
      <c r="CN33" t="s">
        <v>350</v>
      </c>
      <c r="CO33">
        <v>1690160937</v>
      </c>
      <c r="CP33">
        <v>1690160938</v>
      </c>
      <c r="CQ33">
        <v>62</v>
      </c>
      <c r="CR33">
        <v>1.4999999999999999E-2</v>
      </c>
      <c r="CS33">
        <v>-6.0000000000000001E-3</v>
      </c>
      <c r="CT33">
        <v>-3.8540000000000001</v>
      </c>
      <c r="CU33">
        <v>-0.26900000000000002</v>
      </c>
      <c r="CV33">
        <v>404</v>
      </c>
      <c r="CW33">
        <v>16</v>
      </c>
      <c r="CX33">
        <v>0.18</v>
      </c>
      <c r="CY33">
        <v>0.21</v>
      </c>
      <c r="CZ33">
        <v>0.93975718350710902</v>
      </c>
      <c r="DA33">
        <v>-0.14027720261150201</v>
      </c>
      <c r="DB33">
        <v>5.0655377624987501E-2</v>
      </c>
      <c r="DC33">
        <v>1</v>
      </c>
      <c r="DD33">
        <v>400.91775000000001</v>
      </c>
      <c r="DE33">
        <v>-0.14287218045108299</v>
      </c>
      <c r="DF33">
        <v>2.5232667318375201E-2</v>
      </c>
      <c r="DG33">
        <v>-1</v>
      </c>
      <c r="DH33">
        <v>59.991790000000002</v>
      </c>
      <c r="DI33">
        <v>-0.40893691083672601</v>
      </c>
      <c r="DJ33">
        <v>0.117264627658983</v>
      </c>
      <c r="DK33">
        <v>1</v>
      </c>
      <c r="DL33">
        <v>2</v>
      </c>
      <c r="DM33">
        <v>2</v>
      </c>
      <c r="DN33" t="s">
        <v>351</v>
      </c>
      <c r="DO33">
        <v>2.7317900000000002</v>
      </c>
      <c r="DP33">
        <v>2.8380000000000001</v>
      </c>
      <c r="DQ33">
        <v>9.78715E-2</v>
      </c>
      <c r="DR33">
        <v>9.6845299999999995E-2</v>
      </c>
      <c r="DS33">
        <v>9.2241299999999998E-2</v>
      </c>
      <c r="DT33">
        <v>8.7502099999999999E-2</v>
      </c>
      <c r="DU33">
        <v>26339.3</v>
      </c>
      <c r="DV33">
        <v>27329.4</v>
      </c>
      <c r="DW33">
        <v>27323.3</v>
      </c>
      <c r="DX33">
        <v>28399.200000000001</v>
      </c>
      <c r="DY33">
        <v>32686.799999999999</v>
      </c>
      <c r="DZ33">
        <v>34473</v>
      </c>
      <c r="EA33">
        <v>36522.800000000003</v>
      </c>
      <c r="EB33">
        <v>38449.5</v>
      </c>
      <c r="EC33">
        <v>1.87225</v>
      </c>
      <c r="ED33">
        <v>2.0445000000000002</v>
      </c>
      <c r="EE33">
        <v>8.8270799999999996E-2</v>
      </c>
      <c r="EF33">
        <v>0</v>
      </c>
      <c r="EG33">
        <v>21.226500000000001</v>
      </c>
      <c r="EH33">
        <v>999.9</v>
      </c>
      <c r="EI33">
        <v>43.462000000000003</v>
      </c>
      <c r="EJ33">
        <v>28.972999999999999</v>
      </c>
      <c r="EK33">
        <v>17.3474</v>
      </c>
      <c r="EL33">
        <v>61.619100000000003</v>
      </c>
      <c r="EM33">
        <v>28.321300000000001</v>
      </c>
      <c r="EN33">
        <v>1</v>
      </c>
      <c r="EO33">
        <v>-0.31812800000000002</v>
      </c>
      <c r="EP33">
        <v>-0.79249999999999998</v>
      </c>
      <c r="EQ33">
        <v>19.986499999999999</v>
      </c>
      <c r="ER33">
        <v>5.2172900000000002</v>
      </c>
      <c r="ES33">
        <v>11.925800000000001</v>
      </c>
      <c r="ET33">
        <v>4.9552500000000004</v>
      </c>
      <c r="EU33">
        <v>3.29725</v>
      </c>
      <c r="EV33">
        <v>185.9</v>
      </c>
      <c r="EW33">
        <v>9999</v>
      </c>
      <c r="EX33">
        <v>98.8</v>
      </c>
      <c r="EY33">
        <v>6879.5</v>
      </c>
      <c r="EZ33">
        <v>1.85989</v>
      </c>
      <c r="FA33">
        <v>1.8590899999999999</v>
      </c>
      <c r="FB33">
        <v>1.8646199999999999</v>
      </c>
      <c r="FC33">
        <v>1.8686400000000001</v>
      </c>
      <c r="FD33">
        <v>1.86355</v>
      </c>
      <c r="FE33">
        <v>1.8635600000000001</v>
      </c>
      <c r="FF33">
        <v>1.8635600000000001</v>
      </c>
      <c r="FG33">
        <v>1.8633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-3.8540000000000001</v>
      </c>
      <c r="FV33">
        <v>-0.26850000000000002</v>
      </c>
      <c r="FW33">
        <v>-3.8541999999999899</v>
      </c>
      <c r="FX33">
        <v>0</v>
      </c>
      <c r="FY33">
        <v>0</v>
      </c>
      <c r="FZ33">
        <v>0</v>
      </c>
      <c r="GA33">
        <v>-0.26854545454545298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20.6</v>
      </c>
      <c r="GJ33">
        <v>20.5</v>
      </c>
      <c r="GK33">
        <v>1.0400400000000001</v>
      </c>
      <c r="GL33">
        <v>2.5903299999999998</v>
      </c>
      <c r="GM33">
        <v>1.4489700000000001</v>
      </c>
      <c r="GN33">
        <v>2.2961399999999998</v>
      </c>
      <c r="GO33">
        <v>1.5466299999999999</v>
      </c>
      <c r="GP33">
        <v>2.3999000000000001</v>
      </c>
      <c r="GQ33">
        <v>30.673999999999999</v>
      </c>
      <c r="GR33">
        <v>15.1652</v>
      </c>
      <c r="GS33">
        <v>18</v>
      </c>
      <c r="GT33">
        <v>388.24400000000003</v>
      </c>
      <c r="GU33">
        <v>612.726</v>
      </c>
      <c r="GV33">
        <v>23.0885</v>
      </c>
      <c r="GW33">
        <v>23.1906</v>
      </c>
      <c r="GX33">
        <v>30</v>
      </c>
      <c r="GY33">
        <v>23.175799999999999</v>
      </c>
      <c r="GZ33">
        <v>23.1509</v>
      </c>
      <c r="HA33">
        <v>20.819099999999999</v>
      </c>
      <c r="HB33">
        <v>10</v>
      </c>
      <c r="HC33">
        <v>-30</v>
      </c>
      <c r="HD33">
        <v>23.089400000000001</v>
      </c>
      <c r="HE33">
        <v>400.78800000000001</v>
      </c>
      <c r="HF33">
        <v>0</v>
      </c>
      <c r="HG33">
        <v>100.627</v>
      </c>
      <c r="HH33">
        <v>93.523399999999995</v>
      </c>
    </row>
    <row r="34" spans="1:216" x14ac:dyDescent="0.2">
      <c r="A34">
        <v>16</v>
      </c>
      <c r="B34">
        <v>1690162231.0999999</v>
      </c>
      <c r="C34">
        <v>915.09999990463302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1690162231.0999999</v>
      </c>
      <c r="M34">
        <f t="shared" si="0"/>
        <v>8.1455761087652844E-4</v>
      </c>
      <c r="N34">
        <f t="shared" si="1"/>
        <v>0.81455761087652845</v>
      </c>
      <c r="O34">
        <f t="shared" si="2"/>
        <v>0.67668560561115776</v>
      </c>
      <c r="P34">
        <f t="shared" si="3"/>
        <v>400.05900000000003</v>
      </c>
      <c r="Q34">
        <f t="shared" si="4"/>
        <v>376.55751027896332</v>
      </c>
      <c r="R34">
        <f t="shared" si="5"/>
        <v>37.920061903199027</v>
      </c>
      <c r="S34">
        <f t="shared" si="6"/>
        <v>40.286706892908306</v>
      </c>
      <c r="T34">
        <f t="shared" si="7"/>
        <v>6.813720325912731E-2</v>
      </c>
      <c r="U34">
        <f t="shared" si="8"/>
        <v>4.1008010661563041</v>
      </c>
      <c r="V34">
        <f t="shared" si="9"/>
        <v>6.751444240916725E-2</v>
      </c>
      <c r="W34">
        <f t="shared" si="10"/>
        <v>4.225200453196655E-2</v>
      </c>
      <c r="X34">
        <f t="shared" si="11"/>
        <v>8.3096070030214957</v>
      </c>
      <c r="Y34">
        <f t="shared" si="12"/>
        <v>22.871312752744238</v>
      </c>
      <c r="Z34">
        <f t="shared" si="13"/>
        <v>22.871312752744238</v>
      </c>
      <c r="AA34">
        <f t="shared" si="14"/>
        <v>2.7978338294944729</v>
      </c>
      <c r="AB34">
        <f t="shared" si="15"/>
        <v>57.112488355370417</v>
      </c>
      <c r="AC34">
        <f t="shared" si="16"/>
        <v>1.60945826551888</v>
      </c>
      <c r="AD34">
        <f t="shared" si="17"/>
        <v>2.8180496277878233</v>
      </c>
      <c r="AE34">
        <f t="shared" si="18"/>
        <v>1.1883755639755929</v>
      </c>
      <c r="AF34">
        <f t="shared" si="19"/>
        <v>-35.921990639654901</v>
      </c>
      <c r="AG34">
        <f t="shared" si="20"/>
        <v>26.283876416510125</v>
      </c>
      <c r="AH34">
        <f t="shared" si="21"/>
        <v>1.3277070233033073</v>
      </c>
      <c r="AI34">
        <f t="shared" si="22"/>
        <v>-8.0019681997356429E-4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53999.889382154528</v>
      </c>
      <c r="AO34">
        <f t="shared" si="26"/>
        <v>50.243899999999996</v>
      </c>
      <c r="AP34">
        <f t="shared" si="27"/>
        <v>42.355487690684711</v>
      </c>
      <c r="AQ34">
        <f t="shared" si="28"/>
        <v>0.84299761146496821</v>
      </c>
      <c r="AR34">
        <f t="shared" si="29"/>
        <v>0.16538539012738854</v>
      </c>
      <c r="AS34">
        <v>1690162231.0999999</v>
      </c>
      <c r="AT34">
        <v>400.05900000000003</v>
      </c>
      <c r="AU34">
        <v>400.65300000000002</v>
      </c>
      <c r="AV34">
        <v>15.9824</v>
      </c>
      <c r="AW34">
        <v>15.5075</v>
      </c>
      <c r="AX34">
        <v>403.91300000000001</v>
      </c>
      <c r="AY34">
        <v>16.251000000000001</v>
      </c>
      <c r="AZ34">
        <v>400.01</v>
      </c>
      <c r="BA34">
        <v>100.602</v>
      </c>
      <c r="BB34">
        <v>9.9913699999999994E-2</v>
      </c>
      <c r="BC34">
        <v>22.990200000000002</v>
      </c>
      <c r="BD34">
        <v>22.67</v>
      </c>
      <c r="BE34">
        <v>999.9</v>
      </c>
      <c r="BF34">
        <v>0</v>
      </c>
      <c r="BG34">
        <v>0</v>
      </c>
      <c r="BH34">
        <v>10016.200000000001</v>
      </c>
      <c r="BI34">
        <v>0</v>
      </c>
      <c r="BJ34">
        <v>406.23500000000001</v>
      </c>
      <c r="BK34">
        <v>-0.59375</v>
      </c>
      <c r="BL34">
        <v>406.55700000000002</v>
      </c>
      <c r="BM34">
        <v>406.964</v>
      </c>
      <c r="BN34">
        <v>0.47493600000000002</v>
      </c>
      <c r="BO34">
        <v>400.65300000000002</v>
      </c>
      <c r="BP34">
        <v>15.5075</v>
      </c>
      <c r="BQ34">
        <v>1.6078600000000001</v>
      </c>
      <c r="BR34">
        <v>1.5600799999999999</v>
      </c>
      <c r="BS34">
        <v>14.0343</v>
      </c>
      <c r="BT34">
        <v>13.57</v>
      </c>
      <c r="BU34">
        <v>50.243899999999996</v>
      </c>
      <c r="BV34">
        <v>0.90009499999999998</v>
      </c>
      <c r="BW34">
        <v>9.9905300000000002E-2</v>
      </c>
      <c r="BX34">
        <v>0</v>
      </c>
      <c r="BY34">
        <v>2.3027000000000002</v>
      </c>
      <c r="BZ34">
        <v>0</v>
      </c>
      <c r="CA34">
        <v>355.49599999999998</v>
      </c>
      <c r="CB34">
        <v>387.86399999999998</v>
      </c>
      <c r="CC34">
        <v>33</v>
      </c>
      <c r="CD34">
        <v>37.936999999999998</v>
      </c>
      <c r="CE34">
        <v>35.875</v>
      </c>
      <c r="CF34">
        <v>37.186999999999998</v>
      </c>
      <c r="CG34">
        <v>34.061999999999998</v>
      </c>
      <c r="CH34">
        <v>45.22</v>
      </c>
      <c r="CI34">
        <v>5.0199999999999996</v>
      </c>
      <c r="CJ34">
        <v>0</v>
      </c>
      <c r="CK34">
        <v>1690162244.0999999</v>
      </c>
      <c r="CL34">
        <v>0</v>
      </c>
      <c r="CM34">
        <v>1690160938</v>
      </c>
      <c r="CN34" t="s">
        <v>350</v>
      </c>
      <c r="CO34">
        <v>1690160937</v>
      </c>
      <c r="CP34">
        <v>1690160938</v>
      </c>
      <c r="CQ34">
        <v>62</v>
      </c>
      <c r="CR34">
        <v>1.4999999999999999E-2</v>
      </c>
      <c r="CS34">
        <v>-6.0000000000000001E-3</v>
      </c>
      <c r="CT34">
        <v>-3.8540000000000001</v>
      </c>
      <c r="CU34">
        <v>-0.26900000000000002</v>
      </c>
      <c r="CV34">
        <v>404</v>
      </c>
      <c r="CW34">
        <v>16</v>
      </c>
      <c r="CX34">
        <v>0.18</v>
      </c>
      <c r="CY34">
        <v>0.21</v>
      </c>
      <c r="CZ34">
        <v>0.64434790309480094</v>
      </c>
      <c r="DA34">
        <v>0.23372615062268101</v>
      </c>
      <c r="DB34">
        <v>6.0581375847029002E-2</v>
      </c>
      <c r="DC34">
        <v>1</v>
      </c>
      <c r="DD34">
        <v>400.70276190476199</v>
      </c>
      <c r="DE34">
        <v>-5.4701298701242698E-2</v>
      </c>
      <c r="DF34">
        <v>4.0730127800656997E-2</v>
      </c>
      <c r="DG34">
        <v>-1</v>
      </c>
      <c r="DH34">
        <v>50.022075000000001</v>
      </c>
      <c r="DI34">
        <v>0.424040190150626</v>
      </c>
      <c r="DJ34">
        <v>0.16700958318312201</v>
      </c>
      <c r="DK34">
        <v>1</v>
      </c>
      <c r="DL34">
        <v>2</v>
      </c>
      <c r="DM34">
        <v>2</v>
      </c>
      <c r="DN34" t="s">
        <v>351</v>
      </c>
      <c r="DO34">
        <v>2.73177</v>
      </c>
      <c r="DP34">
        <v>2.8382000000000001</v>
      </c>
      <c r="DQ34">
        <v>9.7872299999999995E-2</v>
      </c>
      <c r="DR34">
        <v>9.6803500000000001E-2</v>
      </c>
      <c r="DS34">
        <v>9.2117099999999993E-2</v>
      </c>
      <c r="DT34">
        <v>8.7411000000000003E-2</v>
      </c>
      <c r="DU34">
        <v>26339.7</v>
      </c>
      <c r="DV34">
        <v>27331.7</v>
      </c>
      <c r="DW34">
        <v>27323.599999999999</v>
      </c>
      <c r="DX34">
        <v>28400.2</v>
      </c>
      <c r="DY34">
        <v>32691.8</v>
      </c>
      <c r="DZ34">
        <v>34476.9</v>
      </c>
      <c r="EA34">
        <v>36523.4</v>
      </c>
      <c r="EB34">
        <v>38450</v>
      </c>
      <c r="EC34">
        <v>1.8723000000000001</v>
      </c>
      <c r="ED34">
        <v>2.04467</v>
      </c>
      <c r="EE34">
        <v>8.8084499999999996E-2</v>
      </c>
      <c r="EF34">
        <v>0</v>
      </c>
      <c r="EG34">
        <v>21.217500000000001</v>
      </c>
      <c r="EH34">
        <v>999.9</v>
      </c>
      <c r="EI34">
        <v>43.45</v>
      </c>
      <c r="EJ34">
        <v>28.943000000000001</v>
      </c>
      <c r="EK34">
        <v>17.313500000000001</v>
      </c>
      <c r="EL34">
        <v>61.879100000000001</v>
      </c>
      <c r="EM34">
        <v>28.529599999999999</v>
      </c>
      <c r="EN34">
        <v>1</v>
      </c>
      <c r="EO34">
        <v>-0.318633</v>
      </c>
      <c r="EP34">
        <v>-0.83069999999999999</v>
      </c>
      <c r="EQ34">
        <v>19.9861</v>
      </c>
      <c r="ER34">
        <v>5.2174399999999999</v>
      </c>
      <c r="ES34">
        <v>11.9259</v>
      </c>
      <c r="ET34">
        <v>4.9557000000000002</v>
      </c>
      <c r="EU34">
        <v>3.29745</v>
      </c>
      <c r="EV34">
        <v>185.9</v>
      </c>
      <c r="EW34">
        <v>9999</v>
      </c>
      <c r="EX34">
        <v>98.8</v>
      </c>
      <c r="EY34">
        <v>6881</v>
      </c>
      <c r="EZ34">
        <v>1.85989</v>
      </c>
      <c r="FA34">
        <v>1.8590899999999999</v>
      </c>
      <c r="FB34">
        <v>1.8646199999999999</v>
      </c>
      <c r="FC34">
        <v>1.86863</v>
      </c>
      <c r="FD34">
        <v>1.8635299999999999</v>
      </c>
      <c r="FE34">
        <v>1.86355</v>
      </c>
      <c r="FF34">
        <v>1.8635600000000001</v>
      </c>
      <c r="FG34">
        <v>1.8633599999999999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-3.8540000000000001</v>
      </c>
      <c r="FV34">
        <v>-0.26860000000000001</v>
      </c>
      <c r="FW34">
        <v>-3.8541999999999899</v>
      </c>
      <c r="FX34">
        <v>0</v>
      </c>
      <c r="FY34">
        <v>0</v>
      </c>
      <c r="FZ34">
        <v>0</v>
      </c>
      <c r="GA34">
        <v>-0.26854545454545298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21.6</v>
      </c>
      <c r="GJ34">
        <v>21.6</v>
      </c>
      <c r="GK34">
        <v>1.0400400000000001</v>
      </c>
      <c r="GL34">
        <v>2.5854499999999998</v>
      </c>
      <c r="GM34">
        <v>1.4477500000000001</v>
      </c>
      <c r="GN34">
        <v>2.2997999999999998</v>
      </c>
      <c r="GO34">
        <v>1.5466299999999999</v>
      </c>
      <c r="GP34">
        <v>2.4414099999999999</v>
      </c>
      <c r="GQ34">
        <v>30.6524</v>
      </c>
      <c r="GR34">
        <v>15.156499999999999</v>
      </c>
      <c r="GS34">
        <v>18</v>
      </c>
      <c r="GT34">
        <v>388.16899999999998</v>
      </c>
      <c r="GU34">
        <v>612.697</v>
      </c>
      <c r="GV34">
        <v>23.219200000000001</v>
      </c>
      <c r="GW34">
        <v>23.178999999999998</v>
      </c>
      <c r="GX34">
        <v>30.0001</v>
      </c>
      <c r="GY34">
        <v>23.161200000000001</v>
      </c>
      <c r="GZ34">
        <v>23.135999999999999</v>
      </c>
      <c r="HA34">
        <v>20.810500000000001</v>
      </c>
      <c r="HB34">
        <v>10</v>
      </c>
      <c r="HC34">
        <v>-30</v>
      </c>
      <c r="HD34">
        <v>23.225100000000001</v>
      </c>
      <c r="HE34">
        <v>400.57600000000002</v>
      </c>
      <c r="HF34">
        <v>0</v>
      </c>
      <c r="HG34">
        <v>100.629</v>
      </c>
      <c r="HH34">
        <v>93.525599999999997</v>
      </c>
    </row>
    <row r="35" spans="1:216" x14ac:dyDescent="0.2">
      <c r="A35">
        <v>17</v>
      </c>
      <c r="B35">
        <v>1690162292.0999999</v>
      </c>
      <c r="C35">
        <v>976.09999990463302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1690162292.0999999</v>
      </c>
      <c r="M35">
        <f t="shared" si="0"/>
        <v>8.0081149138891742E-4</v>
      </c>
      <c r="N35">
        <f t="shared" si="1"/>
        <v>0.80081149138891738</v>
      </c>
      <c r="O35">
        <f t="shared" si="2"/>
        <v>-0.10941639970949042</v>
      </c>
      <c r="P35">
        <f t="shared" si="3"/>
        <v>400.08499999999998</v>
      </c>
      <c r="Q35">
        <f t="shared" si="4"/>
        <v>395.0597139675038</v>
      </c>
      <c r="R35">
        <f t="shared" si="5"/>
        <v>39.782958823884989</v>
      </c>
      <c r="S35">
        <f t="shared" si="6"/>
        <v>40.289010795880003</v>
      </c>
      <c r="T35">
        <f t="shared" si="7"/>
        <v>6.7049871523735469E-2</v>
      </c>
      <c r="U35">
        <f t="shared" si="8"/>
        <v>4.095505973025916</v>
      </c>
      <c r="V35">
        <f t="shared" si="9"/>
        <v>6.6445960950155453E-2</v>
      </c>
      <c r="W35">
        <f t="shared" si="10"/>
        <v>4.1582531038114115E-2</v>
      </c>
      <c r="X35">
        <f t="shared" si="11"/>
        <v>4.9313509188732381</v>
      </c>
      <c r="Y35">
        <f t="shared" si="12"/>
        <v>22.844715547845617</v>
      </c>
      <c r="Z35">
        <f t="shared" si="13"/>
        <v>22.844715547845617</v>
      </c>
      <c r="AA35">
        <f t="shared" si="14"/>
        <v>2.7933286006104345</v>
      </c>
      <c r="AB35">
        <f t="shared" si="15"/>
        <v>57.046313337847195</v>
      </c>
      <c r="AC35">
        <f t="shared" si="16"/>
        <v>1.6061829915999999</v>
      </c>
      <c r="AD35">
        <f t="shared" si="17"/>
        <v>2.8155771996827403</v>
      </c>
      <c r="AE35">
        <f t="shared" si="18"/>
        <v>1.1871456090104346</v>
      </c>
      <c r="AF35">
        <f t="shared" si="19"/>
        <v>-35.315786770251258</v>
      </c>
      <c r="AG35">
        <f t="shared" si="20"/>
        <v>28.920963343934243</v>
      </c>
      <c r="AH35">
        <f t="shared" si="21"/>
        <v>1.4625013013862282</v>
      </c>
      <c r="AI35">
        <f t="shared" si="22"/>
        <v>-9.7120605754597022E-4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53908.517872602759</v>
      </c>
      <c r="AO35">
        <f t="shared" si="26"/>
        <v>29.8172</v>
      </c>
      <c r="AP35">
        <f t="shared" si="27"/>
        <v>25.135839605633802</v>
      </c>
      <c r="AQ35">
        <f t="shared" si="28"/>
        <v>0.84299798792756531</v>
      </c>
      <c r="AR35">
        <f t="shared" si="29"/>
        <v>0.16538611670020117</v>
      </c>
      <c r="AS35">
        <v>1690162292.0999999</v>
      </c>
      <c r="AT35">
        <v>400.08499999999998</v>
      </c>
      <c r="AU35">
        <v>400.21</v>
      </c>
      <c r="AV35">
        <v>15.95</v>
      </c>
      <c r="AW35">
        <v>15.4831</v>
      </c>
      <c r="AX35">
        <v>403.93900000000002</v>
      </c>
      <c r="AY35">
        <v>16.218599999999999</v>
      </c>
      <c r="AZ35">
        <v>400.01100000000002</v>
      </c>
      <c r="BA35">
        <v>100.601</v>
      </c>
      <c r="BB35">
        <v>0.10012799999999999</v>
      </c>
      <c r="BC35">
        <v>22.9757</v>
      </c>
      <c r="BD35">
        <v>22.636700000000001</v>
      </c>
      <c r="BE35">
        <v>999.9</v>
      </c>
      <c r="BF35">
        <v>0</v>
      </c>
      <c r="BG35">
        <v>0</v>
      </c>
      <c r="BH35">
        <v>9998.1200000000008</v>
      </c>
      <c r="BI35">
        <v>0</v>
      </c>
      <c r="BJ35">
        <v>408.166</v>
      </c>
      <c r="BK35">
        <v>-0.125</v>
      </c>
      <c r="BL35">
        <v>406.57</v>
      </c>
      <c r="BM35">
        <v>406.50400000000002</v>
      </c>
      <c r="BN35">
        <v>0.466887</v>
      </c>
      <c r="BO35">
        <v>400.21</v>
      </c>
      <c r="BP35">
        <v>15.4831</v>
      </c>
      <c r="BQ35">
        <v>1.6045799999999999</v>
      </c>
      <c r="BR35">
        <v>1.5576099999999999</v>
      </c>
      <c r="BS35">
        <v>14.0029</v>
      </c>
      <c r="BT35">
        <v>13.5457</v>
      </c>
      <c r="BU35">
        <v>29.8172</v>
      </c>
      <c r="BV35">
        <v>0.90005400000000002</v>
      </c>
      <c r="BW35">
        <v>9.9946400000000005E-2</v>
      </c>
      <c r="BX35">
        <v>0</v>
      </c>
      <c r="BY35">
        <v>2.3066</v>
      </c>
      <c r="BZ35">
        <v>0</v>
      </c>
      <c r="CA35">
        <v>286.26799999999997</v>
      </c>
      <c r="CB35">
        <v>230.17500000000001</v>
      </c>
      <c r="CC35">
        <v>32.75</v>
      </c>
      <c r="CD35">
        <v>37.75</v>
      </c>
      <c r="CE35">
        <v>35.625</v>
      </c>
      <c r="CF35">
        <v>37.061999999999998</v>
      </c>
      <c r="CG35">
        <v>33.811999999999998</v>
      </c>
      <c r="CH35">
        <v>26.84</v>
      </c>
      <c r="CI35">
        <v>2.98</v>
      </c>
      <c r="CJ35">
        <v>0</v>
      </c>
      <c r="CK35">
        <v>1690162304.7</v>
      </c>
      <c r="CL35">
        <v>0</v>
      </c>
      <c r="CM35">
        <v>1690160938</v>
      </c>
      <c r="CN35" t="s">
        <v>350</v>
      </c>
      <c r="CO35">
        <v>1690160937</v>
      </c>
      <c r="CP35">
        <v>1690160938</v>
      </c>
      <c r="CQ35">
        <v>62</v>
      </c>
      <c r="CR35">
        <v>1.4999999999999999E-2</v>
      </c>
      <c r="CS35">
        <v>-6.0000000000000001E-3</v>
      </c>
      <c r="CT35">
        <v>-3.8540000000000001</v>
      </c>
      <c r="CU35">
        <v>-0.26900000000000002</v>
      </c>
      <c r="CV35">
        <v>404</v>
      </c>
      <c r="CW35">
        <v>16</v>
      </c>
      <c r="CX35">
        <v>0.18</v>
      </c>
      <c r="CY35">
        <v>0.21</v>
      </c>
      <c r="CZ35">
        <v>4.22445866647959E-2</v>
      </c>
      <c r="DA35">
        <v>-0.13173803697169201</v>
      </c>
      <c r="DB35">
        <v>3.7736082445828198E-2</v>
      </c>
      <c r="DC35">
        <v>1</v>
      </c>
      <c r="DD35">
        <v>400.28735</v>
      </c>
      <c r="DE35">
        <v>-7.0511278195826393E-2</v>
      </c>
      <c r="DF35">
        <v>2.7817755121497E-2</v>
      </c>
      <c r="DG35">
        <v>-1</v>
      </c>
      <c r="DH35">
        <v>29.992390476190501</v>
      </c>
      <c r="DI35">
        <v>-0.83732395398481396</v>
      </c>
      <c r="DJ35">
        <v>0.17839894272792101</v>
      </c>
      <c r="DK35">
        <v>1</v>
      </c>
      <c r="DL35">
        <v>2</v>
      </c>
      <c r="DM35">
        <v>2</v>
      </c>
      <c r="DN35" t="s">
        <v>351</v>
      </c>
      <c r="DO35">
        <v>2.7317900000000002</v>
      </c>
      <c r="DP35">
        <v>2.83826</v>
      </c>
      <c r="DQ35">
        <v>9.7879800000000003E-2</v>
      </c>
      <c r="DR35">
        <v>9.6724900000000003E-2</v>
      </c>
      <c r="DS35">
        <v>9.1986799999999994E-2</v>
      </c>
      <c r="DT35">
        <v>8.7315199999999996E-2</v>
      </c>
      <c r="DU35">
        <v>26339.9</v>
      </c>
      <c r="DV35">
        <v>27334.799999999999</v>
      </c>
      <c r="DW35">
        <v>27324</v>
      </c>
      <c r="DX35">
        <v>28401</v>
      </c>
      <c r="DY35">
        <v>32697</v>
      </c>
      <c r="DZ35">
        <v>34481.599999999999</v>
      </c>
      <c r="EA35">
        <v>36523.9</v>
      </c>
      <c r="EB35">
        <v>38451.199999999997</v>
      </c>
      <c r="EC35">
        <v>1.8724799999999999</v>
      </c>
      <c r="ED35">
        <v>2.0453800000000002</v>
      </c>
      <c r="EE35">
        <v>8.9500099999999999E-2</v>
      </c>
      <c r="EF35">
        <v>0</v>
      </c>
      <c r="EG35">
        <v>21.160799999999998</v>
      </c>
      <c r="EH35">
        <v>999.9</v>
      </c>
      <c r="EI35">
        <v>43.475000000000001</v>
      </c>
      <c r="EJ35">
        <v>28.922999999999998</v>
      </c>
      <c r="EK35">
        <v>17.301400000000001</v>
      </c>
      <c r="EL35">
        <v>61.929099999999998</v>
      </c>
      <c r="EM35">
        <v>28.325299999999999</v>
      </c>
      <c r="EN35">
        <v>1</v>
      </c>
      <c r="EO35">
        <v>-0.319324</v>
      </c>
      <c r="EP35">
        <v>-1.1011200000000001</v>
      </c>
      <c r="EQ35">
        <v>19.976400000000002</v>
      </c>
      <c r="ER35">
        <v>5.2195400000000003</v>
      </c>
      <c r="ES35">
        <v>11.9259</v>
      </c>
      <c r="ET35">
        <v>4.9556500000000003</v>
      </c>
      <c r="EU35">
        <v>3.29745</v>
      </c>
      <c r="EV35">
        <v>185.9</v>
      </c>
      <c r="EW35">
        <v>9999</v>
      </c>
      <c r="EX35">
        <v>98.8</v>
      </c>
      <c r="EY35">
        <v>6882.2</v>
      </c>
      <c r="EZ35">
        <v>1.85989</v>
      </c>
      <c r="FA35">
        <v>1.8590599999999999</v>
      </c>
      <c r="FB35">
        <v>1.8646199999999999</v>
      </c>
      <c r="FC35">
        <v>1.8686400000000001</v>
      </c>
      <c r="FD35">
        <v>1.8634999999999999</v>
      </c>
      <c r="FE35">
        <v>1.86355</v>
      </c>
      <c r="FF35">
        <v>1.8635600000000001</v>
      </c>
      <c r="FG35">
        <v>1.8633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-3.8540000000000001</v>
      </c>
      <c r="FV35">
        <v>-0.26860000000000001</v>
      </c>
      <c r="FW35">
        <v>-3.8541999999999899</v>
      </c>
      <c r="FX35">
        <v>0</v>
      </c>
      <c r="FY35">
        <v>0</v>
      </c>
      <c r="FZ35">
        <v>0</v>
      </c>
      <c r="GA35">
        <v>-0.26854545454545298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22.6</v>
      </c>
      <c r="GJ35">
        <v>22.6</v>
      </c>
      <c r="GK35">
        <v>1.0388200000000001</v>
      </c>
      <c r="GL35">
        <v>2.5878899999999998</v>
      </c>
      <c r="GM35">
        <v>1.4489700000000001</v>
      </c>
      <c r="GN35">
        <v>2.2985799999999998</v>
      </c>
      <c r="GO35">
        <v>1.5466299999999999</v>
      </c>
      <c r="GP35">
        <v>2.4414099999999999</v>
      </c>
      <c r="GQ35">
        <v>30.609300000000001</v>
      </c>
      <c r="GR35">
        <v>15.1477</v>
      </c>
      <c r="GS35">
        <v>18</v>
      </c>
      <c r="GT35">
        <v>388.14600000000002</v>
      </c>
      <c r="GU35">
        <v>613.09299999999996</v>
      </c>
      <c r="GV35">
        <v>23.4666</v>
      </c>
      <c r="GW35">
        <v>23.165099999999999</v>
      </c>
      <c r="GX35">
        <v>30</v>
      </c>
      <c r="GY35">
        <v>23.145600000000002</v>
      </c>
      <c r="GZ35">
        <v>23.118600000000001</v>
      </c>
      <c r="HA35">
        <v>20.792000000000002</v>
      </c>
      <c r="HB35">
        <v>10</v>
      </c>
      <c r="HC35">
        <v>-30</v>
      </c>
      <c r="HD35">
        <v>23.482299999999999</v>
      </c>
      <c r="HE35">
        <v>400.20800000000003</v>
      </c>
      <c r="HF35">
        <v>0</v>
      </c>
      <c r="HG35">
        <v>100.63</v>
      </c>
      <c r="HH35">
        <v>93.528300000000002</v>
      </c>
    </row>
    <row r="36" spans="1:216" x14ac:dyDescent="0.2">
      <c r="A36">
        <v>18</v>
      </c>
      <c r="B36">
        <v>1690162353.0999999</v>
      </c>
      <c r="C36">
        <v>1037.0999999046301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1690162353.0999999</v>
      </c>
      <c r="M36">
        <f t="shared" si="0"/>
        <v>7.8965667912004364E-4</v>
      </c>
      <c r="N36">
        <f t="shared" si="1"/>
        <v>0.78965667912004367</v>
      </c>
      <c r="O36">
        <f t="shared" si="2"/>
        <v>-0.40027086984481064</v>
      </c>
      <c r="P36">
        <f t="shared" si="3"/>
        <v>400.02</v>
      </c>
      <c r="Q36">
        <f t="shared" si="4"/>
        <v>402.061641747279</v>
      </c>
      <c r="R36">
        <f t="shared" si="5"/>
        <v>40.487116165449443</v>
      </c>
      <c r="S36">
        <f t="shared" si="6"/>
        <v>40.281525335568006</v>
      </c>
      <c r="T36">
        <f t="shared" si="7"/>
        <v>6.6006276466215513E-2</v>
      </c>
      <c r="U36">
        <f t="shared" si="8"/>
        <v>4.1019950611649261</v>
      </c>
      <c r="V36">
        <f t="shared" si="9"/>
        <v>6.5421847273071834E-2</v>
      </c>
      <c r="W36">
        <f t="shared" si="10"/>
        <v>4.0940731719243541E-2</v>
      </c>
      <c r="X36">
        <f t="shared" si="11"/>
        <v>3.3346594014880959</v>
      </c>
      <c r="Y36">
        <f t="shared" si="12"/>
        <v>22.837257236315025</v>
      </c>
      <c r="Z36">
        <f t="shared" si="13"/>
        <v>22.837257236315025</v>
      </c>
      <c r="AA36">
        <f t="shared" si="14"/>
        <v>2.7920663973137878</v>
      </c>
      <c r="AB36">
        <f t="shared" si="15"/>
        <v>56.948042211269701</v>
      </c>
      <c r="AC36">
        <f t="shared" si="16"/>
        <v>1.6031346220058402</v>
      </c>
      <c r="AD36">
        <f t="shared" si="17"/>
        <v>2.8150829418479795</v>
      </c>
      <c r="AE36">
        <f t="shared" si="18"/>
        <v>1.1889317753079476</v>
      </c>
      <c r="AF36">
        <f t="shared" si="19"/>
        <v>-34.823859549193926</v>
      </c>
      <c r="AG36">
        <f t="shared" si="20"/>
        <v>29.974842723715337</v>
      </c>
      <c r="AH36">
        <f t="shared" si="21"/>
        <v>1.5133174760756936</v>
      </c>
      <c r="AI36">
        <f t="shared" si="22"/>
        <v>-1.0399479148013313E-3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54024.195508600453</v>
      </c>
      <c r="AO36">
        <f t="shared" si="26"/>
        <v>20.161000000000001</v>
      </c>
      <c r="AP36">
        <f t="shared" si="27"/>
        <v>16.995843005952384</v>
      </c>
      <c r="AQ36">
        <f t="shared" si="28"/>
        <v>0.84300595238095244</v>
      </c>
      <c r="AR36">
        <f t="shared" si="29"/>
        <v>0.16540148809523811</v>
      </c>
      <c r="AS36">
        <v>1690162353.0999999</v>
      </c>
      <c r="AT36">
        <v>400.02</v>
      </c>
      <c r="AU36">
        <v>399.97</v>
      </c>
      <c r="AV36">
        <v>15.9201</v>
      </c>
      <c r="AW36">
        <v>15.4597</v>
      </c>
      <c r="AX36">
        <v>403.87400000000002</v>
      </c>
      <c r="AY36">
        <v>16.188600000000001</v>
      </c>
      <c r="AZ36">
        <v>400.02</v>
      </c>
      <c r="BA36">
        <v>100.599</v>
      </c>
      <c r="BB36">
        <v>9.9778400000000003E-2</v>
      </c>
      <c r="BC36">
        <v>22.972799999999999</v>
      </c>
      <c r="BD36">
        <v>22.636600000000001</v>
      </c>
      <c r="BE36">
        <v>999.9</v>
      </c>
      <c r="BF36">
        <v>0</v>
      </c>
      <c r="BG36">
        <v>0</v>
      </c>
      <c r="BH36">
        <v>10020.6</v>
      </c>
      <c r="BI36">
        <v>0</v>
      </c>
      <c r="BJ36">
        <v>404.03199999999998</v>
      </c>
      <c r="BK36">
        <v>4.9865699999999999E-2</v>
      </c>
      <c r="BL36">
        <v>406.49099999999999</v>
      </c>
      <c r="BM36">
        <v>406.25099999999998</v>
      </c>
      <c r="BN36">
        <v>0.46038699999999999</v>
      </c>
      <c r="BO36">
        <v>399.97</v>
      </c>
      <c r="BP36">
        <v>15.4597</v>
      </c>
      <c r="BQ36">
        <v>1.60154</v>
      </c>
      <c r="BR36">
        <v>1.5552299999999999</v>
      </c>
      <c r="BS36">
        <v>13.973699999999999</v>
      </c>
      <c r="BT36">
        <v>13.5222</v>
      </c>
      <c r="BU36">
        <v>20.161000000000001</v>
      </c>
      <c r="BV36">
        <v>0.89989699999999995</v>
      </c>
      <c r="BW36">
        <v>0.100103</v>
      </c>
      <c r="BX36">
        <v>0</v>
      </c>
      <c r="BY36">
        <v>2.0371999999999999</v>
      </c>
      <c r="BZ36">
        <v>0</v>
      </c>
      <c r="CA36">
        <v>254.892</v>
      </c>
      <c r="CB36">
        <v>155.62700000000001</v>
      </c>
      <c r="CC36">
        <v>32.561999999999998</v>
      </c>
      <c r="CD36">
        <v>37.625</v>
      </c>
      <c r="CE36">
        <v>35.436999999999998</v>
      </c>
      <c r="CF36">
        <v>36.936999999999998</v>
      </c>
      <c r="CG36">
        <v>33.625</v>
      </c>
      <c r="CH36">
        <v>18.14</v>
      </c>
      <c r="CI36">
        <v>2.02</v>
      </c>
      <c r="CJ36">
        <v>0</v>
      </c>
      <c r="CK36">
        <v>1690162365.9000001</v>
      </c>
      <c r="CL36">
        <v>0</v>
      </c>
      <c r="CM36">
        <v>1690160938</v>
      </c>
      <c r="CN36" t="s">
        <v>350</v>
      </c>
      <c r="CO36">
        <v>1690160937</v>
      </c>
      <c r="CP36">
        <v>1690160938</v>
      </c>
      <c r="CQ36">
        <v>62</v>
      </c>
      <c r="CR36">
        <v>1.4999999999999999E-2</v>
      </c>
      <c r="CS36">
        <v>-6.0000000000000001E-3</v>
      </c>
      <c r="CT36">
        <v>-3.8540000000000001</v>
      </c>
      <c r="CU36">
        <v>-0.26900000000000002</v>
      </c>
      <c r="CV36">
        <v>404</v>
      </c>
      <c r="CW36">
        <v>16</v>
      </c>
      <c r="CX36">
        <v>0.18</v>
      </c>
      <c r="CY36">
        <v>0.21</v>
      </c>
      <c r="CZ36">
        <v>-0.32839243936261497</v>
      </c>
      <c r="DA36">
        <v>0.174496277610585</v>
      </c>
      <c r="DB36">
        <v>5.4530970552528903E-2</v>
      </c>
      <c r="DC36">
        <v>1</v>
      </c>
      <c r="DD36">
        <v>399.99574999999999</v>
      </c>
      <c r="DE36">
        <v>-0.103533834586839</v>
      </c>
      <c r="DF36">
        <v>4.2311789137308202E-2</v>
      </c>
      <c r="DG36">
        <v>-1</v>
      </c>
      <c r="DH36">
        <v>20.000119047618998</v>
      </c>
      <c r="DI36">
        <v>0.43758459268289701</v>
      </c>
      <c r="DJ36">
        <v>0.177513386803168</v>
      </c>
      <c r="DK36">
        <v>1</v>
      </c>
      <c r="DL36">
        <v>2</v>
      </c>
      <c r="DM36">
        <v>2</v>
      </c>
      <c r="DN36" t="s">
        <v>351</v>
      </c>
      <c r="DO36">
        <v>2.73183</v>
      </c>
      <c r="DP36">
        <v>2.8380999999999998</v>
      </c>
      <c r="DQ36">
        <v>9.7870499999999999E-2</v>
      </c>
      <c r="DR36">
        <v>9.6683199999999997E-2</v>
      </c>
      <c r="DS36">
        <v>9.1866500000000004E-2</v>
      </c>
      <c r="DT36">
        <v>8.72227E-2</v>
      </c>
      <c r="DU36">
        <v>26340.5</v>
      </c>
      <c r="DV36">
        <v>27336</v>
      </c>
      <c r="DW36">
        <v>27324.3</v>
      </c>
      <c r="DX36">
        <v>28400.799999999999</v>
      </c>
      <c r="DY36">
        <v>32702.1</v>
      </c>
      <c r="DZ36">
        <v>34484.699999999997</v>
      </c>
      <c r="EA36">
        <v>36524.699999999997</v>
      </c>
      <c r="EB36">
        <v>38450.699999999997</v>
      </c>
      <c r="EC36">
        <v>1.87262</v>
      </c>
      <c r="ED36">
        <v>2.0459000000000001</v>
      </c>
      <c r="EE36">
        <v>8.9928499999999995E-2</v>
      </c>
      <c r="EF36">
        <v>0</v>
      </c>
      <c r="EG36">
        <v>21.153600000000001</v>
      </c>
      <c r="EH36">
        <v>999.9</v>
      </c>
      <c r="EI36">
        <v>43.487000000000002</v>
      </c>
      <c r="EJ36">
        <v>28.873000000000001</v>
      </c>
      <c r="EK36">
        <v>17.258199999999999</v>
      </c>
      <c r="EL36">
        <v>61.649099999999997</v>
      </c>
      <c r="EM36">
        <v>28.281199999999998</v>
      </c>
      <c r="EN36">
        <v>1</v>
      </c>
      <c r="EO36">
        <v>-0.32064500000000001</v>
      </c>
      <c r="EP36">
        <v>-0.96022600000000002</v>
      </c>
      <c r="EQ36">
        <v>19.981000000000002</v>
      </c>
      <c r="ER36">
        <v>5.2193899999999998</v>
      </c>
      <c r="ES36">
        <v>11.9255</v>
      </c>
      <c r="ET36">
        <v>4.9556500000000003</v>
      </c>
      <c r="EU36">
        <v>3.2973300000000001</v>
      </c>
      <c r="EV36">
        <v>185.9</v>
      </c>
      <c r="EW36">
        <v>9999</v>
      </c>
      <c r="EX36">
        <v>98.8</v>
      </c>
      <c r="EY36">
        <v>6883.7</v>
      </c>
      <c r="EZ36">
        <v>1.85989</v>
      </c>
      <c r="FA36">
        <v>1.85911</v>
      </c>
      <c r="FB36">
        <v>1.8646199999999999</v>
      </c>
      <c r="FC36">
        <v>1.8686799999999999</v>
      </c>
      <c r="FD36">
        <v>1.86347</v>
      </c>
      <c r="FE36">
        <v>1.8635600000000001</v>
      </c>
      <c r="FF36">
        <v>1.8635600000000001</v>
      </c>
      <c r="FG36">
        <v>1.86334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-3.8540000000000001</v>
      </c>
      <c r="FV36">
        <v>-0.26850000000000002</v>
      </c>
      <c r="FW36">
        <v>-3.8541999999999899</v>
      </c>
      <c r="FX36">
        <v>0</v>
      </c>
      <c r="FY36">
        <v>0</v>
      </c>
      <c r="FZ36">
        <v>0</v>
      </c>
      <c r="GA36">
        <v>-0.26854545454545298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23.6</v>
      </c>
      <c r="GJ36">
        <v>23.6</v>
      </c>
      <c r="GK36">
        <v>1.0376000000000001</v>
      </c>
      <c r="GL36">
        <v>2.5903299999999998</v>
      </c>
      <c r="GM36">
        <v>1.4489700000000001</v>
      </c>
      <c r="GN36">
        <v>2.2973599999999998</v>
      </c>
      <c r="GO36">
        <v>1.5466299999999999</v>
      </c>
      <c r="GP36">
        <v>2.4206500000000002</v>
      </c>
      <c r="GQ36">
        <v>30.566199999999998</v>
      </c>
      <c r="GR36">
        <v>15.138999999999999</v>
      </c>
      <c r="GS36">
        <v>18</v>
      </c>
      <c r="GT36">
        <v>388.09800000000001</v>
      </c>
      <c r="GU36">
        <v>613.34199999999998</v>
      </c>
      <c r="GV36">
        <v>23.320499999999999</v>
      </c>
      <c r="GW36">
        <v>23.147600000000001</v>
      </c>
      <c r="GX36">
        <v>30</v>
      </c>
      <c r="GY36">
        <v>23.128</v>
      </c>
      <c r="GZ36">
        <v>23.101400000000002</v>
      </c>
      <c r="HA36">
        <v>20.7806</v>
      </c>
      <c r="HB36">
        <v>10</v>
      </c>
      <c r="HC36">
        <v>-30</v>
      </c>
      <c r="HD36">
        <v>23.334700000000002</v>
      </c>
      <c r="HE36">
        <v>399.98500000000001</v>
      </c>
      <c r="HF36">
        <v>0</v>
      </c>
      <c r="HG36">
        <v>100.63200000000001</v>
      </c>
      <c r="HH36">
        <v>93.5274</v>
      </c>
    </row>
    <row r="37" spans="1:216" x14ac:dyDescent="0.2">
      <c r="A37">
        <v>19</v>
      </c>
      <c r="B37">
        <v>1690162414.0999999</v>
      </c>
      <c r="C37">
        <v>1098.0999999046301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1690162414.0999999</v>
      </c>
      <c r="M37">
        <f t="shared" si="0"/>
        <v>7.8379183763334327E-4</v>
      </c>
      <c r="N37">
        <f t="shared" si="1"/>
        <v>0.78379183763334326</v>
      </c>
      <c r="O37">
        <f t="shared" si="2"/>
        <v>-1.5611728661640272</v>
      </c>
      <c r="P37">
        <f t="shared" si="3"/>
        <v>400.09500000000003</v>
      </c>
      <c r="Q37">
        <f t="shared" si="4"/>
        <v>430.5607601045524</v>
      </c>
      <c r="R37">
        <f t="shared" si="5"/>
        <v>43.356997810449407</v>
      </c>
      <c r="S37">
        <f t="shared" si="6"/>
        <v>40.289129076136511</v>
      </c>
      <c r="T37">
        <f t="shared" si="7"/>
        <v>6.5385537757328097E-2</v>
      </c>
      <c r="U37">
        <f t="shared" si="8"/>
        <v>4.0990834469929585</v>
      </c>
      <c r="V37">
        <f t="shared" si="9"/>
        <v>6.4811594038695464E-2</v>
      </c>
      <c r="W37">
        <f t="shared" si="10"/>
        <v>4.0558392752946842E-2</v>
      </c>
      <c r="X37">
        <f t="shared" si="11"/>
        <v>0</v>
      </c>
      <c r="Y37">
        <f t="shared" si="12"/>
        <v>22.831216686711031</v>
      </c>
      <c r="Z37">
        <f t="shared" si="13"/>
        <v>22.831216686711031</v>
      </c>
      <c r="AA37">
        <f t="shared" si="14"/>
        <v>2.7910444939407539</v>
      </c>
      <c r="AB37">
        <f t="shared" si="15"/>
        <v>56.804603548269625</v>
      </c>
      <c r="AC37">
        <f t="shared" si="16"/>
        <v>1.5998035307429002</v>
      </c>
      <c r="AD37">
        <f t="shared" si="17"/>
        <v>2.8163272530957273</v>
      </c>
      <c r="AE37">
        <f t="shared" si="18"/>
        <v>1.1912409631978538</v>
      </c>
      <c r="AF37">
        <f t="shared" si="19"/>
        <v>-34.565220039630439</v>
      </c>
      <c r="AG37">
        <f t="shared" si="20"/>
        <v>32.901691660956025</v>
      </c>
      <c r="AH37">
        <f t="shared" si="21"/>
        <v>1.6622736225009556</v>
      </c>
      <c r="AI37">
        <f t="shared" si="22"/>
        <v>-1.2547561734592705E-3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53971.17394778879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1690162414.0999999</v>
      </c>
      <c r="AT37">
        <v>400.09500000000003</v>
      </c>
      <c r="AU37">
        <v>399.35599999999999</v>
      </c>
      <c r="AV37">
        <v>15.887</v>
      </c>
      <c r="AW37">
        <v>15.430099999999999</v>
      </c>
      <c r="AX37">
        <v>403.94900000000001</v>
      </c>
      <c r="AY37">
        <v>16.1555</v>
      </c>
      <c r="AZ37">
        <v>400.10399999999998</v>
      </c>
      <c r="BA37">
        <v>100.599</v>
      </c>
      <c r="BB37">
        <v>9.9906700000000001E-2</v>
      </c>
      <c r="BC37">
        <v>22.9801</v>
      </c>
      <c r="BD37">
        <v>22.6328</v>
      </c>
      <c r="BE37">
        <v>999.9</v>
      </c>
      <c r="BF37">
        <v>0</v>
      </c>
      <c r="BG37">
        <v>0</v>
      </c>
      <c r="BH37">
        <v>10010.6</v>
      </c>
      <c r="BI37">
        <v>0</v>
      </c>
      <c r="BJ37">
        <v>409.399</v>
      </c>
      <c r="BK37">
        <v>0.73825099999999999</v>
      </c>
      <c r="BL37">
        <v>406.553</v>
      </c>
      <c r="BM37">
        <v>405.61500000000001</v>
      </c>
      <c r="BN37">
        <v>0.456874</v>
      </c>
      <c r="BO37">
        <v>399.35599999999999</v>
      </c>
      <c r="BP37">
        <v>15.430099999999999</v>
      </c>
      <c r="BQ37">
        <v>1.59822</v>
      </c>
      <c r="BR37">
        <v>1.5522499999999999</v>
      </c>
      <c r="BS37">
        <v>13.941599999999999</v>
      </c>
      <c r="BT37">
        <v>13.492800000000001</v>
      </c>
      <c r="BU37">
        <v>0</v>
      </c>
      <c r="BV37">
        <v>0</v>
      </c>
      <c r="BW37">
        <v>0</v>
      </c>
      <c r="BX37">
        <v>0</v>
      </c>
      <c r="BY37">
        <v>1.81</v>
      </c>
      <c r="BZ37">
        <v>0</v>
      </c>
      <c r="CA37">
        <v>188.27</v>
      </c>
      <c r="CB37">
        <v>3.82</v>
      </c>
      <c r="CC37">
        <v>32.311999999999998</v>
      </c>
      <c r="CD37">
        <v>37.436999999999998</v>
      </c>
      <c r="CE37">
        <v>35.186999999999998</v>
      </c>
      <c r="CF37">
        <v>36.75</v>
      </c>
      <c r="CG37">
        <v>33.436999999999998</v>
      </c>
      <c r="CH37">
        <v>0</v>
      </c>
      <c r="CI37">
        <v>0</v>
      </c>
      <c r="CJ37">
        <v>0</v>
      </c>
      <c r="CK37">
        <v>1690162426.5</v>
      </c>
      <c r="CL37">
        <v>0</v>
      </c>
      <c r="CM37">
        <v>1690160938</v>
      </c>
      <c r="CN37" t="s">
        <v>350</v>
      </c>
      <c r="CO37">
        <v>1690160937</v>
      </c>
      <c r="CP37">
        <v>1690160938</v>
      </c>
      <c r="CQ37">
        <v>62</v>
      </c>
      <c r="CR37">
        <v>1.4999999999999999E-2</v>
      </c>
      <c r="CS37">
        <v>-6.0000000000000001E-3</v>
      </c>
      <c r="CT37">
        <v>-3.8540000000000001</v>
      </c>
      <c r="CU37">
        <v>-0.26900000000000002</v>
      </c>
      <c r="CV37">
        <v>404</v>
      </c>
      <c r="CW37">
        <v>16</v>
      </c>
      <c r="CX37">
        <v>0.18</v>
      </c>
      <c r="CY37">
        <v>0.21</v>
      </c>
      <c r="CZ37">
        <v>-1.08591312253202</v>
      </c>
      <c r="DA37">
        <v>-0.36635327417746799</v>
      </c>
      <c r="DB37">
        <v>7.0727315932340995E-2</v>
      </c>
      <c r="DC37">
        <v>1</v>
      </c>
      <c r="DD37">
        <v>399.53009523809499</v>
      </c>
      <c r="DE37">
        <v>-0.327350649350721</v>
      </c>
      <c r="DF37">
        <v>5.1720774827462797E-2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2.7321</v>
      </c>
      <c r="DP37">
        <v>2.8381400000000001</v>
      </c>
      <c r="DQ37">
        <v>9.78884E-2</v>
      </c>
      <c r="DR37">
        <v>9.6573999999999993E-2</v>
      </c>
      <c r="DS37">
        <v>9.1734499999999997E-2</v>
      </c>
      <c r="DT37">
        <v>8.7106600000000006E-2</v>
      </c>
      <c r="DU37">
        <v>26340.5</v>
      </c>
      <c r="DV37">
        <v>27339.8</v>
      </c>
      <c r="DW37">
        <v>27324.7</v>
      </c>
      <c r="DX37">
        <v>28401.200000000001</v>
      </c>
      <c r="DY37">
        <v>32707.1</v>
      </c>
      <c r="DZ37">
        <v>34489.300000000003</v>
      </c>
      <c r="EA37">
        <v>36524.9</v>
      </c>
      <c r="EB37">
        <v>38451</v>
      </c>
      <c r="EC37">
        <v>1.87293</v>
      </c>
      <c r="ED37">
        <v>2.0465800000000001</v>
      </c>
      <c r="EE37">
        <v>9.1213699999999995E-2</v>
      </c>
      <c r="EF37">
        <v>0</v>
      </c>
      <c r="EG37">
        <v>21.128499999999999</v>
      </c>
      <c r="EH37">
        <v>999.9</v>
      </c>
      <c r="EI37">
        <v>43.487000000000002</v>
      </c>
      <c r="EJ37">
        <v>28.852</v>
      </c>
      <c r="EK37">
        <v>17.235399999999998</v>
      </c>
      <c r="EL37">
        <v>61.789099999999998</v>
      </c>
      <c r="EM37">
        <v>28.333300000000001</v>
      </c>
      <c r="EN37">
        <v>1</v>
      </c>
      <c r="EO37">
        <v>-0.32181399999999999</v>
      </c>
      <c r="EP37">
        <v>-1.1334500000000001</v>
      </c>
      <c r="EQ37">
        <v>19.975999999999999</v>
      </c>
      <c r="ER37">
        <v>5.2180400000000002</v>
      </c>
      <c r="ES37">
        <v>11.9255</v>
      </c>
      <c r="ET37">
        <v>4.9555999999999996</v>
      </c>
      <c r="EU37">
        <v>3.2973499999999998</v>
      </c>
      <c r="EV37">
        <v>185.9</v>
      </c>
      <c r="EW37">
        <v>9999</v>
      </c>
      <c r="EX37">
        <v>98.9</v>
      </c>
      <c r="EY37">
        <v>6884.9</v>
      </c>
      <c r="EZ37">
        <v>1.85989</v>
      </c>
      <c r="FA37">
        <v>1.8590899999999999</v>
      </c>
      <c r="FB37">
        <v>1.86463</v>
      </c>
      <c r="FC37">
        <v>1.86866</v>
      </c>
      <c r="FD37">
        <v>1.86354</v>
      </c>
      <c r="FE37">
        <v>1.8635600000000001</v>
      </c>
      <c r="FF37">
        <v>1.8635600000000001</v>
      </c>
      <c r="FG37">
        <v>1.8633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-3.8540000000000001</v>
      </c>
      <c r="FV37">
        <v>-0.26850000000000002</v>
      </c>
      <c r="FW37">
        <v>-3.8541999999999899</v>
      </c>
      <c r="FX37">
        <v>0</v>
      </c>
      <c r="FY37">
        <v>0</v>
      </c>
      <c r="FZ37">
        <v>0</v>
      </c>
      <c r="GA37">
        <v>-0.26854545454545298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24.6</v>
      </c>
      <c r="GJ37">
        <v>24.6</v>
      </c>
      <c r="GK37">
        <v>1.0363800000000001</v>
      </c>
      <c r="GL37">
        <v>2.5878899999999998</v>
      </c>
      <c r="GM37">
        <v>1.4489700000000001</v>
      </c>
      <c r="GN37">
        <v>2.2973599999999998</v>
      </c>
      <c r="GO37">
        <v>1.5466299999999999</v>
      </c>
      <c r="GP37">
        <v>2.4243199999999998</v>
      </c>
      <c r="GQ37">
        <v>30.523099999999999</v>
      </c>
      <c r="GR37">
        <v>15.121499999999999</v>
      </c>
      <c r="GS37">
        <v>18</v>
      </c>
      <c r="GT37">
        <v>388.12099999999998</v>
      </c>
      <c r="GU37">
        <v>613.71100000000001</v>
      </c>
      <c r="GV37">
        <v>23.547699999999999</v>
      </c>
      <c r="GW37">
        <v>23.128399999999999</v>
      </c>
      <c r="GX37">
        <v>30</v>
      </c>
      <c r="GY37">
        <v>23.110499999999998</v>
      </c>
      <c r="GZ37">
        <v>23.083600000000001</v>
      </c>
      <c r="HA37">
        <v>20.7577</v>
      </c>
      <c r="HB37">
        <v>10</v>
      </c>
      <c r="HC37">
        <v>-30</v>
      </c>
      <c r="HD37">
        <v>23.5566</v>
      </c>
      <c r="HE37">
        <v>399.46199999999999</v>
      </c>
      <c r="HF37">
        <v>0</v>
      </c>
      <c r="HG37">
        <v>100.633</v>
      </c>
      <c r="HH37">
        <v>93.528300000000002</v>
      </c>
    </row>
    <row r="38" spans="1:216" x14ac:dyDescent="0.2">
      <c r="A38">
        <v>20</v>
      </c>
      <c r="B38">
        <v>1690162438.0999999</v>
      </c>
      <c r="C38">
        <v>1122.0999999046301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1690162438.0999999</v>
      </c>
      <c r="M38">
        <f t="shared" si="0"/>
        <v>9.0437573790269632E-4</v>
      </c>
      <c r="N38">
        <f t="shared" si="1"/>
        <v>0.90437573790269632</v>
      </c>
      <c r="O38">
        <f t="shared" si="2"/>
        <v>2.6911672443810253</v>
      </c>
      <c r="P38">
        <f t="shared" si="3"/>
        <v>399.048</v>
      </c>
      <c r="Q38">
        <f t="shared" si="4"/>
        <v>320.27699605865507</v>
      </c>
      <c r="R38">
        <f t="shared" si="5"/>
        <v>32.25155695603911</v>
      </c>
      <c r="S38">
        <f t="shared" si="6"/>
        <v>40.183714280361599</v>
      </c>
      <c r="T38">
        <f t="shared" si="7"/>
        <v>6.1708931808999036E-2</v>
      </c>
      <c r="U38">
        <f t="shared" si="8"/>
        <v>4.0952674031634917</v>
      </c>
      <c r="V38">
        <f t="shared" si="9"/>
        <v>6.1196973970488046E-2</v>
      </c>
      <c r="W38">
        <f t="shared" si="10"/>
        <v>3.8293751894775248E-2</v>
      </c>
      <c r="X38">
        <f t="shared" si="11"/>
        <v>297.70142100000004</v>
      </c>
      <c r="Y38">
        <f t="shared" si="12"/>
        <v>24.352748484163374</v>
      </c>
      <c r="Z38">
        <f t="shared" si="13"/>
        <v>24.352748484163374</v>
      </c>
      <c r="AA38">
        <f t="shared" si="14"/>
        <v>3.0590277034889137</v>
      </c>
      <c r="AB38">
        <f t="shared" si="15"/>
        <v>56.107969908072675</v>
      </c>
      <c r="AC38">
        <f t="shared" si="16"/>
        <v>1.6053527180413201</v>
      </c>
      <c r="AD38">
        <f t="shared" si="17"/>
        <v>2.8611848203945547</v>
      </c>
      <c r="AE38">
        <f t="shared" si="18"/>
        <v>1.4536749854475937</v>
      </c>
      <c r="AF38">
        <f t="shared" si="19"/>
        <v>-39.882970041508905</v>
      </c>
      <c r="AG38">
        <f t="shared" si="20"/>
        <v>-245.36802622904329</v>
      </c>
      <c r="AH38">
        <f t="shared" si="21"/>
        <v>-12.520661699074706</v>
      </c>
      <c r="AI38">
        <f t="shared" si="22"/>
        <v>-7.0236969626876089E-2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53855.892795239422</v>
      </c>
      <c r="AO38">
        <f t="shared" si="26"/>
        <v>1800</v>
      </c>
      <c r="AP38">
        <f t="shared" si="27"/>
        <v>1517.3996999999999</v>
      </c>
      <c r="AQ38">
        <f t="shared" si="28"/>
        <v>0.84299983333333328</v>
      </c>
      <c r="AR38">
        <f t="shared" si="29"/>
        <v>0.16538967833333335</v>
      </c>
      <c r="AS38">
        <v>1690162438.0999999</v>
      </c>
      <c r="AT38">
        <v>399.048</v>
      </c>
      <c r="AU38">
        <v>400.85599999999999</v>
      </c>
      <c r="AV38">
        <v>15.9421</v>
      </c>
      <c r="AW38">
        <v>15.414899999999999</v>
      </c>
      <c r="AX38">
        <v>402.90199999999999</v>
      </c>
      <c r="AY38">
        <v>16.210699999999999</v>
      </c>
      <c r="AZ38">
        <v>400.07600000000002</v>
      </c>
      <c r="BA38">
        <v>100.599</v>
      </c>
      <c r="BB38">
        <v>9.9949200000000002E-2</v>
      </c>
      <c r="BC38">
        <v>23.241399999999999</v>
      </c>
      <c r="BD38">
        <v>23.365200000000002</v>
      </c>
      <c r="BE38">
        <v>999.9</v>
      </c>
      <c r="BF38">
        <v>0</v>
      </c>
      <c r="BG38">
        <v>0</v>
      </c>
      <c r="BH38">
        <v>9997.5</v>
      </c>
      <c r="BI38">
        <v>0</v>
      </c>
      <c r="BJ38">
        <v>410.56</v>
      </c>
      <c r="BK38">
        <v>-1.8081100000000001</v>
      </c>
      <c r="BL38">
        <v>405.51299999999998</v>
      </c>
      <c r="BM38">
        <v>407.13200000000001</v>
      </c>
      <c r="BN38">
        <v>0.52723900000000001</v>
      </c>
      <c r="BO38">
        <v>400.85599999999999</v>
      </c>
      <c r="BP38">
        <v>15.414899999999999</v>
      </c>
      <c r="BQ38">
        <v>1.6037600000000001</v>
      </c>
      <c r="BR38">
        <v>1.5507200000000001</v>
      </c>
      <c r="BS38">
        <v>13.994899999999999</v>
      </c>
      <c r="BT38">
        <v>13.477600000000001</v>
      </c>
      <c r="BU38">
        <v>1800</v>
      </c>
      <c r="BV38">
        <v>0.90000800000000003</v>
      </c>
      <c r="BW38">
        <v>9.9992399999999995E-2</v>
      </c>
      <c r="BX38">
        <v>0</v>
      </c>
      <c r="BY38">
        <v>2.4142999999999999</v>
      </c>
      <c r="BZ38">
        <v>0</v>
      </c>
      <c r="CA38">
        <v>6028.1</v>
      </c>
      <c r="CB38">
        <v>13895</v>
      </c>
      <c r="CC38">
        <v>32.875</v>
      </c>
      <c r="CD38">
        <v>37.375</v>
      </c>
      <c r="CE38">
        <v>35.125</v>
      </c>
      <c r="CF38">
        <v>36.686999999999998</v>
      </c>
      <c r="CG38">
        <v>33.5</v>
      </c>
      <c r="CH38">
        <v>1620.01</v>
      </c>
      <c r="CI38">
        <v>179.99</v>
      </c>
      <c r="CJ38">
        <v>0</v>
      </c>
      <c r="CK38">
        <v>1690162451.2</v>
      </c>
      <c r="CL38">
        <v>0</v>
      </c>
      <c r="CM38">
        <v>1690160938</v>
      </c>
      <c r="CN38" t="s">
        <v>350</v>
      </c>
      <c r="CO38">
        <v>1690160937</v>
      </c>
      <c r="CP38">
        <v>1690160938</v>
      </c>
      <c r="CQ38">
        <v>62</v>
      </c>
      <c r="CR38">
        <v>1.4999999999999999E-2</v>
      </c>
      <c r="CS38">
        <v>-6.0000000000000001E-3</v>
      </c>
      <c r="CT38">
        <v>-3.8540000000000001</v>
      </c>
      <c r="CU38">
        <v>-0.26900000000000002</v>
      </c>
      <c r="CV38">
        <v>404</v>
      </c>
      <c r="CW38">
        <v>16</v>
      </c>
      <c r="CX38">
        <v>0.18</v>
      </c>
      <c r="CY38">
        <v>0.21</v>
      </c>
      <c r="CZ38">
        <v>0.12358648898083301</v>
      </c>
      <c r="DA38">
        <v>10.9379861188084</v>
      </c>
      <c r="DB38">
        <v>1.1210707625247001</v>
      </c>
      <c r="DC38">
        <v>0</v>
      </c>
      <c r="DD38">
        <v>399.90465</v>
      </c>
      <c r="DE38">
        <v>4.8444360902256101</v>
      </c>
      <c r="DF38">
        <v>0.48021956176316299</v>
      </c>
      <c r="DG38">
        <v>-1</v>
      </c>
      <c r="DH38">
        <v>1755.365</v>
      </c>
      <c r="DI38">
        <v>674.307594812415</v>
      </c>
      <c r="DJ38">
        <v>100.58363895286401</v>
      </c>
      <c r="DK38">
        <v>0</v>
      </c>
      <c r="DL38">
        <v>0</v>
      </c>
      <c r="DM38">
        <v>2</v>
      </c>
      <c r="DN38" t="s">
        <v>393</v>
      </c>
      <c r="DO38">
        <v>2.73203</v>
      </c>
      <c r="DP38">
        <v>2.8380700000000001</v>
      </c>
      <c r="DQ38">
        <v>9.76968E-2</v>
      </c>
      <c r="DR38">
        <v>9.6852400000000005E-2</v>
      </c>
      <c r="DS38">
        <v>9.1962199999999994E-2</v>
      </c>
      <c r="DT38">
        <v>8.7046100000000001E-2</v>
      </c>
      <c r="DU38">
        <v>26347.4</v>
      </c>
      <c r="DV38">
        <v>27333.4</v>
      </c>
      <c r="DW38">
        <v>27326</v>
      </c>
      <c r="DX38">
        <v>28403.3</v>
      </c>
      <c r="DY38">
        <v>32700.2</v>
      </c>
      <c r="DZ38">
        <v>34493.800000000003</v>
      </c>
      <c r="EA38">
        <v>36526.699999999997</v>
      </c>
      <c r="EB38">
        <v>38453.5</v>
      </c>
      <c r="EC38">
        <v>1.8730500000000001</v>
      </c>
      <c r="ED38">
        <v>2.0465800000000001</v>
      </c>
      <c r="EE38">
        <v>0.132881</v>
      </c>
      <c r="EF38">
        <v>0</v>
      </c>
      <c r="EG38">
        <v>21.1751</v>
      </c>
      <c r="EH38">
        <v>999.9</v>
      </c>
      <c r="EI38">
        <v>43.475000000000001</v>
      </c>
      <c r="EJ38">
        <v>28.832000000000001</v>
      </c>
      <c r="EK38">
        <v>17.212599999999998</v>
      </c>
      <c r="EL38">
        <v>61.879100000000001</v>
      </c>
      <c r="EM38">
        <v>28.333300000000001</v>
      </c>
      <c r="EN38">
        <v>1</v>
      </c>
      <c r="EO38">
        <v>-0.32297799999999999</v>
      </c>
      <c r="EP38">
        <v>0.3261</v>
      </c>
      <c r="EQ38">
        <v>19.975000000000001</v>
      </c>
      <c r="ER38">
        <v>5.2171399999999997</v>
      </c>
      <c r="ES38">
        <v>11.923500000000001</v>
      </c>
      <c r="ET38">
        <v>4.9555999999999996</v>
      </c>
      <c r="EU38">
        <v>3.2971499999999998</v>
      </c>
      <c r="EV38">
        <v>185.9</v>
      </c>
      <c r="EW38">
        <v>9999</v>
      </c>
      <c r="EX38">
        <v>98.9</v>
      </c>
      <c r="EY38">
        <v>6885.4</v>
      </c>
      <c r="EZ38">
        <v>1.85982</v>
      </c>
      <c r="FA38">
        <v>1.8589899999999999</v>
      </c>
      <c r="FB38">
        <v>1.8646199999999999</v>
      </c>
      <c r="FC38">
        <v>1.8686100000000001</v>
      </c>
      <c r="FD38">
        <v>1.8634200000000001</v>
      </c>
      <c r="FE38">
        <v>1.8634599999999999</v>
      </c>
      <c r="FF38">
        <v>1.8634999999999999</v>
      </c>
      <c r="FG38">
        <v>1.86327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-3.8540000000000001</v>
      </c>
      <c r="FV38">
        <v>-0.26860000000000001</v>
      </c>
      <c r="FW38">
        <v>-3.8541999999999899</v>
      </c>
      <c r="FX38">
        <v>0</v>
      </c>
      <c r="FY38">
        <v>0</v>
      </c>
      <c r="FZ38">
        <v>0</v>
      </c>
      <c r="GA38">
        <v>-0.26854545454545298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25</v>
      </c>
      <c r="GJ38">
        <v>25</v>
      </c>
      <c r="GK38">
        <v>1.0400400000000001</v>
      </c>
      <c r="GL38">
        <v>2.5842299999999998</v>
      </c>
      <c r="GM38">
        <v>1.4489700000000001</v>
      </c>
      <c r="GN38">
        <v>2.2961399999999998</v>
      </c>
      <c r="GO38">
        <v>1.5466299999999999</v>
      </c>
      <c r="GP38">
        <v>2.4157700000000002</v>
      </c>
      <c r="GQ38">
        <v>30.5015</v>
      </c>
      <c r="GR38">
        <v>15.0777</v>
      </c>
      <c r="GS38">
        <v>18</v>
      </c>
      <c r="GT38">
        <v>388.13099999999997</v>
      </c>
      <c r="GU38">
        <v>613.61800000000005</v>
      </c>
      <c r="GV38">
        <v>23.037700000000001</v>
      </c>
      <c r="GW38">
        <v>23.1203</v>
      </c>
      <c r="GX38">
        <v>30.0001</v>
      </c>
      <c r="GY38">
        <v>23.103200000000001</v>
      </c>
      <c r="GZ38">
        <v>23.075900000000001</v>
      </c>
      <c r="HA38">
        <v>20.830200000000001</v>
      </c>
      <c r="HB38">
        <v>10</v>
      </c>
      <c r="HC38">
        <v>-30</v>
      </c>
      <c r="HD38">
        <v>22.849</v>
      </c>
      <c r="HE38">
        <v>401.38400000000001</v>
      </c>
      <c r="HF38">
        <v>0</v>
      </c>
      <c r="HG38">
        <v>100.63800000000001</v>
      </c>
      <c r="HH38">
        <v>93.534800000000004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2023-07-23T17:33:35Z</dcterms:created>
  <dcterms:modified xsi:type="dcterms:W3CDTF">2023-07-25T17:38:59Z</dcterms:modified>
</cp:coreProperties>
</file>