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AC347662-D2EF-FC42-9F6E-4AE3F6CF36F3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P37" i="1"/>
  <c r="AO37" i="1"/>
  <c r="AN37" i="1"/>
  <c r="AL37" i="1" s="1"/>
  <c r="AD37" i="1"/>
  <c r="AC37" i="1"/>
  <c r="AB37" i="1" s="1"/>
  <c r="X37" i="1"/>
  <c r="U37" i="1"/>
  <c r="AR36" i="1"/>
  <c r="AQ36" i="1"/>
  <c r="AO36" i="1"/>
  <c r="AP36" i="1" s="1"/>
  <c r="AN36" i="1"/>
  <c r="AL36" i="1" s="1"/>
  <c r="AD36" i="1"/>
  <c r="AB36" i="1" s="1"/>
  <c r="AC36" i="1"/>
  <c r="U36" i="1"/>
  <c r="N36" i="1"/>
  <c r="M36" i="1" s="1"/>
  <c r="AF36" i="1" s="1"/>
  <c r="AR35" i="1"/>
  <c r="AQ35" i="1"/>
  <c r="AO35" i="1"/>
  <c r="AP35" i="1" s="1"/>
  <c r="AN35" i="1"/>
  <c r="AL35" i="1"/>
  <c r="AD35" i="1"/>
  <c r="AC35" i="1"/>
  <c r="AB35" i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P33" i="1"/>
  <c r="AO33" i="1"/>
  <c r="AN33" i="1"/>
  <c r="AL33" i="1" s="1"/>
  <c r="P33" i="1" s="1"/>
  <c r="AD33" i="1"/>
  <c r="AC33" i="1"/>
  <c r="AB33" i="1" s="1"/>
  <c r="X33" i="1"/>
  <c r="U33" i="1"/>
  <c r="AR32" i="1"/>
  <c r="AQ32" i="1"/>
  <c r="AO32" i="1"/>
  <c r="AP32" i="1" s="1"/>
  <c r="AN32" i="1"/>
  <c r="AL32" i="1" s="1"/>
  <c r="AD32" i="1"/>
  <c r="AB32" i="1" s="1"/>
  <c r="AC32" i="1"/>
  <c r="U32" i="1"/>
  <c r="N32" i="1"/>
  <c r="M32" i="1" s="1"/>
  <c r="AF32" i="1" s="1"/>
  <c r="AR31" i="1"/>
  <c r="AQ31" i="1"/>
  <c r="AO31" i="1"/>
  <c r="AP31" i="1" s="1"/>
  <c r="AN31" i="1"/>
  <c r="AL31" i="1"/>
  <c r="AD31" i="1"/>
  <c r="AC31" i="1"/>
  <c r="AB31" i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P29" i="1"/>
  <c r="AO29" i="1"/>
  <c r="AN29" i="1"/>
  <c r="AL29" i="1" s="1"/>
  <c r="P29" i="1" s="1"/>
  <c r="AD29" i="1"/>
  <c r="AC29" i="1"/>
  <c r="AB29" i="1" s="1"/>
  <c r="X29" i="1"/>
  <c r="U29" i="1"/>
  <c r="AR28" i="1"/>
  <c r="AQ28" i="1"/>
  <c r="AO28" i="1"/>
  <c r="AP28" i="1" s="1"/>
  <c r="AN28" i="1"/>
  <c r="AL28" i="1" s="1"/>
  <c r="AD28" i="1"/>
  <c r="AB28" i="1" s="1"/>
  <c r="AC28" i="1"/>
  <c r="U28" i="1"/>
  <c r="N28" i="1"/>
  <c r="M28" i="1" s="1"/>
  <c r="AF28" i="1" s="1"/>
  <c r="AR27" i="1"/>
  <c r="AQ27" i="1"/>
  <c r="AO27" i="1"/>
  <c r="AP27" i="1" s="1"/>
  <c r="AN27" i="1"/>
  <c r="AL27" i="1"/>
  <c r="AD27" i="1"/>
  <c r="AC27" i="1"/>
  <c r="AB27" i="1"/>
  <c r="U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P25" i="1"/>
  <c r="AO25" i="1"/>
  <c r="AN25" i="1"/>
  <c r="AL25" i="1" s="1"/>
  <c r="P25" i="1" s="1"/>
  <c r="AD25" i="1"/>
  <c r="AC25" i="1"/>
  <c r="AB25" i="1" s="1"/>
  <c r="X25" i="1"/>
  <c r="U25" i="1"/>
  <c r="AR24" i="1"/>
  <c r="AQ24" i="1"/>
  <c r="AO24" i="1"/>
  <c r="AP24" i="1" s="1"/>
  <c r="AN24" i="1"/>
  <c r="AL24" i="1" s="1"/>
  <c r="AD24" i="1"/>
  <c r="AB24" i="1" s="1"/>
  <c r="AC24" i="1"/>
  <c r="U24" i="1"/>
  <c r="N24" i="1"/>
  <c r="M24" i="1" s="1"/>
  <c r="AF24" i="1" s="1"/>
  <c r="AR23" i="1"/>
  <c r="AQ23" i="1"/>
  <c r="AO23" i="1"/>
  <c r="AP23" i="1" s="1"/>
  <c r="AN23" i="1"/>
  <c r="AL23" i="1"/>
  <c r="AD23" i="1"/>
  <c r="AC23" i="1"/>
  <c r="AB23" i="1"/>
  <c r="U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P21" i="1"/>
  <c r="AO21" i="1"/>
  <c r="AN21" i="1"/>
  <c r="AL21" i="1" s="1"/>
  <c r="AD21" i="1"/>
  <c r="AC21" i="1"/>
  <c r="AB21" i="1" s="1"/>
  <c r="X21" i="1"/>
  <c r="U21" i="1"/>
  <c r="P21" i="1"/>
  <c r="AR20" i="1"/>
  <c r="AQ20" i="1"/>
  <c r="AO20" i="1"/>
  <c r="AP20" i="1" s="1"/>
  <c r="AN20" i="1"/>
  <c r="AL20" i="1" s="1"/>
  <c r="AD20" i="1"/>
  <c r="AB20" i="1" s="1"/>
  <c r="AC20" i="1"/>
  <c r="U20" i="1"/>
  <c r="N20" i="1"/>
  <c r="M20" i="1" s="1"/>
  <c r="AF20" i="1" s="1"/>
  <c r="AR19" i="1"/>
  <c r="AQ19" i="1"/>
  <c r="AO19" i="1"/>
  <c r="AP19" i="1" s="1"/>
  <c r="AN19" i="1"/>
  <c r="AL19" i="1"/>
  <c r="AD19" i="1"/>
  <c r="AC19" i="1"/>
  <c r="AB19" i="1"/>
  <c r="U19" i="1"/>
  <c r="O37" i="1" l="1"/>
  <c r="N37" i="1"/>
  <c r="M37" i="1" s="1"/>
  <c r="AM37" i="1"/>
  <c r="S37" i="1"/>
  <c r="P26" i="1"/>
  <c r="S26" i="1"/>
  <c r="O26" i="1"/>
  <c r="N26" i="1"/>
  <c r="M26" i="1" s="1"/>
  <c r="AM26" i="1"/>
  <c r="P30" i="1"/>
  <c r="O30" i="1"/>
  <c r="N30" i="1"/>
  <c r="M30" i="1" s="1"/>
  <c r="AM30" i="1"/>
  <c r="S30" i="1"/>
  <c r="P34" i="1"/>
  <c r="O34" i="1"/>
  <c r="N34" i="1"/>
  <c r="M34" i="1" s="1"/>
  <c r="AM34" i="1"/>
  <c r="S34" i="1"/>
  <c r="P37" i="1"/>
  <c r="O33" i="1"/>
  <c r="N33" i="1"/>
  <c r="M33" i="1" s="1"/>
  <c r="Y33" i="1" s="1"/>
  <c r="Z33" i="1" s="1"/>
  <c r="AM33" i="1"/>
  <c r="S33" i="1"/>
  <c r="S23" i="1"/>
  <c r="O23" i="1"/>
  <c r="AM23" i="1"/>
  <c r="P23" i="1"/>
  <c r="N23" i="1"/>
  <c r="M23" i="1" s="1"/>
  <c r="Y25" i="1"/>
  <c r="Z25" i="1" s="1"/>
  <c r="S27" i="1"/>
  <c r="P27" i="1"/>
  <c r="O27" i="1"/>
  <c r="N27" i="1"/>
  <c r="M27" i="1" s="1"/>
  <c r="AM27" i="1"/>
  <c r="Y29" i="1"/>
  <c r="Z29" i="1" s="1"/>
  <c r="S31" i="1"/>
  <c r="P31" i="1"/>
  <c r="O31" i="1"/>
  <c r="N31" i="1"/>
  <c r="M31" i="1" s="1"/>
  <c r="AM31" i="1"/>
  <c r="S19" i="1"/>
  <c r="AM19" i="1"/>
  <c r="P19" i="1"/>
  <c r="O19" i="1"/>
  <c r="N19" i="1"/>
  <c r="M19" i="1" s="1"/>
  <c r="P38" i="1"/>
  <c r="O38" i="1"/>
  <c r="N38" i="1"/>
  <c r="M38" i="1" s="1"/>
  <c r="AM38" i="1"/>
  <c r="S38" i="1"/>
  <c r="AM20" i="1"/>
  <c r="O20" i="1"/>
  <c r="S20" i="1"/>
  <c r="P20" i="1"/>
  <c r="S35" i="1"/>
  <c r="AM35" i="1"/>
  <c r="P35" i="1"/>
  <c r="O35" i="1"/>
  <c r="N35" i="1"/>
  <c r="M35" i="1" s="1"/>
  <c r="Y37" i="1"/>
  <c r="Z37" i="1" s="1"/>
  <c r="O29" i="1"/>
  <c r="N29" i="1"/>
  <c r="M29" i="1" s="1"/>
  <c r="AM29" i="1"/>
  <c r="S29" i="1"/>
  <c r="AM24" i="1"/>
  <c r="S24" i="1"/>
  <c r="P24" i="1"/>
  <c r="O24" i="1"/>
  <c r="AM28" i="1"/>
  <c r="O28" i="1"/>
  <c r="S28" i="1"/>
  <c r="P28" i="1"/>
  <c r="AM32" i="1"/>
  <c r="S32" i="1"/>
  <c r="P32" i="1"/>
  <c r="O32" i="1"/>
  <c r="O25" i="1"/>
  <c r="N25" i="1"/>
  <c r="M25" i="1" s="1"/>
  <c r="AM25" i="1"/>
  <c r="S25" i="1"/>
  <c r="P22" i="1"/>
  <c r="AM22" i="1"/>
  <c r="O22" i="1"/>
  <c r="S22" i="1"/>
  <c r="N22" i="1"/>
  <c r="M22" i="1" s="1"/>
  <c r="O21" i="1"/>
  <c r="N21" i="1"/>
  <c r="M21" i="1" s="1"/>
  <c r="Y21" i="1" s="1"/>
  <c r="Z21" i="1" s="1"/>
  <c r="AM21" i="1"/>
  <c r="S21" i="1"/>
  <c r="AM36" i="1"/>
  <c r="O36" i="1"/>
  <c r="S36" i="1"/>
  <c r="P36" i="1"/>
  <c r="X20" i="1"/>
  <c r="X24" i="1"/>
  <c r="X28" i="1"/>
  <c r="X32" i="1"/>
  <c r="X36" i="1"/>
  <c r="X19" i="1"/>
  <c r="X23" i="1"/>
  <c r="X27" i="1"/>
  <c r="X31" i="1"/>
  <c r="X35" i="1"/>
  <c r="X22" i="1"/>
  <c r="X26" i="1"/>
  <c r="X30" i="1"/>
  <c r="X34" i="1"/>
  <c r="X38" i="1"/>
  <c r="AA33" i="1" l="1"/>
  <c r="AE33" i="1" s="1"/>
  <c r="AH33" i="1"/>
  <c r="AG33" i="1"/>
  <c r="AG21" i="1"/>
  <c r="AA21" i="1"/>
  <c r="AE21" i="1" s="1"/>
  <c r="AH21" i="1"/>
  <c r="AI21" i="1" s="1"/>
  <c r="Y24" i="1"/>
  <c r="Z24" i="1" s="1"/>
  <c r="Y26" i="1"/>
  <c r="Z26" i="1" s="1"/>
  <c r="Y32" i="1"/>
  <c r="Z32" i="1" s="1"/>
  <c r="AF34" i="1"/>
  <c r="V34" i="1"/>
  <c r="T34" i="1" s="1"/>
  <c r="W34" i="1" s="1"/>
  <c r="Q34" i="1" s="1"/>
  <c r="R34" i="1" s="1"/>
  <c r="Y22" i="1"/>
  <c r="Z22" i="1" s="1"/>
  <c r="Y28" i="1"/>
  <c r="Z28" i="1" s="1"/>
  <c r="V29" i="1"/>
  <c r="T29" i="1" s="1"/>
  <c r="W29" i="1" s="1"/>
  <c r="Q29" i="1" s="1"/>
  <c r="R29" i="1" s="1"/>
  <c r="AF29" i="1"/>
  <c r="AF38" i="1"/>
  <c r="V38" i="1"/>
  <c r="T38" i="1" s="1"/>
  <c r="W38" i="1" s="1"/>
  <c r="Q38" i="1" s="1"/>
  <c r="R38" i="1" s="1"/>
  <c r="Y31" i="1"/>
  <c r="Z31" i="1" s="1"/>
  <c r="AF23" i="1"/>
  <c r="Y20" i="1"/>
  <c r="Z20" i="1" s="1"/>
  <c r="Y35" i="1"/>
  <c r="Z35" i="1" s="1"/>
  <c r="V21" i="1"/>
  <c r="T21" i="1" s="1"/>
  <c r="W21" i="1" s="1"/>
  <c r="Q21" i="1" s="1"/>
  <c r="R21" i="1" s="1"/>
  <c r="AF21" i="1"/>
  <c r="AA37" i="1"/>
  <c r="AE37" i="1" s="1"/>
  <c r="AH37" i="1"/>
  <c r="AG37" i="1"/>
  <c r="AF26" i="1"/>
  <c r="V26" i="1"/>
  <c r="T26" i="1" s="1"/>
  <c r="W26" i="1" s="1"/>
  <c r="Q26" i="1" s="1"/>
  <c r="R26" i="1" s="1"/>
  <c r="Y27" i="1"/>
  <c r="Z27" i="1" s="1"/>
  <c r="V27" i="1" s="1"/>
  <c r="T27" i="1" s="1"/>
  <c r="W27" i="1" s="1"/>
  <c r="Q27" i="1" s="1"/>
  <c r="R27" i="1" s="1"/>
  <c r="AG29" i="1"/>
  <c r="AA29" i="1"/>
  <c r="AE29" i="1" s="1"/>
  <c r="AH29" i="1"/>
  <c r="Y38" i="1"/>
  <c r="Z38" i="1" s="1"/>
  <c r="Y23" i="1"/>
  <c r="Z23" i="1" s="1"/>
  <c r="V25" i="1"/>
  <c r="T25" i="1" s="1"/>
  <c r="W25" i="1" s="1"/>
  <c r="Q25" i="1" s="1"/>
  <c r="R25" i="1" s="1"/>
  <c r="AF25" i="1"/>
  <c r="AF35" i="1"/>
  <c r="V37" i="1"/>
  <c r="T37" i="1" s="1"/>
  <c r="W37" i="1" s="1"/>
  <c r="Q37" i="1" s="1"/>
  <c r="R37" i="1" s="1"/>
  <c r="AF37" i="1"/>
  <c r="Y34" i="1"/>
  <c r="Z34" i="1" s="1"/>
  <c r="Y19" i="1"/>
  <c r="Z19" i="1" s="1"/>
  <c r="AF22" i="1"/>
  <c r="AF27" i="1"/>
  <c r="AF30" i="1"/>
  <c r="AG25" i="1"/>
  <c r="AA25" i="1"/>
  <c r="AE25" i="1" s="1"/>
  <c r="AH25" i="1"/>
  <c r="V33" i="1"/>
  <c r="T33" i="1" s="1"/>
  <c r="W33" i="1" s="1"/>
  <c r="Q33" i="1" s="1"/>
  <c r="R33" i="1" s="1"/>
  <c r="AF33" i="1"/>
  <c r="AF19" i="1"/>
  <c r="V19" i="1"/>
  <c r="T19" i="1" s="1"/>
  <c r="W19" i="1" s="1"/>
  <c r="Q19" i="1" s="1"/>
  <c r="R19" i="1" s="1"/>
  <c r="Y30" i="1"/>
  <c r="Z30" i="1" s="1"/>
  <c r="Y36" i="1"/>
  <c r="Z36" i="1" s="1"/>
  <c r="AF31" i="1"/>
  <c r="V31" i="1"/>
  <c r="T31" i="1" s="1"/>
  <c r="W31" i="1" s="1"/>
  <c r="Q31" i="1" s="1"/>
  <c r="R31" i="1" s="1"/>
  <c r="AA23" i="1" l="1"/>
  <c r="AE23" i="1" s="1"/>
  <c r="AH23" i="1"/>
  <c r="AI23" i="1" s="1"/>
  <c r="AG23" i="1"/>
  <c r="AA19" i="1"/>
  <c r="AE19" i="1" s="1"/>
  <c r="AH19" i="1"/>
  <c r="AG19" i="1"/>
  <c r="AA31" i="1"/>
  <c r="AE31" i="1" s="1"/>
  <c r="AH31" i="1"/>
  <c r="AI31" i="1" s="1"/>
  <c r="AG31" i="1"/>
  <c r="AA24" i="1"/>
  <c r="AE24" i="1" s="1"/>
  <c r="AH24" i="1"/>
  <c r="AI24" i="1" s="1"/>
  <c r="AG24" i="1"/>
  <c r="V24" i="1"/>
  <c r="T24" i="1" s="1"/>
  <c r="W24" i="1" s="1"/>
  <c r="Q24" i="1" s="1"/>
  <c r="R24" i="1" s="1"/>
  <c r="AA35" i="1"/>
  <c r="AE35" i="1" s="1"/>
  <c r="AH35" i="1"/>
  <c r="AG35" i="1"/>
  <c r="AA22" i="1"/>
  <c r="AE22" i="1" s="1"/>
  <c r="AH22" i="1"/>
  <c r="AI22" i="1" s="1"/>
  <c r="AG22" i="1"/>
  <c r="AA38" i="1"/>
  <c r="AE38" i="1" s="1"/>
  <c r="AH38" i="1"/>
  <c r="AG38" i="1"/>
  <c r="AA30" i="1"/>
  <c r="AE30" i="1" s="1"/>
  <c r="AH30" i="1"/>
  <c r="AG30" i="1"/>
  <c r="V30" i="1"/>
  <c r="T30" i="1" s="1"/>
  <c r="W30" i="1" s="1"/>
  <c r="Q30" i="1" s="1"/>
  <c r="R30" i="1" s="1"/>
  <c r="AA20" i="1"/>
  <c r="AE20" i="1" s="1"/>
  <c r="AH20" i="1"/>
  <c r="AG20" i="1"/>
  <c r="V20" i="1"/>
  <c r="T20" i="1" s="1"/>
  <c r="W20" i="1" s="1"/>
  <c r="Q20" i="1" s="1"/>
  <c r="R20" i="1" s="1"/>
  <c r="V22" i="1"/>
  <c r="T22" i="1" s="1"/>
  <c r="W22" i="1" s="1"/>
  <c r="Q22" i="1" s="1"/>
  <c r="R22" i="1" s="1"/>
  <c r="V35" i="1"/>
  <c r="T35" i="1" s="1"/>
  <c r="W35" i="1" s="1"/>
  <c r="Q35" i="1" s="1"/>
  <c r="R35" i="1" s="1"/>
  <c r="AI29" i="1"/>
  <c r="AI37" i="1"/>
  <c r="V23" i="1"/>
  <c r="T23" i="1" s="1"/>
  <c r="W23" i="1" s="1"/>
  <c r="Q23" i="1" s="1"/>
  <c r="R23" i="1" s="1"/>
  <c r="AA28" i="1"/>
  <c r="AE28" i="1" s="1"/>
  <c r="AH28" i="1"/>
  <c r="AG28" i="1"/>
  <c r="V28" i="1"/>
  <c r="T28" i="1" s="1"/>
  <c r="W28" i="1" s="1"/>
  <c r="Q28" i="1" s="1"/>
  <c r="R28" i="1" s="1"/>
  <c r="AI33" i="1"/>
  <c r="AA27" i="1"/>
  <c r="AE27" i="1" s="1"/>
  <c r="AH27" i="1"/>
  <c r="AI27" i="1" s="1"/>
  <c r="AG27" i="1"/>
  <c r="AA34" i="1"/>
  <c r="AE34" i="1" s="1"/>
  <c r="AH34" i="1"/>
  <c r="AG34" i="1"/>
  <c r="AA32" i="1"/>
  <c r="AE32" i="1" s="1"/>
  <c r="AH32" i="1"/>
  <c r="AG32" i="1"/>
  <c r="V32" i="1"/>
  <c r="T32" i="1" s="1"/>
  <c r="W32" i="1" s="1"/>
  <c r="Q32" i="1" s="1"/>
  <c r="R32" i="1" s="1"/>
  <c r="AA36" i="1"/>
  <c r="AE36" i="1" s="1"/>
  <c r="AH36" i="1"/>
  <c r="AG36" i="1"/>
  <c r="V36" i="1"/>
  <c r="T36" i="1" s="1"/>
  <c r="W36" i="1" s="1"/>
  <c r="Q36" i="1" s="1"/>
  <c r="R36" i="1" s="1"/>
  <c r="AI25" i="1"/>
  <c r="AA26" i="1"/>
  <c r="AE26" i="1" s="1"/>
  <c r="AH26" i="1"/>
  <c r="AI26" i="1" s="1"/>
  <c r="AG26" i="1"/>
  <c r="AI32" i="1" l="1"/>
  <c r="AI35" i="1"/>
  <c r="AI30" i="1"/>
  <c r="AI34" i="1"/>
  <c r="AI28" i="1"/>
  <c r="AI38" i="1"/>
  <c r="AI19" i="1"/>
  <c r="AI36" i="1"/>
  <c r="AI20" i="1"/>
</calcChain>
</file>

<file path=xl/sharedStrings.xml><?xml version="1.0" encoding="utf-8"?>
<sst xmlns="http://schemas.openxmlformats.org/spreadsheetml/2006/main" count="1012" uniqueCount="394">
  <si>
    <t>File opened</t>
  </si>
  <si>
    <t>2023-07-23 12:07:23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</si>
  <si>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</si>
  <si>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</si>
  <si>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</si>
  <si>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</si>
  <si>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</si>
  <si>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</si>
  <si>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</si>
  <si>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</si>
  <si>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</si>
  <si>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</si>
  <si>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</si>
  <si>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{"flowazero": "0.29276", "co2aspan2b": "0.303179", "h2oaspan2": "0", "co2bspan2b": "0.301941", "h2obspan2": "0", "chamberpressurezero": "2.69073", "h2oaspan1": "1.00972", "co2azero": "0.93247", "h2obzero": "1.01733", "ssb_ref": "35739", "flowmeterzero": "1.00306", "co2aspanconc2": "299.3", "h2obspan2a": "0.0707451", "co2aspan2a": "0.305485", "h2oaspanconc1": "12.13", "flowbzero": "0.30054", "co2bspanconc1": "2491", "tbzero": "0.0309811", "ssa_ref": "31724", "co2bspan2a": "0.304297", "oxygen": "21", "co2bzero": "0.935154", "co2bspan1": "1.00256", "co2aspanconc1": "2491", "co2aspan1": "1.00275", "h2obspanconc1": "12.12", "h2obspan1": "1.00295", "co2bspanconc2": "299.3", "h2obspan2b": "0.0709538", "co2aspan2": "-0.033707", "tazero": "-0.061388", "h2obspanconc2": "0", "h2oaspanconc2": "0", "h2oaspan2b": "0.0726308", "co2bspan2": "-0.0338567", "h2oaspan2a": "0.0719315", "h2oazero": "1.01368"}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</si>
  <si>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</si>
  <si>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</si>
  <si>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</si>
  <si>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</si>
  <si>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</si>
  <si>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</si>
  <si>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</si>
  <si>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</si>
  <si>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</si>
  <si>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</si>
  <si>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</si>
  <si>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</si>
  <si>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</si>
  <si>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12:07:23</t>
  </si>
  <si>
    <t>Stability Definition:	A (GasEx): Std&lt;0.2 Per=20	Qin (LeafQ): Std&lt;1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</si>
  <si>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</si>
  <si>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</si>
  <si>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</si>
  <si>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</si>
  <si>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</si>
  <si>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</si>
  <si>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</si>
  <si>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</si>
  <si>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</si>
  <si>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</si>
  <si>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</si>
  <si>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</si>
  <si>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</si>
  <si>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</si>
  <si>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</si>
  <si>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</si>
  <si>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</si>
  <si>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</si>
  <si>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</si>
  <si>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</si>
  <si>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</si>
  <si>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</si>
  <si>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</si>
  <si>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</si>
  <si>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</si>
  <si>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</si>
  <si>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</si>
  <si>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</si>
  <si>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</si>
  <si>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</si>
  <si>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</si>
  <si>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</si>
  <si>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</si>
  <si>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</si>
  <si>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</si>
  <si>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</si>
  <si>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</si>
  <si>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</si>
  <si>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</si>
  <si>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</si>
  <si>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</si>
  <si>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</si>
  <si>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</si>
  <si>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</si>
  <si>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</si>
  <si>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</si>
  <si>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</si>
  <si>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</si>
  <si>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</si>
  <si>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</si>
  <si>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</si>
  <si>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</si>
  <si>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</si>
  <si>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</si>
  <si>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</si>
  <si>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</si>
  <si>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</si>
  <si>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</si>
  <si>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2.0055 88.6067 382.417 626.939 874.844 1101.91 1301.05 1465.9</t>
  </si>
  <si>
    <t>Fs_true</t>
  </si>
  <si>
    <t>0.311437 103.533 403.145 601.436 802.441 1000.84 1203.96 1400.74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</si>
  <si>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</si>
  <si>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</si>
  <si>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</si>
  <si>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</si>
  <si>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</si>
  <si>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</si>
  <si>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</si>
  <si>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</si>
  <si>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</si>
  <si>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</si>
  <si>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</si>
  <si>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</si>
  <si>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</si>
  <si>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</si>
  <si>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</si>
  <si>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</si>
  <si>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</si>
  <si>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</si>
  <si>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</si>
  <si>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</si>
  <si>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</si>
  <si>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</si>
  <si>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</si>
  <si>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</si>
  <si>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</si>
  <si>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</si>
  <si>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</si>
  <si>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</si>
  <si>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</si>
  <si>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</si>
  <si>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</si>
  <si>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</si>
  <si>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</si>
  <si>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</si>
  <si>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</si>
  <si>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</si>
  <si>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</si>
  <si>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</si>
  <si>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</si>
  <si>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</si>
  <si>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</si>
  <si>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</si>
  <si>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</si>
  <si>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</si>
  <si>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</si>
  <si>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</si>
  <si>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</si>
  <si>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</si>
  <si>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</si>
  <si>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</si>
  <si>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</si>
  <si>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</si>
  <si>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</si>
  <si>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</si>
  <si>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</si>
  <si>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</si>
  <si>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</si>
  <si>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</si>
  <si>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</si>
  <si>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</si>
  <si>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</si>
  <si>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</si>
  <si>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</si>
  <si>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</si>
  <si>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</si>
  <si>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</si>
  <si>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</si>
  <si>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</si>
  <si>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</si>
  <si>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</si>
  <si>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</si>
  <si>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</si>
  <si>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</si>
  <si>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</si>
  <si>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</si>
  <si>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</si>
  <si>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</si>
  <si>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</si>
  <si>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</si>
  <si>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</si>
  <si>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</si>
  <si>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</si>
  <si>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</si>
  <si>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</si>
  <si>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</si>
  <si>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</si>
  <si>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</si>
  <si>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</si>
  <si>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</si>
  <si>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</si>
  <si>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</si>
  <si>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</si>
  <si>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</si>
  <si>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</si>
  <si>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</si>
  <si>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</si>
  <si>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</si>
  <si>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</si>
  <si>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</si>
  <si>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</si>
  <si>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</si>
  <si>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</si>
  <si>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</si>
  <si>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</si>
  <si>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</si>
  <si>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</si>
  <si>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</si>
  <si>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</si>
  <si>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</si>
  <si>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</si>
  <si>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</si>
  <si>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</si>
  <si>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</si>
  <si>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</si>
  <si>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</si>
  <si>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</si>
  <si>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</si>
  <si>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</si>
  <si>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</si>
  <si>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</si>
  <si>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</si>
  <si>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</si>
  <si>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</si>
  <si>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</si>
  <si>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</si>
  <si>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</si>
  <si>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</si>
  <si>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</si>
  <si>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</si>
  <si>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</si>
  <si>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</si>
  <si>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</si>
  <si>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</si>
  <si>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</si>
  <si>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</si>
  <si>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</si>
  <si>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</si>
  <si>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</si>
  <si>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</si>
  <si>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</si>
  <si>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</si>
  <si>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</si>
  <si>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</si>
  <si>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</si>
  <si>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</si>
  <si>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</si>
  <si>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</si>
  <si>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</si>
  <si>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</si>
  <si>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</si>
  <si>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</si>
  <si>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</si>
  <si>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</si>
  <si>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</si>
  <si>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</si>
  <si>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</si>
  <si>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</si>
  <si>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</si>
  <si>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</si>
  <si>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</si>
  <si>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</si>
  <si>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</si>
  <si>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</si>
  <si>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</si>
  <si>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</si>
  <si>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</si>
  <si>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</si>
  <si>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</si>
  <si>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</si>
  <si>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</si>
  <si>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</si>
  <si>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</si>
  <si>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</si>
  <si>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</si>
  <si>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</si>
  <si>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</si>
  <si>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</si>
  <si>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</si>
  <si>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</si>
  <si>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</si>
  <si>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</si>
  <si>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</si>
  <si>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</si>
  <si>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</si>
  <si>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</si>
  <si>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</si>
  <si>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</si>
  <si>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</si>
  <si>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</si>
  <si>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</si>
  <si>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</si>
  <si>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</si>
  <si>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</si>
  <si>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</si>
  <si>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</si>
  <si>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</si>
  <si>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</si>
  <si>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</si>
  <si>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</si>
  <si>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</si>
  <si>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</si>
  <si>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</si>
  <si>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</si>
  <si>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</si>
  <si>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</si>
  <si>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</si>
  <si>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</si>
  <si>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</si>
  <si>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</si>
  <si>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</si>
  <si>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</si>
  <si>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</si>
  <si>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</si>
  <si>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</si>
  <si>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</si>
  <si>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</si>
  <si>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</si>
  <si>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</si>
  <si>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</si>
  <si>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</si>
  <si>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</si>
  <si>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</si>
  <si>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</si>
  <si>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</si>
  <si>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</si>
  <si>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</si>
  <si>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</si>
  <si>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</si>
  <si>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</si>
  <si>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</si>
  <si>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</si>
  <si>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</si>
  <si>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</si>
  <si>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</si>
  <si>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</si>
  <si>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</si>
  <si>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</si>
  <si>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</si>
  <si>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</si>
  <si>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</si>
  <si>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</si>
  <si>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</si>
  <si>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</si>
  <si>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</si>
  <si>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</si>
  <si>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</si>
  <si>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</si>
  <si>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</si>
  <si>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</si>
  <si>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</si>
  <si>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</si>
  <si>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</si>
  <si>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12:31:33</t>
  </si>
  <si>
    <t>12:31:33</t>
  </si>
  <si>
    <t>none</t>
  </si>
  <si>
    <t>Mikaela</t>
  </si>
  <si>
    <t>20230723</t>
  </si>
  <si>
    <t>AR</t>
  </si>
  <si>
    <t>RUCH</t>
  </si>
  <si>
    <t>BNL21880</t>
  </si>
  <si>
    <t>12:29:33</t>
  </si>
  <si>
    <t>2/2</t>
  </si>
  <si>
    <t>00000000</t>
  </si>
  <si>
    <t>iiiiiiii</t>
  </si>
  <si>
    <t>off</t>
  </si>
  <si>
    <t>20230723 12:32:34</t>
  </si>
  <si>
    <t>12:32:34</t>
  </si>
  <si>
    <t>20230723 12:33:35</t>
  </si>
  <si>
    <t>12:33:35</t>
  </si>
  <si>
    <t>20230723 12:34:36</t>
  </si>
  <si>
    <t>12:34:36</t>
  </si>
  <si>
    <t>20230723 12:35:37</t>
  </si>
  <si>
    <t>12:35:37</t>
  </si>
  <si>
    <t>20230723 12:36:38</t>
  </si>
  <si>
    <t>12:36:38</t>
  </si>
  <si>
    <t>20230723 12:37:39</t>
  </si>
  <si>
    <t>12:37:39</t>
  </si>
  <si>
    <t>20230723 12:38:40</t>
  </si>
  <si>
    <t>12:38:40</t>
  </si>
  <si>
    <t>20230723 12:39:41</t>
  </si>
  <si>
    <t>12:39:41</t>
  </si>
  <si>
    <t>20230723 12:40:42</t>
  </si>
  <si>
    <t>12:40:42</t>
  </si>
  <si>
    <t>20230723 12:41:43</t>
  </si>
  <si>
    <t>12:41:43</t>
  </si>
  <si>
    <t>20230723 12:42:44</t>
  </si>
  <si>
    <t>12:42:44</t>
  </si>
  <si>
    <t>20230723 12:43:45</t>
  </si>
  <si>
    <t>12:43:45</t>
  </si>
  <si>
    <t>20230723 12:44:46</t>
  </si>
  <si>
    <t>12:44:46</t>
  </si>
  <si>
    <t>20230723 12:45:47</t>
  </si>
  <si>
    <t>12:45:47</t>
  </si>
  <si>
    <t>20230723 12:46:48</t>
  </si>
  <si>
    <t>12:46:48</t>
  </si>
  <si>
    <t>20230723 12:47:49</t>
  </si>
  <si>
    <t>12:47:49</t>
  </si>
  <si>
    <t>20230723 12:48:50</t>
  </si>
  <si>
    <t>12:48:50</t>
  </si>
  <si>
    <t>20230723 12:49:51</t>
  </si>
  <si>
    <t>12:49:51</t>
  </si>
  <si>
    <t>20230723 12:51:23</t>
  </si>
  <si>
    <t>12:51:23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</si>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</sst>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1690144293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1690144293</v>
      </c>
      <c r="M19">
        <f t="shared" ref="M19:M38" si="0">(N19)/1000</f>
        <v>1.6108828947377835E-3</v>
      </c>
      <c r="N19">
        <f t="shared" ref="N19:N38" si="1">1000*AZ19*AL19*(AV19-AW19)/(100*$B$7*(1000-AL19*AV19))</f>
        <v>1.6108828947377836</v>
      </c>
      <c r="O19">
        <f t="shared" ref="O19:O38" si="2">AZ19*AL19*(AU19-AT19*(1000-AL19*AW19)/(1000-AL19*AV19))/(100*$B$7)</f>
        <v>11.57745903536671</v>
      </c>
      <c r="P19">
        <f t="shared" ref="P19:P38" si="3">AT19 - IF(AL19&gt;1, O19*$B$7*100/(AN19*BH19), 0)</f>
        <v>399.95100000000002</v>
      </c>
      <c r="Q19">
        <f t="shared" ref="Q19:Q38" si="4">((W19-M19/2)*P19-O19)/(W19+M19/2)</f>
        <v>256.48363188466834</v>
      </c>
      <c r="R19">
        <f t="shared" ref="R19:R38" si="5">Q19*(BA19+BB19)/1000</f>
        <v>25.822055186397289</v>
      </c>
      <c r="S19">
        <f t="shared" ref="S19:S38" si="6">(AT19 - IF(AL19&gt;1, O19*$B$7*100/(AN19*BH19), 0))*(BA19+BB19)/1000</f>
        <v>40.265948816955003</v>
      </c>
      <c r="T19">
        <f t="shared" ref="T19:T38" si="7">2/((1/V19-1/U19)+SIGN(V19)*SQRT((1/V19-1/U19)*(1/V19-1/U19) + 4*$C$7/(($C$7+1)*($C$7+1))*(2*1/V19*1/U19-1/U19*1/U19)))</f>
        <v>0.13802313172069861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2.9392123522748377</v>
      </c>
      <c r="V19">
        <f t="shared" ref="V19:V38" si="9">M19*(1000-(1000*0.61365*EXP(17.502*Z19/(240.97+Z19))/(BA19+BB19)+AV19)/2)/(1000*0.61365*EXP(17.502*Z19/(240.97+Z19))/(BA19+BB19)-AV19)</f>
        <v>0.13452086454543305</v>
      </c>
      <c r="W19">
        <f t="shared" ref="W19:W38" si="10">1/(($C$7+1)/(T19/1.6)+1/(U19/1.37)) + $C$7/(($C$7+1)/(T19/1.6) + $C$7/(U19/1.37))</f>
        <v>8.4382803242357904E-2</v>
      </c>
      <c r="X19">
        <f t="shared" ref="X19:X38" si="11">(AO19*AR19)</f>
        <v>330.81670800000001</v>
      </c>
      <c r="Y19">
        <f t="shared" ref="Y19:Y38" si="12">(BC19+(X19+2*0.95*0.0000000567*(((BC19+$B$9)+273)^4-(BC19+273)^4)-44100*M19)/(1.84*29.3*U19+8*0.95*0.0000000567*(BC19+273)^3))</f>
        <v>26.238436308483092</v>
      </c>
      <c r="Z19">
        <f t="shared" ref="Z19:Z38" si="13">($C$9*BD19+$D$9*BE19+$E$9*Y19)</f>
        <v>25.034300000000002</v>
      </c>
      <c r="AA19">
        <f t="shared" ref="AA19:AA38" si="14">0.61365*EXP(17.502*Z19/(240.97+Z19))</f>
        <v>3.1861856361164791</v>
      </c>
      <c r="AB19">
        <f t="shared" ref="AB19:AB38" si="15">(AC19/AD19*100)</f>
        <v>64.376681150658726</v>
      </c>
      <c r="AC19">
        <f t="shared" ref="AC19:AC38" si="16">AV19*(BA19+BB19)/1000</f>
        <v>2.0117017071485002</v>
      </c>
      <c r="AD19">
        <f t="shared" ref="AD19:AD38" si="17">0.61365*EXP(17.502*BC19/(240.97+BC19))</f>
        <v>3.1248919192348197</v>
      </c>
      <c r="AE19">
        <f t="shared" ref="AE19:AE38" si="18">(AA19-AV19*(BA19+BB19)/1000)</f>
        <v>1.1744839289679789</v>
      </c>
      <c r="AF19">
        <f t="shared" ref="AF19:AF38" si="19">(-M19*44100)</f>
        <v>-71.039935657936255</v>
      </c>
      <c r="AG19">
        <f t="shared" ref="AG19:AG38" si="20">2*29.3*U19*0.92*(BC19-Z19)</f>
        <v>-51.578344717316526</v>
      </c>
      <c r="AH19">
        <f t="shared" ref="AH19:AH38" si="21">2*0.95*0.0000000567*(((BC19+$B$9)+273)^4-(Z19+273)^4)</f>
        <v>-3.7071046798994134</v>
      </c>
      <c r="AI19">
        <f t="shared" ref="AI19:AI38" si="22">X19+AH19+AF19+AG19</f>
        <v>204.49132294484778</v>
      </c>
      <c r="AJ19">
        <v>20</v>
      </c>
      <c r="AK19">
        <v>3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53578.718611751858</v>
      </c>
      <c r="AO19">
        <f t="shared" ref="AO19:AO38" si="26">$B$13*BI19+$C$13*BJ19+$F$13*BU19*(1-BX19)</f>
        <v>2000.23</v>
      </c>
      <c r="AP19">
        <f t="shared" ref="AP19:AP38" si="27">AO19*AQ19</f>
        <v>1686.1931999999997</v>
      </c>
      <c r="AQ19">
        <f t="shared" ref="AQ19:AQ38" si="28">($B$13*$D$11+$C$13*$D$11+$F$13*((CH19+BZ19)/MAX(CH19+BZ19+CI19, 0.1)*$I$11+CI19/MAX(CH19+BZ19+CI19, 0.1)*$J$11))/($B$13+$C$13+$F$13)</f>
        <v>0.84299965503967034</v>
      </c>
      <c r="AR19">
        <f t="shared" ref="AR19:AR38" si="29">($B$13*$K$11+$C$13*$K$11+$F$13*((CH19+BZ19)/MAX(CH19+BZ19+CI19, 0.1)*$P$11+CI19/MAX(CH19+BZ19+CI19, 0.1)*$Q$11))/($B$13+$C$13+$F$13)</f>
        <v>0.16538933422656393</v>
      </c>
      <c r="AS19">
        <v>1690144293</v>
      </c>
      <c r="AT19">
        <v>399.95100000000002</v>
      </c>
      <c r="AU19">
        <v>412.17200000000003</v>
      </c>
      <c r="AV19">
        <v>19.9817</v>
      </c>
      <c r="AW19">
        <v>18.403099999999998</v>
      </c>
      <c r="AX19">
        <v>403.27499999999998</v>
      </c>
      <c r="AY19">
        <v>20.140499999999999</v>
      </c>
      <c r="AZ19">
        <v>600.03599999999994</v>
      </c>
      <c r="BA19">
        <v>100.577</v>
      </c>
      <c r="BB19">
        <v>0.100205</v>
      </c>
      <c r="BC19">
        <v>24.7088</v>
      </c>
      <c r="BD19">
        <v>25.034300000000002</v>
      </c>
      <c r="BE19">
        <v>999.9</v>
      </c>
      <c r="BF19">
        <v>0</v>
      </c>
      <c r="BG19">
        <v>0</v>
      </c>
      <c r="BH19">
        <v>9997.5</v>
      </c>
      <c r="BI19">
        <v>0</v>
      </c>
      <c r="BJ19">
        <v>948.87800000000004</v>
      </c>
      <c r="BK19">
        <v>-12.2212</v>
      </c>
      <c r="BL19">
        <v>408.10599999999999</v>
      </c>
      <c r="BM19">
        <v>419.9</v>
      </c>
      <c r="BN19">
        <v>1.57867</v>
      </c>
      <c r="BO19">
        <v>412.17200000000003</v>
      </c>
      <c r="BP19">
        <v>18.403099999999998</v>
      </c>
      <c r="BQ19">
        <v>2.0097</v>
      </c>
      <c r="BR19">
        <v>1.8509199999999999</v>
      </c>
      <c r="BS19">
        <v>17.521000000000001</v>
      </c>
      <c r="BT19">
        <v>16.223600000000001</v>
      </c>
      <c r="BU19">
        <v>2000.23</v>
      </c>
      <c r="BV19">
        <v>0.90000999999999998</v>
      </c>
      <c r="BW19">
        <v>9.9989700000000001E-2</v>
      </c>
      <c r="BX19">
        <v>0</v>
      </c>
      <c r="BY19">
        <v>2.2450999999999999</v>
      </c>
      <c r="BZ19">
        <v>0</v>
      </c>
      <c r="CA19">
        <v>16743.900000000001</v>
      </c>
      <c r="CB19">
        <v>15440.7</v>
      </c>
      <c r="CC19">
        <v>39.436999999999998</v>
      </c>
      <c r="CD19">
        <v>41.061999999999998</v>
      </c>
      <c r="CE19">
        <v>40.561999999999998</v>
      </c>
      <c r="CF19">
        <v>39</v>
      </c>
      <c r="CG19">
        <v>39.125</v>
      </c>
      <c r="CH19">
        <v>1800.23</v>
      </c>
      <c r="CI19">
        <v>200</v>
      </c>
      <c r="CJ19">
        <v>0</v>
      </c>
      <c r="CK19">
        <v>1690144305.2</v>
      </c>
      <c r="CL19">
        <v>0</v>
      </c>
      <c r="CM19">
        <v>1690144173.0999999</v>
      </c>
      <c r="CN19" t="s">
        <v>350</v>
      </c>
      <c r="CO19">
        <v>1690144170.0999999</v>
      </c>
      <c r="CP19">
        <v>1690144173.0999999</v>
      </c>
      <c r="CQ19">
        <v>20</v>
      </c>
      <c r="CR19">
        <v>0.17799999999999999</v>
      </c>
      <c r="CS19">
        <v>1.0999999999999999E-2</v>
      </c>
      <c r="CT19">
        <v>-3.3239999999999998</v>
      </c>
      <c r="CU19">
        <v>-0.159</v>
      </c>
      <c r="CV19">
        <v>413</v>
      </c>
      <c r="CW19">
        <v>18</v>
      </c>
      <c r="CX19">
        <v>0.06</v>
      </c>
      <c r="CY19">
        <v>0.04</v>
      </c>
      <c r="CZ19">
        <v>11.582999937396099</v>
      </c>
      <c r="DA19">
        <v>0.11942006781603701</v>
      </c>
      <c r="DB19">
        <v>5.4500527347439702E-2</v>
      </c>
      <c r="DC19">
        <v>1</v>
      </c>
      <c r="DD19">
        <v>412.23059999999998</v>
      </c>
      <c r="DE19">
        <v>1.7954887218167102E-2</v>
      </c>
      <c r="DF19">
        <v>6.0480906077874402E-2</v>
      </c>
      <c r="DG19">
        <v>-1</v>
      </c>
      <c r="DH19">
        <v>2000.0033333333299</v>
      </c>
      <c r="DI19">
        <v>6.3702029414078695E-2</v>
      </c>
      <c r="DJ19">
        <v>0.12025106012136701</v>
      </c>
      <c r="DK19">
        <v>1</v>
      </c>
      <c r="DL19">
        <v>2</v>
      </c>
      <c r="DM19">
        <v>2</v>
      </c>
      <c r="DN19" t="s">
        <v>351</v>
      </c>
      <c r="DO19">
        <v>3.2357499999999999</v>
      </c>
      <c r="DP19">
        <v>2.8403700000000001</v>
      </c>
      <c r="DQ19">
        <v>9.7038200000000005E-2</v>
      </c>
      <c r="DR19">
        <v>9.8182599999999995E-2</v>
      </c>
      <c r="DS19">
        <v>0.106616</v>
      </c>
      <c r="DT19">
        <v>9.8018900000000006E-2</v>
      </c>
      <c r="DU19">
        <v>26233.1</v>
      </c>
      <c r="DV19">
        <v>27179.200000000001</v>
      </c>
      <c r="DW19">
        <v>27200.2</v>
      </c>
      <c r="DX19">
        <v>28297.8</v>
      </c>
      <c r="DY19">
        <v>32017.7</v>
      </c>
      <c r="DZ19">
        <v>33995.9</v>
      </c>
      <c r="EA19">
        <v>36350.699999999997</v>
      </c>
      <c r="EB19">
        <v>38355.599999999999</v>
      </c>
      <c r="EC19">
        <v>2.2015500000000001</v>
      </c>
      <c r="ED19">
        <v>1.63242</v>
      </c>
      <c r="EE19">
        <v>0.124946</v>
      </c>
      <c r="EF19">
        <v>0</v>
      </c>
      <c r="EG19">
        <v>22.980899999999998</v>
      </c>
      <c r="EH19">
        <v>999.9</v>
      </c>
      <c r="EI19">
        <v>51.789000000000001</v>
      </c>
      <c r="EJ19">
        <v>29.96</v>
      </c>
      <c r="EK19">
        <v>21.885400000000001</v>
      </c>
      <c r="EL19">
        <v>62.423499999999997</v>
      </c>
      <c r="EM19">
        <v>36.810899999999997</v>
      </c>
      <c r="EN19">
        <v>1</v>
      </c>
      <c r="EO19">
        <v>-8.3147899999999997E-2</v>
      </c>
      <c r="EP19">
        <v>2.49742</v>
      </c>
      <c r="EQ19">
        <v>19.863900000000001</v>
      </c>
      <c r="ER19">
        <v>5.21624</v>
      </c>
      <c r="ES19">
        <v>11.9261</v>
      </c>
      <c r="ET19">
        <v>4.9552500000000004</v>
      </c>
      <c r="EU19">
        <v>3.29705</v>
      </c>
      <c r="EV19">
        <v>185.9</v>
      </c>
      <c r="EW19">
        <v>9999</v>
      </c>
      <c r="EX19">
        <v>93.8</v>
      </c>
      <c r="EY19">
        <v>6502.8</v>
      </c>
      <c r="EZ19">
        <v>1.85989</v>
      </c>
      <c r="FA19">
        <v>1.8591299999999999</v>
      </c>
      <c r="FB19">
        <v>1.86466</v>
      </c>
      <c r="FC19">
        <v>1.8686199999999999</v>
      </c>
      <c r="FD19">
        <v>1.8635600000000001</v>
      </c>
      <c r="FE19">
        <v>1.86341</v>
      </c>
      <c r="FF19">
        <v>1.8634599999999999</v>
      </c>
      <c r="FG19">
        <v>1.86337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-3.3239999999999998</v>
      </c>
      <c r="FV19">
        <v>-0.1588</v>
      </c>
      <c r="FW19">
        <v>-3.3237272727272398</v>
      </c>
      <c r="FX19">
        <v>0</v>
      </c>
      <c r="FY19">
        <v>0</v>
      </c>
      <c r="FZ19">
        <v>0</v>
      </c>
      <c r="GA19">
        <v>-0.15871000000000299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</v>
      </c>
      <c r="GJ19">
        <v>2</v>
      </c>
      <c r="GK19">
        <v>1.0632299999999999</v>
      </c>
      <c r="GL19">
        <v>2.5756800000000002</v>
      </c>
      <c r="GM19">
        <v>1.4489700000000001</v>
      </c>
      <c r="GN19">
        <v>2.3022499999999999</v>
      </c>
      <c r="GO19">
        <v>1.5466299999999999</v>
      </c>
      <c r="GP19">
        <v>2.4609399999999999</v>
      </c>
      <c r="GQ19">
        <v>32.090400000000002</v>
      </c>
      <c r="GR19">
        <v>15.2003</v>
      </c>
      <c r="GS19">
        <v>18</v>
      </c>
      <c r="GT19">
        <v>600.42600000000004</v>
      </c>
      <c r="GU19">
        <v>349.51299999999998</v>
      </c>
      <c r="GV19">
        <v>20.9908</v>
      </c>
      <c r="GW19">
        <v>26.091999999999999</v>
      </c>
      <c r="GX19">
        <v>29.9998</v>
      </c>
      <c r="GY19">
        <v>26.081299999999999</v>
      </c>
      <c r="GZ19">
        <v>26.0703</v>
      </c>
      <c r="HA19">
        <v>21.287299999999998</v>
      </c>
      <c r="HB19">
        <v>20</v>
      </c>
      <c r="HC19">
        <v>-30</v>
      </c>
      <c r="HD19">
        <v>20.977900000000002</v>
      </c>
      <c r="HE19">
        <v>412.12799999999999</v>
      </c>
      <c r="HF19">
        <v>0</v>
      </c>
      <c r="HG19">
        <v>100.16200000000001</v>
      </c>
      <c r="HH19">
        <v>93.250299999999996</v>
      </c>
    </row>
    <row r="20" spans="1:216" x14ac:dyDescent="0.2">
      <c r="A20">
        <v>2</v>
      </c>
      <c r="B20">
        <v>1690144354</v>
      </c>
      <c r="C20">
        <v>61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1690144354</v>
      </c>
      <c r="M20">
        <f t="shared" si="0"/>
        <v>1.6476203412120489E-3</v>
      </c>
      <c r="N20">
        <f t="shared" si="1"/>
        <v>1.6476203412120489</v>
      </c>
      <c r="O20">
        <f t="shared" si="2"/>
        <v>11.512353647765908</v>
      </c>
      <c r="P20">
        <f t="shared" si="3"/>
        <v>400.02699999999999</v>
      </c>
      <c r="Q20">
        <f t="shared" si="4"/>
        <v>261.94053656472835</v>
      </c>
      <c r="R20">
        <f t="shared" si="5"/>
        <v>26.371667938041817</v>
      </c>
      <c r="S20">
        <f t="shared" si="6"/>
        <v>40.273946707916998</v>
      </c>
      <c r="T20">
        <f t="shared" si="7"/>
        <v>0.14293951454643772</v>
      </c>
      <c r="U20">
        <f t="shared" si="8"/>
        <v>2.9378021506343228</v>
      </c>
      <c r="V20">
        <f t="shared" si="9"/>
        <v>0.13918520490959344</v>
      </c>
      <c r="W20">
        <f t="shared" si="10"/>
        <v>8.7319849730607496E-2</v>
      </c>
      <c r="X20">
        <f t="shared" si="11"/>
        <v>297.70780500000001</v>
      </c>
      <c r="Y20">
        <f t="shared" si="12"/>
        <v>26.083392089256527</v>
      </c>
      <c r="Z20">
        <f t="shared" si="13"/>
        <v>24.976199999999999</v>
      </c>
      <c r="AA20">
        <f t="shared" si="14"/>
        <v>3.1751686324046564</v>
      </c>
      <c r="AB20">
        <f t="shared" si="15"/>
        <v>64.265261512953657</v>
      </c>
      <c r="AC20">
        <f t="shared" si="16"/>
        <v>2.0140950137762998</v>
      </c>
      <c r="AD20">
        <f t="shared" si="17"/>
        <v>3.1340337942456324</v>
      </c>
      <c r="AE20">
        <f t="shared" si="18"/>
        <v>1.1610736186283566</v>
      </c>
      <c r="AF20">
        <f t="shared" si="19"/>
        <v>-72.66005704745136</v>
      </c>
      <c r="AG20">
        <f t="shared" si="20"/>
        <v>-34.60663951558179</v>
      </c>
      <c r="AH20">
        <f t="shared" si="21"/>
        <v>-2.4883708569829355</v>
      </c>
      <c r="AI20">
        <f t="shared" si="22"/>
        <v>187.95273757998393</v>
      </c>
      <c r="AJ20">
        <v>20</v>
      </c>
      <c r="AK20">
        <v>3</v>
      </c>
      <c r="AL20">
        <f t="shared" si="23"/>
        <v>1</v>
      </c>
      <c r="AM20">
        <f t="shared" si="24"/>
        <v>0</v>
      </c>
      <c r="AN20">
        <f t="shared" si="25"/>
        <v>53528.712863510991</v>
      </c>
      <c r="AO20">
        <f t="shared" si="26"/>
        <v>1800.04</v>
      </c>
      <c r="AP20">
        <f t="shared" si="27"/>
        <v>1517.4332999999999</v>
      </c>
      <c r="AQ20">
        <f t="shared" si="28"/>
        <v>0.84299976667185172</v>
      </c>
      <c r="AR20">
        <f t="shared" si="29"/>
        <v>0.16538954967667385</v>
      </c>
      <c r="AS20">
        <v>1690144354</v>
      </c>
      <c r="AT20">
        <v>400.02699999999999</v>
      </c>
      <c r="AU20">
        <v>412.19799999999998</v>
      </c>
      <c r="AV20">
        <v>20.005299999999998</v>
      </c>
      <c r="AW20">
        <v>18.390699999999999</v>
      </c>
      <c r="AX20">
        <v>403.35</v>
      </c>
      <c r="AY20">
        <v>20.164000000000001</v>
      </c>
      <c r="AZ20">
        <v>600.02200000000005</v>
      </c>
      <c r="BA20">
        <v>100.578</v>
      </c>
      <c r="BB20">
        <v>0.10007099999999999</v>
      </c>
      <c r="BC20">
        <v>24.7577</v>
      </c>
      <c r="BD20">
        <v>24.976199999999999</v>
      </c>
      <c r="BE20">
        <v>999.9</v>
      </c>
      <c r="BF20">
        <v>0</v>
      </c>
      <c r="BG20">
        <v>0</v>
      </c>
      <c r="BH20">
        <v>9989.3799999999992</v>
      </c>
      <c r="BI20">
        <v>0</v>
      </c>
      <c r="BJ20">
        <v>986.65300000000002</v>
      </c>
      <c r="BK20">
        <v>-12.1716</v>
      </c>
      <c r="BL20">
        <v>408.19299999999998</v>
      </c>
      <c r="BM20">
        <v>419.92099999999999</v>
      </c>
      <c r="BN20">
        <v>1.6146400000000001</v>
      </c>
      <c r="BO20">
        <v>412.19799999999998</v>
      </c>
      <c r="BP20">
        <v>18.390699999999999</v>
      </c>
      <c r="BQ20">
        <v>2.0121000000000002</v>
      </c>
      <c r="BR20">
        <v>1.84971</v>
      </c>
      <c r="BS20">
        <v>17.539899999999999</v>
      </c>
      <c r="BT20">
        <v>16.2133</v>
      </c>
      <c r="BU20">
        <v>1800.04</v>
      </c>
      <c r="BV20">
        <v>0.90000599999999997</v>
      </c>
      <c r="BW20">
        <v>9.9994200000000005E-2</v>
      </c>
      <c r="BX20">
        <v>0</v>
      </c>
      <c r="BY20">
        <v>2.2433999999999998</v>
      </c>
      <c r="BZ20">
        <v>0</v>
      </c>
      <c r="CA20">
        <v>15100</v>
      </c>
      <c r="CB20">
        <v>13895.3</v>
      </c>
      <c r="CC20">
        <v>39.436999999999998</v>
      </c>
      <c r="CD20">
        <v>41.125</v>
      </c>
      <c r="CE20">
        <v>40.561999999999998</v>
      </c>
      <c r="CF20">
        <v>39.061999999999998</v>
      </c>
      <c r="CG20">
        <v>39.125</v>
      </c>
      <c r="CH20">
        <v>1620.05</v>
      </c>
      <c r="CI20">
        <v>179.99</v>
      </c>
      <c r="CJ20">
        <v>0</v>
      </c>
      <c r="CK20">
        <v>1690144366.4000001</v>
      </c>
      <c r="CL20">
        <v>0</v>
      </c>
      <c r="CM20">
        <v>1690144173.0999999</v>
      </c>
      <c r="CN20" t="s">
        <v>350</v>
      </c>
      <c r="CO20">
        <v>1690144170.0999999</v>
      </c>
      <c r="CP20">
        <v>1690144173.0999999</v>
      </c>
      <c r="CQ20">
        <v>20</v>
      </c>
      <c r="CR20">
        <v>0.17799999999999999</v>
      </c>
      <c r="CS20">
        <v>1.0999999999999999E-2</v>
      </c>
      <c r="CT20">
        <v>-3.3239999999999998</v>
      </c>
      <c r="CU20">
        <v>-0.159</v>
      </c>
      <c r="CV20">
        <v>413</v>
      </c>
      <c r="CW20">
        <v>18</v>
      </c>
      <c r="CX20">
        <v>0.06</v>
      </c>
      <c r="CY20">
        <v>0.04</v>
      </c>
      <c r="CZ20">
        <v>11.508792736131401</v>
      </c>
      <c r="DA20">
        <v>-0.24308352233161301</v>
      </c>
      <c r="DB20">
        <v>4.6400349701502898E-2</v>
      </c>
      <c r="DC20">
        <v>1</v>
      </c>
      <c r="DD20">
        <v>412.17257142857102</v>
      </c>
      <c r="DE20">
        <v>-0.25574025974008502</v>
      </c>
      <c r="DF20">
        <v>4.9238555768316303E-2</v>
      </c>
      <c r="DG20">
        <v>-1</v>
      </c>
      <c r="DH20">
        <v>1799.9914285714301</v>
      </c>
      <c r="DI20">
        <v>4.7742854898057803E-2</v>
      </c>
      <c r="DJ20">
        <v>0.12892543855840699</v>
      </c>
      <c r="DK20">
        <v>1</v>
      </c>
      <c r="DL20">
        <v>2</v>
      </c>
      <c r="DM20">
        <v>2</v>
      </c>
      <c r="DN20" t="s">
        <v>351</v>
      </c>
      <c r="DO20">
        <v>3.2357200000000002</v>
      </c>
      <c r="DP20">
        <v>2.84016</v>
      </c>
      <c r="DQ20">
        <v>9.7055799999999998E-2</v>
      </c>
      <c r="DR20">
        <v>9.8190700000000006E-2</v>
      </c>
      <c r="DS20">
        <v>0.106708</v>
      </c>
      <c r="DT20">
        <v>9.7975800000000002E-2</v>
      </c>
      <c r="DU20">
        <v>26233.1</v>
      </c>
      <c r="DV20">
        <v>27179.599999999999</v>
      </c>
      <c r="DW20">
        <v>27200.7</v>
      </c>
      <c r="DX20">
        <v>28298.5</v>
      </c>
      <c r="DY20">
        <v>32014.799999999999</v>
      </c>
      <c r="DZ20">
        <v>33998.199999999997</v>
      </c>
      <c r="EA20">
        <v>36351.199999999997</v>
      </c>
      <c r="EB20">
        <v>38356.400000000001</v>
      </c>
      <c r="EC20">
        <v>2.2017799999999998</v>
      </c>
      <c r="ED20">
        <v>1.63218</v>
      </c>
      <c r="EE20">
        <v>0.121966</v>
      </c>
      <c r="EF20">
        <v>0</v>
      </c>
      <c r="EG20">
        <v>22.971699999999998</v>
      </c>
      <c r="EH20">
        <v>999.9</v>
      </c>
      <c r="EI20">
        <v>51.734000000000002</v>
      </c>
      <c r="EJ20">
        <v>29.96</v>
      </c>
      <c r="EK20">
        <v>21.864899999999999</v>
      </c>
      <c r="EL20">
        <v>62.653500000000001</v>
      </c>
      <c r="EM20">
        <v>36.818899999999999</v>
      </c>
      <c r="EN20">
        <v>1</v>
      </c>
      <c r="EO20">
        <v>-8.8307899999999995E-2</v>
      </c>
      <c r="EP20">
        <v>0.66918</v>
      </c>
      <c r="EQ20">
        <v>19.963699999999999</v>
      </c>
      <c r="ER20">
        <v>5.21624</v>
      </c>
      <c r="ES20">
        <v>11.9261</v>
      </c>
      <c r="ET20">
        <v>4.9550999999999998</v>
      </c>
      <c r="EU20">
        <v>3.29705</v>
      </c>
      <c r="EV20">
        <v>185.9</v>
      </c>
      <c r="EW20">
        <v>9999</v>
      </c>
      <c r="EX20">
        <v>93.8</v>
      </c>
      <c r="EY20">
        <v>6504.2</v>
      </c>
      <c r="EZ20">
        <v>1.85989</v>
      </c>
      <c r="FA20">
        <v>1.8591299999999999</v>
      </c>
      <c r="FB20">
        <v>1.86463</v>
      </c>
      <c r="FC20">
        <v>1.8686100000000001</v>
      </c>
      <c r="FD20">
        <v>1.8635600000000001</v>
      </c>
      <c r="FE20">
        <v>1.8633999999999999</v>
      </c>
      <c r="FF20">
        <v>1.8634599999999999</v>
      </c>
      <c r="FG20">
        <v>1.86337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-3.323</v>
      </c>
      <c r="FV20">
        <v>-0.15870000000000001</v>
      </c>
      <c r="FW20">
        <v>-3.3237272727272398</v>
      </c>
      <c r="FX20">
        <v>0</v>
      </c>
      <c r="FY20">
        <v>0</v>
      </c>
      <c r="FZ20">
        <v>0</v>
      </c>
      <c r="GA20">
        <v>-0.15871000000000299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3.1</v>
      </c>
      <c r="GJ20">
        <v>3</v>
      </c>
      <c r="GK20">
        <v>1.0632299999999999</v>
      </c>
      <c r="GL20">
        <v>2.5769000000000002</v>
      </c>
      <c r="GM20">
        <v>1.4489700000000001</v>
      </c>
      <c r="GN20">
        <v>2.2997999999999998</v>
      </c>
      <c r="GO20">
        <v>1.5466299999999999</v>
      </c>
      <c r="GP20">
        <v>2.4243199999999998</v>
      </c>
      <c r="GQ20">
        <v>32.090400000000002</v>
      </c>
      <c r="GR20">
        <v>15.2003</v>
      </c>
      <c r="GS20">
        <v>18</v>
      </c>
      <c r="GT20">
        <v>600.48599999999999</v>
      </c>
      <c r="GU20">
        <v>349.31799999999998</v>
      </c>
      <c r="GV20">
        <v>22.561599999999999</v>
      </c>
      <c r="GW20">
        <v>26.096399999999999</v>
      </c>
      <c r="GX20">
        <v>30</v>
      </c>
      <c r="GY20">
        <v>26.072500000000002</v>
      </c>
      <c r="GZ20">
        <v>26.061499999999999</v>
      </c>
      <c r="HA20">
        <v>21.286799999999999</v>
      </c>
      <c r="HB20">
        <v>20</v>
      </c>
      <c r="HC20">
        <v>-30</v>
      </c>
      <c r="HD20">
        <v>22.558199999999999</v>
      </c>
      <c r="HE20">
        <v>412.08800000000002</v>
      </c>
      <c r="HF20">
        <v>0</v>
      </c>
      <c r="HG20">
        <v>100.164</v>
      </c>
      <c r="HH20">
        <v>93.252399999999994</v>
      </c>
    </row>
    <row r="21" spans="1:216" x14ac:dyDescent="0.2">
      <c r="A21">
        <v>3</v>
      </c>
      <c r="B21">
        <v>1690144415</v>
      </c>
      <c r="C21">
        <v>122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1690144415</v>
      </c>
      <c r="M21">
        <f t="shared" si="0"/>
        <v>1.6326132116730057E-3</v>
      </c>
      <c r="N21">
        <f t="shared" si="1"/>
        <v>1.6326132116730057</v>
      </c>
      <c r="O21">
        <f t="shared" si="2"/>
        <v>11.383631857491139</v>
      </c>
      <c r="P21">
        <f t="shared" si="3"/>
        <v>400.00299999999999</v>
      </c>
      <c r="Q21">
        <f t="shared" si="4"/>
        <v>260.2776881402113</v>
      </c>
      <c r="R21">
        <f t="shared" si="5"/>
        <v>26.203997891384791</v>
      </c>
      <c r="S21">
        <f t="shared" si="6"/>
        <v>40.271134431242999</v>
      </c>
      <c r="T21">
        <f t="shared" si="7"/>
        <v>0.13960344252619986</v>
      </c>
      <c r="U21">
        <f t="shared" si="8"/>
        <v>2.9413031865271102</v>
      </c>
      <c r="V21">
        <f t="shared" si="9"/>
        <v>0.13602411368252923</v>
      </c>
      <c r="W21">
        <f t="shared" si="10"/>
        <v>8.5329015811325321E-2</v>
      </c>
      <c r="X21">
        <f t="shared" si="11"/>
        <v>248.07861599999995</v>
      </c>
      <c r="Y21">
        <f t="shared" si="12"/>
        <v>26.056903157086303</v>
      </c>
      <c r="Z21">
        <f t="shared" si="13"/>
        <v>25.048400000000001</v>
      </c>
      <c r="AA21">
        <f t="shared" si="14"/>
        <v>3.1888643295152739</v>
      </c>
      <c r="AB21">
        <f t="shared" si="15"/>
        <v>63.188557739580546</v>
      </c>
      <c r="AC21">
        <f t="shared" si="16"/>
        <v>2.0117092971258002</v>
      </c>
      <c r="AD21">
        <f t="shared" si="17"/>
        <v>3.1836607276536872</v>
      </c>
      <c r="AE21">
        <f t="shared" si="18"/>
        <v>1.1771550323894737</v>
      </c>
      <c r="AF21">
        <f t="shared" si="19"/>
        <v>-71.998242634779558</v>
      </c>
      <c r="AG21">
        <f t="shared" si="20"/>
        <v>-4.3448601245421727</v>
      </c>
      <c r="AH21">
        <f t="shared" si="21"/>
        <v>-0.31257030023362842</v>
      </c>
      <c r="AI21">
        <f t="shared" si="22"/>
        <v>171.42294294044459</v>
      </c>
      <c r="AJ21">
        <v>20</v>
      </c>
      <c r="AK21">
        <v>3</v>
      </c>
      <c r="AL21">
        <f t="shared" si="23"/>
        <v>1</v>
      </c>
      <c r="AM21">
        <f t="shared" si="24"/>
        <v>0</v>
      </c>
      <c r="AN21">
        <f t="shared" si="25"/>
        <v>53583.687890403591</v>
      </c>
      <c r="AO21">
        <f t="shared" si="26"/>
        <v>1499.96</v>
      </c>
      <c r="AP21">
        <f t="shared" si="27"/>
        <v>1264.4664</v>
      </c>
      <c r="AQ21">
        <f t="shared" si="28"/>
        <v>0.84300008000213333</v>
      </c>
      <c r="AR21">
        <f t="shared" si="29"/>
        <v>0.16539015440411742</v>
      </c>
      <c r="AS21">
        <v>1690144415</v>
      </c>
      <c r="AT21">
        <v>400.00299999999999</v>
      </c>
      <c r="AU21">
        <v>412.03899999999999</v>
      </c>
      <c r="AV21">
        <v>19.9818</v>
      </c>
      <c r="AW21">
        <v>18.381900000000002</v>
      </c>
      <c r="AX21">
        <v>403.327</v>
      </c>
      <c r="AY21">
        <v>20.140499999999999</v>
      </c>
      <c r="AZ21">
        <v>600.03399999999999</v>
      </c>
      <c r="BA21">
        <v>100.577</v>
      </c>
      <c r="BB21">
        <v>0.100081</v>
      </c>
      <c r="BC21">
        <v>25.021000000000001</v>
      </c>
      <c r="BD21">
        <v>25.048400000000001</v>
      </c>
      <c r="BE21">
        <v>999.9</v>
      </c>
      <c r="BF21">
        <v>0</v>
      </c>
      <c r="BG21">
        <v>0</v>
      </c>
      <c r="BH21">
        <v>10009.4</v>
      </c>
      <c r="BI21">
        <v>0</v>
      </c>
      <c r="BJ21">
        <v>996.07799999999997</v>
      </c>
      <c r="BK21">
        <v>-12.035299999999999</v>
      </c>
      <c r="BL21">
        <v>408.15899999999999</v>
      </c>
      <c r="BM21">
        <v>419.755</v>
      </c>
      <c r="BN21">
        <v>1.59996</v>
      </c>
      <c r="BO21">
        <v>412.03899999999999</v>
      </c>
      <c r="BP21">
        <v>18.381900000000002</v>
      </c>
      <c r="BQ21">
        <v>2.0097100000000001</v>
      </c>
      <c r="BR21">
        <v>1.8488</v>
      </c>
      <c r="BS21">
        <v>17.521100000000001</v>
      </c>
      <c r="BT21">
        <v>16.2056</v>
      </c>
      <c r="BU21">
        <v>1499.96</v>
      </c>
      <c r="BV21">
        <v>0.9</v>
      </c>
      <c r="BW21">
        <v>9.9999900000000003E-2</v>
      </c>
      <c r="BX21">
        <v>0</v>
      </c>
      <c r="BY21">
        <v>2.2978999999999998</v>
      </c>
      <c r="BZ21">
        <v>0</v>
      </c>
      <c r="CA21">
        <v>12611.9</v>
      </c>
      <c r="CB21">
        <v>11578.8</v>
      </c>
      <c r="CC21">
        <v>39.186999999999998</v>
      </c>
      <c r="CD21">
        <v>41.125</v>
      </c>
      <c r="CE21">
        <v>40.5</v>
      </c>
      <c r="CF21">
        <v>39.125</v>
      </c>
      <c r="CG21">
        <v>39.061999999999998</v>
      </c>
      <c r="CH21">
        <v>1349.96</v>
      </c>
      <c r="CI21">
        <v>150</v>
      </c>
      <c r="CJ21">
        <v>0</v>
      </c>
      <c r="CK21">
        <v>1690144427</v>
      </c>
      <c r="CL21">
        <v>0</v>
      </c>
      <c r="CM21">
        <v>1690144173.0999999</v>
      </c>
      <c r="CN21" t="s">
        <v>350</v>
      </c>
      <c r="CO21">
        <v>1690144170.0999999</v>
      </c>
      <c r="CP21">
        <v>1690144173.0999999</v>
      </c>
      <c r="CQ21">
        <v>20</v>
      </c>
      <c r="CR21">
        <v>0.17799999999999999</v>
      </c>
      <c r="CS21">
        <v>1.0999999999999999E-2</v>
      </c>
      <c r="CT21">
        <v>-3.3239999999999998</v>
      </c>
      <c r="CU21">
        <v>-0.159</v>
      </c>
      <c r="CV21">
        <v>413</v>
      </c>
      <c r="CW21">
        <v>18</v>
      </c>
      <c r="CX21">
        <v>0.06</v>
      </c>
      <c r="CY21">
        <v>0.04</v>
      </c>
      <c r="CZ21">
        <v>11.3221159501292</v>
      </c>
      <c r="DA21">
        <v>0.20685727332367099</v>
      </c>
      <c r="DB21">
        <v>4.19978681136235E-2</v>
      </c>
      <c r="DC21">
        <v>1</v>
      </c>
      <c r="DD21">
        <v>411.99095</v>
      </c>
      <c r="DE21">
        <v>6.6992481203168197E-2</v>
      </c>
      <c r="DF21">
        <v>2.5311015388568898E-2</v>
      </c>
      <c r="DG21">
        <v>-1</v>
      </c>
      <c r="DH21">
        <v>1499.9915000000001</v>
      </c>
      <c r="DI21">
        <v>-0.19376827671284999</v>
      </c>
      <c r="DJ21">
        <v>7.2682528849768294E-2</v>
      </c>
      <c r="DK21">
        <v>1</v>
      </c>
      <c r="DL21">
        <v>2</v>
      </c>
      <c r="DM21">
        <v>2</v>
      </c>
      <c r="DN21" t="s">
        <v>351</v>
      </c>
      <c r="DO21">
        <v>3.2357200000000002</v>
      </c>
      <c r="DP21">
        <v>2.8403499999999999</v>
      </c>
      <c r="DQ21">
        <v>9.7047400000000006E-2</v>
      </c>
      <c r="DR21">
        <v>9.8157499999999995E-2</v>
      </c>
      <c r="DS21">
        <v>0.106616</v>
      </c>
      <c r="DT21">
        <v>9.7938700000000004E-2</v>
      </c>
      <c r="DU21">
        <v>26231.5</v>
      </c>
      <c r="DV21">
        <v>27179.5</v>
      </c>
      <c r="DW21">
        <v>27198.9</v>
      </c>
      <c r="DX21">
        <v>28297.5</v>
      </c>
      <c r="DY21">
        <v>32015.9</v>
      </c>
      <c r="DZ21">
        <v>33998.199999999997</v>
      </c>
      <c r="EA21">
        <v>36348.5</v>
      </c>
      <c r="EB21">
        <v>38354.800000000003</v>
      </c>
      <c r="EC21">
        <v>2.2015199999999999</v>
      </c>
      <c r="ED21">
        <v>1.6316999999999999</v>
      </c>
      <c r="EE21">
        <v>0.11379300000000001</v>
      </c>
      <c r="EF21">
        <v>0</v>
      </c>
      <c r="EG21">
        <v>23.178599999999999</v>
      </c>
      <c r="EH21">
        <v>999.9</v>
      </c>
      <c r="EI21">
        <v>51.648000000000003</v>
      </c>
      <c r="EJ21">
        <v>29.991</v>
      </c>
      <c r="EK21">
        <v>21.8658</v>
      </c>
      <c r="EL21">
        <v>62.463500000000003</v>
      </c>
      <c r="EM21">
        <v>36.762799999999999</v>
      </c>
      <c r="EN21">
        <v>1</v>
      </c>
      <c r="EO21">
        <v>-7.9311499999999993E-2</v>
      </c>
      <c r="EP21">
        <v>4.2645499999999998</v>
      </c>
      <c r="EQ21">
        <v>19.654599999999999</v>
      </c>
      <c r="ER21">
        <v>5.2157900000000001</v>
      </c>
      <c r="ES21">
        <v>11.9261</v>
      </c>
      <c r="ET21">
        <v>4.9546999999999999</v>
      </c>
      <c r="EU21">
        <v>3.2970299999999999</v>
      </c>
      <c r="EV21">
        <v>185.9</v>
      </c>
      <c r="EW21">
        <v>9999</v>
      </c>
      <c r="EX21">
        <v>93.9</v>
      </c>
      <c r="EY21">
        <v>6505.3</v>
      </c>
      <c r="EZ21">
        <v>1.85989</v>
      </c>
      <c r="FA21">
        <v>1.8591200000000001</v>
      </c>
      <c r="FB21">
        <v>1.8646199999999999</v>
      </c>
      <c r="FC21">
        <v>1.86859</v>
      </c>
      <c r="FD21">
        <v>1.86354</v>
      </c>
      <c r="FE21">
        <v>1.8633999999999999</v>
      </c>
      <c r="FF21">
        <v>1.86348</v>
      </c>
      <c r="FG21">
        <v>1.86338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-3.3239999999999998</v>
      </c>
      <c r="FV21">
        <v>-0.15870000000000001</v>
      </c>
      <c r="FW21">
        <v>-3.3237272727272398</v>
      </c>
      <c r="FX21">
        <v>0</v>
      </c>
      <c r="FY21">
        <v>0</v>
      </c>
      <c r="FZ21">
        <v>0</v>
      </c>
      <c r="GA21">
        <v>-0.15871000000000299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4.0999999999999996</v>
      </c>
      <c r="GJ21">
        <v>4</v>
      </c>
      <c r="GK21">
        <v>1.0632299999999999</v>
      </c>
      <c r="GL21">
        <v>2.5732400000000002</v>
      </c>
      <c r="GM21">
        <v>1.4489700000000001</v>
      </c>
      <c r="GN21">
        <v>2.2997999999999998</v>
      </c>
      <c r="GO21">
        <v>1.5466299999999999</v>
      </c>
      <c r="GP21">
        <v>2.4475099999999999</v>
      </c>
      <c r="GQ21">
        <v>32.134399999999999</v>
      </c>
      <c r="GR21">
        <v>15.182700000000001</v>
      </c>
      <c r="GS21">
        <v>18</v>
      </c>
      <c r="GT21">
        <v>600.43200000000002</v>
      </c>
      <c r="GU21">
        <v>349.13</v>
      </c>
      <c r="GV21">
        <v>23.082799999999999</v>
      </c>
      <c r="GW21">
        <v>26.119599999999998</v>
      </c>
      <c r="GX21">
        <v>30.006</v>
      </c>
      <c r="GY21">
        <v>26.083500000000001</v>
      </c>
      <c r="GZ21">
        <v>26.073499999999999</v>
      </c>
      <c r="HA21">
        <v>21.279599999999999</v>
      </c>
      <c r="HB21">
        <v>20</v>
      </c>
      <c r="HC21">
        <v>-30</v>
      </c>
      <c r="HD21">
        <v>22.504000000000001</v>
      </c>
      <c r="HE21">
        <v>411.93</v>
      </c>
      <c r="HF21">
        <v>0</v>
      </c>
      <c r="HG21">
        <v>100.157</v>
      </c>
      <c r="HH21">
        <v>93.248699999999999</v>
      </c>
    </row>
    <row r="22" spans="1:216" x14ac:dyDescent="0.2">
      <c r="A22">
        <v>4</v>
      </c>
      <c r="B22">
        <v>1690144476</v>
      </c>
      <c r="C22">
        <v>183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1690144476</v>
      </c>
      <c r="M22">
        <f t="shared" si="0"/>
        <v>1.6045366913731826E-3</v>
      </c>
      <c r="N22">
        <f t="shared" si="1"/>
        <v>1.6045366913731827</v>
      </c>
      <c r="O22">
        <f t="shared" si="2"/>
        <v>11.166687613721308</v>
      </c>
      <c r="P22">
        <f t="shared" si="3"/>
        <v>399.97899999999998</v>
      </c>
      <c r="Q22">
        <f t="shared" si="4"/>
        <v>263.14649471068969</v>
      </c>
      <c r="R22">
        <f t="shared" si="5"/>
        <v>26.494403262726873</v>
      </c>
      <c r="S22">
        <f t="shared" si="6"/>
        <v>40.271123255025998</v>
      </c>
      <c r="T22">
        <f t="shared" si="7"/>
        <v>0.13988719917262399</v>
      </c>
      <c r="U22">
        <f t="shared" si="8"/>
        <v>2.937889486415481</v>
      </c>
      <c r="V22">
        <f t="shared" si="9"/>
        <v>0.13628944658571596</v>
      </c>
      <c r="W22">
        <f t="shared" si="10"/>
        <v>8.5496440941503285E-2</v>
      </c>
      <c r="X22">
        <f t="shared" si="11"/>
        <v>206.75766900000002</v>
      </c>
      <c r="Y22">
        <f t="shared" si="12"/>
        <v>25.907012242061466</v>
      </c>
      <c r="Z22">
        <f t="shared" si="13"/>
        <v>24.913599999999999</v>
      </c>
      <c r="AA22">
        <f t="shared" si="14"/>
        <v>3.1633356032257893</v>
      </c>
      <c r="AB22">
        <f t="shared" si="15"/>
        <v>62.766647428955068</v>
      </c>
      <c r="AC22">
        <f t="shared" si="16"/>
        <v>2.0084364274213997</v>
      </c>
      <c r="AD22">
        <f t="shared" si="17"/>
        <v>3.1998465900137942</v>
      </c>
      <c r="AE22">
        <f t="shared" si="18"/>
        <v>1.1548991758043896</v>
      </c>
      <c r="AF22">
        <f t="shared" si="19"/>
        <v>-70.76006808955735</v>
      </c>
      <c r="AG22">
        <f t="shared" si="20"/>
        <v>30.489593363389453</v>
      </c>
      <c r="AH22">
        <f t="shared" si="21"/>
        <v>2.1954284455849788</v>
      </c>
      <c r="AI22">
        <f t="shared" si="22"/>
        <v>168.68262271941708</v>
      </c>
      <c r="AJ22">
        <v>20</v>
      </c>
      <c r="AK22">
        <v>3</v>
      </c>
      <c r="AL22">
        <f t="shared" si="23"/>
        <v>1</v>
      </c>
      <c r="AM22">
        <f t="shared" si="24"/>
        <v>0</v>
      </c>
      <c r="AN22">
        <f t="shared" si="25"/>
        <v>53468.811190849192</v>
      </c>
      <c r="AO22">
        <f t="shared" si="26"/>
        <v>1250.1300000000001</v>
      </c>
      <c r="AP22">
        <f t="shared" si="27"/>
        <v>1053.8588999999999</v>
      </c>
      <c r="AQ22">
        <f t="shared" si="28"/>
        <v>0.8429994480574019</v>
      </c>
      <c r="AR22">
        <f t="shared" si="29"/>
        <v>0.16538893475078592</v>
      </c>
      <c r="AS22">
        <v>1690144476</v>
      </c>
      <c r="AT22">
        <v>399.97899999999998</v>
      </c>
      <c r="AU22">
        <v>411.78800000000001</v>
      </c>
      <c r="AV22">
        <v>19.9481</v>
      </c>
      <c r="AW22">
        <v>18.375499999999999</v>
      </c>
      <c r="AX22">
        <v>403.303</v>
      </c>
      <c r="AY22">
        <v>20.1068</v>
      </c>
      <c r="AZ22">
        <v>599.97299999999996</v>
      </c>
      <c r="BA22">
        <v>100.583</v>
      </c>
      <c r="BB22">
        <v>0.100094</v>
      </c>
      <c r="BC22">
        <v>25.106100000000001</v>
      </c>
      <c r="BD22">
        <v>24.913599999999999</v>
      </c>
      <c r="BE22">
        <v>999.9</v>
      </c>
      <c r="BF22">
        <v>0</v>
      </c>
      <c r="BG22">
        <v>0</v>
      </c>
      <c r="BH22">
        <v>9989.3799999999992</v>
      </c>
      <c r="BI22">
        <v>0</v>
      </c>
      <c r="BJ22">
        <v>1010.73</v>
      </c>
      <c r="BK22">
        <v>-11.8094</v>
      </c>
      <c r="BL22">
        <v>408.12</v>
      </c>
      <c r="BM22">
        <v>419.49700000000001</v>
      </c>
      <c r="BN22">
        <v>1.57263</v>
      </c>
      <c r="BO22">
        <v>411.78800000000001</v>
      </c>
      <c r="BP22">
        <v>18.375499999999999</v>
      </c>
      <c r="BQ22">
        <v>2.00644</v>
      </c>
      <c r="BR22">
        <v>1.84826</v>
      </c>
      <c r="BS22">
        <v>17.495200000000001</v>
      </c>
      <c r="BT22">
        <v>16.201000000000001</v>
      </c>
      <c r="BU22">
        <v>1250.1300000000001</v>
      </c>
      <c r="BV22">
        <v>0.90001600000000004</v>
      </c>
      <c r="BW22">
        <v>9.9983600000000006E-2</v>
      </c>
      <c r="BX22">
        <v>0</v>
      </c>
      <c r="BY22">
        <v>2.2938999999999998</v>
      </c>
      <c r="BZ22">
        <v>0</v>
      </c>
      <c r="CA22">
        <v>10619.3</v>
      </c>
      <c r="CB22">
        <v>9650.2999999999993</v>
      </c>
      <c r="CC22">
        <v>38.936999999999998</v>
      </c>
      <c r="CD22">
        <v>41.25</v>
      </c>
      <c r="CE22">
        <v>40.436999999999998</v>
      </c>
      <c r="CF22">
        <v>39.186999999999998</v>
      </c>
      <c r="CG22">
        <v>38.875</v>
      </c>
      <c r="CH22">
        <v>1125.1400000000001</v>
      </c>
      <c r="CI22">
        <v>124.99</v>
      </c>
      <c r="CJ22">
        <v>0</v>
      </c>
      <c r="CK22">
        <v>1690144488.2</v>
      </c>
      <c r="CL22">
        <v>0</v>
      </c>
      <c r="CM22">
        <v>1690144173.0999999</v>
      </c>
      <c r="CN22" t="s">
        <v>350</v>
      </c>
      <c r="CO22">
        <v>1690144170.0999999</v>
      </c>
      <c r="CP22">
        <v>1690144173.0999999</v>
      </c>
      <c r="CQ22">
        <v>20</v>
      </c>
      <c r="CR22">
        <v>0.17799999999999999</v>
      </c>
      <c r="CS22">
        <v>1.0999999999999999E-2</v>
      </c>
      <c r="CT22">
        <v>-3.3239999999999998</v>
      </c>
      <c r="CU22">
        <v>-0.159</v>
      </c>
      <c r="CV22">
        <v>413</v>
      </c>
      <c r="CW22">
        <v>18</v>
      </c>
      <c r="CX22">
        <v>0.06</v>
      </c>
      <c r="CY22">
        <v>0.04</v>
      </c>
      <c r="CZ22">
        <v>11.1905786152692</v>
      </c>
      <c r="DA22">
        <v>-0.19067390214642199</v>
      </c>
      <c r="DB22">
        <v>3.1336180051928002E-2</v>
      </c>
      <c r="DC22">
        <v>1</v>
      </c>
      <c r="DD22">
        <v>411.84552380952402</v>
      </c>
      <c r="DE22">
        <v>-0.174857142857099</v>
      </c>
      <c r="DF22">
        <v>2.0557976201162401E-2</v>
      </c>
      <c r="DG22">
        <v>-1</v>
      </c>
      <c r="DH22">
        <v>1249.9895238095201</v>
      </c>
      <c r="DI22">
        <v>-0.36621870016303398</v>
      </c>
      <c r="DJ22">
        <v>0.15394730670796999</v>
      </c>
      <c r="DK22">
        <v>1</v>
      </c>
      <c r="DL22">
        <v>2</v>
      </c>
      <c r="DM22">
        <v>2</v>
      </c>
      <c r="DN22" t="s">
        <v>351</v>
      </c>
      <c r="DO22">
        <v>3.2355399999999999</v>
      </c>
      <c r="DP22">
        <v>2.8401900000000002</v>
      </c>
      <c r="DQ22">
        <v>9.7040299999999996E-2</v>
      </c>
      <c r="DR22">
        <v>9.8110100000000006E-2</v>
      </c>
      <c r="DS22">
        <v>0.106488</v>
      </c>
      <c r="DT22">
        <v>9.7913299999999995E-2</v>
      </c>
      <c r="DU22">
        <v>26229.9</v>
      </c>
      <c r="DV22">
        <v>27177.8</v>
      </c>
      <c r="DW22">
        <v>27197.3</v>
      </c>
      <c r="DX22">
        <v>28294.5</v>
      </c>
      <c r="DY22">
        <v>32018.6</v>
      </c>
      <c r="DZ22">
        <v>33995.800000000003</v>
      </c>
      <c r="EA22">
        <v>36346.199999999997</v>
      </c>
      <c r="EB22">
        <v>38350.9</v>
      </c>
      <c r="EC22">
        <v>2.2017000000000002</v>
      </c>
      <c r="ED22">
        <v>1.63063</v>
      </c>
      <c r="EE22">
        <v>9.3072699999999994E-2</v>
      </c>
      <c r="EF22">
        <v>0</v>
      </c>
      <c r="EG22">
        <v>23.384399999999999</v>
      </c>
      <c r="EH22">
        <v>999.9</v>
      </c>
      <c r="EI22">
        <v>51.557000000000002</v>
      </c>
      <c r="EJ22">
        <v>30.030999999999999</v>
      </c>
      <c r="EK22">
        <v>21.876899999999999</v>
      </c>
      <c r="EL22">
        <v>62.633499999999998</v>
      </c>
      <c r="EM22">
        <v>36.666699999999999</v>
      </c>
      <c r="EN22">
        <v>1</v>
      </c>
      <c r="EO22">
        <v>-8.2698199999999999E-2</v>
      </c>
      <c r="EP22">
        <v>-0.24910399999999999</v>
      </c>
      <c r="EQ22">
        <v>19.974399999999999</v>
      </c>
      <c r="ER22">
        <v>5.2172900000000002</v>
      </c>
      <c r="ES22">
        <v>11.9261</v>
      </c>
      <c r="ET22">
        <v>4.9546000000000001</v>
      </c>
      <c r="EU22">
        <v>3.2970799999999998</v>
      </c>
      <c r="EV22">
        <v>185.9</v>
      </c>
      <c r="EW22">
        <v>9999</v>
      </c>
      <c r="EX22">
        <v>93.9</v>
      </c>
      <c r="EY22">
        <v>6506.7</v>
      </c>
      <c r="EZ22">
        <v>1.85991</v>
      </c>
      <c r="FA22">
        <v>1.8591299999999999</v>
      </c>
      <c r="FB22">
        <v>1.8646799999999999</v>
      </c>
      <c r="FC22">
        <v>1.8686700000000001</v>
      </c>
      <c r="FD22">
        <v>1.8635600000000001</v>
      </c>
      <c r="FE22">
        <v>1.8634500000000001</v>
      </c>
      <c r="FF22">
        <v>1.86351</v>
      </c>
      <c r="FG22">
        <v>1.8633999999999999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-3.3239999999999998</v>
      </c>
      <c r="FV22">
        <v>-0.15870000000000001</v>
      </c>
      <c r="FW22">
        <v>-3.3237272727272398</v>
      </c>
      <c r="FX22">
        <v>0</v>
      </c>
      <c r="FY22">
        <v>0</v>
      </c>
      <c r="FZ22">
        <v>0</v>
      </c>
      <c r="GA22">
        <v>-0.15871000000000299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5.0999999999999996</v>
      </c>
      <c r="GJ22">
        <v>5</v>
      </c>
      <c r="GK22">
        <v>1.0632299999999999</v>
      </c>
      <c r="GL22">
        <v>2.5769000000000002</v>
      </c>
      <c r="GM22">
        <v>1.4489700000000001</v>
      </c>
      <c r="GN22">
        <v>2.3010299999999999</v>
      </c>
      <c r="GO22">
        <v>1.5466299999999999</v>
      </c>
      <c r="GP22">
        <v>2.4450699999999999</v>
      </c>
      <c r="GQ22">
        <v>32.200499999999998</v>
      </c>
      <c r="GR22">
        <v>15.209</v>
      </c>
      <c r="GS22">
        <v>18</v>
      </c>
      <c r="GT22">
        <v>600.87800000000004</v>
      </c>
      <c r="GU22">
        <v>348.72399999999999</v>
      </c>
      <c r="GV22">
        <v>23.8444</v>
      </c>
      <c r="GW22">
        <v>26.170999999999999</v>
      </c>
      <c r="GX22">
        <v>30.000599999999999</v>
      </c>
      <c r="GY22">
        <v>26.114999999999998</v>
      </c>
      <c r="GZ22">
        <v>26.1037</v>
      </c>
      <c r="HA22">
        <v>21.2759</v>
      </c>
      <c r="HB22">
        <v>20</v>
      </c>
      <c r="HC22">
        <v>-30</v>
      </c>
      <c r="HD22">
        <v>23.904599999999999</v>
      </c>
      <c r="HE22">
        <v>411.83499999999998</v>
      </c>
      <c r="HF22">
        <v>0</v>
      </c>
      <c r="HG22">
        <v>100.15</v>
      </c>
      <c r="HH22">
        <v>93.239000000000004</v>
      </c>
    </row>
    <row r="23" spans="1:216" x14ac:dyDescent="0.2">
      <c r="A23">
        <v>5</v>
      </c>
      <c r="B23">
        <v>1690144537</v>
      </c>
      <c r="C23">
        <v>244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1690144537</v>
      </c>
      <c r="M23">
        <f t="shared" si="0"/>
        <v>1.5527087275124057E-3</v>
      </c>
      <c r="N23">
        <f t="shared" si="1"/>
        <v>1.5527087275124056</v>
      </c>
      <c r="O23">
        <f t="shared" si="2"/>
        <v>10.814072670423029</v>
      </c>
      <c r="P23">
        <f t="shared" si="3"/>
        <v>400.077</v>
      </c>
      <c r="Q23">
        <f t="shared" si="4"/>
        <v>259.05753142518853</v>
      </c>
      <c r="R23">
        <f t="shared" si="5"/>
        <v>26.082940851816502</v>
      </c>
      <c r="S23">
        <f t="shared" si="6"/>
        <v>40.281340865728502</v>
      </c>
      <c r="T23">
        <f t="shared" si="7"/>
        <v>0.13122451804747029</v>
      </c>
      <c r="U23">
        <f t="shared" si="8"/>
        <v>2.9413201515888017</v>
      </c>
      <c r="V23">
        <f t="shared" si="9"/>
        <v>0.1280567210700711</v>
      </c>
      <c r="W23">
        <f t="shared" si="10"/>
        <v>8.0313695368870175E-2</v>
      </c>
      <c r="X23">
        <f t="shared" si="11"/>
        <v>165.37117878138974</v>
      </c>
      <c r="Y23">
        <f t="shared" si="12"/>
        <v>25.962109564515387</v>
      </c>
      <c r="Z23">
        <f t="shared" si="13"/>
        <v>25.0718</v>
      </c>
      <c r="AA23">
        <f t="shared" si="14"/>
        <v>3.1933141638235254</v>
      </c>
      <c r="AB23">
        <f t="shared" si="15"/>
        <v>61.571201111380546</v>
      </c>
      <c r="AC23">
        <f t="shared" si="16"/>
        <v>2.004013748832</v>
      </c>
      <c r="AD23">
        <f t="shared" si="17"/>
        <v>3.254790734399994</v>
      </c>
      <c r="AE23">
        <f t="shared" si="18"/>
        <v>1.1893004149915254</v>
      </c>
      <c r="AF23">
        <f t="shared" si="19"/>
        <v>-68.474454883297085</v>
      </c>
      <c r="AG23">
        <f t="shared" si="20"/>
        <v>50.806613624790629</v>
      </c>
      <c r="AH23">
        <f t="shared" si="21"/>
        <v>3.6622838925235883</v>
      </c>
      <c r="AI23">
        <f t="shared" si="22"/>
        <v>151.36562141540688</v>
      </c>
      <c r="AJ23">
        <v>20</v>
      </c>
      <c r="AK23">
        <v>3</v>
      </c>
      <c r="AL23">
        <f t="shared" si="23"/>
        <v>1</v>
      </c>
      <c r="AM23">
        <f t="shared" si="24"/>
        <v>0</v>
      </c>
      <c r="AN23">
        <f t="shared" si="25"/>
        <v>53517.678063000581</v>
      </c>
      <c r="AO23">
        <f t="shared" si="26"/>
        <v>999.88199999999995</v>
      </c>
      <c r="AP23">
        <f t="shared" si="27"/>
        <v>842.90088600071999</v>
      </c>
      <c r="AQ23">
        <f t="shared" si="28"/>
        <v>0.84300036004320511</v>
      </c>
      <c r="AR23">
        <f t="shared" si="29"/>
        <v>0.16539069488338598</v>
      </c>
      <c r="AS23">
        <v>1690144537</v>
      </c>
      <c r="AT23">
        <v>400.077</v>
      </c>
      <c r="AU23">
        <v>411.51299999999998</v>
      </c>
      <c r="AV23">
        <v>19.904</v>
      </c>
      <c r="AW23">
        <v>18.382100000000001</v>
      </c>
      <c r="AX23">
        <v>403.40100000000001</v>
      </c>
      <c r="AY23">
        <v>20.0627</v>
      </c>
      <c r="AZ23">
        <v>599.96199999999999</v>
      </c>
      <c r="BA23">
        <v>100.584</v>
      </c>
      <c r="BB23">
        <v>9.9970500000000004E-2</v>
      </c>
      <c r="BC23">
        <v>25.392199999999999</v>
      </c>
      <c r="BD23">
        <v>25.0718</v>
      </c>
      <c r="BE23">
        <v>999.9</v>
      </c>
      <c r="BF23">
        <v>0</v>
      </c>
      <c r="BG23">
        <v>0</v>
      </c>
      <c r="BH23">
        <v>10008.799999999999</v>
      </c>
      <c r="BI23">
        <v>0</v>
      </c>
      <c r="BJ23">
        <v>1034.44</v>
      </c>
      <c r="BK23">
        <v>-11.4359</v>
      </c>
      <c r="BL23">
        <v>408.202</v>
      </c>
      <c r="BM23">
        <v>419.21899999999999</v>
      </c>
      <c r="BN23">
        <v>1.52193</v>
      </c>
      <c r="BO23">
        <v>411.51299999999998</v>
      </c>
      <c r="BP23">
        <v>18.382100000000001</v>
      </c>
      <c r="BQ23">
        <v>2.00203</v>
      </c>
      <c r="BR23">
        <v>1.8489500000000001</v>
      </c>
      <c r="BS23">
        <v>17.4604</v>
      </c>
      <c r="BT23">
        <v>16.206800000000001</v>
      </c>
      <c r="BU23">
        <v>999.88199999999995</v>
      </c>
      <c r="BV23">
        <v>0.89998500000000003</v>
      </c>
      <c r="BW23">
        <v>0.10001500000000001</v>
      </c>
      <c r="BX23">
        <v>0</v>
      </c>
      <c r="BY23">
        <v>2.1644000000000001</v>
      </c>
      <c r="BZ23">
        <v>0</v>
      </c>
      <c r="CA23">
        <v>8739.99</v>
      </c>
      <c r="CB23">
        <v>7718.47</v>
      </c>
      <c r="CC23">
        <v>38.561999999999998</v>
      </c>
      <c r="CD23">
        <v>41.25</v>
      </c>
      <c r="CE23">
        <v>40.311999999999998</v>
      </c>
      <c r="CF23">
        <v>39.311999999999998</v>
      </c>
      <c r="CG23">
        <v>38.686999999999998</v>
      </c>
      <c r="CH23">
        <v>899.88</v>
      </c>
      <c r="CI23">
        <v>100</v>
      </c>
      <c r="CJ23">
        <v>0</v>
      </c>
      <c r="CK23">
        <v>1690144549.4000001</v>
      </c>
      <c r="CL23">
        <v>0</v>
      </c>
      <c r="CM23">
        <v>1690144173.0999999</v>
      </c>
      <c r="CN23" t="s">
        <v>350</v>
      </c>
      <c r="CO23">
        <v>1690144170.0999999</v>
      </c>
      <c r="CP23">
        <v>1690144173.0999999</v>
      </c>
      <c r="CQ23">
        <v>20</v>
      </c>
      <c r="CR23">
        <v>0.17799999999999999</v>
      </c>
      <c r="CS23">
        <v>1.0999999999999999E-2</v>
      </c>
      <c r="CT23">
        <v>-3.3239999999999998</v>
      </c>
      <c r="CU23">
        <v>-0.159</v>
      </c>
      <c r="CV23">
        <v>413</v>
      </c>
      <c r="CW23">
        <v>18</v>
      </c>
      <c r="CX23">
        <v>0.06</v>
      </c>
      <c r="CY23">
        <v>0.04</v>
      </c>
      <c r="CZ23">
        <v>10.9324421321262</v>
      </c>
      <c r="DA23">
        <v>-5.8060050681447498E-2</v>
      </c>
      <c r="DB23">
        <v>2.9368754243581902E-2</v>
      </c>
      <c r="DC23">
        <v>1</v>
      </c>
      <c r="DD23">
        <v>411.60629999999998</v>
      </c>
      <c r="DE23">
        <v>-0.109353383459513</v>
      </c>
      <c r="DF23">
        <v>3.2516303602965001E-2</v>
      </c>
      <c r="DG23">
        <v>-1</v>
      </c>
      <c r="DH23">
        <v>999.98719047618999</v>
      </c>
      <c r="DI23">
        <v>-0.145148738288435</v>
      </c>
      <c r="DJ23">
        <v>0.15038509901093899</v>
      </c>
      <c r="DK23">
        <v>1</v>
      </c>
      <c r="DL23">
        <v>2</v>
      </c>
      <c r="DM23">
        <v>2</v>
      </c>
      <c r="DN23" t="s">
        <v>351</v>
      </c>
      <c r="DO23">
        <v>3.2354500000000002</v>
      </c>
      <c r="DP23">
        <v>2.84023</v>
      </c>
      <c r="DQ23">
        <v>9.7047300000000003E-2</v>
      </c>
      <c r="DR23">
        <v>9.8049800000000006E-2</v>
      </c>
      <c r="DS23">
        <v>0.106312</v>
      </c>
      <c r="DT23">
        <v>9.7928699999999994E-2</v>
      </c>
      <c r="DU23">
        <v>26225.8</v>
      </c>
      <c r="DV23">
        <v>27175.599999999999</v>
      </c>
      <c r="DW23">
        <v>27193.5</v>
      </c>
      <c r="DX23">
        <v>28290.5</v>
      </c>
      <c r="DY23">
        <v>32020.9</v>
      </c>
      <c r="DZ23">
        <v>33990.400000000001</v>
      </c>
      <c r="EA23">
        <v>36341.300000000003</v>
      </c>
      <c r="EB23">
        <v>38345.300000000003</v>
      </c>
      <c r="EC23">
        <v>2.20085</v>
      </c>
      <c r="ED23">
        <v>1.62982</v>
      </c>
      <c r="EE23">
        <v>8.3923300000000006E-2</v>
      </c>
      <c r="EF23">
        <v>0</v>
      </c>
      <c r="EG23">
        <v>23.6934</v>
      </c>
      <c r="EH23">
        <v>999.9</v>
      </c>
      <c r="EI23">
        <v>51.476999999999997</v>
      </c>
      <c r="EJ23">
        <v>30.071000000000002</v>
      </c>
      <c r="EK23">
        <v>21.892299999999999</v>
      </c>
      <c r="EL23">
        <v>62.413499999999999</v>
      </c>
      <c r="EM23">
        <v>36.798900000000003</v>
      </c>
      <c r="EN23">
        <v>1</v>
      </c>
      <c r="EO23">
        <v>-7.1908E-2</v>
      </c>
      <c r="EP23">
        <v>1.57941</v>
      </c>
      <c r="EQ23">
        <v>19.928899999999999</v>
      </c>
      <c r="ER23">
        <v>5.2168400000000004</v>
      </c>
      <c r="ES23">
        <v>11.9261</v>
      </c>
      <c r="ET23">
        <v>4.9550000000000001</v>
      </c>
      <c r="EU23">
        <v>3.2970299999999999</v>
      </c>
      <c r="EV23">
        <v>185.9</v>
      </c>
      <c r="EW23">
        <v>9999</v>
      </c>
      <c r="EX23">
        <v>93.9</v>
      </c>
      <c r="EY23">
        <v>6507.9</v>
      </c>
      <c r="EZ23">
        <v>1.8599000000000001</v>
      </c>
      <c r="FA23">
        <v>1.8591299999999999</v>
      </c>
      <c r="FB23">
        <v>1.8646400000000001</v>
      </c>
      <c r="FC23">
        <v>1.8686799999999999</v>
      </c>
      <c r="FD23">
        <v>1.8635600000000001</v>
      </c>
      <c r="FE23">
        <v>1.8634500000000001</v>
      </c>
      <c r="FF23">
        <v>1.8635600000000001</v>
      </c>
      <c r="FG23">
        <v>1.8633999999999999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-3.3239999999999998</v>
      </c>
      <c r="FV23">
        <v>-0.15870000000000001</v>
      </c>
      <c r="FW23">
        <v>-3.3237272727272398</v>
      </c>
      <c r="FX23">
        <v>0</v>
      </c>
      <c r="FY23">
        <v>0</v>
      </c>
      <c r="FZ23">
        <v>0</v>
      </c>
      <c r="GA23">
        <v>-0.15871000000000299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6.1</v>
      </c>
      <c r="GJ23">
        <v>6.1</v>
      </c>
      <c r="GK23">
        <v>1.0620099999999999</v>
      </c>
      <c r="GL23">
        <v>2.5756800000000002</v>
      </c>
      <c r="GM23">
        <v>1.4489700000000001</v>
      </c>
      <c r="GN23">
        <v>2.3022499999999999</v>
      </c>
      <c r="GO23">
        <v>1.5466299999999999</v>
      </c>
      <c r="GP23">
        <v>2.4084500000000002</v>
      </c>
      <c r="GQ23">
        <v>32.266599999999997</v>
      </c>
      <c r="GR23">
        <v>15.182700000000001</v>
      </c>
      <c r="GS23">
        <v>18</v>
      </c>
      <c r="GT23">
        <v>600.79100000000005</v>
      </c>
      <c r="GU23">
        <v>348.56900000000002</v>
      </c>
      <c r="GV23">
        <v>23.204000000000001</v>
      </c>
      <c r="GW23">
        <v>26.236799999999999</v>
      </c>
      <c r="GX23">
        <v>29.998799999999999</v>
      </c>
      <c r="GY23">
        <v>26.162099999999999</v>
      </c>
      <c r="GZ23">
        <v>26.1494</v>
      </c>
      <c r="HA23">
        <v>21.260999999999999</v>
      </c>
      <c r="HB23">
        <v>20</v>
      </c>
      <c r="HC23">
        <v>-30</v>
      </c>
      <c r="HD23">
        <v>23.238600000000002</v>
      </c>
      <c r="HE23">
        <v>411.48200000000003</v>
      </c>
      <c r="HF23">
        <v>0</v>
      </c>
      <c r="HG23">
        <v>100.137</v>
      </c>
      <c r="HH23">
        <v>93.225700000000003</v>
      </c>
    </row>
    <row r="24" spans="1:216" x14ac:dyDescent="0.2">
      <c r="A24">
        <v>6</v>
      </c>
      <c r="B24">
        <v>1690144598</v>
      </c>
      <c r="C24">
        <v>305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1690144598</v>
      </c>
      <c r="M24">
        <f t="shared" si="0"/>
        <v>1.5349597717820194E-3</v>
      </c>
      <c r="N24">
        <f t="shared" si="1"/>
        <v>1.5349597717820194</v>
      </c>
      <c r="O24">
        <f t="shared" si="2"/>
        <v>10.490156469821661</v>
      </c>
      <c r="P24">
        <f t="shared" si="3"/>
        <v>400.005</v>
      </c>
      <c r="Q24">
        <f t="shared" si="4"/>
        <v>262.7059958864146</v>
      </c>
      <c r="R24">
        <f t="shared" si="5"/>
        <v>26.450789237160954</v>
      </c>
      <c r="S24">
        <f t="shared" si="6"/>
        <v>40.274862829492498</v>
      </c>
      <c r="T24">
        <f t="shared" si="7"/>
        <v>0.13088410069793219</v>
      </c>
      <c r="U24">
        <f t="shared" si="8"/>
        <v>2.9387103462019644</v>
      </c>
      <c r="V24">
        <f t="shared" si="9"/>
        <v>0.12772977913674483</v>
      </c>
      <c r="W24">
        <f t="shared" si="10"/>
        <v>8.0108183597778812E-2</v>
      </c>
      <c r="X24">
        <f t="shared" si="11"/>
        <v>124.04164839084919</v>
      </c>
      <c r="Y24">
        <f t="shared" si="12"/>
        <v>25.811683507717461</v>
      </c>
      <c r="Z24">
        <f t="shared" si="13"/>
        <v>25.012599999999999</v>
      </c>
      <c r="AA24">
        <f t="shared" si="14"/>
        <v>3.1820669496631493</v>
      </c>
      <c r="AB24">
        <f t="shared" si="15"/>
        <v>61.227655763842414</v>
      </c>
      <c r="AC24">
        <f t="shared" si="16"/>
        <v>2.0032567051458501</v>
      </c>
      <c r="AD24">
        <f t="shared" si="17"/>
        <v>3.2718167634450901</v>
      </c>
      <c r="AE24">
        <f t="shared" si="18"/>
        <v>1.1788102445172992</v>
      </c>
      <c r="AF24">
        <f t="shared" si="19"/>
        <v>-67.691725935587058</v>
      </c>
      <c r="AG24">
        <f t="shared" si="20"/>
        <v>74.051000971007625</v>
      </c>
      <c r="AH24">
        <f t="shared" si="21"/>
        <v>5.3433155178914218</v>
      </c>
      <c r="AI24">
        <f t="shared" si="22"/>
        <v>135.74423894416117</v>
      </c>
      <c r="AJ24">
        <v>20</v>
      </c>
      <c r="AK24">
        <v>3</v>
      </c>
      <c r="AL24">
        <f t="shared" si="23"/>
        <v>1</v>
      </c>
      <c r="AM24">
        <f t="shared" si="24"/>
        <v>0</v>
      </c>
      <c r="AN24">
        <f t="shared" si="25"/>
        <v>53425.83641868156</v>
      </c>
      <c r="AO24">
        <f t="shared" si="26"/>
        <v>749.99099999999999</v>
      </c>
      <c r="AP24">
        <f t="shared" si="27"/>
        <v>632.24274300043999</v>
      </c>
      <c r="AQ24">
        <f t="shared" si="28"/>
        <v>0.84300044000586671</v>
      </c>
      <c r="AR24">
        <f t="shared" si="29"/>
        <v>0.1653908492113228</v>
      </c>
      <c r="AS24">
        <v>1690144598</v>
      </c>
      <c r="AT24">
        <v>400.005</v>
      </c>
      <c r="AU24">
        <v>411.10899999999998</v>
      </c>
      <c r="AV24">
        <v>19.896100000000001</v>
      </c>
      <c r="AW24">
        <v>18.3917</v>
      </c>
      <c r="AX24">
        <v>403.32900000000001</v>
      </c>
      <c r="AY24">
        <v>20.0548</v>
      </c>
      <c r="AZ24">
        <v>600.00800000000004</v>
      </c>
      <c r="BA24">
        <v>100.586</v>
      </c>
      <c r="BB24">
        <v>9.9898500000000001E-2</v>
      </c>
      <c r="BC24">
        <v>25.48</v>
      </c>
      <c r="BD24">
        <v>25.012599999999999</v>
      </c>
      <c r="BE24">
        <v>999.9</v>
      </c>
      <c r="BF24">
        <v>0</v>
      </c>
      <c r="BG24">
        <v>0</v>
      </c>
      <c r="BH24">
        <v>9993.75</v>
      </c>
      <c r="BI24">
        <v>0</v>
      </c>
      <c r="BJ24">
        <v>926.17100000000005</v>
      </c>
      <c r="BK24">
        <v>-11.1037</v>
      </c>
      <c r="BL24">
        <v>408.125</v>
      </c>
      <c r="BM24">
        <v>418.81099999999998</v>
      </c>
      <c r="BN24">
        <v>1.50441</v>
      </c>
      <c r="BO24">
        <v>411.10899999999998</v>
      </c>
      <c r="BP24">
        <v>18.3917</v>
      </c>
      <c r="BQ24">
        <v>2.0012799999999999</v>
      </c>
      <c r="BR24">
        <v>1.84996</v>
      </c>
      <c r="BS24">
        <v>17.454499999999999</v>
      </c>
      <c r="BT24">
        <v>16.215399999999999</v>
      </c>
      <c r="BU24">
        <v>749.99099999999999</v>
      </c>
      <c r="BV24">
        <v>0.89998</v>
      </c>
      <c r="BW24">
        <v>0.10002</v>
      </c>
      <c r="BX24">
        <v>0</v>
      </c>
      <c r="BY24">
        <v>2.4186999999999999</v>
      </c>
      <c r="BZ24">
        <v>0</v>
      </c>
      <c r="CA24">
        <v>6764.89</v>
      </c>
      <c r="CB24">
        <v>5789.46</v>
      </c>
      <c r="CC24">
        <v>38.186999999999998</v>
      </c>
      <c r="CD24">
        <v>41.311999999999998</v>
      </c>
      <c r="CE24">
        <v>40.125</v>
      </c>
      <c r="CF24">
        <v>39.375</v>
      </c>
      <c r="CG24">
        <v>38.436999999999998</v>
      </c>
      <c r="CH24">
        <v>674.98</v>
      </c>
      <c r="CI24">
        <v>75.010000000000005</v>
      </c>
      <c r="CJ24">
        <v>0</v>
      </c>
      <c r="CK24">
        <v>1690144610</v>
      </c>
      <c r="CL24">
        <v>0</v>
      </c>
      <c r="CM24">
        <v>1690144173.0999999</v>
      </c>
      <c r="CN24" t="s">
        <v>350</v>
      </c>
      <c r="CO24">
        <v>1690144170.0999999</v>
      </c>
      <c r="CP24">
        <v>1690144173.0999999</v>
      </c>
      <c r="CQ24">
        <v>20</v>
      </c>
      <c r="CR24">
        <v>0.17799999999999999</v>
      </c>
      <c r="CS24">
        <v>1.0999999999999999E-2</v>
      </c>
      <c r="CT24">
        <v>-3.3239999999999998</v>
      </c>
      <c r="CU24">
        <v>-0.159</v>
      </c>
      <c r="CV24">
        <v>413</v>
      </c>
      <c r="CW24">
        <v>18</v>
      </c>
      <c r="CX24">
        <v>0.06</v>
      </c>
      <c r="CY24">
        <v>0.04</v>
      </c>
      <c r="CZ24">
        <v>10.5396735413863</v>
      </c>
      <c r="DA24">
        <v>-0.54521312434395997</v>
      </c>
      <c r="DB24">
        <v>6.8055689078977799E-2</v>
      </c>
      <c r="DC24">
        <v>1</v>
      </c>
      <c r="DD24">
        <v>411.21289999999999</v>
      </c>
      <c r="DE24">
        <v>-0.43290225563947499</v>
      </c>
      <c r="DF24">
        <v>5.8246802487351999E-2</v>
      </c>
      <c r="DG24">
        <v>-1</v>
      </c>
      <c r="DH24">
        <v>749.98914285714295</v>
      </c>
      <c r="DI24">
        <v>8.7915099290411095E-2</v>
      </c>
      <c r="DJ24">
        <v>1.4038334300483899E-2</v>
      </c>
      <c r="DK24">
        <v>1</v>
      </c>
      <c r="DL24">
        <v>2</v>
      </c>
      <c r="DM24">
        <v>2</v>
      </c>
      <c r="DN24" t="s">
        <v>351</v>
      </c>
      <c r="DO24">
        <v>3.2354500000000002</v>
      </c>
      <c r="DP24">
        <v>2.8400300000000001</v>
      </c>
      <c r="DQ24">
        <v>9.7017599999999996E-2</v>
      </c>
      <c r="DR24">
        <v>9.7960800000000001E-2</v>
      </c>
      <c r="DS24">
        <v>0.106266</v>
      </c>
      <c r="DT24">
        <v>9.7950400000000007E-2</v>
      </c>
      <c r="DU24">
        <v>26223.200000000001</v>
      </c>
      <c r="DV24">
        <v>27175.1</v>
      </c>
      <c r="DW24">
        <v>27190.3</v>
      </c>
      <c r="DX24">
        <v>28287.8</v>
      </c>
      <c r="DY24">
        <v>32018.799999999999</v>
      </c>
      <c r="DZ24">
        <v>33985.9</v>
      </c>
      <c r="EA24">
        <v>36336.6</v>
      </c>
      <c r="EB24">
        <v>38341</v>
      </c>
      <c r="EC24">
        <v>2.2000999999999999</v>
      </c>
      <c r="ED24">
        <v>1.62765</v>
      </c>
      <c r="EE24">
        <v>6.6667799999999999E-2</v>
      </c>
      <c r="EF24">
        <v>0</v>
      </c>
      <c r="EG24">
        <v>23.9178</v>
      </c>
      <c r="EH24">
        <v>999.9</v>
      </c>
      <c r="EI24">
        <v>51.386000000000003</v>
      </c>
      <c r="EJ24">
        <v>30.100999999999999</v>
      </c>
      <c r="EK24">
        <v>21.8916</v>
      </c>
      <c r="EL24">
        <v>62.4636</v>
      </c>
      <c r="EM24">
        <v>36.650599999999997</v>
      </c>
      <c r="EN24">
        <v>1</v>
      </c>
      <c r="EO24">
        <v>-6.6661600000000001E-2</v>
      </c>
      <c r="EP24">
        <v>0.47308299999999998</v>
      </c>
      <c r="EQ24">
        <v>19.977399999999999</v>
      </c>
      <c r="ER24">
        <v>5.2168400000000004</v>
      </c>
      <c r="ES24">
        <v>11.9261</v>
      </c>
      <c r="ET24">
        <v>4.9549500000000002</v>
      </c>
      <c r="EU24">
        <v>3.2970299999999999</v>
      </c>
      <c r="EV24">
        <v>185.9</v>
      </c>
      <c r="EW24">
        <v>9999</v>
      </c>
      <c r="EX24">
        <v>93.9</v>
      </c>
      <c r="EY24">
        <v>6509.2</v>
      </c>
      <c r="EZ24">
        <v>1.85991</v>
      </c>
      <c r="FA24">
        <v>1.8591500000000001</v>
      </c>
      <c r="FB24">
        <v>1.8647400000000001</v>
      </c>
      <c r="FC24">
        <v>1.86873</v>
      </c>
      <c r="FD24">
        <v>1.8635600000000001</v>
      </c>
      <c r="FE24">
        <v>1.86351</v>
      </c>
      <c r="FF24">
        <v>1.86355</v>
      </c>
      <c r="FG24">
        <v>1.8633999999999999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-3.3239999999999998</v>
      </c>
      <c r="FV24">
        <v>-0.15870000000000001</v>
      </c>
      <c r="FW24">
        <v>-3.3237272727272398</v>
      </c>
      <c r="FX24">
        <v>0</v>
      </c>
      <c r="FY24">
        <v>0</v>
      </c>
      <c r="FZ24">
        <v>0</v>
      </c>
      <c r="GA24">
        <v>-0.15871000000000299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7.1</v>
      </c>
      <c r="GJ24">
        <v>7.1</v>
      </c>
      <c r="GK24">
        <v>1.0607899999999999</v>
      </c>
      <c r="GL24">
        <v>2.5732400000000002</v>
      </c>
      <c r="GM24">
        <v>1.4489700000000001</v>
      </c>
      <c r="GN24">
        <v>2.3022499999999999</v>
      </c>
      <c r="GO24">
        <v>1.5466299999999999</v>
      </c>
      <c r="GP24">
        <v>2.4389599999999998</v>
      </c>
      <c r="GQ24">
        <v>32.377000000000002</v>
      </c>
      <c r="GR24">
        <v>15.2003</v>
      </c>
      <c r="GS24">
        <v>18</v>
      </c>
      <c r="GT24">
        <v>601.06100000000004</v>
      </c>
      <c r="GU24">
        <v>347.81900000000002</v>
      </c>
      <c r="GV24">
        <v>23.888400000000001</v>
      </c>
      <c r="GW24">
        <v>26.343399999999999</v>
      </c>
      <c r="GX24">
        <v>30.001000000000001</v>
      </c>
      <c r="GY24">
        <v>26.236999999999998</v>
      </c>
      <c r="GZ24">
        <v>26.221699999999998</v>
      </c>
      <c r="HA24">
        <v>21.2484</v>
      </c>
      <c r="HB24">
        <v>20</v>
      </c>
      <c r="HC24">
        <v>-30</v>
      </c>
      <c r="HD24">
        <v>23.882899999999999</v>
      </c>
      <c r="HE24">
        <v>411.19299999999998</v>
      </c>
      <c r="HF24">
        <v>0</v>
      </c>
      <c r="HG24">
        <v>100.124</v>
      </c>
      <c r="HH24">
        <v>93.215800000000002</v>
      </c>
    </row>
    <row r="25" spans="1:216" x14ac:dyDescent="0.2">
      <c r="A25">
        <v>7</v>
      </c>
      <c r="B25">
        <v>1690144659</v>
      </c>
      <c r="C25">
        <v>366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1690144659</v>
      </c>
      <c r="M25">
        <f t="shared" si="0"/>
        <v>1.4701470827693066E-3</v>
      </c>
      <c r="N25">
        <f t="shared" si="1"/>
        <v>1.4701470827693066</v>
      </c>
      <c r="O25">
        <f t="shared" si="2"/>
        <v>10.106141998655715</v>
      </c>
      <c r="P25">
        <f t="shared" si="3"/>
        <v>400.05599999999998</v>
      </c>
      <c r="Q25">
        <f t="shared" si="4"/>
        <v>262.37910693590817</v>
      </c>
      <c r="R25">
        <f t="shared" si="5"/>
        <v>26.418912474466072</v>
      </c>
      <c r="S25">
        <f t="shared" si="6"/>
        <v>40.281577951504808</v>
      </c>
      <c r="T25">
        <f t="shared" si="7"/>
        <v>0.1256037856961173</v>
      </c>
      <c r="U25">
        <f t="shared" si="8"/>
        <v>2.9407574836704731</v>
      </c>
      <c r="V25">
        <f t="shared" si="9"/>
        <v>0.12269777054345149</v>
      </c>
      <c r="W25">
        <f t="shared" si="10"/>
        <v>7.6941600604810909E-2</v>
      </c>
      <c r="X25">
        <f t="shared" si="11"/>
        <v>99.226764391447617</v>
      </c>
      <c r="Y25">
        <f t="shared" si="12"/>
        <v>25.682912125058177</v>
      </c>
      <c r="Z25">
        <f t="shared" si="13"/>
        <v>24.9679</v>
      </c>
      <c r="AA25">
        <f t="shared" si="14"/>
        <v>3.1735974954279644</v>
      </c>
      <c r="AB25">
        <f t="shared" si="15"/>
        <v>61.068774713955598</v>
      </c>
      <c r="AC25">
        <f t="shared" si="16"/>
        <v>1.9981296256045202</v>
      </c>
      <c r="AD25">
        <f t="shared" si="17"/>
        <v>3.2719333816073801</v>
      </c>
      <c r="AE25">
        <f t="shared" si="18"/>
        <v>1.1754678698234442</v>
      </c>
      <c r="AF25">
        <f t="shared" si="19"/>
        <v>-64.833486350126421</v>
      </c>
      <c r="AG25">
        <f t="shared" si="20"/>
        <v>81.284543621558555</v>
      </c>
      <c r="AH25">
        <f t="shared" si="21"/>
        <v>5.8598858309953314</v>
      </c>
      <c r="AI25">
        <f t="shared" si="22"/>
        <v>121.53770749387509</v>
      </c>
      <c r="AJ25">
        <v>19</v>
      </c>
      <c r="AK25">
        <v>3</v>
      </c>
      <c r="AL25">
        <f t="shared" si="23"/>
        <v>1</v>
      </c>
      <c r="AM25">
        <f t="shared" si="24"/>
        <v>0</v>
      </c>
      <c r="AN25">
        <f t="shared" si="25"/>
        <v>53485.538863227208</v>
      </c>
      <c r="AO25">
        <f t="shared" si="26"/>
        <v>599.95100000000002</v>
      </c>
      <c r="AP25">
        <f t="shared" si="27"/>
        <v>505.75914300075004</v>
      </c>
      <c r="AQ25">
        <f t="shared" si="28"/>
        <v>0.84300075006250519</v>
      </c>
      <c r="AR25">
        <f t="shared" si="29"/>
        <v>0.16539144762063504</v>
      </c>
      <c r="AS25">
        <v>1690144659</v>
      </c>
      <c r="AT25">
        <v>400.05599999999998</v>
      </c>
      <c r="AU25">
        <v>410.74900000000002</v>
      </c>
      <c r="AV25">
        <v>19.8444</v>
      </c>
      <c r="AW25">
        <v>18.403600000000001</v>
      </c>
      <c r="AX25">
        <v>403.38</v>
      </c>
      <c r="AY25">
        <v>20.0031</v>
      </c>
      <c r="AZ25">
        <v>600.072</v>
      </c>
      <c r="BA25">
        <v>100.59</v>
      </c>
      <c r="BB25">
        <v>9.9848300000000001E-2</v>
      </c>
      <c r="BC25">
        <v>25.480599999999999</v>
      </c>
      <c r="BD25">
        <v>24.9679</v>
      </c>
      <c r="BE25">
        <v>999.9</v>
      </c>
      <c r="BF25">
        <v>0</v>
      </c>
      <c r="BG25">
        <v>0</v>
      </c>
      <c r="BH25">
        <v>10005</v>
      </c>
      <c r="BI25">
        <v>0</v>
      </c>
      <c r="BJ25">
        <v>965.64499999999998</v>
      </c>
      <c r="BK25">
        <v>-10.693300000000001</v>
      </c>
      <c r="BL25">
        <v>408.15600000000001</v>
      </c>
      <c r="BM25">
        <v>418.45</v>
      </c>
      <c r="BN25">
        <v>1.44079</v>
      </c>
      <c r="BO25">
        <v>410.74900000000002</v>
      </c>
      <c r="BP25">
        <v>18.403600000000001</v>
      </c>
      <c r="BQ25">
        <v>1.99614</v>
      </c>
      <c r="BR25">
        <v>1.85121</v>
      </c>
      <c r="BS25">
        <v>17.413699999999999</v>
      </c>
      <c r="BT25">
        <v>16.225999999999999</v>
      </c>
      <c r="BU25">
        <v>599.95100000000002</v>
      </c>
      <c r="BV25">
        <v>0.89997499999999997</v>
      </c>
      <c r="BW25">
        <v>0.100025</v>
      </c>
      <c r="BX25">
        <v>0</v>
      </c>
      <c r="BY25">
        <v>2.1865000000000001</v>
      </c>
      <c r="BZ25">
        <v>0</v>
      </c>
      <c r="CA25">
        <v>5920.49</v>
      </c>
      <c r="CB25">
        <v>4631.24</v>
      </c>
      <c r="CC25">
        <v>37.811999999999998</v>
      </c>
      <c r="CD25">
        <v>41.25</v>
      </c>
      <c r="CE25">
        <v>39.936999999999998</v>
      </c>
      <c r="CF25">
        <v>39.375</v>
      </c>
      <c r="CG25">
        <v>38.186999999999998</v>
      </c>
      <c r="CH25">
        <v>539.94000000000005</v>
      </c>
      <c r="CI25">
        <v>60.01</v>
      </c>
      <c r="CJ25">
        <v>0</v>
      </c>
      <c r="CK25">
        <v>1690144671.2</v>
      </c>
      <c r="CL25">
        <v>0</v>
      </c>
      <c r="CM25">
        <v>1690144173.0999999</v>
      </c>
      <c r="CN25" t="s">
        <v>350</v>
      </c>
      <c r="CO25">
        <v>1690144170.0999999</v>
      </c>
      <c r="CP25">
        <v>1690144173.0999999</v>
      </c>
      <c r="CQ25">
        <v>20</v>
      </c>
      <c r="CR25">
        <v>0.17799999999999999</v>
      </c>
      <c r="CS25">
        <v>1.0999999999999999E-2</v>
      </c>
      <c r="CT25">
        <v>-3.3239999999999998</v>
      </c>
      <c r="CU25">
        <v>-0.159</v>
      </c>
      <c r="CV25">
        <v>413</v>
      </c>
      <c r="CW25">
        <v>18</v>
      </c>
      <c r="CX25">
        <v>0.06</v>
      </c>
      <c r="CY25">
        <v>0.04</v>
      </c>
      <c r="CZ25">
        <v>10.119621338719201</v>
      </c>
      <c r="DA25">
        <v>-0.24384404828829101</v>
      </c>
      <c r="DB25">
        <v>3.5674646126322797E-2</v>
      </c>
      <c r="DC25">
        <v>1</v>
      </c>
      <c r="DD25">
        <v>410.77138095238098</v>
      </c>
      <c r="DE25">
        <v>-0.27054545454506501</v>
      </c>
      <c r="DF25">
        <v>3.3837815124892999E-2</v>
      </c>
      <c r="DG25">
        <v>-1</v>
      </c>
      <c r="DH25">
        <v>600.04145000000005</v>
      </c>
      <c r="DI25">
        <v>0.16173688246294199</v>
      </c>
      <c r="DJ25">
        <v>0.14394841958145699</v>
      </c>
      <c r="DK25">
        <v>1</v>
      </c>
      <c r="DL25">
        <v>2</v>
      </c>
      <c r="DM25">
        <v>2</v>
      </c>
      <c r="DN25" t="s">
        <v>351</v>
      </c>
      <c r="DO25">
        <v>3.2354699999999998</v>
      </c>
      <c r="DP25">
        <v>2.8400799999999999</v>
      </c>
      <c r="DQ25">
        <v>9.7006899999999993E-2</v>
      </c>
      <c r="DR25">
        <v>9.7877599999999995E-2</v>
      </c>
      <c r="DS25">
        <v>0.10605199999999999</v>
      </c>
      <c r="DT25">
        <v>9.7978499999999996E-2</v>
      </c>
      <c r="DU25">
        <v>26218.1</v>
      </c>
      <c r="DV25">
        <v>27172.2</v>
      </c>
      <c r="DW25">
        <v>27185.200000000001</v>
      </c>
      <c r="DX25">
        <v>28282.7</v>
      </c>
      <c r="DY25">
        <v>32020.5</v>
      </c>
      <c r="DZ25">
        <v>33978.300000000003</v>
      </c>
      <c r="EA25">
        <v>36329.199999999997</v>
      </c>
      <c r="EB25">
        <v>38333.5</v>
      </c>
      <c r="EC25">
        <v>2.19957</v>
      </c>
      <c r="ED25">
        <v>1.6256699999999999</v>
      </c>
      <c r="EE25">
        <v>5.3621799999999997E-2</v>
      </c>
      <c r="EF25">
        <v>0</v>
      </c>
      <c r="EG25">
        <v>24.087399999999999</v>
      </c>
      <c r="EH25">
        <v>999.9</v>
      </c>
      <c r="EI25">
        <v>51.305999999999997</v>
      </c>
      <c r="EJ25">
        <v>30.132000000000001</v>
      </c>
      <c r="EK25">
        <v>21.896000000000001</v>
      </c>
      <c r="EL25">
        <v>62.483600000000003</v>
      </c>
      <c r="EM25">
        <v>36.542499999999997</v>
      </c>
      <c r="EN25">
        <v>1</v>
      </c>
      <c r="EO25">
        <v>-5.6506599999999997E-2</v>
      </c>
      <c r="EP25">
        <v>0.67751600000000001</v>
      </c>
      <c r="EQ25">
        <v>19.973099999999999</v>
      </c>
      <c r="ER25">
        <v>5.2168400000000004</v>
      </c>
      <c r="ES25">
        <v>11.9261</v>
      </c>
      <c r="ET25">
        <v>4.9549000000000003</v>
      </c>
      <c r="EU25">
        <v>3.2970999999999999</v>
      </c>
      <c r="EV25">
        <v>185.9</v>
      </c>
      <c r="EW25">
        <v>9999</v>
      </c>
      <c r="EX25">
        <v>93.9</v>
      </c>
      <c r="EY25">
        <v>6510.6</v>
      </c>
      <c r="EZ25">
        <v>1.85991</v>
      </c>
      <c r="FA25">
        <v>1.8591500000000001</v>
      </c>
      <c r="FB25">
        <v>1.8647400000000001</v>
      </c>
      <c r="FC25">
        <v>1.86869</v>
      </c>
      <c r="FD25">
        <v>1.8635600000000001</v>
      </c>
      <c r="FE25">
        <v>1.86351</v>
      </c>
      <c r="FF25">
        <v>1.8635600000000001</v>
      </c>
      <c r="FG25">
        <v>1.8633999999999999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-3.3239999999999998</v>
      </c>
      <c r="FV25">
        <v>-0.15870000000000001</v>
      </c>
      <c r="FW25">
        <v>-3.3237272727272398</v>
      </c>
      <c r="FX25">
        <v>0</v>
      </c>
      <c r="FY25">
        <v>0</v>
      </c>
      <c r="FZ25">
        <v>0</v>
      </c>
      <c r="GA25">
        <v>-0.15871000000000299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8.1</v>
      </c>
      <c r="GJ25">
        <v>8.1</v>
      </c>
      <c r="GK25">
        <v>1.0607899999999999</v>
      </c>
      <c r="GL25">
        <v>2.5756800000000002</v>
      </c>
      <c r="GM25">
        <v>1.4489700000000001</v>
      </c>
      <c r="GN25">
        <v>2.2997999999999998</v>
      </c>
      <c r="GO25">
        <v>1.5466299999999999</v>
      </c>
      <c r="GP25">
        <v>2.4621599999999999</v>
      </c>
      <c r="GQ25">
        <v>32.465400000000002</v>
      </c>
      <c r="GR25">
        <v>15.2003</v>
      </c>
      <c r="GS25">
        <v>18</v>
      </c>
      <c r="GT25">
        <v>601.65200000000004</v>
      </c>
      <c r="GU25">
        <v>347.25799999999998</v>
      </c>
      <c r="GV25">
        <v>23.6892</v>
      </c>
      <c r="GW25">
        <v>26.463200000000001</v>
      </c>
      <c r="GX25">
        <v>30.000800000000002</v>
      </c>
      <c r="GY25">
        <v>26.328099999999999</v>
      </c>
      <c r="GZ25">
        <v>26.3063</v>
      </c>
      <c r="HA25">
        <v>21.228300000000001</v>
      </c>
      <c r="HB25">
        <v>20</v>
      </c>
      <c r="HC25">
        <v>-30</v>
      </c>
      <c r="HD25">
        <v>23.706600000000002</v>
      </c>
      <c r="HE25">
        <v>410.63499999999999</v>
      </c>
      <c r="HF25">
        <v>0</v>
      </c>
      <c r="HG25">
        <v>100.105</v>
      </c>
      <c r="HH25">
        <v>93.198099999999997</v>
      </c>
    </row>
    <row r="26" spans="1:216" x14ac:dyDescent="0.2">
      <c r="A26">
        <v>8</v>
      </c>
      <c r="B26">
        <v>1690144720</v>
      </c>
      <c r="C26">
        <v>427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1690144720</v>
      </c>
      <c r="M26">
        <f t="shared" si="0"/>
        <v>1.4227225043059017E-3</v>
      </c>
      <c r="N26">
        <f t="shared" si="1"/>
        <v>1.4227225043059017</v>
      </c>
      <c r="O26">
        <f t="shared" si="2"/>
        <v>9.5240312610880249</v>
      </c>
      <c r="P26">
        <f t="shared" si="3"/>
        <v>400.08100000000002</v>
      </c>
      <c r="Q26">
        <f t="shared" si="4"/>
        <v>267.0120384602825</v>
      </c>
      <c r="R26">
        <f t="shared" si="5"/>
        <v>26.885442953601959</v>
      </c>
      <c r="S26">
        <f t="shared" si="6"/>
        <v>40.284157090243006</v>
      </c>
      <c r="T26">
        <f t="shared" si="7"/>
        <v>0.12260033143402119</v>
      </c>
      <c r="U26">
        <f t="shared" si="8"/>
        <v>2.9425137663233913</v>
      </c>
      <c r="V26">
        <f t="shared" si="9"/>
        <v>0.11983159473207503</v>
      </c>
      <c r="W26">
        <f t="shared" si="10"/>
        <v>7.5138298852999927E-2</v>
      </c>
      <c r="X26">
        <f t="shared" si="11"/>
        <v>82.673152174864953</v>
      </c>
      <c r="Y26">
        <f t="shared" si="12"/>
        <v>25.596575797746016</v>
      </c>
      <c r="Z26">
        <f t="shared" si="13"/>
        <v>24.895600000000002</v>
      </c>
      <c r="AA26">
        <f t="shared" si="14"/>
        <v>3.1599402766210143</v>
      </c>
      <c r="AB26">
        <f t="shared" si="15"/>
        <v>60.979970585154916</v>
      </c>
      <c r="AC26">
        <f t="shared" si="16"/>
        <v>1.9950817884423</v>
      </c>
      <c r="AD26">
        <f t="shared" si="17"/>
        <v>3.2717001489141198</v>
      </c>
      <c r="AE26">
        <f t="shared" si="18"/>
        <v>1.1648584881787143</v>
      </c>
      <c r="AF26">
        <f t="shared" si="19"/>
        <v>-62.742062439890262</v>
      </c>
      <c r="AG26">
        <f t="shared" si="20"/>
        <v>92.612165106861042</v>
      </c>
      <c r="AH26">
        <f t="shared" si="21"/>
        <v>6.6700556860052975</v>
      </c>
      <c r="AI26">
        <f t="shared" si="22"/>
        <v>119.21331052784103</v>
      </c>
      <c r="AJ26">
        <v>19</v>
      </c>
      <c r="AK26">
        <v>3</v>
      </c>
      <c r="AL26">
        <f t="shared" si="23"/>
        <v>1</v>
      </c>
      <c r="AM26">
        <f t="shared" si="24"/>
        <v>0</v>
      </c>
      <c r="AN26">
        <f t="shared" si="25"/>
        <v>53537.013988911982</v>
      </c>
      <c r="AO26">
        <f t="shared" si="26"/>
        <v>499.863</v>
      </c>
      <c r="AP26">
        <f t="shared" si="27"/>
        <v>421.38492900252066</v>
      </c>
      <c r="AQ26">
        <f t="shared" si="28"/>
        <v>0.84300084023526578</v>
      </c>
      <c r="AR26">
        <f t="shared" si="29"/>
        <v>0.16539162165406313</v>
      </c>
      <c r="AS26">
        <v>1690144720</v>
      </c>
      <c r="AT26">
        <v>400.08100000000002</v>
      </c>
      <c r="AU26">
        <v>410.17399999999998</v>
      </c>
      <c r="AV26">
        <v>19.8141</v>
      </c>
      <c r="AW26">
        <v>18.419599999999999</v>
      </c>
      <c r="AX26">
        <v>403.40499999999997</v>
      </c>
      <c r="AY26">
        <v>19.972799999999999</v>
      </c>
      <c r="AZ26">
        <v>600.01400000000001</v>
      </c>
      <c r="BA26">
        <v>100.59</v>
      </c>
      <c r="BB26">
        <v>0.10000299999999999</v>
      </c>
      <c r="BC26">
        <v>25.479399999999998</v>
      </c>
      <c r="BD26">
        <v>24.895600000000002</v>
      </c>
      <c r="BE26">
        <v>999.9</v>
      </c>
      <c r="BF26">
        <v>0</v>
      </c>
      <c r="BG26">
        <v>0</v>
      </c>
      <c r="BH26">
        <v>10015</v>
      </c>
      <c r="BI26">
        <v>0</v>
      </c>
      <c r="BJ26">
        <v>997.55600000000004</v>
      </c>
      <c r="BK26">
        <v>-10.0932</v>
      </c>
      <c r="BL26">
        <v>408.16899999999998</v>
      </c>
      <c r="BM26">
        <v>417.87200000000001</v>
      </c>
      <c r="BN26">
        <v>1.3945099999999999</v>
      </c>
      <c r="BO26">
        <v>410.17399999999998</v>
      </c>
      <c r="BP26">
        <v>18.419599999999999</v>
      </c>
      <c r="BQ26">
        <v>1.9931000000000001</v>
      </c>
      <c r="BR26">
        <v>1.8528199999999999</v>
      </c>
      <c r="BS26">
        <v>17.389600000000002</v>
      </c>
      <c r="BT26">
        <v>16.239699999999999</v>
      </c>
      <c r="BU26">
        <v>499.863</v>
      </c>
      <c r="BV26">
        <v>0.89997000000000005</v>
      </c>
      <c r="BW26">
        <v>0.10002999999999999</v>
      </c>
      <c r="BX26">
        <v>0</v>
      </c>
      <c r="BY26">
        <v>1.966</v>
      </c>
      <c r="BZ26">
        <v>0</v>
      </c>
      <c r="CA26">
        <v>5397.34</v>
      </c>
      <c r="CB26">
        <v>3858.62</v>
      </c>
      <c r="CC26">
        <v>37.311999999999998</v>
      </c>
      <c r="CD26">
        <v>41.061999999999998</v>
      </c>
      <c r="CE26">
        <v>39.625</v>
      </c>
      <c r="CF26">
        <v>39.125</v>
      </c>
      <c r="CG26">
        <v>37.875</v>
      </c>
      <c r="CH26">
        <v>449.86</v>
      </c>
      <c r="CI26">
        <v>50</v>
      </c>
      <c r="CJ26">
        <v>0</v>
      </c>
      <c r="CK26">
        <v>1690144732.4000001</v>
      </c>
      <c r="CL26">
        <v>0</v>
      </c>
      <c r="CM26">
        <v>1690144173.0999999</v>
      </c>
      <c r="CN26" t="s">
        <v>350</v>
      </c>
      <c r="CO26">
        <v>1690144170.0999999</v>
      </c>
      <c r="CP26">
        <v>1690144173.0999999</v>
      </c>
      <c r="CQ26">
        <v>20</v>
      </c>
      <c r="CR26">
        <v>0.17799999999999999</v>
      </c>
      <c r="CS26">
        <v>1.0999999999999999E-2</v>
      </c>
      <c r="CT26">
        <v>-3.3239999999999998</v>
      </c>
      <c r="CU26">
        <v>-0.159</v>
      </c>
      <c r="CV26">
        <v>413</v>
      </c>
      <c r="CW26">
        <v>18</v>
      </c>
      <c r="CX26">
        <v>0.06</v>
      </c>
      <c r="CY26">
        <v>0.04</v>
      </c>
      <c r="CZ26">
        <v>9.5552639945879108</v>
      </c>
      <c r="DA26">
        <v>-0.22382125764904001</v>
      </c>
      <c r="DB26">
        <v>3.7577536509862397E-2</v>
      </c>
      <c r="DC26">
        <v>1</v>
      </c>
      <c r="DD26">
        <v>410.20828571428598</v>
      </c>
      <c r="DE26">
        <v>-0.354311688311928</v>
      </c>
      <c r="DF26">
        <v>4.58030388440221E-2</v>
      </c>
      <c r="DG26">
        <v>-1</v>
      </c>
      <c r="DH26">
        <v>499.95819047619102</v>
      </c>
      <c r="DI26">
        <v>6.52433630030331E-2</v>
      </c>
      <c r="DJ26">
        <v>0.13934083565389299</v>
      </c>
      <c r="DK26">
        <v>1</v>
      </c>
      <c r="DL26">
        <v>2</v>
      </c>
      <c r="DM26">
        <v>2</v>
      </c>
      <c r="DN26" t="s">
        <v>351</v>
      </c>
      <c r="DO26">
        <v>3.2352500000000002</v>
      </c>
      <c r="DP26">
        <v>2.8403200000000002</v>
      </c>
      <c r="DQ26">
        <v>9.69917E-2</v>
      </c>
      <c r="DR26">
        <v>9.7755499999999995E-2</v>
      </c>
      <c r="DS26">
        <v>0.105919</v>
      </c>
      <c r="DT26">
        <v>9.8021999999999998E-2</v>
      </c>
      <c r="DU26">
        <v>26214.400000000001</v>
      </c>
      <c r="DV26">
        <v>27172</v>
      </c>
      <c r="DW26">
        <v>27181.4</v>
      </c>
      <c r="DX26">
        <v>28279</v>
      </c>
      <c r="DY26">
        <v>32021.4</v>
      </c>
      <c r="DZ26">
        <v>33971.9</v>
      </c>
      <c r="EA26">
        <v>36324.400000000001</v>
      </c>
      <c r="EB26">
        <v>38327.9</v>
      </c>
      <c r="EC26">
        <v>2.1985800000000002</v>
      </c>
      <c r="ED26">
        <v>1.62402</v>
      </c>
      <c r="EE26">
        <v>4.8413900000000003E-2</v>
      </c>
      <c r="EF26">
        <v>0</v>
      </c>
      <c r="EG26">
        <v>24.1006</v>
      </c>
      <c r="EH26">
        <v>999.9</v>
      </c>
      <c r="EI26">
        <v>51.238999999999997</v>
      </c>
      <c r="EJ26">
        <v>30.212</v>
      </c>
      <c r="EK26">
        <v>21.967400000000001</v>
      </c>
      <c r="EL26">
        <v>62.413600000000002</v>
      </c>
      <c r="EM26">
        <v>36.806899999999999</v>
      </c>
      <c r="EN26">
        <v>1</v>
      </c>
      <c r="EO26">
        <v>-5.00788E-2</v>
      </c>
      <c r="EP26">
        <v>-0.29479</v>
      </c>
      <c r="EQ26">
        <v>19.9802</v>
      </c>
      <c r="ER26">
        <v>5.2165400000000002</v>
      </c>
      <c r="ES26">
        <v>11.9261</v>
      </c>
      <c r="ET26">
        <v>4.9548500000000004</v>
      </c>
      <c r="EU26">
        <v>3.2970000000000002</v>
      </c>
      <c r="EV26">
        <v>185.9</v>
      </c>
      <c r="EW26">
        <v>9999</v>
      </c>
      <c r="EX26">
        <v>93.9</v>
      </c>
      <c r="EY26">
        <v>6511.8</v>
      </c>
      <c r="EZ26">
        <v>1.85992</v>
      </c>
      <c r="FA26">
        <v>1.85914</v>
      </c>
      <c r="FB26">
        <v>1.8647100000000001</v>
      </c>
      <c r="FC26">
        <v>1.8686700000000001</v>
      </c>
      <c r="FD26">
        <v>1.8635600000000001</v>
      </c>
      <c r="FE26">
        <v>1.86348</v>
      </c>
      <c r="FF26">
        <v>1.8635600000000001</v>
      </c>
      <c r="FG26">
        <v>1.8633999999999999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-3.3239999999999998</v>
      </c>
      <c r="FV26">
        <v>-0.15870000000000001</v>
      </c>
      <c r="FW26">
        <v>-3.3237272727272398</v>
      </c>
      <c r="FX26">
        <v>0</v>
      </c>
      <c r="FY26">
        <v>0</v>
      </c>
      <c r="FZ26">
        <v>0</v>
      </c>
      <c r="GA26">
        <v>-0.15871000000000299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9.1999999999999993</v>
      </c>
      <c r="GJ26">
        <v>9.1</v>
      </c>
      <c r="GK26">
        <v>1.0595699999999999</v>
      </c>
      <c r="GL26">
        <v>2.5769000000000002</v>
      </c>
      <c r="GM26">
        <v>1.4477500000000001</v>
      </c>
      <c r="GN26">
        <v>2.3010299999999999</v>
      </c>
      <c r="GO26">
        <v>1.5466299999999999</v>
      </c>
      <c r="GP26">
        <v>2.4633799999999999</v>
      </c>
      <c r="GQ26">
        <v>32.531799999999997</v>
      </c>
      <c r="GR26">
        <v>15.1915</v>
      </c>
      <c r="GS26">
        <v>18</v>
      </c>
      <c r="GT26">
        <v>601.80100000000004</v>
      </c>
      <c r="GU26">
        <v>346.80200000000002</v>
      </c>
      <c r="GV26">
        <v>24.551600000000001</v>
      </c>
      <c r="GW26">
        <v>26.5565</v>
      </c>
      <c r="GX26">
        <v>30.000499999999999</v>
      </c>
      <c r="GY26">
        <v>26.407800000000002</v>
      </c>
      <c r="GZ26">
        <v>26.379000000000001</v>
      </c>
      <c r="HA26">
        <v>21.202400000000001</v>
      </c>
      <c r="HB26">
        <v>20</v>
      </c>
      <c r="HC26">
        <v>-30</v>
      </c>
      <c r="HD26">
        <v>24.569299999999998</v>
      </c>
      <c r="HE26">
        <v>409.97</v>
      </c>
      <c r="HF26">
        <v>0</v>
      </c>
      <c r="HG26">
        <v>100.09099999999999</v>
      </c>
      <c r="HH26">
        <v>93.185100000000006</v>
      </c>
    </row>
    <row r="27" spans="1:216" x14ac:dyDescent="0.2">
      <c r="A27">
        <v>9</v>
      </c>
      <c r="B27">
        <v>1690144781</v>
      </c>
      <c r="C27">
        <v>488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1690144781</v>
      </c>
      <c r="M27">
        <f t="shared" si="0"/>
        <v>1.3592095965554688E-3</v>
      </c>
      <c r="N27">
        <f t="shared" si="1"/>
        <v>1.3592095965554687</v>
      </c>
      <c r="O27">
        <f t="shared" si="2"/>
        <v>8.6001328853146219</v>
      </c>
      <c r="P27">
        <f t="shared" si="3"/>
        <v>400.08300000000003</v>
      </c>
      <c r="Q27">
        <f t="shared" si="4"/>
        <v>270.78043496035286</v>
      </c>
      <c r="R27">
        <f t="shared" si="5"/>
        <v>27.264318718697123</v>
      </c>
      <c r="S27">
        <f t="shared" si="6"/>
        <v>40.283525017343393</v>
      </c>
      <c r="T27">
        <f t="shared" si="7"/>
        <v>0.11412615567616753</v>
      </c>
      <c r="U27">
        <f t="shared" si="8"/>
        <v>2.9406171195764301</v>
      </c>
      <c r="V27">
        <f t="shared" si="9"/>
        <v>0.11172138604176295</v>
      </c>
      <c r="W27">
        <f t="shared" si="10"/>
        <v>7.0037704912705848E-2</v>
      </c>
      <c r="X27">
        <f t="shared" si="11"/>
        <v>62.047034221852009</v>
      </c>
      <c r="Y27">
        <f t="shared" si="12"/>
        <v>25.679986497262735</v>
      </c>
      <c r="Z27">
        <f t="shared" si="13"/>
        <v>25.0243</v>
      </c>
      <c r="AA27">
        <f t="shared" si="14"/>
        <v>3.1842870455486656</v>
      </c>
      <c r="AB27">
        <f t="shared" si="15"/>
        <v>60.172811821801432</v>
      </c>
      <c r="AC27">
        <f t="shared" si="16"/>
        <v>1.9907914814936196</v>
      </c>
      <c r="AD27">
        <f t="shared" si="17"/>
        <v>3.3084567950542887</v>
      </c>
      <c r="AE27">
        <f t="shared" si="18"/>
        <v>1.193495564055046</v>
      </c>
      <c r="AF27">
        <f t="shared" si="19"/>
        <v>-59.941143208096172</v>
      </c>
      <c r="AG27">
        <f t="shared" si="20"/>
        <v>101.98527611188388</v>
      </c>
      <c r="AH27">
        <f t="shared" si="21"/>
        <v>7.3615818909546116</v>
      </c>
      <c r="AI27">
        <f t="shared" si="22"/>
        <v>111.45274901659434</v>
      </c>
      <c r="AJ27">
        <v>19</v>
      </c>
      <c r="AK27">
        <v>3</v>
      </c>
      <c r="AL27">
        <f t="shared" si="23"/>
        <v>1</v>
      </c>
      <c r="AM27">
        <f t="shared" si="24"/>
        <v>0</v>
      </c>
      <c r="AN27">
        <f t="shared" si="25"/>
        <v>53447.913959772981</v>
      </c>
      <c r="AO27">
        <f t="shared" si="26"/>
        <v>375.15800000000002</v>
      </c>
      <c r="AP27">
        <f t="shared" si="27"/>
        <v>316.25801400095958</v>
      </c>
      <c r="AQ27">
        <f t="shared" si="28"/>
        <v>0.84299952020471258</v>
      </c>
      <c r="AR27">
        <f t="shared" si="29"/>
        <v>0.16538907399509542</v>
      </c>
      <c r="AS27">
        <v>1690144781</v>
      </c>
      <c r="AT27">
        <v>400.08300000000003</v>
      </c>
      <c r="AU27">
        <v>409.226</v>
      </c>
      <c r="AV27">
        <v>19.771899999999999</v>
      </c>
      <c r="AW27">
        <v>18.439699999999998</v>
      </c>
      <c r="AX27">
        <v>403.40699999999998</v>
      </c>
      <c r="AY27">
        <v>19.930599999999998</v>
      </c>
      <c r="AZ27">
        <v>600.06100000000004</v>
      </c>
      <c r="BA27">
        <v>100.58799999999999</v>
      </c>
      <c r="BB27">
        <v>9.9919800000000003E-2</v>
      </c>
      <c r="BC27">
        <v>25.6676</v>
      </c>
      <c r="BD27">
        <v>25.0243</v>
      </c>
      <c r="BE27">
        <v>999.9</v>
      </c>
      <c r="BF27">
        <v>0</v>
      </c>
      <c r="BG27">
        <v>0</v>
      </c>
      <c r="BH27">
        <v>10004.4</v>
      </c>
      <c r="BI27">
        <v>0</v>
      </c>
      <c r="BJ27">
        <v>974.303</v>
      </c>
      <c r="BK27">
        <v>-9.14255</v>
      </c>
      <c r="BL27">
        <v>408.15300000000002</v>
      </c>
      <c r="BM27">
        <v>416.91399999999999</v>
      </c>
      <c r="BN27">
        <v>1.33223</v>
      </c>
      <c r="BO27">
        <v>409.226</v>
      </c>
      <c r="BP27">
        <v>18.439699999999998</v>
      </c>
      <c r="BQ27">
        <v>1.98881</v>
      </c>
      <c r="BR27">
        <v>1.8548100000000001</v>
      </c>
      <c r="BS27">
        <v>17.355599999999999</v>
      </c>
      <c r="BT27">
        <v>16.256499999999999</v>
      </c>
      <c r="BU27">
        <v>375.15800000000002</v>
      </c>
      <c r="BV27">
        <v>0.90002099999999996</v>
      </c>
      <c r="BW27">
        <v>9.9978899999999996E-2</v>
      </c>
      <c r="BX27">
        <v>0</v>
      </c>
      <c r="BY27">
        <v>2.1720000000000002</v>
      </c>
      <c r="BZ27">
        <v>0</v>
      </c>
      <c r="CA27">
        <v>4555.08</v>
      </c>
      <c r="CB27">
        <v>2896.02</v>
      </c>
      <c r="CC27">
        <v>36.811999999999998</v>
      </c>
      <c r="CD27">
        <v>40.811999999999998</v>
      </c>
      <c r="CE27">
        <v>39.25</v>
      </c>
      <c r="CF27">
        <v>38.875</v>
      </c>
      <c r="CG27">
        <v>37.5</v>
      </c>
      <c r="CH27">
        <v>337.65</v>
      </c>
      <c r="CI27">
        <v>37.51</v>
      </c>
      <c r="CJ27">
        <v>0</v>
      </c>
      <c r="CK27">
        <v>1690144793</v>
      </c>
      <c r="CL27">
        <v>0</v>
      </c>
      <c r="CM27">
        <v>1690144173.0999999</v>
      </c>
      <c r="CN27" t="s">
        <v>350</v>
      </c>
      <c r="CO27">
        <v>1690144170.0999999</v>
      </c>
      <c r="CP27">
        <v>1690144173.0999999</v>
      </c>
      <c r="CQ27">
        <v>20</v>
      </c>
      <c r="CR27">
        <v>0.17799999999999999</v>
      </c>
      <c r="CS27">
        <v>1.0999999999999999E-2</v>
      </c>
      <c r="CT27">
        <v>-3.3239999999999998</v>
      </c>
      <c r="CU27">
        <v>-0.159</v>
      </c>
      <c r="CV27">
        <v>413</v>
      </c>
      <c r="CW27">
        <v>18</v>
      </c>
      <c r="CX27">
        <v>0.06</v>
      </c>
      <c r="CY27">
        <v>0.04</v>
      </c>
      <c r="CZ27">
        <v>8.6209866365843197</v>
      </c>
      <c r="DA27">
        <v>-0.12674493716273999</v>
      </c>
      <c r="DB27">
        <v>4.5545775132379902E-2</v>
      </c>
      <c r="DC27">
        <v>1</v>
      </c>
      <c r="DD27">
        <v>409.294952380952</v>
      </c>
      <c r="DE27">
        <v>-0.38945454545489899</v>
      </c>
      <c r="DF27">
        <v>6.24770252557484E-2</v>
      </c>
      <c r="DG27">
        <v>-1</v>
      </c>
      <c r="DH27">
        <v>375.07835</v>
      </c>
      <c r="DI27">
        <v>-7.1285277886599899E-2</v>
      </c>
      <c r="DJ27">
        <v>0.134333642472757</v>
      </c>
      <c r="DK27">
        <v>1</v>
      </c>
      <c r="DL27">
        <v>2</v>
      </c>
      <c r="DM27">
        <v>2</v>
      </c>
      <c r="DN27" t="s">
        <v>351</v>
      </c>
      <c r="DO27">
        <v>3.23529</v>
      </c>
      <c r="DP27">
        <v>2.8401399999999999</v>
      </c>
      <c r="DQ27">
        <v>9.6973900000000002E-2</v>
      </c>
      <c r="DR27">
        <v>9.7566100000000003E-2</v>
      </c>
      <c r="DS27">
        <v>0.105742</v>
      </c>
      <c r="DT27">
        <v>9.8081100000000004E-2</v>
      </c>
      <c r="DU27">
        <v>26212.1</v>
      </c>
      <c r="DV27">
        <v>27174.6</v>
      </c>
      <c r="DW27">
        <v>27178.7</v>
      </c>
      <c r="DX27">
        <v>28276.1</v>
      </c>
      <c r="DY27">
        <v>32024.799999999999</v>
      </c>
      <c r="DZ27">
        <v>33965.9</v>
      </c>
      <c r="EA27">
        <v>36320.699999999997</v>
      </c>
      <c r="EB27">
        <v>38323.599999999999</v>
      </c>
      <c r="EC27">
        <v>2.1971500000000002</v>
      </c>
      <c r="ED27">
        <v>1.6229</v>
      </c>
      <c r="EE27">
        <v>5.0634100000000001E-2</v>
      </c>
      <c r="EF27">
        <v>0</v>
      </c>
      <c r="EG27">
        <v>24.193000000000001</v>
      </c>
      <c r="EH27">
        <v>999.9</v>
      </c>
      <c r="EI27">
        <v>51.16</v>
      </c>
      <c r="EJ27">
        <v>30.242000000000001</v>
      </c>
      <c r="EK27">
        <v>21.973099999999999</v>
      </c>
      <c r="EL27">
        <v>62.613599999999998</v>
      </c>
      <c r="EM27">
        <v>36.794899999999998</v>
      </c>
      <c r="EN27">
        <v>1</v>
      </c>
      <c r="EO27">
        <v>-3.9491900000000003E-2</v>
      </c>
      <c r="EP27">
        <v>1.42561</v>
      </c>
      <c r="EQ27">
        <v>19.939399999999999</v>
      </c>
      <c r="ER27">
        <v>5.2166899999999998</v>
      </c>
      <c r="ES27">
        <v>11.9261</v>
      </c>
      <c r="ET27">
        <v>4.9547499999999998</v>
      </c>
      <c r="EU27">
        <v>3.2970000000000002</v>
      </c>
      <c r="EV27">
        <v>185.9</v>
      </c>
      <c r="EW27">
        <v>9999</v>
      </c>
      <c r="EX27">
        <v>94</v>
      </c>
      <c r="EY27">
        <v>6513.1</v>
      </c>
      <c r="EZ27">
        <v>1.85992</v>
      </c>
      <c r="FA27">
        <v>1.85914</v>
      </c>
      <c r="FB27">
        <v>1.8647400000000001</v>
      </c>
      <c r="FC27">
        <v>1.86869</v>
      </c>
      <c r="FD27">
        <v>1.8635600000000001</v>
      </c>
      <c r="FE27">
        <v>1.8635200000000001</v>
      </c>
      <c r="FF27">
        <v>1.8635600000000001</v>
      </c>
      <c r="FG27">
        <v>1.8633999999999999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-3.3239999999999998</v>
      </c>
      <c r="FV27">
        <v>-0.15870000000000001</v>
      </c>
      <c r="FW27">
        <v>-3.3237272727272398</v>
      </c>
      <c r="FX27">
        <v>0</v>
      </c>
      <c r="FY27">
        <v>0</v>
      </c>
      <c r="FZ27">
        <v>0</v>
      </c>
      <c r="GA27">
        <v>-0.15871000000000299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10.199999999999999</v>
      </c>
      <c r="GJ27">
        <v>10.1</v>
      </c>
      <c r="GK27">
        <v>1.0571299999999999</v>
      </c>
      <c r="GL27">
        <v>2.5781200000000002</v>
      </c>
      <c r="GM27">
        <v>1.4489700000000001</v>
      </c>
      <c r="GN27">
        <v>2.3022499999999999</v>
      </c>
      <c r="GO27">
        <v>1.5466299999999999</v>
      </c>
      <c r="GP27">
        <v>2.4304199999999998</v>
      </c>
      <c r="GQ27">
        <v>32.598199999999999</v>
      </c>
      <c r="GR27">
        <v>15.182700000000001</v>
      </c>
      <c r="GS27">
        <v>18</v>
      </c>
      <c r="GT27">
        <v>601.505</v>
      </c>
      <c r="GU27">
        <v>346.57100000000003</v>
      </c>
      <c r="GV27">
        <v>24.273900000000001</v>
      </c>
      <c r="GW27">
        <v>26.6204</v>
      </c>
      <c r="GX27">
        <v>30.000599999999999</v>
      </c>
      <c r="GY27">
        <v>26.4727</v>
      </c>
      <c r="GZ27">
        <v>26.441400000000002</v>
      </c>
      <c r="HA27">
        <v>21.163399999999999</v>
      </c>
      <c r="HB27">
        <v>20</v>
      </c>
      <c r="HC27">
        <v>-30</v>
      </c>
      <c r="HD27">
        <v>24.2834</v>
      </c>
      <c r="HE27">
        <v>409.21800000000002</v>
      </c>
      <c r="HF27">
        <v>0</v>
      </c>
      <c r="HG27">
        <v>100.081</v>
      </c>
      <c r="HH27">
        <v>93.1751</v>
      </c>
    </row>
    <row r="28" spans="1:216" x14ac:dyDescent="0.2">
      <c r="A28">
        <v>10</v>
      </c>
      <c r="B28">
        <v>1690144842</v>
      </c>
      <c r="C28">
        <v>549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1690144842</v>
      </c>
      <c r="M28">
        <f t="shared" si="0"/>
        <v>1.3216865912610903E-3</v>
      </c>
      <c r="N28">
        <f t="shared" si="1"/>
        <v>1.3216865912610902</v>
      </c>
      <c r="O28">
        <f t="shared" si="2"/>
        <v>6.9467170309721498</v>
      </c>
      <c r="P28">
        <f t="shared" si="3"/>
        <v>400.04300000000001</v>
      </c>
      <c r="Q28">
        <f t="shared" si="4"/>
        <v>292.29836719531562</v>
      </c>
      <c r="R28">
        <f t="shared" si="5"/>
        <v>29.43121316584482</v>
      </c>
      <c r="S28">
        <f t="shared" si="6"/>
        <v>40.279906184480204</v>
      </c>
      <c r="T28">
        <f t="shared" si="7"/>
        <v>0.11194147709918355</v>
      </c>
      <c r="U28">
        <f t="shared" si="8"/>
        <v>2.9395309884392864</v>
      </c>
      <c r="V28">
        <f t="shared" si="9"/>
        <v>0.10962605143829672</v>
      </c>
      <c r="W28">
        <f t="shared" si="10"/>
        <v>6.8720324985403272E-2</v>
      </c>
      <c r="X28">
        <f t="shared" si="11"/>
        <v>41.346317327493097</v>
      </c>
      <c r="Y28">
        <f t="shared" si="12"/>
        <v>25.595428935428632</v>
      </c>
      <c r="Z28">
        <f t="shared" si="13"/>
        <v>24.9587</v>
      </c>
      <c r="AA28">
        <f t="shared" si="14"/>
        <v>3.1718567881225099</v>
      </c>
      <c r="AB28">
        <f t="shared" si="15"/>
        <v>60.02157000616679</v>
      </c>
      <c r="AC28">
        <f t="shared" si="16"/>
        <v>1.9890294862038802</v>
      </c>
      <c r="AD28">
        <f t="shared" si="17"/>
        <v>3.3138578114493198</v>
      </c>
      <c r="AE28">
        <f t="shared" si="18"/>
        <v>1.1828273019186297</v>
      </c>
      <c r="AF28">
        <f t="shared" si="19"/>
        <v>-58.286378674614085</v>
      </c>
      <c r="AG28">
        <f t="shared" si="20"/>
        <v>116.70172245933121</v>
      </c>
      <c r="AH28">
        <f t="shared" si="21"/>
        <v>8.4253575131301197</v>
      </c>
      <c r="AI28">
        <f t="shared" si="22"/>
        <v>108.18701862534034</v>
      </c>
      <c r="AJ28">
        <v>19</v>
      </c>
      <c r="AK28">
        <v>3</v>
      </c>
      <c r="AL28">
        <f t="shared" si="23"/>
        <v>1</v>
      </c>
      <c r="AM28">
        <f t="shared" si="24"/>
        <v>0</v>
      </c>
      <c r="AN28">
        <f t="shared" si="25"/>
        <v>53411.34849011703</v>
      </c>
      <c r="AO28">
        <f t="shared" si="26"/>
        <v>249.99600000000001</v>
      </c>
      <c r="AP28">
        <f t="shared" si="27"/>
        <v>210.74635799351972</v>
      </c>
      <c r="AQ28">
        <f t="shared" si="28"/>
        <v>0.84299891995679821</v>
      </c>
      <c r="AR28">
        <f t="shared" si="29"/>
        <v>0.16538791551662066</v>
      </c>
      <c r="AS28">
        <v>1690144842</v>
      </c>
      <c r="AT28">
        <v>400.04300000000001</v>
      </c>
      <c r="AU28">
        <v>407.51799999999997</v>
      </c>
      <c r="AV28">
        <v>19.754200000000001</v>
      </c>
      <c r="AW28">
        <v>18.4587</v>
      </c>
      <c r="AX28">
        <v>403.36700000000002</v>
      </c>
      <c r="AY28">
        <v>19.9129</v>
      </c>
      <c r="AZ28">
        <v>600.03599999999994</v>
      </c>
      <c r="BA28">
        <v>100.589</v>
      </c>
      <c r="BB28">
        <v>9.99414E-2</v>
      </c>
      <c r="BC28">
        <v>25.6951</v>
      </c>
      <c r="BD28">
        <v>24.9587</v>
      </c>
      <c r="BE28">
        <v>999.9</v>
      </c>
      <c r="BF28">
        <v>0</v>
      </c>
      <c r="BG28">
        <v>0</v>
      </c>
      <c r="BH28">
        <v>9998.1200000000008</v>
      </c>
      <c r="BI28">
        <v>0</v>
      </c>
      <c r="BJ28">
        <v>887.67200000000003</v>
      </c>
      <c r="BK28">
        <v>-7.4751300000000001</v>
      </c>
      <c r="BL28">
        <v>408.10500000000002</v>
      </c>
      <c r="BM28">
        <v>415.18200000000002</v>
      </c>
      <c r="BN28">
        <v>1.2955000000000001</v>
      </c>
      <c r="BO28">
        <v>407.51799999999997</v>
      </c>
      <c r="BP28">
        <v>18.4587</v>
      </c>
      <c r="BQ28">
        <v>1.9870699999999999</v>
      </c>
      <c r="BR28">
        <v>1.8567499999999999</v>
      </c>
      <c r="BS28">
        <v>17.341699999999999</v>
      </c>
      <c r="BT28">
        <v>16.2729</v>
      </c>
      <c r="BU28">
        <v>249.99600000000001</v>
      </c>
      <c r="BV28">
        <v>0.90002099999999996</v>
      </c>
      <c r="BW28">
        <v>9.9978800000000007E-2</v>
      </c>
      <c r="BX28">
        <v>0</v>
      </c>
      <c r="BY28">
        <v>2.3809999999999998</v>
      </c>
      <c r="BZ28">
        <v>0</v>
      </c>
      <c r="CA28">
        <v>3385.45</v>
      </c>
      <c r="CB28">
        <v>1929.83</v>
      </c>
      <c r="CC28">
        <v>36.375</v>
      </c>
      <c r="CD28">
        <v>40.561999999999998</v>
      </c>
      <c r="CE28">
        <v>38.875</v>
      </c>
      <c r="CF28">
        <v>38.75</v>
      </c>
      <c r="CG28">
        <v>37.061999999999998</v>
      </c>
      <c r="CH28">
        <v>225</v>
      </c>
      <c r="CI28">
        <v>24.99</v>
      </c>
      <c r="CJ28">
        <v>0</v>
      </c>
      <c r="CK28">
        <v>1690144854.2</v>
      </c>
      <c r="CL28">
        <v>0</v>
      </c>
      <c r="CM28">
        <v>1690144173.0999999</v>
      </c>
      <c r="CN28" t="s">
        <v>350</v>
      </c>
      <c r="CO28">
        <v>1690144170.0999999</v>
      </c>
      <c r="CP28">
        <v>1690144173.0999999</v>
      </c>
      <c r="CQ28">
        <v>20</v>
      </c>
      <c r="CR28">
        <v>0.17799999999999999</v>
      </c>
      <c r="CS28">
        <v>1.0999999999999999E-2</v>
      </c>
      <c r="CT28">
        <v>-3.3239999999999998</v>
      </c>
      <c r="CU28">
        <v>-0.159</v>
      </c>
      <c r="CV28">
        <v>413</v>
      </c>
      <c r="CW28">
        <v>18</v>
      </c>
      <c r="CX28">
        <v>0.06</v>
      </c>
      <c r="CY28">
        <v>0.04</v>
      </c>
      <c r="CZ28">
        <v>6.9115344353487398</v>
      </c>
      <c r="DA28">
        <v>0.250217008088361</v>
      </c>
      <c r="DB28">
        <v>3.1576375366405902E-2</v>
      </c>
      <c r="DC28">
        <v>1</v>
      </c>
      <c r="DD28">
        <v>407.58247619047597</v>
      </c>
      <c r="DE28">
        <v>-0.33467532467511102</v>
      </c>
      <c r="DF28">
        <v>3.9434839621374701E-2</v>
      </c>
      <c r="DG28">
        <v>-1</v>
      </c>
      <c r="DH28">
        <v>250.00228571428599</v>
      </c>
      <c r="DI28">
        <v>-4.8425193651995102E-2</v>
      </c>
      <c r="DJ28">
        <v>7.2908478646211304E-3</v>
      </c>
      <c r="DK28">
        <v>1</v>
      </c>
      <c r="DL28">
        <v>2</v>
      </c>
      <c r="DM28">
        <v>2</v>
      </c>
      <c r="DN28" t="s">
        <v>351</v>
      </c>
      <c r="DO28">
        <v>3.2351899999999998</v>
      </c>
      <c r="DP28">
        <v>2.8401100000000001</v>
      </c>
      <c r="DQ28">
        <v>9.6954200000000004E-2</v>
      </c>
      <c r="DR28">
        <v>9.7243200000000002E-2</v>
      </c>
      <c r="DS28">
        <v>0.10566399999999999</v>
      </c>
      <c r="DT28">
        <v>9.8141300000000001E-2</v>
      </c>
      <c r="DU28">
        <v>26212</v>
      </c>
      <c r="DV28">
        <v>27182.1</v>
      </c>
      <c r="DW28">
        <v>27178.3</v>
      </c>
      <c r="DX28">
        <v>28274</v>
      </c>
      <c r="DY28">
        <v>32027</v>
      </c>
      <c r="DZ28">
        <v>33960.6</v>
      </c>
      <c r="EA28">
        <v>36319.9</v>
      </c>
      <c r="EB28">
        <v>38320</v>
      </c>
      <c r="EC28">
        <v>2.1968299999999998</v>
      </c>
      <c r="ED28">
        <v>1.6221300000000001</v>
      </c>
      <c r="EE28">
        <v>4.4964299999999999E-2</v>
      </c>
      <c r="EF28">
        <v>0</v>
      </c>
      <c r="EG28">
        <v>24.220500000000001</v>
      </c>
      <c r="EH28">
        <v>999.9</v>
      </c>
      <c r="EI28">
        <v>51.067999999999998</v>
      </c>
      <c r="EJ28">
        <v>30.283000000000001</v>
      </c>
      <c r="EK28">
        <v>21.9847</v>
      </c>
      <c r="EL28">
        <v>62.723599999999998</v>
      </c>
      <c r="EM28">
        <v>36.818899999999999</v>
      </c>
      <c r="EN28">
        <v>1</v>
      </c>
      <c r="EO28">
        <v>-4.0515799999999998E-2</v>
      </c>
      <c r="EP28">
        <v>-0.29349399999999998</v>
      </c>
      <c r="EQ28">
        <v>19.982099999999999</v>
      </c>
      <c r="ER28">
        <v>5.21699</v>
      </c>
      <c r="ES28">
        <v>11.9261</v>
      </c>
      <c r="ET28">
        <v>4.9543499999999998</v>
      </c>
      <c r="EU28">
        <v>3.2970299999999999</v>
      </c>
      <c r="EV28">
        <v>185.9</v>
      </c>
      <c r="EW28">
        <v>9999</v>
      </c>
      <c r="EX28">
        <v>94</v>
      </c>
      <c r="EY28">
        <v>6514.3</v>
      </c>
      <c r="EZ28">
        <v>1.8599399999999999</v>
      </c>
      <c r="FA28">
        <v>1.8591500000000001</v>
      </c>
      <c r="FB28">
        <v>1.8647100000000001</v>
      </c>
      <c r="FC28">
        <v>1.8687100000000001</v>
      </c>
      <c r="FD28">
        <v>1.8635600000000001</v>
      </c>
      <c r="FE28">
        <v>1.86354</v>
      </c>
      <c r="FF28">
        <v>1.8635600000000001</v>
      </c>
      <c r="FG28">
        <v>1.8633999999999999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-3.3239999999999998</v>
      </c>
      <c r="FV28">
        <v>-0.15870000000000001</v>
      </c>
      <c r="FW28">
        <v>-3.3237272727272398</v>
      </c>
      <c r="FX28">
        <v>0</v>
      </c>
      <c r="FY28">
        <v>0</v>
      </c>
      <c r="FZ28">
        <v>0</v>
      </c>
      <c r="GA28">
        <v>-0.15871000000000299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11.2</v>
      </c>
      <c r="GJ28">
        <v>11.1</v>
      </c>
      <c r="GK28">
        <v>1.0534699999999999</v>
      </c>
      <c r="GL28">
        <v>2.5732400000000002</v>
      </c>
      <c r="GM28">
        <v>1.4477500000000001</v>
      </c>
      <c r="GN28">
        <v>2.3010299999999999</v>
      </c>
      <c r="GO28">
        <v>1.5466299999999999</v>
      </c>
      <c r="GP28">
        <v>2.4389599999999998</v>
      </c>
      <c r="GQ28">
        <v>32.6648</v>
      </c>
      <c r="GR28">
        <v>15.173999999999999</v>
      </c>
      <c r="GS28">
        <v>18</v>
      </c>
      <c r="GT28">
        <v>601.85299999999995</v>
      </c>
      <c r="GU28">
        <v>346.488</v>
      </c>
      <c r="GV28">
        <v>25.045200000000001</v>
      </c>
      <c r="GW28">
        <v>26.671700000000001</v>
      </c>
      <c r="GX28">
        <v>30.000399999999999</v>
      </c>
      <c r="GY28">
        <v>26.5276</v>
      </c>
      <c r="GZ28">
        <v>26.496600000000001</v>
      </c>
      <c r="HA28">
        <v>21.0959</v>
      </c>
      <c r="HB28">
        <v>20</v>
      </c>
      <c r="HC28">
        <v>-30</v>
      </c>
      <c r="HD28">
        <v>25.062100000000001</v>
      </c>
      <c r="HE28">
        <v>407.59500000000003</v>
      </c>
      <c r="HF28">
        <v>0</v>
      </c>
      <c r="HG28">
        <v>100.07899999999999</v>
      </c>
      <c r="HH28">
        <v>93.167199999999994</v>
      </c>
    </row>
    <row r="29" spans="1:216" x14ac:dyDescent="0.2">
      <c r="A29">
        <v>11</v>
      </c>
      <c r="B29">
        <v>1690144903</v>
      </c>
      <c r="C29">
        <v>610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1690144903</v>
      </c>
      <c r="M29">
        <f t="shared" si="0"/>
        <v>1.2644179508505176E-3</v>
      </c>
      <c r="N29">
        <f t="shared" si="1"/>
        <v>1.2644179508505176</v>
      </c>
      <c r="O29">
        <f t="shared" si="2"/>
        <v>5.336623364687906</v>
      </c>
      <c r="P29">
        <f t="shared" si="3"/>
        <v>400.04300000000001</v>
      </c>
      <c r="Q29">
        <f t="shared" si="4"/>
        <v>311.22290171176763</v>
      </c>
      <c r="R29">
        <f t="shared" si="5"/>
        <v>31.337069452768681</v>
      </c>
      <c r="S29">
        <f t="shared" si="6"/>
        <v>40.280375274902006</v>
      </c>
      <c r="T29">
        <f t="shared" si="7"/>
        <v>0.10602076367926412</v>
      </c>
      <c r="U29">
        <f t="shared" si="8"/>
        <v>2.9380117515022794</v>
      </c>
      <c r="V29">
        <f t="shared" si="9"/>
        <v>0.10394028757168694</v>
      </c>
      <c r="W29">
        <f t="shared" si="10"/>
        <v>6.5146201852724614E-2</v>
      </c>
      <c r="X29">
        <f t="shared" si="11"/>
        <v>29.785143000000001</v>
      </c>
      <c r="Y29">
        <f t="shared" si="12"/>
        <v>25.601298023537197</v>
      </c>
      <c r="Z29">
        <f t="shared" si="13"/>
        <v>24.997399999999999</v>
      </c>
      <c r="AA29">
        <f t="shared" si="14"/>
        <v>3.1791847426912652</v>
      </c>
      <c r="AB29">
        <f t="shared" si="15"/>
        <v>59.71207602245314</v>
      </c>
      <c r="AC29">
        <f t="shared" si="16"/>
        <v>1.9857198072054003</v>
      </c>
      <c r="AD29">
        <f t="shared" si="17"/>
        <v>3.3254911560246589</v>
      </c>
      <c r="AE29">
        <f t="shared" si="18"/>
        <v>1.1934649354858649</v>
      </c>
      <c r="AF29">
        <f t="shared" si="19"/>
        <v>-55.760831632507823</v>
      </c>
      <c r="AG29">
        <f t="shared" si="20"/>
        <v>119.87264696916301</v>
      </c>
      <c r="AH29">
        <f t="shared" si="21"/>
        <v>8.6630189095396286</v>
      </c>
      <c r="AI29">
        <f t="shared" si="22"/>
        <v>102.55997724619482</v>
      </c>
      <c r="AJ29">
        <v>19</v>
      </c>
      <c r="AK29">
        <v>3</v>
      </c>
      <c r="AL29">
        <f t="shared" si="23"/>
        <v>1</v>
      </c>
      <c r="AM29">
        <f t="shared" si="24"/>
        <v>0</v>
      </c>
      <c r="AN29">
        <f t="shared" si="25"/>
        <v>53356.532109331871</v>
      </c>
      <c r="AO29">
        <f t="shared" si="26"/>
        <v>180.09</v>
      </c>
      <c r="AP29">
        <f t="shared" si="27"/>
        <v>151.8159</v>
      </c>
      <c r="AQ29">
        <f t="shared" si="28"/>
        <v>0.84300016658337495</v>
      </c>
      <c r="AR29">
        <f t="shared" si="29"/>
        <v>0.16539032150591371</v>
      </c>
      <c r="AS29">
        <v>1690144903</v>
      </c>
      <c r="AT29">
        <v>400.04300000000001</v>
      </c>
      <c r="AU29">
        <v>405.88600000000002</v>
      </c>
      <c r="AV29">
        <v>19.7211</v>
      </c>
      <c r="AW29">
        <v>18.4815</v>
      </c>
      <c r="AX29">
        <v>403.36700000000002</v>
      </c>
      <c r="AY29">
        <v>19.879799999999999</v>
      </c>
      <c r="AZ29">
        <v>599.94299999999998</v>
      </c>
      <c r="BA29">
        <v>100.59</v>
      </c>
      <c r="BB29">
        <v>0.10011399999999999</v>
      </c>
      <c r="BC29">
        <v>25.754200000000001</v>
      </c>
      <c r="BD29">
        <v>24.997399999999999</v>
      </c>
      <c r="BE29">
        <v>999.9</v>
      </c>
      <c r="BF29">
        <v>0</v>
      </c>
      <c r="BG29">
        <v>0</v>
      </c>
      <c r="BH29">
        <v>9989.3799999999992</v>
      </c>
      <c r="BI29">
        <v>0</v>
      </c>
      <c r="BJ29">
        <v>922.61099999999999</v>
      </c>
      <c r="BK29">
        <v>-5.84253</v>
      </c>
      <c r="BL29">
        <v>408.09100000000001</v>
      </c>
      <c r="BM29">
        <v>413.52800000000002</v>
      </c>
      <c r="BN29">
        <v>1.2396199999999999</v>
      </c>
      <c r="BO29">
        <v>405.88600000000002</v>
      </c>
      <c r="BP29">
        <v>18.4815</v>
      </c>
      <c r="BQ29">
        <v>1.9837499999999999</v>
      </c>
      <c r="BR29">
        <v>1.8590599999999999</v>
      </c>
      <c r="BS29">
        <v>17.315200000000001</v>
      </c>
      <c r="BT29">
        <v>16.292400000000001</v>
      </c>
      <c r="BU29">
        <v>180.09</v>
      </c>
      <c r="BV29">
        <v>0.90001200000000003</v>
      </c>
      <c r="BW29">
        <v>9.9988199999999999E-2</v>
      </c>
      <c r="BX29">
        <v>0</v>
      </c>
      <c r="BY29">
        <v>2.1122999999999998</v>
      </c>
      <c r="BZ29">
        <v>0</v>
      </c>
      <c r="CA29">
        <v>2786.66</v>
      </c>
      <c r="CB29">
        <v>1390.19</v>
      </c>
      <c r="CC29">
        <v>35.936999999999998</v>
      </c>
      <c r="CD29">
        <v>40.311999999999998</v>
      </c>
      <c r="CE29">
        <v>38.5</v>
      </c>
      <c r="CF29">
        <v>38.5</v>
      </c>
      <c r="CG29">
        <v>36.75</v>
      </c>
      <c r="CH29">
        <v>162.08000000000001</v>
      </c>
      <c r="CI29">
        <v>18.010000000000002</v>
      </c>
      <c r="CJ29">
        <v>0</v>
      </c>
      <c r="CK29">
        <v>1690144915.4000001</v>
      </c>
      <c r="CL29">
        <v>0</v>
      </c>
      <c r="CM29">
        <v>1690144173.0999999</v>
      </c>
      <c r="CN29" t="s">
        <v>350</v>
      </c>
      <c r="CO29">
        <v>1690144170.0999999</v>
      </c>
      <c r="CP29">
        <v>1690144173.0999999</v>
      </c>
      <c r="CQ29">
        <v>20</v>
      </c>
      <c r="CR29">
        <v>0.17799999999999999</v>
      </c>
      <c r="CS29">
        <v>1.0999999999999999E-2</v>
      </c>
      <c r="CT29">
        <v>-3.3239999999999998</v>
      </c>
      <c r="CU29">
        <v>-0.159</v>
      </c>
      <c r="CV29">
        <v>413</v>
      </c>
      <c r="CW29">
        <v>18</v>
      </c>
      <c r="CX29">
        <v>0.06</v>
      </c>
      <c r="CY29">
        <v>0.04</v>
      </c>
      <c r="CZ29">
        <v>5.2576744383844503</v>
      </c>
      <c r="DA29">
        <v>0.34140116920211699</v>
      </c>
      <c r="DB29">
        <v>5.2544200897124298E-2</v>
      </c>
      <c r="DC29">
        <v>1</v>
      </c>
      <c r="DD29">
        <v>405.91359999999997</v>
      </c>
      <c r="DE29">
        <v>-0.20751879699206799</v>
      </c>
      <c r="DF29">
        <v>4.2558665392608698E-2</v>
      </c>
      <c r="DG29">
        <v>-1</v>
      </c>
      <c r="DH29">
        <v>180.011857142857</v>
      </c>
      <c r="DI29">
        <v>0.33833589815500098</v>
      </c>
      <c r="DJ29">
        <v>0.143246137058955</v>
      </c>
      <c r="DK29">
        <v>1</v>
      </c>
      <c r="DL29">
        <v>2</v>
      </c>
      <c r="DM29">
        <v>2</v>
      </c>
      <c r="DN29" t="s">
        <v>351</v>
      </c>
      <c r="DO29">
        <v>3.2349399999999999</v>
      </c>
      <c r="DP29">
        <v>2.8402099999999999</v>
      </c>
      <c r="DQ29">
        <v>9.6941200000000005E-2</v>
      </c>
      <c r="DR29">
        <v>9.6932900000000002E-2</v>
      </c>
      <c r="DS29">
        <v>0.105527</v>
      </c>
      <c r="DT29">
        <v>9.8214599999999999E-2</v>
      </c>
      <c r="DU29">
        <v>26209.9</v>
      </c>
      <c r="DV29">
        <v>27190.3</v>
      </c>
      <c r="DW29">
        <v>27175.9</v>
      </c>
      <c r="DX29">
        <v>28273</v>
      </c>
      <c r="DY29">
        <v>32028.799999999999</v>
      </c>
      <c r="DZ29">
        <v>33956.5</v>
      </c>
      <c r="EA29">
        <v>36316</v>
      </c>
      <c r="EB29">
        <v>38318.5</v>
      </c>
      <c r="EC29">
        <v>2.1958700000000002</v>
      </c>
      <c r="ED29">
        <v>1.621</v>
      </c>
      <c r="EE29">
        <v>3.92944E-2</v>
      </c>
      <c r="EF29">
        <v>0</v>
      </c>
      <c r="EG29">
        <v>24.3523</v>
      </c>
      <c r="EH29">
        <v>999.9</v>
      </c>
      <c r="EI29">
        <v>50.988999999999997</v>
      </c>
      <c r="EJ29">
        <v>30.323</v>
      </c>
      <c r="EK29">
        <v>22.000499999999999</v>
      </c>
      <c r="EL29">
        <v>62.623600000000003</v>
      </c>
      <c r="EM29">
        <v>36.698700000000002</v>
      </c>
      <c r="EN29">
        <v>1</v>
      </c>
      <c r="EO29">
        <v>-3.52033E-2</v>
      </c>
      <c r="EP29">
        <v>0.29847200000000002</v>
      </c>
      <c r="EQ29">
        <v>19.983699999999999</v>
      </c>
      <c r="ER29">
        <v>5.2157900000000001</v>
      </c>
      <c r="ES29">
        <v>11.9261</v>
      </c>
      <c r="ET29">
        <v>4.9550000000000001</v>
      </c>
      <c r="EU29">
        <v>3.2970299999999999</v>
      </c>
      <c r="EV29">
        <v>185.9</v>
      </c>
      <c r="EW29">
        <v>9999</v>
      </c>
      <c r="EX29">
        <v>94</v>
      </c>
      <c r="EY29">
        <v>6515.7</v>
      </c>
      <c r="EZ29">
        <v>1.85995</v>
      </c>
      <c r="FA29">
        <v>1.8591899999999999</v>
      </c>
      <c r="FB29">
        <v>1.8647400000000001</v>
      </c>
      <c r="FC29">
        <v>1.8687100000000001</v>
      </c>
      <c r="FD29">
        <v>1.8635699999999999</v>
      </c>
      <c r="FE29">
        <v>1.86355</v>
      </c>
      <c r="FF29">
        <v>1.8635600000000001</v>
      </c>
      <c r="FG29">
        <v>1.8633999999999999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-3.3239999999999998</v>
      </c>
      <c r="FV29">
        <v>-0.15870000000000001</v>
      </c>
      <c r="FW29">
        <v>-3.3237272727272398</v>
      </c>
      <c r="FX29">
        <v>0</v>
      </c>
      <c r="FY29">
        <v>0</v>
      </c>
      <c r="FZ29">
        <v>0</v>
      </c>
      <c r="GA29">
        <v>-0.15871000000000299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12.2</v>
      </c>
      <c r="GJ29">
        <v>12.2</v>
      </c>
      <c r="GK29">
        <v>1.0498000000000001</v>
      </c>
      <c r="GL29">
        <v>2.5793499999999998</v>
      </c>
      <c r="GM29">
        <v>1.4489700000000001</v>
      </c>
      <c r="GN29">
        <v>2.2997999999999998</v>
      </c>
      <c r="GO29">
        <v>1.5466299999999999</v>
      </c>
      <c r="GP29">
        <v>2.4499499999999999</v>
      </c>
      <c r="GQ29">
        <v>32.709099999999999</v>
      </c>
      <c r="GR29">
        <v>15.1652</v>
      </c>
      <c r="GS29">
        <v>18</v>
      </c>
      <c r="GT29">
        <v>601.76599999999996</v>
      </c>
      <c r="GU29">
        <v>346.20800000000003</v>
      </c>
      <c r="GV29">
        <v>24.644100000000002</v>
      </c>
      <c r="GW29">
        <v>26.721900000000002</v>
      </c>
      <c r="GX29">
        <v>30.0001</v>
      </c>
      <c r="GY29">
        <v>26.581700000000001</v>
      </c>
      <c r="GZ29">
        <v>26.551400000000001</v>
      </c>
      <c r="HA29">
        <v>21.0275</v>
      </c>
      <c r="HB29">
        <v>20</v>
      </c>
      <c r="HC29">
        <v>-30</v>
      </c>
      <c r="HD29">
        <v>24.659400000000002</v>
      </c>
      <c r="HE29">
        <v>405.81599999999997</v>
      </c>
      <c r="HF29">
        <v>0</v>
      </c>
      <c r="HG29">
        <v>100.069</v>
      </c>
      <c r="HH29">
        <v>93.163700000000006</v>
      </c>
    </row>
    <row r="30" spans="1:216" x14ac:dyDescent="0.2">
      <c r="A30">
        <v>12</v>
      </c>
      <c r="B30">
        <v>1690144964</v>
      </c>
      <c r="C30">
        <v>671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1690144964</v>
      </c>
      <c r="M30">
        <f t="shared" si="0"/>
        <v>1.223314429024311E-3</v>
      </c>
      <c r="N30">
        <f t="shared" si="1"/>
        <v>1.223314429024311</v>
      </c>
      <c r="O30">
        <f t="shared" si="2"/>
        <v>3.6056661180091383</v>
      </c>
      <c r="P30">
        <f t="shared" si="3"/>
        <v>400.06799999999998</v>
      </c>
      <c r="Q30">
        <f t="shared" si="4"/>
        <v>335.97281279735347</v>
      </c>
      <c r="R30">
        <f t="shared" si="5"/>
        <v>33.828796449333055</v>
      </c>
      <c r="S30">
        <f t="shared" si="6"/>
        <v>40.282482458052002</v>
      </c>
      <c r="T30">
        <f t="shared" si="7"/>
        <v>0.10293073368765214</v>
      </c>
      <c r="U30">
        <f t="shared" si="8"/>
        <v>2.9389825230829758</v>
      </c>
      <c r="V30">
        <f t="shared" si="9"/>
        <v>0.10096918870436565</v>
      </c>
      <c r="W30">
        <f t="shared" si="10"/>
        <v>6.3278866453869501E-2</v>
      </c>
      <c r="X30">
        <f t="shared" si="11"/>
        <v>20.670665237603007</v>
      </c>
      <c r="Y30">
        <f t="shared" si="12"/>
        <v>25.536674446873359</v>
      </c>
      <c r="Z30">
        <f t="shared" si="13"/>
        <v>24.957899999999999</v>
      </c>
      <c r="AA30">
        <f t="shared" si="14"/>
        <v>3.1717054617087879</v>
      </c>
      <c r="AB30">
        <f t="shared" si="15"/>
        <v>59.707392145018844</v>
      </c>
      <c r="AC30">
        <f t="shared" si="16"/>
        <v>1.9830111944016</v>
      </c>
      <c r="AD30">
        <f t="shared" si="17"/>
        <v>3.3212155533191123</v>
      </c>
      <c r="AE30">
        <f t="shared" si="18"/>
        <v>1.1886942673071879</v>
      </c>
      <c r="AF30">
        <f t="shared" si="19"/>
        <v>-53.94816631997211</v>
      </c>
      <c r="AG30">
        <f t="shared" si="20"/>
        <v>122.73260141263498</v>
      </c>
      <c r="AH30">
        <f t="shared" si="21"/>
        <v>8.8640468060220261</v>
      </c>
      <c r="AI30">
        <f t="shared" si="22"/>
        <v>98.31914713628791</v>
      </c>
      <c r="AJ30">
        <v>19</v>
      </c>
      <c r="AK30">
        <v>3</v>
      </c>
      <c r="AL30">
        <f t="shared" si="23"/>
        <v>1</v>
      </c>
      <c r="AM30">
        <f t="shared" si="24"/>
        <v>0</v>
      </c>
      <c r="AN30">
        <f t="shared" si="25"/>
        <v>53388.675913050349</v>
      </c>
      <c r="AO30">
        <f t="shared" si="26"/>
        <v>124.988</v>
      </c>
      <c r="AP30">
        <f t="shared" si="27"/>
        <v>105.36431400912072</v>
      </c>
      <c r="AQ30">
        <f t="shared" si="28"/>
        <v>0.84299543963517076</v>
      </c>
      <c r="AR30">
        <f t="shared" si="29"/>
        <v>0.16538119849587965</v>
      </c>
      <c r="AS30">
        <v>1690144964</v>
      </c>
      <c r="AT30">
        <v>400.06799999999998</v>
      </c>
      <c r="AU30">
        <v>404.16300000000001</v>
      </c>
      <c r="AV30">
        <v>19.694400000000002</v>
      </c>
      <c r="AW30">
        <v>18.495200000000001</v>
      </c>
      <c r="AX30">
        <v>403.39100000000002</v>
      </c>
      <c r="AY30">
        <v>19.853100000000001</v>
      </c>
      <c r="AZ30">
        <v>600.01099999999997</v>
      </c>
      <c r="BA30">
        <v>100.589</v>
      </c>
      <c r="BB30">
        <v>0.100089</v>
      </c>
      <c r="BC30">
        <v>25.732500000000002</v>
      </c>
      <c r="BD30">
        <v>24.957899999999999</v>
      </c>
      <c r="BE30">
        <v>999.9</v>
      </c>
      <c r="BF30">
        <v>0</v>
      </c>
      <c r="BG30">
        <v>0</v>
      </c>
      <c r="BH30">
        <v>9995</v>
      </c>
      <c r="BI30">
        <v>0</v>
      </c>
      <c r="BJ30">
        <v>712.26800000000003</v>
      </c>
      <c r="BK30">
        <v>-4.09497</v>
      </c>
      <c r="BL30">
        <v>408.10500000000002</v>
      </c>
      <c r="BM30">
        <v>411.779</v>
      </c>
      <c r="BN30">
        <v>1.1992</v>
      </c>
      <c r="BO30">
        <v>404.16300000000001</v>
      </c>
      <c r="BP30">
        <v>18.495200000000001</v>
      </c>
      <c r="BQ30">
        <v>1.9810399999999999</v>
      </c>
      <c r="BR30">
        <v>1.8604099999999999</v>
      </c>
      <c r="BS30">
        <v>17.293600000000001</v>
      </c>
      <c r="BT30">
        <v>16.303899999999999</v>
      </c>
      <c r="BU30">
        <v>124.988</v>
      </c>
      <c r="BV30">
        <v>0.90014300000000003</v>
      </c>
      <c r="BW30">
        <v>9.9856700000000007E-2</v>
      </c>
      <c r="BX30">
        <v>0</v>
      </c>
      <c r="BY30">
        <v>1.8262</v>
      </c>
      <c r="BZ30">
        <v>0</v>
      </c>
      <c r="CA30">
        <v>1891.47</v>
      </c>
      <c r="CB30">
        <v>964.87</v>
      </c>
      <c r="CC30">
        <v>35.5</v>
      </c>
      <c r="CD30">
        <v>40.061999999999998</v>
      </c>
      <c r="CE30">
        <v>38.186999999999998</v>
      </c>
      <c r="CF30">
        <v>38.311999999999998</v>
      </c>
      <c r="CG30">
        <v>36.436999999999998</v>
      </c>
      <c r="CH30">
        <v>112.51</v>
      </c>
      <c r="CI30">
        <v>12.48</v>
      </c>
      <c r="CJ30">
        <v>0</v>
      </c>
      <c r="CK30">
        <v>1690144976</v>
      </c>
      <c r="CL30">
        <v>0</v>
      </c>
      <c r="CM30">
        <v>1690144173.0999999</v>
      </c>
      <c r="CN30" t="s">
        <v>350</v>
      </c>
      <c r="CO30">
        <v>1690144170.0999999</v>
      </c>
      <c r="CP30">
        <v>1690144173.0999999</v>
      </c>
      <c r="CQ30">
        <v>20</v>
      </c>
      <c r="CR30">
        <v>0.17799999999999999</v>
      </c>
      <c r="CS30">
        <v>1.0999999999999999E-2</v>
      </c>
      <c r="CT30">
        <v>-3.3239999999999998</v>
      </c>
      <c r="CU30">
        <v>-0.159</v>
      </c>
      <c r="CV30">
        <v>413</v>
      </c>
      <c r="CW30">
        <v>18</v>
      </c>
      <c r="CX30">
        <v>0.06</v>
      </c>
      <c r="CY30">
        <v>0.04</v>
      </c>
      <c r="CZ30">
        <v>3.5851389662942799</v>
      </c>
      <c r="DA30">
        <v>0.31866054647974601</v>
      </c>
      <c r="DB30">
        <v>6.5503435575809704E-2</v>
      </c>
      <c r="DC30">
        <v>1</v>
      </c>
      <c r="DD30">
        <v>404.18966666666699</v>
      </c>
      <c r="DE30">
        <v>5.2519480520067399E-2</v>
      </c>
      <c r="DF30">
        <v>3.7240957142491801E-2</v>
      </c>
      <c r="DG30">
        <v>-1</v>
      </c>
      <c r="DH30">
        <v>124.99925</v>
      </c>
      <c r="DI30">
        <v>2.3287324829624E-2</v>
      </c>
      <c r="DJ30">
        <v>1.19451873153999E-2</v>
      </c>
      <c r="DK30">
        <v>1</v>
      </c>
      <c r="DL30">
        <v>2</v>
      </c>
      <c r="DM30">
        <v>2</v>
      </c>
      <c r="DN30" t="s">
        <v>351</v>
      </c>
      <c r="DO30">
        <v>3.2350400000000001</v>
      </c>
      <c r="DP30">
        <v>2.84023</v>
      </c>
      <c r="DQ30">
        <v>9.6932400000000002E-2</v>
      </c>
      <c r="DR30">
        <v>9.66056E-2</v>
      </c>
      <c r="DS30">
        <v>0.10541300000000001</v>
      </c>
      <c r="DT30">
        <v>9.8253800000000002E-2</v>
      </c>
      <c r="DU30">
        <v>26208.3</v>
      </c>
      <c r="DV30">
        <v>27197.8</v>
      </c>
      <c r="DW30">
        <v>27174.2</v>
      </c>
      <c r="DX30">
        <v>28270.799999999999</v>
      </c>
      <c r="DY30">
        <v>32031.4</v>
      </c>
      <c r="DZ30">
        <v>33952.199999999997</v>
      </c>
      <c r="EA30">
        <v>36314.199999999997</v>
      </c>
      <c r="EB30">
        <v>38315.199999999997</v>
      </c>
      <c r="EC30">
        <v>2.1949000000000001</v>
      </c>
      <c r="ED30">
        <v>1.61992</v>
      </c>
      <c r="EE30">
        <v>3.5762799999999997E-2</v>
      </c>
      <c r="EF30">
        <v>0</v>
      </c>
      <c r="EG30">
        <v>24.370799999999999</v>
      </c>
      <c r="EH30">
        <v>999.9</v>
      </c>
      <c r="EI30">
        <v>50.915999999999997</v>
      </c>
      <c r="EJ30">
        <v>30.363</v>
      </c>
      <c r="EK30">
        <v>22.020399999999999</v>
      </c>
      <c r="EL30">
        <v>62.583599999999997</v>
      </c>
      <c r="EM30">
        <v>36.5184</v>
      </c>
      <c r="EN30">
        <v>1</v>
      </c>
      <c r="EO30">
        <v>-3.2741399999999997E-2</v>
      </c>
      <c r="EP30">
        <v>-0.126691</v>
      </c>
      <c r="EQ30">
        <v>19.986799999999999</v>
      </c>
      <c r="ER30">
        <v>5.2142900000000001</v>
      </c>
      <c r="ES30">
        <v>11.9262</v>
      </c>
      <c r="ET30">
        <v>4.9551499999999997</v>
      </c>
      <c r="EU30">
        <v>3.2970000000000002</v>
      </c>
      <c r="EV30">
        <v>185.9</v>
      </c>
      <c r="EW30">
        <v>9999</v>
      </c>
      <c r="EX30">
        <v>94</v>
      </c>
      <c r="EY30">
        <v>6516.8</v>
      </c>
      <c r="EZ30">
        <v>1.8599399999999999</v>
      </c>
      <c r="FA30">
        <v>1.85917</v>
      </c>
      <c r="FB30">
        <v>1.8647400000000001</v>
      </c>
      <c r="FC30">
        <v>1.8687199999999999</v>
      </c>
      <c r="FD30">
        <v>1.8635600000000001</v>
      </c>
      <c r="FE30">
        <v>1.86355</v>
      </c>
      <c r="FF30">
        <v>1.86355</v>
      </c>
      <c r="FG30">
        <v>1.8633999999999999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-3.323</v>
      </c>
      <c r="FV30">
        <v>-0.15870000000000001</v>
      </c>
      <c r="FW30">
        <v>-3.3237272727272398</v>
      </c>
      <c r="FX30">
        <v>0</v>
      </c>
      <c r="FY30">
        <v>0</v>
      </c>
      <c r="FZ30">
        <v>0</v>
      </c>
      <c r="GA30">
        <v>-0.15871000000000299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13.2</v>
      </c>
      <c r="GJ30">
        <v>13.2</v>
      </c>
      <c r="GK30">
        <v>1.0461400000000001</v>
      </c>
      <c r="GL30">
        <v>2.5769000000000002</v>
      </c>
      <c r="GM30">
        <v>1.4477500000000001</v>
      </c>
      <c r="GN30">
        <v>2.3010299999999999</v>
      </c>
      <c r="GO30">
        <v>1.5466299999999999</v>
      </c>
      <c r="GP30">
        <v>2.4719199999999999</v>
      </c>
      <c r="GQ30">
        <v>32.731299999999997</v>
      </c>
      <c r="GR30">
        <v>15.1652</v>
      </c>
      <c r="GS30">
        <v>18</v>
      </c>
      <c r="GT30">
        <v>601.60900000000004</v>
      </c>
      <c r="GU30">
        <v>345.91399999999999</v>
      </c>
      <c r="GV30">
        <v>24.999199999999998</v>
      </c>
      <c r="GW30">
        <v>26.767800000000001</v>
      </c>
      <c r="GX30">
        <v>30.000499999999999</v>
      </c>
      <c r="GY30">
        <v>26.630600000000001</v>
      </c>
      <c r="GZ30">
        <v>26.599599999999999</v>
      </c>
      <c r="HA30">
        <v>20.955200000000001</v>
      </c>
      <c r="HB30">
        <v>20</v>
      </c>
      <c r="HC30">
        <v>-30</v>
      </c>
      <c r="HD30">
        <v>25.014399999999998</v>
      </c>
      <c r="HE30">
        <v>404.15499999999997</v>
      </c>
      <c r="HF30">
        <v>0</v>
      </c>
      <c r="HG30">
        <v>100.06399999999999</v>
      </c>
      <c r="HH30">
        <v>93.156000000000006</v>
      </c>
    </row>
    <row r="31" spans="1:216" x14ac:dyDescent="0.2">
      <c r="A31">
        <v>13</v>
      </c>
      <c r="B31">
        <v>1690145025</v>
      </c>
      <c r="C31">
        <v>732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1690145025</v>
      </c>
      <c r="M31">
        <f t="shared" si="0"/>
        <v>1.1951508177356763E-3</v>
      </c>
      <c r="N31">
        <f t="shared" si="1"/>
        <v>1.1951508177356764</v>
      </c>
      <c r="O31">
        <f t="shared" si="2"/>
        <v>2.7030450321516057</v>
      </c>
      <c r="P31">
        <f t="shared" si="3"/>
        <v>400.005</v>
      </c>
      <c r="Q31">
        <f t="shared" si="4"/>
        <v>348.776791584916</v>
      </c>
      <c r="R31">
        <f t="shared" si="5"/>
        <v>35.118050891600049</v>
      </c>
      <c r="S31">
        <f t="shared" si="6"/>
        <v>40.276177445925001</v>
      </c>
      <c r="T31">
        <f t="shared" si="7"/>
        <v>9.9989498390638046E-2</v>
      </c>
      <c r="U31">
        <f t="shared" si="8"/>
        <v>2.9386519807364722</v>
      </c>
      <c r="V31">
        <f t="shared" si="9"/>
        <v>9.8137162404257655E-2</v>
      </c>
      <c r="W31">
        <f t="shared" si="10"/>
        <v>6.1499293355789089E-2</v>
      </c>
      <c r="X31">
        <f t="shared" si="11"/>
        <v>16.572102698133918</v>
      </c>
      <c r="Y31">
        <f t="shared" si="12"/>
        <v>25.553547308529968</v>
      </c>
      <c r="Z31">
        <f t="shared" si="13"/>
        <v>24.977900000000002</v>
      </c>
      <c r="AA31">
        <f t="shared" si="14"/>
        <v>3.1754905153983399</v>
      </c>
      <c r="AB31">
        <f t="shared" si="15"/>
        <v>59.517479144586474</v>
      </c>
      <c r="AC31">
        <f t="shared" si="16"/>
        <v>1.9806569581349998</v>
      </c>
      <c r="AD31">
        <f t="shared" si="17"/>
        <v>3.3278576085579297</v>
      </c>
      <c r="AE31">
        <f t="shared" si="18"/>
        <v>1.1948335572633402</v>
      </c>
      <c r="AF31">
        <f t="shared" si="19"/>
        <v>-52.706151062143327</v>
      </c>
      <c r="AG31">
        <f t="shared" si="20"/>
        <v>124.88926978302176</v>
      </c>
      <c r="AH31">
        <f t="shared" si="21"/>
        <v>9.0232574782589197</v>
      </c>
      <c r="AI31">
        <f t="shared" si="22"/>
        <v>97.77847889727127</v>
      </c>
      <c r="AJ31">
        <v>19</v>
      </c>
      <c r="AK31">
        <v>3</v>
      </c>
      <c r="AL31">
        <f t="shared" si="23"/>
        <v>1</v>
      </c>
      <c r="AM31">
        <f t="shared" si="24"/>
        <v>0</v>
      </c>
      <c r="AN31">
        <f t="shared" si="25"/>
        <v>53373.021786651479</v>
      </c>
      <c r="AO31">
        <f t="shared" si="26"/>
        <v>100.20399999999999</v>
      </c>
      <c r="AP31">
        <f t="shared" si="27"/>
        <v>84.471642019758491</v>
      </c>
      <c r="AQ31">
        <f t="shared" si="28"/>
        <v>0.84299670691547746</v>
      </c>
      <c r="AR31">
        <f t="shared" si="29"/>
        <v>0.16538364434687156</v>
      </c>
      <c r="AS31">
        <v>1690145025</v>
      </c>
      <c r="AT31">
        <v>400.005</v>
      </c>
      <c r="AU31">
        <v>403.18599999999998</v>
      </c>
      <c r="AV31">
        <v>19.670999999999999</v>
      </c>
      <c r="AW31">
        <v>18.499400000000001</v>
      </c>
      <c r="AX31">
        <v>403.32799999999997</v>
      </c>
      <c r="AY31">
        <v>19.829699999999999</v>
      </c>
      <c r="AZ31">
        <v>600.02099999999996</v>
      </c>
      <c r="BA31">
        <v>100.589</v>
      </c>
      <c r="BB31">
        <v>0.100185</v>
      </c>
      <c r="BC31">
        <v>25.766200000000001</v>
      </c>
      <c r="BD31">
        <v>24.977900000000002</v>
      </c>
      <c r="BE31">
        <v>999.9</v>
      </c>
      <c r="BF31">
        <v>0</v>
      </c>
      <c r="BG31">
        <v>0</v>
      </c>
      <c r="BH31">
        <v>9993.1200000000008</v>
      </c>
      <c r="BI31">
        <v>0</v>
      </c>
      <c r="BJ31">
        <v>888.29200000000003</v>
      </c>
      <c r="BK31">
        <v>-3.1814</v>
      </c>
      <c r="BL31">
        <v>408.03100000000001</v>
      </c>
      <c r="BM31">
        <v>410.78500000000003</v>
      </c>
      <c r="BN31">
        <v>1.17164</v>
      </c>
      <c r="BO31">
        <v>403.18599999999998</v>
      </c>
      <c r="BP31">
        <v>18.499400000000001</v>
      </c>
      <c r="BQ31">
        <v>1.9786900000000001</v>
      </c>
      <c r="BR31">
        <v>1.86083</v>
      </c>
      <c r="BS31">
        <v>17.274799999999999</v>
      </c>
      <c r="BT31">
        <v>16.307400000000001</v>
      </c>
      <c r="BU31">
        <v>100.20399999999999</v>
      </c>
      <c r="BV31">
        <v>0.90015199999999995</v>
      </c>
      <c r="BW31">
        <v>9.9848300000000001E-2</v>
      </c>
      <c r="BX31">
        <v>0</v>
      </c>
      <c r="BY31">
        <v>2.0739999999999998</v>
      </c>
      <c r="BZ31">
        <v>0</v>
      </c>
      <c r="CA31">
        <v>2022.57</v>
      </c>
      <c r="CB31">
        <v>773.548</v>
      </c>
      <c r="CC31">
        <v>35.125</v>
      </c>
      <c r="CD31">
        <v>39.75</v>
      </c>
      <c r="CE31">
        <v>37.811999999999998</v>
      </c>
      <c r="CF31">
        <v>38.061999999999998</v>
      </c>
      <c r="CG31">
        <v>36.061999999999998</v>
      </c>
      <c r="CH31">
        <v>90.2</v>
      </c>
      <c r="CI31">
        <v>10.01</v>
      </c>
      <c r="CJ31">
        <v>0</v>
      </c>
      <c r="CK31">
        <v>1690145037.2</v>
      </c>
      <c r="CL31">
        <v>0</v>
      </c>
      <c r="CM31">
        <v>1690144173.0999999</v>
      </c>
      <c r="CN31" t="s">
        <v>350</v>
      </c>
      <c r="CO31">
        <v>1690144170.0999999</v>
      </c>
      <c r="CP31">
        <v>1690144173.0999999</v>
      </c>
      <c r="CQ31">
        <v>20</v>
      </c>
      <c r="CR31">
        <v>0.17799999999999999</v>
      </c>
      <c r="CS31">
        <v>1.0999999999999999E-2</v>
      </c>
      <c r="CT31">
        <v>-3.3239999999999998</v>
      </c>
      <c r="CU31">
        <v>-0.159</v>
      </c>
      <c r="CV31">
        <v>413</v>
      </c>
      <c r="CW31">
        <v>18</v>
      </c>
      <c r="CX31">
        <v>0.06</v>
      </c>
      <c r="CY31">
        <v>0.04</v>
      </c>
      <c r="CZ31">
        <v>2.6428440229912198</v>
      </c>
      <c r="DA31">
        <v>0.32745027085567402</v>
      </c>
      <c r="DB31">
        <v>4.5368523253066499E-2</v>
      </c>
      <c r="DC31">
        <v>1</v>
      </c>
      <c r="DD31">
        <v>403.19965000000002</v>
      </c>
      <c r="DE31">
        <v>-4.2631578947570498E-2</v>
      </c>
      <c r="DF31">
        <v>2.2672174575901E-2</v>
      </c>
      <c r="DG31">
        <v>-1</v>
      </c>
      <c r="DH31">
        <v>100.028019047619</v>
      </c>
      <c r="DI31">
        <v>2.68485070480717E-2</v>
      </c>
      <c r="DJ31">
        <v>0.15604755569116899</v>
      </c>
      <c r="DK31">
        <v>1</v>
      </c>
      <c r="DL31">
        <v>2</v>
      </c>
      <c r="DM31">
        <v>2</v>
      </c>
      <c r="DN31" t="s">
        <v>351</v>
      </c>
      <c r="DO31">
        <v>3.2350400000000001</v>
      </c>
      <c r="DP31">
        <v>2.8403100000000001</v>
      </c>
      <c r="DQ31">
        <v>9.6912100000000001E-2</v>
      </c>
      <c r="DR31">
        <v>9.6418599999999993E-2</v>
      </c>
      <c r="DS31">
        <v>0.10531600000000001</v>
      </c>
      <c r="DT31">
        <v>9.8261799999999996E-2</v>
      </c>
      <c r="DU31">
        <v>26207.4</v>
      </c>
      <c r="DV31">
        <v>27202.799999999999</v>
      </c>
      <c r="DW31">
        <v>27172.7</v>
      </c>
      <c r="DX31">
        <v>28270.2</v>
      </c>
      <c r="DY31">
        <v>32032.799999999999</v>
      </c>
      <c r="DZ31">
        <v>33950.699999999997</v>
      </c>
      <c r="EA31">
        <v>36311.699999999997</v>
      </c>
      <c r="EB31">
        <v>38313.800000000003</v>
      </c>
      <c r="EC31">
        <v>2.1948799999999999</v>
      </c>
      <c r="ED31">
        <v>1.6194299999999999</v>
      </c>
      <c r="EE31">
        <v>3.6731399999999997E-2</v>
      </c>
      <c r="EF31">
        <v>0</v>
      </c>
      <c r="EG31">
        <v>24.3749</v>
      </c>
      <c r="EH31">
        <v>999.9</v>
      </c>
      <c r="EI31">
        <v>50.860999999999997</v>
      </c>
      <c r="EJ31">
        <v>30.402999999999999</v>
      </c>
      <c r="EK31">
        <v>22.046800000000001</v>
      </c>
      <c r="EL31">
        <v>62.813600000000001</v>
      </c>
      <c r="EM31">
        <v>36.634599999999999</v>
      </c>
      <c r="EN31">
        <v>1</v>
      </c>
      <c r="EO31">
        <v>-3.0744400000000002E-2</v>
      </c>
      <c r="EP31">
        <v>-0.34572399999999998</v>
      </c>
      <c r="EQ31">
        <v>19.984400000000001</v>
      </c>
      <c r="ER31">
        <v>5.21699</v>
      </c>
      <c r="ES31">
        <v>11.9261</v>
      </c>
      <c r="ET31">
        <v>4.9541000000000004</v>
      </c>
      <c r="EU31">
        <v>3.2970000000000002</v>
      </c>
      <c r="EV31">
        <v>185.9</v>
      </c>
      <c r="EW31">
        <v>9999</v>
      </c>
      <c r="EX31">
        <v>94</v>
      </c>
      <c r="EY31">
        <v>6518.2</v>
      </c>
      <c r="EZ31">
        <v>1.8599399999999999</v>
      </c>
      <c r="FA31">
        <v>1.85914</v>
      </c>
      <c r="FB31">
        <v>1.86469</v>
      </c>
      <c r="FC31">
        <v>1.8687100000000001</v>
      </c>
      <c r="FD31">
        <v>1.8635600000000001</v>
      </c>
      <c r="FE31">
        <v>1.8635200000000001</v>
      </c>
      <c r="FF31">
        <v>1.8635299999999999</v>
      </c>
      <c r="FG31">
        <v>1.8633999999999999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-3.323</v>
      </c>
      <c r="FV31">
        <v>-0.15870000000000001</v>
      </c>
      <c r="FW31">
        <v>-3.3237272727272398</v>
      </c>
      <c r="FX31">
        <v>0</v>
      </c>
      <c r="FY31">
        <v>0</v>
      </c>
      <c r="FZ31">
        <v>0</v>
      </c>
      <c r="GA31">
        <v>-0.15871000000000299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14.2</v>
      </c>
      <c r="GJ31">
        <v>14.2</v>
      </c>
      <c r="GK31">
        <v>1.0449200000000001</v>
      </c>
      <c r="GL31">
        <v>2.5744600000000002</v>
      </c>
      <c r="GM31">
        <v>1.4477500000000001</v>
      </c>
      <c r="GN31">
        <v>2.3010299999999999</v>
      </c>
      <c r="GO31">
        <v>1.5466299999999999</v>
      </c>
      <c r="GP31">
        <v>2.4548299999999998</v>
      </c>
      <c r="GQ31">
        <v>32.753500000000003</v>
      </c>
      <c r="GR31">
        <v>15.156499999999999</v>
      </c>
      <c r="GS31">
        <v>18</v>
      </c>
      <c r="GT31">
        <v>601.93600000000004</v>
      </c>
      <c r="GU31">
        <v>345.84100000000001</v>
      </c>
      <c r="GV31">
        <v>25.383900000000001</v>
      </c>
      <c r="GW31">
        <v>26.788499999999999</v>
      </c>
      <c r="GX31">
        <v>30.0002</v>
      </c>
      <c r="GY31">
        <v>26.663799999999998</v>
      </c>
      <c r="GZ31">
        <v>26.632200000000001</v>
      </c>
      <c r="HA31">
        <v>20.915500000000002</v>
      </c>
      <c r="HB31">
        <v>20</v>
      </c>
      <c r="HC31">
        <v>-30</v>
      </c>
      <c r="HD31">
        <v>25.3855</v>
      </c>
      <c r="HE31">
        <v>403.35</v>
      </c>
      <c r="HF31">
        <v>0</v>
      </c>
      <c r="HG31">
        <v>100.057</v>
      </c>
      <c r="HH31">
        <v>93.153199999999998</v>
      </c>
    </row>
    <row r="32" spans="1:216" x14ac:dyDescent="0.2">
      <c r="A32">
        <v>14</v>
      </c>
      <c r="B32">
        <v>1690145086</v>
      </c>
      <c r="C32">
        <v>793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1690145086</v>
      </c>
      <c r="M32">
        <f t="shared" si="0"/>
        <v>1.1750095992980321E-3</v>
      </c>
      <c r="N32">
        <f t="shared" si="1"/>
        <v>1.1750095992980321</v>
      </c>
      <c r="O32">
        <f t="shared" si="2"/>
        <v>1.5462903748296106</v>
      </c>
      <c r="P32">
        <f t="shared" si="3"/>
        <v>400.04700000000003</v>
      </c>
      <c r="Q32">
        <f t="shared" si="4"/>
        <v>366.49942537345044</v>
      </c>
      <c r="R32">
        <f t="shared" si="5"/>
        <v>36.902403467516997</v>
      </c>
      <c r="S32">
        <f t="shared" si="6"/>
        <v>40.280269975667998</v>
      </c>
      <c r="T32">
        <f t="shared" si="7"/>
        <v>9.6713267274468578E-2</v>
      </c>
      <c r="U32">
        <f t="shared" si="8"/>
        <v>2.9433739716069107</v>
      </c>
      <c r="V32">
        <f t="shared" si="9"/>
        <v>9.4981922675673569E-2</v>
      </c>
      <c r="W32">
        <f t="shared" si="10"/>
        <v>5.9516674487405836E-2</v>
      </c>
      <c r="X32">
        <f t="shared" si="11"/>
        <v>12.389786840788945</v>
      </c>
      <c r="Y32">
        <f t="shared" si="12"/>
        <v>25.608720028055405</v>
      </c>
      <c r="Z32">
        <f t="shared" si="13"/>
        <v>25.075099999999999</v>
      </c>
      <c r="AA32">
        <f t="shared" si="14"/>
        <v>3.1939421409157971</v>
      </c>
      <c r="AB32">
        <f t="shared" si="15"/>
        <v>59.246808261994701</v>
      </c>
      <c r="AC32">
        <f t="shared" si="16"/>
        <v>1.9803381149075998</v>
      </c>
      <c r="AD32">
        <f t="shared" si="17"/>
        <v>3.3425228683212218</v>
      </c>
      <c r="AE32">
        <f t="shared" si="18"/>
        <v>1.2136040260081973</v>
      </c>
      <c r="AF32">
        <f t="shared" si="19"/>
        <v>-51.817923329043211</v>
      </c>
      <c r="AG32">
        <f t="shared" si="20"/>
        <v>121.44023578458008</v>
      </c>
      <c r="AH32">
        <f t="shared" si="21"/>
        <v>8.7675380682685411</v>
      </c>
      <c r="AI32">
        <f t="shared" si="22"/>
        <v>90.77963736459435</v>
      </c>
      <c r="AJ32">
        <v>19</v>
      </c>
      <c r="AK32">
        <v>3</v>
      </c>
      <c r="AL32">
        <f t="shared" si="23"/>
        <v>1</v>
      </c>
      <c r="AM32">
        <f t="shared" si="24"/>
        <v>0</v>
      </c>
      <c r="AN32">
        <f t="shared" si="25"/>
        <v>53497.40277454412</v>
      </c>
      <c r="AO32">
        <f t="shared" si="26"/>
        <v>74.905900000000003</v>
      </c>
      <c r="AP32">
        <f t="shared" si="27"/>
        <v>63.146243668802562</v>
      </c>
      <c r="AQ32">
        <f t="shared" si="28"/>
        <v>0.84300760913095707</v>
      </c>
      <c r="AR32">
        <f t="shared" si="29"/>
        <v>0.16540468562274727</v>
      </c>
      <c r="AS32">
        <v>1690145086</v>
      </c>
      <c r="AT32">
        <v>400.04700000000003</v>
      </c>
      <c r="AU32">
        <v>402.06299999999999</v>
      </c>
      <c r="AV32">
        <v>19.667899999999999</v>
      </c>
      <c r="AW32">
        <v>18.516200000000001</v>
      </c>
      <c r="AX32">
        <v>403.37</v>
      </c>
      <c r="AY32">
        <v>19.826599999999999</v>
      </c>
      <c r="AZ32">
        <v>600.10400000000004</v>
      </c>
      <c r="BA32">
        <v>100.589</v>
      </c>
      <c r="BB32">
        <v>9.9844000000000002E-2</v>
      </c>
      <c r="BC32">
        <v>25.840399999999999</v>
      </c>
      <c r="BD32">
        <v>25.075099999999999</v>
      </c>
      <c r="BE32">
        <v>999.9</v>
      </c>
      <c r="BF32">
        <v>0</v>
      </c>
      <c r="BG32">
        <v>0</v>
      </c>
      <c r="BH32">
        <v>10020</v>
      </c>
      <c r="BI32">
        <v>0</v>
      </c>
      <c r="BJ32">
        <v>934.25199999999995</v>
      </c>
      <c r="BK32">
        <v>-2.0168499999999998</v>
      </c>
      <c r="BL32">
        <v>408.07299999999998</v>
      </c>
      <c r="BM32">
        <v>409.649</v>
      </c>
      <c r="BN32">
        <v>1.1516999999999999</v>
      </c>
      <c r="BO32">
        <v>402.06299999999999</v>
      </c>
      <c r="BP32">
        <v>18.516200000000001</v>
      </c>
      <c r="BQ32">
        <v>1.97837</v>
      </c>
      <c r="BR32">
        <v>1.86252</v>
      </c>
      <c r="BS32">
        <v>17.272300000000001</v>
      </c>
      <c r="BT32">
        <v>16.3216</v>
      </c>
      <c r="BU32">
        <v>74.905900000000003</v>
      </c>
      <c r="BV32">
        <v>0.89976299999999998</v>
      </c>
      <c r="BW32">
        <v>0.10023700000000001</v>
      </c>
      <c r="BX32">
        <v>0</v>
      </c>
      <c r="BY32">
        <v>2.0276999999999998</v>
      </c>
      <c r="BZ32">
        <v>0</v>
      </c>
      <c r="CA32">
        <v>1770.98</v>
      </c>
      <c r="CB32">
        <v>578.19200000000001</v>
      </c>
      <c r="CC32">
        <v>34.811999999999998</v>
      </c>
      <c r="CD32">
        <v>39.5</v>
      </c>
      <c r="CE32">
        <v>37.5</v>
      </c>
      <c r="CF32">
        <v>37.936999999999998</v>
      </c>
      <c r="CG32">
        <v>35.811999999999998</v>
      </c>
      <c r="CH32">
        <v>67.400000000000006</v>
      </c>
      <c r="CI32">
        <v>7.51</v>
      </c>
      <c r="CJ32">
        <v>0</v>
      </c>
      <c r="CK32">
        <v>1690145098.4000001</v>
      </c>
      <c r="CL32">
        <v>0</v>
      </c>
      <c r="CM32">
        <v>1690144173.0999999</v>
      </c>
      <c r="CN32" t="s">
        <v>350</v>
      </c>
      <c r="CO32">
        <v>1690144170.0999999</v>
      </c>
      <c r="CP32">
        <v>1690144173.0999999</v>
      </c>
      <c r="CQ32">
        <v>20</v>
      </c>
      <c r="CR32">
        <v>0.17799999999999999</v>
      </c>
      <c r="CS32">
        <v>1.0999999999999999E-2</v>
      </c>
      <c r="CT32">
        <v>-3.3239999999999998</v>
      </c>
      <c r="CU32">
        <v>-0.159</v>
      </c>
      <c r="CV32">
        <v>413</v>
      </c>
      <c r="CW32">
        <v>18</v>
      </c>
      <c r="CX32">
        <v>0.06</v>
      </c>
      <c r="CY32">
        <v>0.04</v>
      </c>
      <c r="CZ32">
        <v>1.5672270524638201</v>
      </c>
      <c r="DA32">
        <v>5.3760515906562799E-2</v>
      </c>
      <c r="DB32">
        <v>2.4415034332498101E-2</v>
      </c>
      <c r="DC32">
        <v>1</v>
      </c>
      <c r="DD32">
        <v>402.13671428571399</v>
      </c>
      <c r="DE32">
        <v>-0.23579220779214499</v>
      </c>
      <c r="DF32">
        <v>3.2340661207638198E-2</v>
      </c>
      <c r="DG32">
        <v>-1</v>
      </c>
      <c r="DH32">
        <v>75.005359999999996</v>
      </c>
      <c r="DI32">
        <v>0.61200639304084903</v>
      </c>
      <c r="DJ32">
        <v>0.148234224793061</v>
      </c>
      <c r="DK32">
        <v>1</v>
      </c>
      <c r="DL32">
        <v>2</v>
      </c>
      <c r="DM32">
        <v>2</v>
      </c>
      <c r="DN32" t="s">
        <v>351</v>
      </c>
      <c r="DO32">
        <v>3.2352099999999999</v>
      </c>
      <c r="DP32">
        <v>2.8401999999999998</v>
      </c>
      <c r="DQ32">
        <v>9.6913100000000002E-2</v>
      </c>
      <c r="DR32">
        <v>9.6205499999999999E-2</v>
      </c>
      <c r="DS32">
        <v>0.105298</v>
      </c>
      <c r="DT32">
        <v>9.8317699999999994E-2</v>
      </c>
      <c r="DU32">
        <v>26207.8</v>
      </c>
      <c r="DV32">
        <v>27208.799999999999</v>
      </c>
      <c r="DW32">
        <v>27173.200000000001</v>
      </c>
      <c r="DX32">
        <v>28269.9</v>
      </c>
      <c r="DY32">
        <v>32034.3</v>
      </c>
      <c r="DZ32">
        <v>33948.1</v>
      </c>
      <c r="EA32">
        <v>36312.6</v>
      </c>
      <c r="EB32">
        <v>38313.199999999997</v>
      </c>
      <c r="EC32">
        <v>2.19475</v>
      </c>
      <c r="ED32">
        <v>1.6191</v>
      </c>
      <c r="EE32">
        <v>3.8340699999999998E-2</v>
      </c>
      <c r="EF32">
        <v>0</v>
      </c>
      <c r="EG32">
        <v>24.445799999999998</v>
      </c>
      <c r="EH32">
        <v>999.9</v>
      </c>
      <c r="EI32">
        <v>50.793999999999997</v>
      </c>
      <c r="EJ32">
        <v>30.454000000000001</v>
      </c>
      <c r="EK32">
        <v>22.081800000000001</v>
      </c>
      <c r="EL32">
        <v>62.203699999999998</v>
      </c>
      <c r="EM32">
        <v>36.542499999999997</v>
      </c>
      <c r="EN32">
        <v>1</v>
      </c>
      <c r="EO32">
        <v>-2.8673799999999999E-2</v>
      </c>
      <c r="EP32">
        <v>0.398922</v>
      </c>
      <c r="EQ32">
        <v>19.9831</v>
      </c>
      <c r="ER32">
        <v>5.21699</v>
      </c>
      <c r="ES32">
        <v>11.9262</v>
      </c>
      <c r="ET32">
        <v>4.9545500000000002</v>
      </c>
      <c r="EU32">
        <v>3.2970299999999999</v>
      </c>
      <c r="EV32">
        <v>185.9</v>
      </c>
      <c r="EW32">
        <v>9999</v>
      </c>
      <c r="EX32">
        <v>94</v>
      </c>
      <c r="EY32">
        <v>6519.3</v>
      </c>
      <c r="EZ32">
        <v>1.85991</v>
      </c>
      <c r="FA32">
        <v>1.8591599999999999</v>
      </c>
      <c r="FB32">
        <v>1.8647100000000001</v>
      </c>
      <c r="FC32">
        <v>1.8687100000000001</v>
      </c>
      <c r="FD32">
        <v>1.8635600000000001</v>
      </c>
      <c r="FE32">
        <v>1.86354</v>
      </c>
      <c r="FF32">
        <v>1.86355</v>
      </c>
      <c r="FG32">
        <v>1.8633999999999999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-3.323</v>
      </c>
      <c r="FV32">
        <v>-0.15870000000000001</v>
      </c>
      <c r="FW32">
        <v>-3.3237272727272398</v>
      </c>
      <c r="FX32">
        <v>0</v>
      </c>
      <c r="FY32">
        <v>0</v>
      </c>
      <c r="FZ32">
        <v>0</v>
      </c>
      <c r="GA32">
        <v>-0.15871000000000299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15.3</v>
      </c>
      <c r="GJ32">
        <v>15.2</v>
      </c>
      <c r="GK32">
        <v>1.0424800000000001</v>
      </c>
      <c r="GL32">
        <v>2.5793499999999998</v>
      </c>
      <c r="GM32">
        <v>1.4477500000000001</v>
      </c>
      <c r="GN32">
        <v>2.2997999999999998</v>
      </c>
      <c r="GO32">
        <v>1.5466299999999999</v>
      </c>
      <c r="GP32">
        <v>2.4401899999999999</v>
      </c>
      <c r="GQ32">
        <v>32.775799999999997</v>
      </c>
      <c r="GR32">
        <v>15.138999999999999</v>
      </c>
      <c r="GS32">
        <v>18</v>
      </c>
      <c r="GT32">
        <v>602.11400000000003</v>
      </c>
      <c r="GU32">
        <v>345.84699999999998</v>
      </c>
      <c r="GV32">
        <v>24.869199999999999</v>
      </c>
      <c r="GW32">
        <v>26.806799999999999</v>
      </c>
      <c r="GX32">
        <v>30.000399999999999</v>
      </c>
      <c r="GY32">
        <v>26.689299999999999</v>
      </c>
      <c r="GZ32">
        <v>26.661999999999999</v>
      </c>
      <c r="HA32">
        <v>20.8703</v>
      </c>
      <c r="HB32">
        <v>20</v>
      </c>
      <c r="HC32">
        <v>-30</v>
      </c>
      <c r="HD32">
        <v>24.789100000000001</v>
      </c>
      <c r="HE32">
        <v>402.02</v>
      </c>
      <c r="HF32">
        <v>0</v>
      </c>
      <c r="HG32">
        <v>100.06</v>
      </c>
      <c r="HH32">
        <v>93.151899999999998</v>
      </c>
    </row>
    <row r="33" spans="1:216" x14ac:dyDescent="0.2">
      <c r="A33">
        <v>15</v>
      </c>
      <c r="B33">
        <v>1690145147</v>
      </c>
      <c r="C33">
        <v>854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1690145147</v>
      </c>
      <c r="M33">
        <f t="shared" si="0"/>
        <v>1.1436404239042563E-3</v>
      </c>
      <c r="N33">
        <f t="shared" si="1"/>
        <v>1.1436404239042564</v>
      </c>
      <c r="O33">
        <f t="shared" si="2"/>
        <v>0.78444574021497659</v>
      </c>
      <c r="P33">
        <f t="shared" si="3"/>
        <v>400.05500000000001</v>
      </c>
      <c r="Q33">
        <f t="shared" si="4"/>
        <v>379.0560607860964</v>
      </c>
      <c r="R33">
        <f t="shared" si="5"/>
        <v>38.16798754671759</v>
      </c>
      <c r="S33">
        <f t="shared" si="6"/>
        <v>40.282416870835</v>
      </c>
      <c r="T33">
        <f t="shared" si="7"/>
        <v>9.5157483061003953E-2</v>
      </c>
      <c r="U33">
        <f t="shared" si="8"/>
        <v>2.9388151574163799</v>
      </c>
      <c r="V33">
        <f t="shared" si="9"/>
        <v>9.3478321379456414E-2</v>
      </c>
      <c r="W33">
        <f t="shared" si="10"/>
        <v>5.8572348802913149E-2</v>
      </c>
      <c r="X33">
        <f t="shared" si="11"/>
        <v>9.9318928420716066</v>
      </c>
      <c r="Y33">
        <f t="shared" si="12"/>
        <v>25.535551213569175</v>
      </c>
      <c r="Z33">
        <f t="shared" si="13"/>
        <v>24.995999999999999</v>
      </c>
      <c r="AA33">
        <f t="shared" si="14"/>
        <v>3.1789193910342792</v>
      </c>
      <c r="AB33">
        <f t="shared" si="15"/>
        <v>59.427681167449805</v>
      </c>
      <c r="AC33">
        <f t="shared" si="16"/>
        <v>1.9785714633908997</v>
      </c>
      <c r="AD33">
        <f t="shared" si="17"/>
        <v>3.3293768569159963</v>
      </c>
      <c r="AE33">
        <f t="shared" si="18"/>
        <v>1.2003479276433795</v>
      </c>
      <c r="AF33">
        <f t="shared" si="19"/>
        <v>-50.434542694177708</v>
      </c>
      <c r="AG33">
        <f t="shared" si="20"/>
        <v>123.24845561216334</v>
      </c>
      <c r="AH33">
        <f t="shared" si="21"/>
        <v>8.9053686739864535</v>
      </c>
      <c r="AI33">
        <f t="shared" si="22"/>
        <v>91.651174434043696</v>
      </c>
      <c r="AJ33">
        <v>18</v>
      </c>
      <c r="AK33">
        <v>3</v>
      </c>
      <c r="AL33">
        <f t="shared" si="23"/>
        <v>1</v>
      </c>
      <c r="AM33">
        <f t="shared" si="24"/>
        <v>0</v>
      </c>
      <c r="AN33">
        <f t="shared" si="25"/>
        <v>53376.465858386699</v>
      </c>
      <c r="AO33">
        <f t="shared" si="26"/>
        <v>60.049599999999998</v>
      </c>
      <c r="AP33">
        <f t="shared" si="27"/>
        <v>50.621962799000833</v>
      </c>
      <c r="AQ33">
        <f t="shared" si="28"/>
        <v>0.84300249791840132</v>
      </c>
      <c r="AR33">
        <f t="shared" si="29"/>
        <v>0.16539482098251457</v>
      </c>
      <c r="AS33">
        <v>1690145147</v>
      </c>
      <c r="AT33">
        <v>400.05500000000001</v>
      </c>
      <c r="AU33">
        <v>401.29700000000003</v>
      </c>
      <c r="AV33">
        <v>19.649699999999999</v>
      </c>
      <c r="AW33">
        <v>18.528500000000001</v>
      </c>
      <c r="AX33">
        <v>403.37900000000002</v>
      </c>
      <c r="AY33">
        <v>19.808399999999999</v>
      </c>
      <c r="AZ33">
        <v>599.98299999999995</v>
      </c>
      <c r="BA33">
        <v>100.592</v>
      </c>
      <c r="BB33">
        <v>0.10019699999999999</v>
      </c>
      <c r="BC33">
        <v>25.773900000000001</v>
      </c>
      <c r="BD33">
        <v>24.995999999999999</v>
      </c>
      <c r="BE33">
        <v>999.9</v>
      </c>
      <c r="BF33">
        <v>0</v>
      </c>
      <c r="BG33">
        <v>0</v>
      </c>
      <c r="BH33">
        <v>9993.75</v>
      </c>
      <c r="BI33">
        <v>0</v>
      </c>
      <c r="BJ33">
        <v>1081.48</v>
      </c>
      <c r="BK33">
        <v>-1.2424299999999999</v>
      </c>
      <c r="BL33">
        <v>408.07299999999998</v>
      </c>
      <c r="BM33">
        <v>408.87299999999999</v>
      </c>
      <c r="BN33">
        <v>1.1212500000000001</v>
      </c>
      <c r="BO33">
        <v>401.29700000000003</v>
      </c>
      <c r="BP33">
        <v>18.528500000000001</v>
      </c>
      <c r="BQ33">
        <v>1.97661</v>
      </c>
      <c r="BR33">
        <v>1.86382</v>
      </c>
      <c r="BS33">
        <v>17.258199999999999</v>
      </c>
      <c r="BT33">
        <v>16.332599999999999</v>
      </c>
      <c r="BU33">
        <v>60.049599999999998</v>
      </c>
      <c r="BV33">
        <v>0.89998</v>
      </c>
      <c r="BW33">
        <v>0.10002</v>
      </c>
      <c r="BX33">
        <v>0</v>
      </c>
      <c r="BY33">
        <v>2.4304999999999999</v>
      </c>
      <c r="BZ33">
        <v>0</v>
      </c>
      <c r="CA33">
        <v>1911.38</v>
      </c>
      <c r="CB33">
        <v>463.54599999999999</v>
      </c>
      <c r="CC33">
        <v>34.561999999999998</v>
      </c>
      <c r="CD33">
        <v>39.375</v>
      </c>
      <c r="CE33">
        <v>37.25</v>
      </c>
      <c r="CF33">
        <v>37.75</v>
      </c>
      <c r="CG33">
        <v>35.625</v>
      </c>
      <c r="CH33">
        <v>54.04</v>
      </c>
      <c r="CI33">
        <v>6.01</v>
      </c>
      <c r="CJ33">
        <v>0</v>
      </c>
      <c r="CK33">
        <v>1690145159</v>
      </c>
      <c r="CL33">
        <v>0</v>
      </c>
      <c r="CM33">
        <v>1690144173.0999999</v>
      </c>
      <c r="CN33" t="s">
        <v>350</v>
      </c>
      <c r="CO33">
        <v>1690144170.0999999</v>
      </c>
      <c r="CP33">
        <v>1690144173.0999999</v>
      </c>
      <c r="CQ33">
        <v>20</v>
      </c>
      <c r="CR33">
        <v>0.17799999999999999</v>
      </c>
      <c r="CS33">
        <v>1.0999999999999999E-2</v>
      </c>
      <c r="CT33">
        <v>-3.3239999999999998</v>
      </c>
      <c r="CU33">
        <v>-0.159</v>
      </c>
      <c r="CV33">
        <v>413</v>
      </c>
      <c r="CW33">
        <v>18</v>
      </c>
      <c r="CX33">
        <v>0.06</v>
      </c>
      <c r="CY33">
        <v>0.04</v>
      </c>
      <c r="CZ33">
        <v>0.88947061687060502</v>
      </c>
      <c r="DA33">
        <v>-0.19670849114342401</v>
      </c>
      <c r="DB33">
        <v>7.3302724505230704E-2</v>
      </c>
      <c r="DC33">
        <v>1</v>
      </c>
      <c r="DD33">
        <v>401.422476190476</v>
      </c>
      <c r="DE33">
        <v>-0.120545454545397</v>
      </c>
      <c r="DF33">
        <v>5.3356500070498698E-2</v>
      </c>
      <c r="DG33">
        <v>-1</v>
      </c>
      <c r="DH33">
        <v>60.016947619047599</v>
      </c>
      <c r="DI33">
        <v>-0.103385377910003</v>
      </c>
      <c r="DJ33">
        <v>7.1920290659985606E-2</v>
      </c>
      <c r="DK33">
        <v>1</v>
      </c>
      <c r="DL33">
        <v>2</v>
      </c>
      <c r="DM33">
        <v>2</v>
      </c>
      <c r="DN33" t="s">
        <v>351</v>
      </c>
      <c r="DO33">
        <v>3.2349000000000001</v>
      </c>
      <c r="DP33">
        <v>2.8403299999999998</v>
      </c>
      <c r="DQ33">
        <v>9.6907199999999999E-2</v>
      </c>
      <c r="DR33">
        <v>9.6057799999999999E-2</v>
      </c>
      <c r="DS33">
        <v>0.105222</v>
      </c>
      <c r="DT33">
        <v>9.8356600000000002E-2</v>
      </c>
      <c r="DU33">
        <v>26206.400000000001</v>
      </c>
      <c r="DV33">
        <v>27212.799999999999</v>
      </c>
      <c r="DW33">
        <v>27171.8</v>
      </c>
      <c r="DX33">
        <v>28269.599999999999</v>
      </c>
      <c r="DY33">
        <v>32035.3</v>
      </c>
      <c r="DZ33">
        <v>33946.300000000003</v>
      </c>
      <c r="EA33">
        <v>36310.400000000001</v>
      </c>
      <c r="EB33">
        <v>38312.800000000003</v>
      </c>
      <c r="EC33">
        <v>2.19475</v>
      </c>
      <c r="ED33">
        <v>1.61775</v>
      </c>
      <c r="EE33">
        <v>3.0606999999999999E-2</v>
      </c>
      <c r="EF33">
        <v>0</v>
      </c>
      <c r="EG33">
        <v>24.493600000000001</v>
      </c>
      <c r="EH33">
        <v>999.9</v>
      </c>
      <c r="EI33">
        <v>50.725999999999999</v>
      </c>
      <c r="EJ33">
        <v>30.494</v>
      </c>
      <c r="EK33">
        <v>22.101700000000001</v>
      </c>
      <c r="EL33">
        <v>62.5837</v>
      </c>
      <c r="EM33">
        <v>36.670699999999997</v>
      </c>
      <c r="EN33">
        <v>1</v>
      </c>
      <c r="EO33">
        <v>-2.6372E-2</v>
      </c>
      <c r="EP33">
        <v>0.15382100000000001</v>
      </c>
      <c r="EQ33">
        <v>19.986499999999999</v>
      </c>
      <c r="ER33">
        <v>5.2172900000000002</v>
      </c>
      <c r="ES33">
        <v>11.9261</v>
      </c>
      <c r="ET33">
        <v>4.9552500000000004</v>
      </c>
      <c r="EU33">
        <v>3.2970000000000002</v>
      </c>
      <c r="EV33">
        <v>185.9</v>
      </c>
      <c r="EW33">
        <v>9999</v>
      </c>
      <c r="EX33">
        <v>94.1</v>
      </c>
      <c r="EY33">
        <v>6520.7</v>
      </c>
      <c r="EZ33">
        <v>1.85995</v>
      </c>
      <c r="FA33">
        <v>1.8591800000000001</v>
      </c>
      <c r="FB33">
        <v>1.8647199999999999</v>
      </c>
      <c r="FC33">
        <v>1.8687100000000001</v>
      </c>
      <c r="FD33">
        <v>1.8635600000000001</v>
      </c>
      <c r="FE33">
        <v>1.86355</v>
      </c>
      <c r="FF33">
        <v>1.8635600000000001</v>
      </c>
      <c r="FG33">
        <v>1.8633999999999999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-3.3239999999999998</v>
      </c>
      <c r="FV33">
        <v>-0.15870000000000001</v>
      </c>
      <c r="FW33">
        <v>-3.3237272727272398</v>
      </c>
      <c r="FX33">
        <v>0</v>
      </c>
      <c r="FY33">
        <v>0</v>
      </c>
      <c r="FZ33">
        <v>0</v>
      </c>
      <c r="GA33">
        <v>-0.15871000000000299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16.3</v>
      </c>
      <c r="GJ33">
        <v>16.2</v>
      </c>
      <c r="GK33">
        <v>1.0412600000000001</v>
      </c>
      <c r="GL33">
        <v>2.5769000000000002</v>
      </c>
      <c r="GM33">
        <v>1.4489700000000001</v>
      </c>
      <c r="GN33">
        <v>2.2985799999999998</v>
      </c>
      <c r="GO33">
        <v>1.5466299999999999</v>
      </c>
      <c r="GP33">
        <v>2.3718300000000001</v>
      </c>
      <c r="GQ33">
        <v>32.8202</v>
      </c>
      <c r="GR33">
        <v>15.1302</v>
      </c>
      <c r="GS33">
        <v>18</v>
      </c>
      <c r="GT33">
        <v>602.54600000000005</v>
      </c>
      <c r="GU33">
        <v>345.36599999999999</v>
      </c>
      <c r="GV33">
        <v>24.859000000000002</v>
      </c>
      <c r="GW33">
        <v>26.852699999999999</v>
      </c>
      <c r="GX33">
        <v>30.000299999999999</v>
      </c>
      <c r="GY33">
        <v>26.731200000000001</v>
      </c>
      <c r="GZ33">
        <v>26.704799999999999</v>
      </c>
      <c r="HA33">
        <v>20.841899999999999</v>
      </c>
      <c r="HB33">
        <v>20</v>
      </c>
      <c r="HC33">
        <v>-30</v>
      </c>
      <c r="HD33">
        <v>24.8385</v>
      </c>
      <c r="HE33">
        <v>401.48</v>
      </c>
      <c r="HF33">
        <v>0</v>
      </c>
      <c r="HG33">
        <v>100.054</v>
      </c>
      <c r="HH33">
        <v>93.150899999999993</v>
      </c>
    </row>
    <row r="34" spans="1:216" x14ac:dyDescent="0.2">
      <c r="A34">
        <v>16</v>
      </c>
      <c r="B34">
        <v>1690145208</v>
      </c>
      <c r="C34">
        <v>915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1690145208</v>
      </c>
      <c r="M34">
        <f t="shared" si="0"/>
        <v>1.108562168664138E-3</v>
      </c>
      <c r="N34">
        <f t="shared" si="1"/>
        <v>1.108562168664138</v>
      </c>
      <c r="O34">
        <f t="shared" si="2"/>
        <v>0.39940492060441696</v>
      </c>
      <c r="P34">
        <f t="shared" si="3"/>
        <v>400.02300000000002</v>
      </c>
      <c r="Q34">
        <f t="shared" si="4"/>
        <v>385.3494236952497</v>
      </c>
      <c r="R34">
        <f t="shared" si="5"/>
        <v>38.801554845995852</v>
      </c>
      <c r="S34">
        <f t="shared" si="6"/>
        <v>40.279064713056002</v>
      </c>
      <c r="T34">
        <f t="shared" si="7"/>
        <v>9.237705480505555E-2</v>
      </c>
      <c r="U34">
        <f t="shared" si="8"/>
        <v>2.9388151574163799</v>
      </c>
      <c r="V34">
        <f t="shared" si="9"/>
        <v>9.0793707075793081E-2</v>
      </c>
      <c r="W34">
        <f t="shared" si="10"/>
        <v>5.68860638932649E-2</v>
      </c>
      <c r="X34">
        <f t="shared" si="11"/>
        <v>8.2712946104139142</v>
      </c>
      <c r="Y34">
        <f t="shared" si="12"/>
        <v>25.484974327545306</v>
      </c>
      <c r="Z34">
        <f t="shared" si="13"/>
        <v>24.967099999999999</v>
      </c>
      <c r="AA34">
        <f t="shared" si="14"/>
        <v>3.173446096442142</v>
      </c>
      <c r="AB34">
        <f t="shared" si="15"/>
        <v>59.510128673761308</v>
      </c>
      <c r="AC34">
        <f t="shared" si="16"/>
        <v>1.9754637675808</v>
      </c>
      <c r="AD34">
        <f t="shared" si="17"/>
        <v>3.3195420873821844</v>
      </c>
      <c r="AE34">
        <f t="shared" si="18"/>
        <v>1.197982328861342</v>
      </c>
      <c r="AF34">
        <f t="shared" si="19"/>
        <v>-48.887591638088487</v>
      </c>
      <c r="AG34">
        <f t="shared" si="20"/>
        <v>119.92127015406395</v>
      </c>
      <c r="AH34">
        <f t="shared" si="21"/>
        <v>8.6615286975226446</v>
      </c>
      <c r="AI34">
        <f t="shared" si="22"/>
        <v>87.966501823912012</v>
      </c>
      <c r="AJ34">
        <v>19</v>
      </c>
      <c r="AK34">
        <v>3</v>
      </c>
      <c r="AL34">
        <f t="shared" si="23"/>
        <v>1</v>
      </c>
      <c r="AM34">
        <f t="shared" si="24"/>
        <v>0</v>
      </c>
      <c r="AN34">
        <f t="shared" si="25"/>
        <v>53385.382067483843</v>
      </c>
      <c r="AO34">
        <f t="shared" si="26"/>
        <v>50.004199999999997</v>
      </c>
      <c r="AP34">
        <f t="shared" si="27"/>
        <v>42.15411053389321</v>
      </c>
      <c r="AQ34">
        <f t="shared" si="28"/>
        <v>0.84301139772045575</v>
      </c>
      <c r="AR34">
        <f t="shared" si="29"/>
        <v>0.16541199760047987</v>
      </c>
      <c r="AS34">
        <v>1690145208</v>
      </c>
      <c r="AT34">
        <v>400.02300000000002</v>
      </c>
      <c r="AU34">
        <v>400.86599999999999</v>
      </c>
      <c r="AV34">
        <v>19.6189</v>
      </c>
      <c r="AW34">
        <v>18.5319</v>
      </c>
      <c r="AX34">
        <v>403.346</v>
      </c>
      <c r="AY34">
        <v>19.7776</v>
      </c>
      <c r="AZ34">
        <v>599.89700000000005</v>
      </c>
      <c r="BA34">
        <v>100.592</v>
      </c>
      <c r="BB34">
        <v>9.9872000000000002E-2</v>
      </c>
      <c r="BC34">
        <v>25.724</v>
      </c>
      <c r="BD34">
        <v>24.967099999999999</v>
      </c>
      <c r="BE34">
        <v>999.9</v>
      </c>
      <c r="BF34">
        <v>0</v>
      </c>
      <c r="BG34">
        <v>0</v>
      </c>
      <c r="BH34">
        <v>9993.75</v>
      </c>
      <c r="BI34">
        <v>0</v>
      </c>
      <c r="BJ34">
        <v>962.68</v>
      </c>
      <c r="BK34">
        <v>-0.84298700000000004</v>
      </c>
      <c r="BL34">
        <v>408.02800000000002</v>
      </c>
      <c r="BM34">
        <v>408.435</v>
      </c>
      <c r="BN34">
        <v>1.08704</v>
      </c>
      <c r="BO34">
        <v>400.86599999999999</v>
      </c>
      <c r="BP34">
        <v>18.5319</v>
      </c>
      <c r="BQ34">
        <v>1.9735100000000001</v>
      </c>
      <c r="BR34">
        <v>1.86416</v>
      </c>
      <c r="BS34">
        <v>17.2334</v>
      </c>
      <c r="BT34">
        <v>16.3354</v>
      </c>
      <c r="BU34">
        <v>50.004199999999997</v>
      </c>
      <c r="BV34">
        <v>0.89970099999999997</v>
      </c>
      <c r="BW34">
        <v>0.100299</v>
      </c>
      <c r="BX34">
        <v>0</v>
      </c>
      <c r="BY34">
        <v>2.1261000000000001</v>
      </c>
      <c r="BZ34">
        <v>0</v>
      </c>
      <c r="CA34">
        <v>1584.34</v>
      </c>
      <c r="CB34">
        <v>385.971</v>
      </c>
      <c r="CC34">
        <v>34.311999999999998</v>
      </c>
      <c r="CD34">
        <v>39.186999999999998</v>
      </c>
      <c r="CE34">
        <v>37</v>
      </c>
      <c r="CF34">
        <v>37.625</v>
      </c>
      <c r="CG34">
        <v>35.375</v>
      </c>
      <c r="CH34">
        <v>44.99</v>
      </c>
      <c r="CI34">
        <v>5.0199999999999996</v>
      </c>
      <c r="CJ34">
        <v>0</v>
      </c>
      <c r="CK34">
        <v>1690145220.2</v>
      </c>
      <c r="CL34">
        <v>0</v>
      </c>
      <c r="CM34">
        <v>1690144173.0999999</v>
      </c>
      <c r="CN34" t="s">
        <v>350</v>
      </c>
      <c r="CO34">
        <v>1690144170.0999999</v>
      </c>
      <c r="CP34">
        <v>1690144173.0999999</v>
      </c>
      <c r="CQ34">
        <v>20</v>
      </c>
      <c r="CR34">
        <v>0.17799999999999999</v>
      </c>
      <c r="CS34">
        <v>1.0999999999999999E-2</v>
      </c>
      <c r="CT34">
        <v>-3.3239999999999998</v>
      </c>
      <c r="CU34">
        <v>-0.159</v>
      </c>
      <c r="CV34">
        <v>413</v>
      </c>
      <c r="CW34">
        <v>18</v>
      </c>
      <c r="CX34">
        <v>0.06</v>
      </c>
      <c r="CY34">
        <v>0.04</v>
      </c>
      <c r="CZ34">
        <v>0.38624136079917998</v>
      </c>
      <c r="DA34">
        <v>-0.25724949561310401</v>
      </c>
      <c r="DB34">
        <v>5.9540235354814702E-2</v>
      </c>
      <c r="DC34">
        <v>1</v>
      </c>
      <c r="DD34">
        <v>400.88585714285699</v>
      </c>
      <c r="DE34">
        <v>-0.40316883116878199</v>
      </c>
      <c r="DF34">
        <v>7.5642823418317906E-2</v>
      </c>
      <c r="DG34">
        <v>-1</v>
      </c>
      <c r="DH34">
        <v>50.000457142857101</v>
      </c>
      <c r="DI34">
        <v>9.2191257052269601E-3</v>
      </c>
      <c r="DJ34">
        <v>7.5317468680482997E-3</v>
      </c>
      <c r="DK34">
        <v>1</v>
      </c>
      <c r="DL34">
        <v>2</v>
      </c>
      <c r="DM34">
        <v>2</v>
      </c>
      <c r="DN34" t="s">
        <v>351</v>
      </c>
      <c r="DO34">
        <v>3.2346599999999999</v>
      </c>
      <c r="DP34">
        <v>2.84</v>
      </c>
      <c r="DQ34">
        <v>9.6890000000000004E-2</v>
      </c>
      <c r="DR34">
        <v>9.59676E-2</v>
      </c>
      <c r="DS34">
        <v>0.10509599999999999</v>
      </c>
      <c r="DT34">
        <v>9.8359100000000005E-2</v>
      </c>
      <c r="DU34">
        <v>26205.5</v>
      </c>
      <c r="DV34">
        <v>27212.7</v>
      </c>
      <c r="DW34">
        <v>27170.6</v>
      </c>
      <c r="DX34">
        <v>28266.9</v>
      </c>
      <c r="DY34">
        <v>32038.799999999999</v>
      </c>
      <c r="DZ34">
        <v>33943.199999999997</v>
      </c>
      <c r="EA34">
        <v>36309</v>
      </c>
      <c r="EB34">
        <v>38309.300000000003</v>
      </c>
      <c r="EC34">
        <v>2.1935199999999999</v>
      </c>
      <c r="ED34">
        <v>1.6169800000000001</v>
      </c>
      <c r="EE34">
        <v>2.78354E-2</v>
      </c>
      <c r="EF34">
        <v>0</v>
      </c>
      <c r="EG34">
        <v>24.510200000000001</v>
      </c>
      <c r="EH34">
        <v>999.9</v>
      </c>
      <c r="EI34">
        <v>50.664999999999999</v>
      </c>
      <c r="EJ34">
        <v>30.524000000000001</v>
      </c>
      <c r="EK34">
        <v>22.113900000000001</v>
      </c>
      <c r="EL34">
        <v>62.813699999999997</v>
      </c>
      <c r="EM34">
        <v>36.730800000000002</v>
      </c>
      <c r="EN34">
        <v>1</v>
      </c>
      <c r="EO34">
        <v>-8.6618399999999998E-2</v>
      </c>
      <c r="EP34">
        <v>0.25397900000000001</v>
      </c>
      <c r="EQ34">
        <v>19.986699999999999</v>
      </c>
      <c r="ER34">
        <v>5.2166899999999998</v>
      </c>
      <c r="ES34">
        <v>11.9261</v>
      </c>
      <c r="ET34">
        <v>4.9554</v>
      </c>
      <c r="EU34">
        <v>3.29705</v>
      </c>
      <c r="EV34">
        <v>185.9</v>
      </c>
      <c r="EW34">
        <v>9999</v>
      </c>
      <c r="EX34">
        <v>94.1</v>
      </c>
      <c r="EY34">
        <v>6521.8</v>
      </c>
      <c r="EZ34">
        <v>1.8599000000000001</v>
      </c>
      <c r="FA34">
        <v>1.8591599999999999</v>
      </c>
      <c r="FB34">
        <v>1.8646799999999999</v>
      </c>
      <c r="FC34">
        <v>1.8687199999999999</v>
      </c>
      <c r="FD34">
        <v>1.8635600000000001</v>
      </c>
      <c r="FE34">
        <v>1.86354</v>
      </c>
      <c r="FF34">
        <v>1.8635600000000001</v>
      </c>
      <c r="FG34">
        <v>1.8633999999999999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-3.323</v>
      </c>
      <c r="FV34">
        <v>-0.15870000000000001</v>
      </c>
      <c r="FW34">
        <v>-3.3237272727272398</v>
      </c>
      <c r="FX34">
        <v>0</v>
      </c>
      <c r="FY34">
        <v>0</v>
      </c>
      <c r="FZ34">
        <v>0</v>
      </c>
      <c r="GA34">
        <v>-0.15871000000000299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17.3</v>
      </c>
      <c r="GJ34">
        <v>17.2</v>
      </c>
      <c r="GK34">
        <v>1.0400400000000001</v>
      </c>
      <c r="GL34">
        <v>2.5793499999999998</v>
      </c>
      <c r="GM34">
        <v>1.4477500000000001</v>
      </c>
      <c r="GN34">
        <v>2.3010299999999999</v>
      </c>
      <c r="GO34">
        <v>1.5466299999999999</v>
      </c>
      <c r="GP34">
        <v>2.4279799999999998</v>
      </c>
      <c r="GQ34">
        <v>32.8202</v>
      </c>
      <c r="GR34">
        <v>15.1302</v>
      </c>
      <c r="GS34">
        <v>18</v>
      </c>
      <c r="GT34">
        <v>602.17899999999997</v>
      </c>
      <c r="GU34">
        <v>345.22199999999998</v>
      </c>
      <c r="GV34">
        <v>24.853899999999999</v>
      </c>
      <c r="GW34">
        <v>26.9026</v>
      </c>
      <c r="GX34">
        <v>30.000299999999999</v>
      </c>
      <c r="GY34">
        <v>26.776499999999999</v>
      </c>
      <c r="GZ34">
        <v>26.750399999999999</v>
      </c>
      <c r="HA34">
        <v>20.818999999999999</v>
      </c>
      <c r="HB34">
        <v>20</v>
      </c>
      <c r="HC34">
        <v>-30</v>
      </c>
      <c r="HD34">
        <v>24.869700000000002</v>
      </c>
      <c r="HE34">
        <v>400.88099999999997</v>
      </c>
      <c r="HF34">
        <v>0</v>
      </c>
      <c r="HG34">
        <v>100.05</v>
      </c>
      <c r="HH34">
        <v>93.142200000000003</v>
      </c>
    </row>
    <row r="35" spans="1:216" x14ac:dyDescent="0.2">
      <c r="A35">
        <v>17</v>
      </c>
      <c r="B35">
        <v>1690145269</v>
      </c>
      <c r="C35">
        <v>976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1690145269</v>
      </c>
      <c r="M35">
        <f t="shared" si="0"/>
        <v>1.0895439903948778E-3</v>
      </c>
      <c r="N35">
        <f t="shared" si="1"/>
        <v>1.0895439903948778</v>
      </c>
      <c r="O35">
        <f t="shared" si="2"/>
        <v>-0.72090917422118939</v>
      </c>
      <c r="P35">
        <f t="shared" si="3"/>
        <v>400.08100000000002</v>
      </c>
      <c r="Q35">
        <f t="shared" si="4"/>
        <v>405.12266174609982</v>
      </c>
      <c r="R35">
        <f t="shared" si="5"/>
        <v>40.792201599064057</v>
      </c>
      <c r="S35">
        <f t="shared" si="6"/>
        <v>40.284551690133306</v>
      </c>
      <c r="T35">
        <f t="shared" si="7"/>
        <v>9.0892184866508643E-2</v>
      </c>
      <c r="U35">
        <f t="shared" si="8"/>
        <v>2.9386869168799992</v>
      </c>
      <c r="V35">
        <f t="shared" si="9"/>
        <v>8.9358808439895451E-2</v>
      </c>
      <c r="W35">
        <f t="shared" si="10"/>
        <v>5.5984868300583211E-2</v>
      </c>
      <c r="X35">
        <f t="shared" si="11"/>
        <v>4.9843747262110156</v>
      </c>
      <c r="Y35">
        <f t="shared" si="12"/>
        <v>25.393843130978166</v>
      </c>
      <c r="Z35">
        <f t="shared" si="13"/>
        <v>24.937000000000001</v>
      </c>
      <c r="AA35">
        <f t="shared" si="14"/>
        <v>3.1677542939781396</v>
      </c>
      <c r="AB35">
        <f t="shared" si="15"/>
        <v>59.65754274298574</v>
      </c>
      <c r="AC35">
        <f t="shared" si="16"/>
        <v>1.9713684649111198</v>
      </c>
      <c r="AD35">
        <f t="shared" si="17"/>
        <v>3.3044747977704874</v>
      </c>
      <c r="AE35">
        <f t="shared" si="18"/>
        <v>1.1963858290670197</v>
      </c>
      <c r="AF35">
        <f t="shared" si="19"/>
        <v>-48.04888997641411</v>
      </c>
      <c r="AG35">
        <f t="shared" si="20"/>
        <v>112.5331763813314</v>
      </c>
      <c r="AH35">
        <f t="shared" si="21"/>
        <v>8.1238997349592221</v>
      </c>
      <c r="AI35">
        <f t="shared" si="22"/>
        <v>77.592560866087524</v>
      </c>
      <c r="AJ35">
        <v>18</v>
      </c>
      <c r="AK35">
        <v>3</v>
      </c>
      <c r="AL35">
        <f t="shared" si="23"/>
        <v>1</v>
      </c>
      <c r="AM35">
        <f t="shared" si="24"/>
        <v>0</v>
      </c>
      <c r="AN35">
        <f t="shared" si="25"/>
        <v>53395.332739881123</v>
      </c>
      <c r="AO35">
        <f t="shared" si="26"/>
        <v>30.141999999999999</v>
      </c>
      <c r="AP35">
        <f t="shared" si="27"/>
        <v>25.409285972130057</v>
      </c>
      <c r="AQ35">
        <f t="shared" si="28"/>
        <v>0.84298606502986062</v>
      </c>
      <c r="AR35">
        <f t="shared" si="29"/>
        <v>0.16536310550763106</v>
      </c>
      <c r="AS35">
        <v>1690145269</v>
      </c>
      <c r="AT35">
        <v>400.08100000000002</v>
      </c>
      <c r="AU35">
        <v>399.79599999999999</v>
      </c>
      <c r="AV35">
        <v>19.578399999999998</v>
      </c>
      <c r="AW35">
        <v>18.510200000000001</v>
      </c>
      <c r="AX35">
        <v>403.40499999999997</v>
      </c>
      <c r="AY35">
        <v>19.737200000000001</v>
      </c>
      <c r="AZ35">
        <v>600.00699999999995</v>
      </c>
      <c r="BA35">
        <v>100.59099999999999</v>
      </c>
      <c r="BB35">
        <v>9.9989300000000003E-2</v>
      </c>
      <c r="BC35">
        <v>25.647300000000001</v>
      </c>
      <c r="BD35">
        <v>24.937000000000001</v>
      </c>
      <c r="BE35">
        <v>999.9</v>
      </c>
      <c r="BF35">
        <v>0</v>
      </c>
      <c r="BG35">
        <v>0</v>
      </c>
      <c r="BH35">
        <v>9993.1200000000008</v>
      </c>
      <c r="BI35">
        <v>0</v>
      </c>
      <c r="BJ35">
        <v>785.25400000000002</v>
      </c>
      <c r="BK35">
        <v>0.284943</v>
      </c>
      <c r="BL35">
        <v>408.07100000000003</v>
      </c>
      <c r="BM35">
        <v>407.33600000000001</v>
      </c>
      <c r="BN35">
        <v>1.06823</v>
      </c>
      <c r="BO35">
        <v>399.79599999999999</v>
      </c>
      <c r="BP35">
        <v>18.510200000000001</v>
      </c>
      <c r="BQ35">
        <v>1.9694100000000001</v>
      </c>
      <c r="BR35">
        <v>1.8619600000000001</v>
      </c>
      <c r="BS35">
        <v>17.200600000000001</v>
      </c>
      <c r="BT35">
        <v>16.3169</v>
      </c>
      <c r="BU35">
        <v>30.141999999999999</v>
      </c>
      <c r="BV35">
        <v>0.90035699999999996</v>
      </c>
      <c r="BW35">
        <v>9.9642999999999995E-2</v>
      </c>
      <c r="BX35">
        <v>0</v>
      </c>
      <c r="BY35">
        <v>2.1579000000000002</v>
      </c>
      <c r="BZ35">
        <v>0</v>
      </c>
      <c r="CA35">
        <v>1122.82</v>
      </c>
      <c r="CB35">
        <v>232.70099999999999</v>
      </c>
      <c r="CC35">
        <v>34</v>
      </c>
      <c r="CD35">
        <v>38.936999999999998</v>
      </c>
      <c r="CE35">
        <v>36.75</v>
      </c>
      <c r="CF35">
        <v>37.375</v>
      </c>
      <c r="CG35">
        <v>35.125</v>
      </c>
      <c r="CH35">
        <v>27.14</v>
      </c>
      <c r="CI35">
        <v>3</v>
      </c>
      <c r="CJ35">
        <v>0</v>
      </c>
      <c r="CK35">
        <v>1690145281.4000001</v>
      </c>
      <c r="CL35">
        <v>0</v>
      </c>
      <c r="CM35">
        <v>1690144173.0999999</v>
      </c>
      <c r="CN35" t="s">
        <v>350</v>
      </c>
      <c r="CO35">
        <v>1690144170.0999999</v>
      </c>
      <c r="CP35">
        <v>1690144173.0999999</v>
      </c>
      <c r="CQ35">
        <v>20</v>
      </c>
      <c r="CR35">
        <v>0.17799999999999999</v>
      </c>
      <c r="CS35">
        <v>1.0999999999999999E-2</v>
      </c>
      <c r="CT35">
        <v>-3.3239999999999998</v>
      </c>
      <c r="CU35">
        <v>-0.159</v>
      </c>
      <c r="CV35">
        <v>413</v>
      </c>
      <c r="CW35">
        <v>18</v>
      </c>
      <c r="CX35">
        <v>0.06</v>
      </c>
      <c r="CY35">
        <v>0.04</v>
      </c>
      <c r="CZ35">
        <v>-0.79238697504153799</v>
      </c>
      <c r="DA35">
        <v>-0.37416331455639401</v>
      </c>
      <c r="DB35">
        <v>4.6709057251642198E-2</v>
      </c>
      <c r="DC35">
        <v>1</v>
      </c>
      <c r="DD35">
        <v>399.77604761904797</v>
      </c>
      <c r="DE35">
        <v>-0.76644155844142803</v>
      </c>
      <c r="DF35">
        <v>8.5680178399214102E-2</v>
      </c>
      <c r="DG35">
        <v>-1</v>
      </c>
      <c r="DH35">
        <v>30.035547619047598</v>
      </c>
      <c r="DI35">
        <v>0.45973251331347798</v>
      </c>
      <c r="DJ35">
        <v>0.148648837129812</v>
      </c>
      <c r="DK35">
        <v>1</v>
      </c>
      <c r="DL35">
        <v>2</v>
      </c>
      <c r="DM35">
        <v>2</v>
      </c>
      <c r="DN35" t="s">
        <v>351</v>
      </c>
      <c r="DO35">
        <v>3.2348699999999999</v>
      </c>
      <c r="DP35">
        <v>2.8401100000000001</v>
      </c>
      <c r="DQ35">
        <v>9.6890799999999999E-2</v>
      </c>
      <c r="DR35">
        <v>9.5762200000000006E-2</v>
      </c>
      <c r="DS35">
        <v>0.104933</v>
      </c>
      <c r="DT35">
        <v>9.8269499999999996E-2</v>
      </c>
      <c r="DU35">
        <v>26204.5</v>
      </c>
      <c r="DV35">
        <v>27217.5</v>
      </c>
      <c r="DW35">
        <v>27169.599999999999</v>
      </c>
      <c r="DX35">
        <v>28265.599999999999</v>
      </c>
      <c r="DY35">
        <v>32043.3</v>
      </c>
      <c r="DZ35">
        <v>33944.6</v>
      </c>
      <c r="EA35">
        <v>36307.4</v>
      </c>
      <c r="EB35">
        <v>38307</v>
      </c>
      <c r="EC35">
        <v>2.1936499999999999</v>
      </c>
      <c r="ED35">
        <v>1.6163700000000001</v>
      </c>
      <c r="EE35">
        <v>3.01972E-2</v>
      </c>
      <c r="EF35">
        <v>0</v>
      </c>
      <c r="EG35">
        <v>24.441299999999998</v>
      </c>
      <c r="EH35">
        <v>999.9</v>
      </c>
      <c r="EI35">
        <v>50.573999999999998</v>
      </c>
      <c r="EJ35">
        <v>30.533999999999999</v>
      </c>
      <c r="EK35">
        <v>22.086400000000001</v>
      </c>
      <c r="EL35">
        <v>62.773699999999998</v>
      </c>
      <c r="EM35">
        <v>36.618600000000001</v>
      </c>
      <c r="EN35">
        <v>1</v>
      </c>
      <c r="EO35">
        <v>-1.9743400000000001E-2</v>
      </c>
      <c r="EP35">
        <v>-0.34407100000000002</v>
      </c>
      <c r="EQ35">
        <v>19.984500000000001</v>
      </c>
      <c r="ER35">
        <v>5.2168400000000004</v>
      </c>
      <c r="ES35">
        <v>11.9261</v>
      </c>
      <c r="ET35">
        <v>4.9548500000000004</v>
      </c>
      <c r="EU35">
        <v>3.2970799999999998</v>
      </c>
      <c r="EV35">
        <v>185.9</v>
      </c>
      <c r="EW35">
        <v>9999</v>
      </c>
      <c r="EX35">
        <v>94.1</v>
      </c>
      <c r="EY35">
        <v>6523.2</v>
      </c>
      <c r="EZ35">
        <v>1.85995</v>
      </c>
      <c r="FA35">
        <v>1.8591500000000001</v>
      </c>
      <c r="FB35">
        <v>1.86467</v>
      </c>
      <c r="FC35">
        <v>1.8687</v>
      </c>
      <c r="FD35">
        <v>1.8635600000000001</v>
      </c>
      <c r="FE35">
        <v>1.86355</v>
      </c>
      <c r="FF35">
        <v>1.8635600000000001</v>
      </c>
      <c r="FG35">
        <v>1.8633999999999999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-3.3239999999999998</v>
      </c>
      <c r="FV35">
        <v>-0.1588</v>
      </c>
      <c r="FW35">
        <v>-3.3237272727272398</v>
      </c>
      <c r="FX35">
        <v>0</v>
      </c>
      <c r="FY35">
        <v>0</v>
      </c>
      <c r="FZ35">
        <v>0</v>
      </c>
      <c r="GA35">
        <v>-0.15871000000000299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18.3</v>
      </c>
      <c r="GJ35">
        <v>18.3</v>
      </c>
      <c r="GK35">
        <v>1.0376000000000001</v>
      </c>
      <c r="GL35">
        <v>2.5781200000000002</v>
      </c>
      <c r="GM35">
        <v>1.4489700000000001</v>
      </c>
      <c r="GN35">
        <v>2.2997999999999998</v>
      </c>
      <c r="GO35">
        <v>1.5466299999999999</v>
      </c>
      <c r="GP35">
        <v>2.4169900000000002</v>
      </c>
      <c r="GQ35">
        <v>32.775799999999997</v>
      </c>
      <c r="GR35">
        <v>15.1127</v>
      </c>
      <c r="GS35">
        <v>18</v>
      </c>
      <c r="GT35">
        <v>602.62199999999996</v>
      </c>
      <c r="GU35">
        <v>345.09</v>
      </c>
      <c r="GV35">
        <v>25.256900000000002</v>
      </c>
      <c r="GW35">
        <v>26.931100000000001</v>
      </c>
      <c r="GX35">
        <v>30.0002</v>
      </c>
      <c r="GY35">
        <v>26.811</v>
      </c>
      <c r="GZ35">
        <v>26.782599999999999</v>
      </c>
      <c r="HA35">
        <v>20.775500000000001</v>
      </c>
      <c r="HB35">
        <v>20</v>
      </c>
      <c r="HC35">
        <v>-30</v>
      </c>
      <c r="HD35">
        <v>25.282499999999999</v>
      </c>
      <c r="HE35">
        <v>399.649</v>
      </c>
      <c r="HF35">
        <v>0</v>
      </c>
      <c r="HG35">
        <v>100.04600000000001</v>
      </c>
      <c r="HH35">
        <v>93.137200000000007</v>
      </c>
    </row>
    <row r="36" spans="1:216" x14ac:dyDescent="0.2">
      <c r="A36">
        <v>18</v>
      </c>
      <c r="B36">
        <v>1690145330</v>
      </c>
      <c r="C36">
        <v>1037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1690145330</v>
      </c>
      <c r="M36">
        <f t="shared" si="0"/>
        <v>1.0868998107738481E-3</v>
      </c>
      <c r="N36">
        <f t="shared" si="1"/>
        <v>1.0868998107738481</v>
      </c>
      <c r="O36">
        <f t="shared" si="2"/>
        <v>-1.4187726968993097</v>
      </c>
      <c r="P36">
        <f t="shared" si="3"/>
        <v>400.05399999999997</v>
      </c>
      <c r="Q36">
        <f t="shared" si="4"/>
        <v>417.67342737750289</v>
      </c>
      <c r="R36">
        <f t="shared" si="5"/>
        <v>42.055876177557707</v>
      </c>
      <c r="S36">
        <f t="shared" si="6"/>
        <v>40.281761743799393</v>
      </c>
      <c r="T36">
        <f t="shared" si="7"/>
        <v>8.9765878137041538E-2</v>
      </c>
      <c r="U36">
        <f t="shared" si="8"/>
        <v>2.9400018084612873</v>
      </c>
      <c r="V36">
        <f t="shared" si="9"/>
        <v>8.827058836140636E-2</v>
      </c>
      <c r="W36">
        <f t="shared" si="10"/>
        <v>5.5301388801251822E-2</v>
      </c>
      <c r="X36">
        <f t="shared" si="11"/>
        <v>3.291079071</v>
      </c>
      <c r="Y36">
        <f t="shared" si="12"/>
        <v>25.454485522181205</v>
      </c>
      <c r="Z36">
        <f t="shared" si="13"/>
        <v>24.984400000000001</v>
      </c>
      <c r="AA36">
        <f t="shared" si="14"/>
        <v>3.1767215074621076</v>
      </c>
      <c r="AB36">
        <f t="shared" si="15"/>
        <v>59.326597667018476</v>
      </c>
      <c r="AC36">
        <f t="shared" si="16"/>
        <v>1.9685657714916598</v>
      </c>
      <c r="AD36">
        <f t="shared" si="17"/>
        <v>3.3181841684915083</v>
      </c>
      <c r="AE36">
        <f t="shared" si="18"/>
        <v>1.2081557359704478</v>
      </c>
      <c r="AF36">
        <f t="shared" si="19"/>
        <v>-47.932281655126701</v>
      </c>
      <c r="AG36">
        <f t="shared" si="20"/>
        <v>116.133959292612</v>
      </c>
      <c r="AH36">
        <f t="shared" si="21"/>
        <v>8.3850353775677196</v>
      </c>
      <c r="AI36">
        <f t="shared" si="22"/>
        <v>79.87779208605302</v>
      </c>
      <c r="AJ36">
        <v>18</v>
      </c>
      <c r="AK36">
        <v>3</v>
      </c>
      <c r="AL36">
        <f t="shared" si="23"/>
        <v>1</v>
      </c>
      <c r="AM36">
        <f t="shared" si="24"/>
        <v>0</v>
      </c>
      <c r="AN36">
        <f t="shared" si="25"/>
        <v>53421.183189327552</v>
      </c>
      <c r="AO36">
        <f t="shared" si="26"/>
        <v>19.898900000000001</v>
      </c>
      <c r="AP36">
        <f t="shared" si="27"/>
        <v>16.7747727</v>
      </c>
      <c r="AQ36">
        <f t="shared" si="28"/>
        <v>0.84299999999999997</v>
      </c>
      <c r="AR36">
        <f t="shared" si="29"/>
        <v>0.16538999999999998</v>
      </c>
      <c r="AS36">
        <v>1690145330</v>
      </c>
      <c r="AT36">
        <v>400.05399999999997</v>
      </c>
      <c r="AU36">
        <v>399.07</v>
      </c>
      <c r="AV36">
        <v>19.550599999999999</v>
      </c>
      <c r="AW36">
        <v>18.4849</v>
      </c>
      <c r="AX36">
        <v>403.37799999999999</v>
      </c>
      <c r="AY36">
        <v>19.709299999999999</v>
      </c>
      <c r="AZ36">
        <v>599.97199999999998</v>
      </c>
      <c r="BA36">
        <v>100.59099999999999</v>
      </c>
      <c r="BB36">
        <v>9.98111E-2</v>
      </c>
      <c r="BC36">
        <v>25.717099999999999</v>
      </c>
      <c r="BD36">
        <v>24.984400000000001</v>
      </c>
      <c r="BE36">
        <v>999.9</v>
      </c>
      <c r="BF36">
        <v>0</v>
      </c>
      <c r="BG36">
        <v>0</v>
      </c>
      <c r="BH36">
        <v>10000.6</v>
      </c>
      <c r="BI36">
        <v>0</v>
      </c>
      <c r="BJ36">
        <v>750.48599999999999</v>
      </c>
      <c r="BK36">
        <v>0.98489400000000005</v>
      </c>
      <c r="BL36">
        <v>408.03199999999998</v>
      </c>
      <c r="BM36">
        <v>406.58499999999998</v>
      </c>
      <c r="BN36">
        <v>1.0657099999999999</v>
      </c>
      <c r="BO36">
        <v>399.07</v>
      </c>
      <c r="BP36">
        <v>18.4849</v>
      </c>
      <c r="BQ36">
        <v>1.96662</v>
      </c>
      <c r="BR36">
        <v>1.8594200000000001</v>
      </c>
      <c r="BS36">
        <v>17.178100000000001</v>
      </c>
      <c r="BT36">
        <v>16.295500000000001</v>
      </c>
      <c r="BU36">
        <v>19.898900000000001</v>
      </c>
      <c r="BV36">
        <v>0.89989699999999995</v>
      </c>
      <c r="BW36">
        <v>0.100103</v>
      </c>
      <c r="BX36">
        <v>0</v>
      </c>
      <c r="BY36">
        <v>2.1291000000000002</v>
      </c>
      <c r="BZ36">
        <v>0</v>
      </c>
      <c r="CA36">
        <v>979.92700000000002</v>
      </c>
      <c r="CB36">
        <v>153.60300000000001</v>
      </c>
      <c r="CC36">
        <v>33.686999999999998</v>
      </c>
      <c r="CD36">
        <v>38.625</v>
      </c>
      <c r="CE36">
        <v>36.5</v>
      </c>
      <c r="CF36">
        <v>37.125</v>
      </c>
      <c r="CG36">
        <v>34.811999999999998</v>
      </c>
      <c r="CH36">
        <v>17.91</v>
      </c>
      <c r="CI36">
        <v>1.99</v>
      </c>
      <c r="CJ36">
        <v>0</v>
      </c>
      <c r="CK36">
        <v>1690145342</v>
      </c>
      <c r="CL36">
        <v>0</v>
      </c>
      <c r="CM36">
        <v>1690144173.0999999</v>
      </c>
      <c r="CN36" t="s">
        <v>350</v>
      </c>
      <c r="CO36">
        <v>1690144170.0999999</v>
      </c>
      <c r="CP36">
        <v>1690144173.0999999</v>
      </c>
      <c r="CQ36">
        <v>20</v>
      </c>
      <c r="CR36">
        <v>0.17799999999999999</v>
      </c>
      <c r="CS36">
        <v>1.0999999999999999E-2</v>
      </c>
      <c r="CT36">
        <v>-3.3239999999999998</v>
      </c>
      <c r="CU36">
        <v>-0.159</v>
      </c>
      <c r="CV36">
        <v>413</v>
      </c>
      <c r="CW36">
        <v>18</v>
      </c>
      <c r="CX36">
        <v>0.06</v>
      </c>
      <c r="CY36">
        <v>0.04</v>
      </c>
      <c r="CZ36">
        <v>-1.4177842825803699</v>
      </c>
      <c r="DA36">
        <v>-0.20009272126410799</v>
      </c>
      <c r="DB36">
        <v>4.0091247965505401E-2</v>
      </c>
      <c r="DC36">
        <v>1</v>
      </c>
      <c r="DD36">
        <v>399.10090476190499</v>
      </c>
      <c r="DE36">
        <v>-0.32844155844130801</v>
      </c>
      <c r="DF36">
        <v>5.21444009338803E-2</v>
      </c>
      <c r="DG36">
        <v>-1</v>
      </c>
      <c r="DH36">
        <v>20.025030000000001</v>
      </c>
      <c r="DI36">
        <v>0.22320813030317399</v>
      </c>
      <c r="DJ36">
        <v>0.175060209927899</v>
      </c>
      <c r="DK36">
        <v>1</v>
      </c>
      <c r="DL36">
        <v>2</v>
      </c>
      <c r="DM36">
        <v>2</v>
      </c>
      <c r="DN36" t="s">
        <v>351</v>
      </c>
      <c r="DO36">
        <v>3.2347999999999999</v>
      </c>
      <c r="DP36">
        <v>2.84</v>
      </c>
      <c r="DQ36">
        <v>9.68831E-2</v>
      </c>
      <c r="DR36">
        <v>9.5626299999999997E-2</v>
      </c>
      <c r="DS36">
        <v>0.104826</v>
      </c>
      <c r="DT36">
        <v>9.8172899999999994E-2</v>
      </c>
      <c r="DU36">
        <v>26204.400000000001</v>
      </c>
      <c r="DV36">
        <v>27222.400000000001</v>
      </c>
      <c r="DW36">
        <v>27169.3</v>
      </c>
      <c r="DX36">
        <v>28266.400000000001</v>
      </c>
      <c r="DY36">
        <v>32047.3</v>
      </c>
      <c r="DZ36">
        <v>33949</v>
      </c>
      <c r="EA36">
        <v>36307.5</v>
      </c>
      <c r="EB36">
        <v>38307.9</v>
      </c>
      <c r="EC36">
        <v>2.1934999999999998</v>
      </c>
      <c r="ED36">
        <v>1.6166499999999999</v>
      </c>
      <c r="EE36">
        <v>3.52226E-2</v>
      </c>
      <c r="EF36">
        <v>0</v>
      </c>
      <c r="EG36">
        <v>24.406199999999998</v>
      </c>
      <c r="EH36">
        <v>999.9</v>
      </c>
      <c r="EI36">
        <v>50.481999999999999</v>
      </c>
      <c r="EJ36">
        <v>30.565000000000001</v>
      </c>
      <c r="EK36">
        <v>22.084</v>
      </c>
      <c r="EL36">
        <v>62.673699999999997</v>
      </c>
      <c r="EM36">
        <v>36.498399999999997</v>
      </c>
      <c r="EN36">
        <v>1</v>
      </c>
      <c r="EO36">
        <v>-2.0055900000000002E-2</v>
      </c>
      <c r="EP36">
        <v>-0.481765</v>
      </c>
      <c r="EQ36">
        <v>19.982600000000001</v>
      </c>
      <c r="ER36">
        <v>5.2165400000000002</v>
      </c>
      <c r="ES36">
        <v>11.9261</v>
      </c>
      <c r="ET36">
        <v>4.9546999999999999</v>
      </c>
      <c r="EU36">
        <v>3.2970299999999999</v>
      </c>
      <c r="EV36">
        <v>185.9</v>
      </c>
      <c r="EW36">
        <v>9999</v>
      </c>
      <c r="EX36">
        <v>94.1</v>
      </c>
      <c r="EY36">
        <v>6524.6</v>
      </c>
      <c r="EZ36">
        <v>1.85995</v>
      </c>
      <c r="FA36">
        <v>1.85914</v>
      </c>
      <c r="FB36">
        <v>1.86469</v>
      </c>
      <c r="FC36">
        <v>1.8687199999999999</v>
      </c>
      <c r="FD36">
        <v>1.8635600000000001</v>
      </c>
      <c r="FE36">
        <v>1.8635299999999999</v>
      </c>
      <c r="FF36">
        <v>1.8635600000000001</v>
      </c>
      <c r="FG36">
        <v>1.8633999999999999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-3.3239999999999998</v>
      </c>
      <c r="FV36">
        <v>-0.15870000000000001</v>
      </c>
      <c r="FW36">
        <v>-3.3237272727272398</v>
      </c>
      <c r="FX36">
        <v>0</v>
      </c>
      <c r="FY36">
        <v>0</v>
      </c>
      <c r="FZ36">
        <v>0</v>
      </c>
      <c r="GA36">
        <v>-0.15871000000000299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19.3</v>
      </c>
      <c r="GJ36">
        <v>19.3</v>
      </c>
      <c r="GK36">
        <v>1.0363800000000001</v>
      </c>
      <c r="GL36">
        <v>2.5805699999999998</v>
      </c>
      <c r="GM36">
        <v>1.4489700000000001</v>
      </c>
      <c r="GN36">
        <v>2.2985799999999998</v>
      </c>
      <c r="GO36">
        <v>1.5466299999999999</v>
      </c>
      <c r="GP36">
        <v>2.4255399999999998</v>
      </c>
      <c r="GQ36">
        <v>32.731299999999997</v>
      </c>
      <c r="GR36">
        <v>15.103899999999999</v>
      </c>
      <c r="GS36">
        <v>18</v>
      </c>
      <c r="GT36">
        <v>602.63699999999994</v>
      </c>
      <c r="GU36">
        <v>345.303</v>
      </c>
      <c r="GV36">
        <v>25.6556</v>
      </c>
      <c r="GW36">
        <v>26.922999999999998</v>
      </c>
      <c r="GX36">
        <v>30</v>
      </c>
      <c r="GY36">
        <v>26.822399999999998</v>
      </c>
      <c r="GZ36">
        <v>26.792300000000001</v>
      </c>
      <c r="HA36">
        <v>20.746700000000001</v>
      </c>
      <c r="HB36">
        <v>20</v>
      </c>
      <c r="HC36">
        <v>-30</v>
      </c>
      <c r="HD36">
        <v>25.655000000000001</v>
      </c>
      <c r="HE36">
        <v>399.072</v>
      </c>
      <c r="HF36">
        <v>0</v>
      </c>
      <c r="HG36">
        <v>100.045</v>
      </c>
      <c r="HH36">
        <v>93.139499999999998</v>
      </c>
    </row>
    <row r="37" spans="1:216" x14ac:dyDescent="0.2">
      <c r="A37">
        <v>19</v>
      </c>
      <c r="B37">
        <v>1690145391</v>
      </c>
      <c r="C37">
        <v>1098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1690145391</v>
      </c>
      <c r="M37">
        <f t="shared" si="0"/>
        <v>1.0857199415278808E-3</v>
      </c>
      <c r="N37">
        <f t="shared" si="1"/>
        <v>1.0857199415278809</v>
      </c>
      <c r="O37">
        <f t="shared" si="2"/>
        <v>-2.9890272600270724</v>
      </c>
      <c r="P37">
        <f t="shared" si="3"/>
        <v>400.18299999999999</v>
      </c>
      <c r="Q37">
        <f t="shared" si="4"/>
        <v>445.98120039673421</v>
      </c>
      <c r="R37">
        <f t="shared" si="5"/>
        <v>44.905948751660858</v>
      </c>
      <c r="S37">
        <f t="shared" si="6"/>
        <v>40.294517511724003</v>
      </c>
      <c r="T37">
        <f t="shared" si="7"/>
        <v>8.9658265600447526E-2</v>
      </c>
      <c r="U37">
        <f t="shared" si="8"/>
        <v>2.9373503666011982</v>
      </c>
      <c r="V37">
        <f t="shared" si="9"/>
        <v>8.8165204342309816E-2</v>
      </c>
      <c r="W37">
        <f t="shared" si="10"/>
        <v>5.5235327262304248E-2</v>
      </c>
      <c r="X37">
        <f t="shared" si="11"/>
        <v>0</v>
      </c>
      <c r="Y37">
        <f t="shared" si="12"/>
        <v>25.509708123559331</v>
      </c>
      <c r="Z37">
        <f t="shared" si="13"/>
        <v>24.9696</v>
      </c>
      <c r="AA37">
        <f t="shared" si="14"/>
        <v>3.1739192392309525</v>
      </c>
      <c r="AB37">
        <f t="shared" si="15"/>
        <v>58.976296446341692</v>
      </c>
      <c r="AC37">
        <f t="shared" si="16"/>
        <v>1.9656041478563999</v>
      </c>
      <c r="AD37">
        <f t="shared" si="17"/>
        <v>3.3328714522533005</v>
      </c>
      <c r="AE37">
        <f t="shared" si="18"/>
        <v>1.2083150913745526</v>
      </c>
      <c r="AF37">
        <f t="shared" si="19"/>
        <v>-47.880249421379546</v>
      </c>
      <c r="AG37">
        <f t="shared" si="20"/>
        <v>130.17063189657537</v>
      </c>
      <c r="AH37">
        <f t="shared" si="21"/>
        <v>9.4098140538077697</v>
      </c>
      <c r="AI37">
        <f t="shared" si="22"/>
        <v>91.700196529003591</v>
      </c>
      <c r="AJ37">
        <v>18</v>
      </c>
      <c r="AK37">
        <v>3</v>
      </c>
      <c r="AL37">
        <f t="shared" si="23"/>
        <v>1</v>
      </c>
      <c r="AM37">
        <f t="shared" si="24"/>
        <v>0</v>
      </c>
      <c r="AN37">
        <f t="shared" si="25"/>
        <v>53330.587119969263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1690145391</v>
      </c>
      <c r="AT37">
        <v>400.18299999999999</v>
      </c>
      <c r="AU37">
        <v>397.62900000000002</v>
      </c>
      <c r="AV37">
        <v>19.5213</v>
      </c>
      <c r="AW37">
        <v>18.457000000000001</v>
      </c>
      <c r="AX37">
        <v>403.50599999999997</v>
      </c>
      <c r="AY37">
        <v>19.680099999999999</v>
      </c>
      <c r="AZ37">
        <v>600.12699999999995</v>
      </c>
      <c r="BA37">
        <v>100.59</v>
      </c>
      <c r="BB37">
        <v>0.100228</v>
      </c>
      <c r="BC37">
        <v>25.791599999999999</v>
      </c>
      <c r="BD37">
        <v>24.9696</v>
      </c>
      <c r="BE37">
        <v>999.9</v>
      </c>
      <c r="BF37">
        <v>0</v>
      </c>
      <c r="BG37">
        <v>0</v>
      </c>
      <c r="BH37">
        <v>9985.6200000000008</v>
      </c>
      <c r="BI37">
        <v>0</v>
      </c>
      <c r="BJ37">
        <v>840.375</v>
      </c>
      <c r="BK37">
        <v>2.5540500000000002</v>
      </c>
      <c r="BL37">
        <v>408.15</v>
      </c>
      <c r="BM37">
        <v>405.10599999999999</v>
      </c>
      <c r="BN37">
        <v>1.0643100000000001</v>
      </c>
      <c r="BO37">
        <v>397.62900000000002</v>
      </c>
      <c r="BP37">
        <v>18.457000000000001</v>
      </c>
      <c r="BQ37">
        <v>1.96366</v>
      </c>
      <c r="BR37">
        <v>1.8566</v>
      </c>
      <c r="BS37">
        <v>17.154299999999999</v>
      </c>
      <c r="BT37">
        <v>16.271699999999999</v>
      </c>
      <c r="BU37">
        <v>0</v>
      </c>
      <c r="BV37">
        <v>0</v>
      </c>
      <c r="BW37">
        <v>0</v>
      </c>
      <c r="BX37">
        <v>0</v>
      </c>
      <c r="BY37">
        <v>2.29</v>
      </c>
      <c r="BZ37">
        <v>0</v>
      </c>
      <c r="CA37">
        <v>1004.92</v>
      </c>
      <c r="CB37">
        <v>3.99</v>
      </c>
      <c r="CC37">
        <v>33.436999999999998</v>
      </c>
      <c r="CD37">
        <v>38.375</v>
      </c>
      <c r="CE37">
        <v>36.186999999999998</v>
      </c>
      <c r="CF37">
        <v>36.811999999999998</v>
      </c>
      <c r="CG37">
        <v>34.561999999999998</v>
      </c>
      <c r="CH37">
        <v>0</v>
      </c>
      <c r="CI37">
        <v>0</v>
      </c>
      <c r="CJ37">
        <v>0</v>
      </c>
      <c r="CK37">
        <v>1690145403.0999999</v>
      </c>
      <c r="CL37">
        <v>0</v>
      </c>
      <c r="CM37">
        <v>1690144173.0999999</v>
      </c>
      <c r="CN37" t="s">
        <v>350</v>
      </c>
      <c r="CO37">
        <v>1690144170.0999999</v>
      </c>
      <c r="CP37">
        <v>1690144173.0999999</v>
      </c>
      <c r="CQ37">
        <v>20</v>
      </c>
      <c r="CR37">
        <v>0.17799999999999999</v>
      </c>
      <c r="CS37">
        <v>1.0999999999999999E-2</v>
      </c>
      <c r="CT37">
        <v>-3.3239999999999998</v>
      </c>
      <c r="CU37">
        <v>-0.159</v>
      </c>
      <c r="CV37">
        <v>413</v>
      </c>
      <c r="CW37">
        <v>18</v>
      </c>
      <c r="CX37">
        <v>0.06</v>
      </c>
      <c r="CY37">
        <v>0.04</v>
      </c>
      <c r="CZ37">
        <v>-2.8250047616409901</v>
      </c>
      <c r="DA37">
        <v>-0.82594146026443604</v>
      </c>
      <c r="DB37">
        <v>9.2544280276862595E-2</v>
      </c>
      <c r="DC37">
        <v>1</v>
      </c>
      <c r="DD37">
        <v>397.81939999999997</v>
      </c>
      <c r="DE37">
        <v>-1.03479699248169</v>
      </c>
      <c r="DF37">
        <v>0.102669080058213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3.2351800000000002</v>
      </c>
      <c r="DP37">
        <v>2.84029</v>
      </c>
      <c r="DQ37">
        <v>9.6908999999999995E-2</v>
      </c>
      <c r="DR37">
        <v>9.53629E-2</v>
      </c>
      <c r="DS37">
        <v>0.10471800000000001</v>
      </c>
      <c r="DT37">
        <v>9.8070199999999996E-2</v>
      </c>
      <c r="DU37">
        <v>26205</v>
      </c>
      <c r="DV37">
        <v>27232.1</v>
      </c>
      <c r="DW37">
        <v>27170.6</v>
      </c>
      <c r="DX37">
        <v>28268.1</v>
      </c>
      <c r="DY37">
        <v>32052.7</v>
      </c>
      <c r="DZ37">
        <v>33954.5</v>
      </c>
      <c r="EA37">
        <v>36309.300000000003</v>
      </c>
      <c r="EB37">
        <v>38309.699999999997</v>
      </c>
      <c r="EC37">
        <v>2.1936800000000001</v>
      </c>
      <c r="ED37">
        <v>1.6168499999999999</v>
      </c>
      <c r="EE37">
        <v>3.5978900000000001E-2</v>
      </c>
      <c r="EF37">
        <v>0</v>
      </c>
      <c r="EG37">
        <v>24.379000000000001</v>
      </c>
      <c r="EH37">
        <v>999.9</v>
      </c>
      <c r="EI37">
        <v>50.402999999999999</v>
      </c>
      <c r="EJ37">
        <v>30.574999999999999</v>
      </c>
      <c r="EK37">
        <v>22.0625</v>
      </c>
      <c r="EL37">
        <v>62.753700000000002</v>
      </c>
      <c r="EM37">
        <v>36.506399999999999</v>
      </c>
      <c r="EN37">
        <v>1</v>
      </c>
      <c r="EO37">
        <v>-2.2634700000000001E-2</v>
      </c>
      <c r="EP37">
        <v>-0.71934399999999998</v>
      </c>
      <c r="EQ37">
        <v>19.978100000000001</v>
      </c>
      <c r="ER37">
        <v>5.2165400000000002</v>
      </c>
      <c r="ES37">
        <v>11.9261</v>
      </c>
      <c r="ET37">
        <v>4.95505</v>
      </c>
      <c r="EU37">
        <v>3.2970000000000002</v>
      </c>
      <c r="EV37">
        <v>185.9</v>
      </c>
      <c r="EW37">
        <v>9999</v>
      </c>
      <c r="EX37">
        <v>94.1</v>
      </c>
      <c r="EY37">
        <v>6525.7</v>
      </c>
      <c r="EZ37">
        <v>1.8599300000000001</v>
      </c>
      <c r="FA37">
        <v>1.85914</v>
      </c>
      <c r="FB37">
        <v>1.86473</v>
      </c>
      <c r="FC37">
        <v>1.8687100000000001</v>
      </c>
      <c r="FD37">
        <v>1.8635600000000001</v>
      </c>
      <c r="FE37">
        <v>1.8635299999999999</v>
      </c>
      <c r="FF37">
        <v>1.8635600000000001</v>
      </c>
      <c r="FG37">
        <v>1.8633999999999999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-3.323</v>
      </c>
      <c r="FV37">
        <v>-0.1588</v>
      </c>
      <c r="FW37">
        <v>-3.3237272727272398</v>
      </c>
      <c r="FX37">
        <v>0</v>
      </c>
      <c r="FY37">
        <v>0</v>
      </c>
      <c r="FZ37">
        <v>0</v>
      </c>
      <c r="GA37">
        <v>-0.15871000000000299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20.3</v>
      </c>
      <c r="GJ37">
        <v>20.3</v>
      </c>
      <c r="GK37">
        <v>1.0339400000000001</v>
      </c>
      <c r="GL37">
        <v>2.5842299999999998</v>
      </c>
      <c r="GM37">
        <v>1.4477500000000001</v>
      </c>
      <c r="GN37">
        <v>2.3022499999999999</v>
      </c>
      <c r="GO37">
        <v>1.5466299999999999</v>
      </c>
      <c r="GP37">
        <v>2.4328599999999998</v>
      </c>
      <c r="GQ37">
        <v>32.620399999999997</v>
      </c>
      <c r="GR37">
        <v>15.0952</v>
      </c>
      <c r="GS37">
        <v>18</v>
      </c>
      <c r="GT37">
        <v>602.61500000000001</v>
      </c>
      <c r="GU37">
        <v>345.34300000000002</v>
      </c>
      <c r="GV37">
        <v>25.915600000000001</v>
      </c>
      <c r="GW37">
        <v>26.887699999999999</v>
      </c>
      <c r="GX37">
        <v>29.9999</v>
      </c>
      <c r="GY37">
        <v>26.808800000000002</v>
      </c>
      <c r="GZ37">
        <v>26.780999999999999</v>
      </c>
      <c r="HA37">
        <v>20.694099999999999</v>
      </c>
      <c r="HB37">
        <v>20</v>
      </c>
      <c r="HC37">
        <v>-30</v>
      </c>
      <c r="HD37">
        <v>25.9358</v>
      </c>
      <c r="HE37">
        <v>397.58300000000003</v>
      </c>
      <c r="HF37">
        <v>0</v>
      </c>
      <c r="HG37">
        <v>100.05</v>
      </c>
      <c r="HH37">
        <v>93.144499999999994</v>
      </c>
    </row>
    <row r="38" spans="1:216" x14ac:dyDescent="0.2">
      <c r="A38">
        <v>20</v>
      </c>
      <c r="B38">
        <v>1690145483</v>
      </c>
      <c r="C38">
        <v>1190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1690145483</v>
      </c>
      <c r="M38">
        <f t="shared" si="0"/>
        <v>1.6814478108714468E-4</v>
      </c>
      <c r="N38">
        <f t="shared" si="1"/>
        <v>0.16814478108714467</v>
      </c>
      <c r="O38">
        <f t="shared" si="2"/>
        <v>4.1655129060166975E-2</v>
      </c>
      <c r="P38">
        <f t="shared" si="3"/>
        <v>400.60899999999998</v>
      </c>
      <c r="Q38">
        <f t="shared" si="4"/>
        <v>387.50985635690307</v>
      </c>
      <c r="R38">
        <f t="shared" si="5"/>
        <v>39.020458827271327</v>
      </c>
      <c r="S38">
        <f t="shared" si="6"/>
        <v>40.339482296772999</v>
      </c>
      <c r="T38">
        <f t="shared" si="7"/>
        <v>1.3209386378401312E-2</v>
      </c>
      <c r="U38">
        <f t="shared" si="8"/>
        <v>2.9398572782296335</v>
      </c>
      <c r="V38">
        <f t="shared" si="9"/>
        <v>1.3176501409112787E-2</v>
      </c>
      <c r="W38">
        <f t="shared" si="10"/>
        <v>8.2382610868938604E-3</v>
      </c>
      <c r="X38">
        <f t="shared" si="11"/>
        <v>297.70620899999994</v>
      </c>
      <c r="Y38">
        <f t="shared" si="12"/>
        <v>25.788787302983931</v>
      </c>
      <c r="Z38">
        <f t="shared" si="13"/>
        <v>24.695499999999999</v>
      </c>
      <c r="AA38">
        <f t="shared" si="14"/>
        <v>3.1224095139888912</v>
      </c>
      <c r="AB38">
        <f t="shared" si="15"/>
        <v>62.118423401268231</v>
      </c>
      <c r="AC38">
        <f t="shared" si="16"/>
        <v>1.8692892108286001</v>
      </c>
      <c r="AD38">
        <f t="shared" si="17"/>
        <v>3.0092347945689104</v>
      </c>
      <c r="AE38">
        <f t="shared" si="18"/>
        <v>1.2531203031602911</v>
      </c>
      <c r="AF38">
        <f t="shared" si="19"/>
        <v>-7.41518484594308</v>
      </c>
      <c r="AG38">
        <f t="shared" si="20"/>
        <v>-97.695446153925644</v>
      </c>
      <c r="AH38">
        <f t="shared" si="21"/>
        <v>-6.9859745867363845</v>
      </c>
      <c r="AI38">
        <f t="shared" si="22"/>
        <v>185.60960341339481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53711.581310106914</v>
      </c>
      <c r="AO38">
        <f t="shared" si="26"/>
        <v>1800.03</v>
      </c>
      <c r="AP38">
        <f t="shared" si="27"/>
        <v>1517.4248999999998</v>
      </c>
      <c r="AQ38">
        <f t="shared" si="28"/>
        <v>0.84299978333694425</v>
      </c>
      <c r="AR38">
        <f t="shared" si="29"/>
        <v>0.16538958184030264</v>
      </c>
      <c r="AS38">
        <v>1690145483</v>
      </c>
      <c r="AT38">
        <v>400.60899999999998</v>
      </c>
      <c r="AU38">
        <v>400.71800000000002</v>
      </c>
      <c r="AV38">
        <v>18.563800000000001</v>
      </c>
      <c r="AW38">
        <v>18.398800000000001</v>
      </c>
      <c r="AX38">
        <v>403.93200000000002</v>
      </c>
      <c r="AY38">
        <v>18.7225</v>
      </c>
      <c r="AZ38">
        <v>600.08500000000004</v>
      </c>
      <c r="BA38">
        <v>100.595</v>
      </c>
      <c r="BB38">
        <v>0.100397</v>
      </c>
      <c r="BC38">
        <v>24.0791</v>
      </c>
      <c r="BD38">
        <v>24.695499999999999</v>
      </c>
      <c r="BE38">
        <v>999.9</v>
      </c>
      <c r="BF38">
        <v>0</v>
      </c>
      <c r="BG38">
        <v>0</v>
      </c>
      <c r="BH38">
        <v>9999.3799999999992</v>
      </c>
      <c r="BI38">
        <v>0</v>
      </c>
      <c r="BJ38">
        <v>1009.1</v>
      </c>
      <c r="BK38">
        <v>-0.108948</v>
      </c>
      <c r="BL38">
        <v>408.18599999999998</v>
      </c>
      <c r="BM38">
        <v>408.22800000000001</v>
      </c>
      <c r="BN38">
        <v>0.16505800000000001</v>
      </c>
      <c r="BO38">
        <v>400.71800000000002</v>
      </c>
      <c r="BP38">
        <v>18.398800000000001</v>
      </c>
      <c r="BQ38">
        <v>1.8674299999999999</v>
      </c>
      <c r="BR38">
        <v>1.8508199999999999</v>
      </c>
      <c r="BS38">
        <v>16.3629</v>
      </c>
      <c r="BT38">
        <v>16.222799999999999</v>
      </c>
      <c r="BU38">
        <v>1800.03</v>
      </c>
      <c r="BV38">
        <v>0.90000800000000003</v>
      </c>
      <c r="BW38">
        <v>9.9992200000000003E-2</v>
      </c>
      <c r="BX38">
        <v>0</v>
      </c>
      <c r="BY38">
        <v>2.4268999999999998</v>
      </c>
      <c r="BZ38">
        <v>0</v>
      </c>
      <c r="CA38">
        <v>1096.22</v>
      </c>
      <c r="CB38">
        <v>13895.2</v>
      </c>
      <c r="CC38">
        <v>34.811999999999998</v>
      </c>
      <c r="CD38">
        <v>38.061999999999998</v>
      </c>
      <c r="CE38">
        <v>36.25</v>
      </c>
      <c r="CF38">
        <v>36.686999999999998</v>
      </c>
      <c r="CG38">
        <v>35.125</v>
      </c>
      <c r="CH38">
        <v>1620.04</v>
      </c>
      <c r="CI38">
        <v>179.99</v>
      </c>
      <c r="CJ38">
        <v>0</v>
      </c>
      <c r="CK38">
        <v>1690145495.5</v>
      </c>
      <c r="CL38">
        <v>0</v>
      </c>
      <c r="CM38">
        <v>1690144173.0999999</v>
      </c>
      <c r="CN38" t="s">
        <v>350</v>
      </c>
      <c r="CO38">
        <v>1690144170.0999999</v>
      </c>
      <c r="CP38">
        <v>1690144173.0999999</v>
      </c>
      <c r="CQ38">
        <v>20</v>
      </c>
      <c r="CR38">
        <v>0.17799999999999999</v>
      </c>
      <c r="CS38">
        <v>1.0999999999999999E-2</v>
      </c>
      <c r="CT38">
        <v>-3.3239999999999998</v>
      </c>
      <c r="CU38">
        <v>-0.159</v>
      </c>
      <c r="CV38">
        <v>413</v>
      </c>
      <c r="CW38">
        <v>18</v>
      </c>
      <c r="CX38">
        <v>0.06</v>
      </c>
      <c r="CY38">
        <v>0.04</v>
      </c>
      <c r="CZ38">
        <v>-1.3269244566171601</v>
      </c>
      <c r="DA38">
        <v>5.0306922941879799</v>
      </c>
      <c r="DB38">
        <v>1.3339337715688899</v>
      </c>
      <c r="DC38">
        <v>0</v>
      </c>
      <c r="DD38">
        <v>400.72942857142903</v>
      </c>
      <c r="DE38">
        <v>-10.0016883116879</v>
      </c>
      <c r="DF38">
        <v>1.7506658208597501</v>
      </c>
      <c r="DG38">
        <v>-1</v>
      </c>
      <c r="DH38">
        <v>1799.9925000000001</v>
      </c>
      <c r="DI38">
        <v>0.13672674785646799</v>
      </c>
      <c r="DJ38">
        <v>0.107743909340623</v>
      </c>
      <c r="DK38">
        <v>1</v>
      </c>
      <c r="DL38">
        <v>1</v>
      </c>
      <c r="DM38">
        <v>2</v>
      </c>
      <c r="DN38" t="s">
        <v>393</v>
      </c>
      <c r="DO38">
        <v>3.2351399999999999</v>
      </c>
      <c r="DP38">
        <v>2.8405800000000001</v>
      </c>
      <c r="DQ38">
        <v>9.7001400000000002E-2</v>
      </c>
      <c r="DR38">
        <v>9.5954700000000004E-2</v>
      </c>
      <c r="DS38">
        <v>0.101093</v>
      </c>
      <c r="DT38">
        <v>9.7875100000000007E-2</v>
      </c>
      <c r="DU38">
        <v>26214.2</v>
      </c>
      <c r="DV38">
        <v>27222.9</v>
      </c>
      <c r="DW38">
        <v>27182.7</v>
      </c>
      <c r="DX38">
        <v>28276.799999999999</v>
      </c>
      <c r="DY38">
        <v>32197.7</v>
      </c>
      <c r="DZ38">
        <v>33972.400000000001</v>
      </c>
      <c r="EA38">
        <v>36324.9</v>
      </c>
      <c r="EB38">
        <v>38321.699999999997</v>
      </c>
      <c r="EC38">
        <v>2.25468</v>
      </c>
      <c r="ED38">
        <v>1.6154999999999999</v>
      </c>
      <c r="EE38">
        <v>6.0908499999999997E-2</v>
      </c>
      <c r="EF38">
        <v>0</v>
      </c>
      <c r="EG38">
        <v>23.694800000000001</v>
      </c>
      <c r="EH38">
        <v>999.9</v>
      </c>
      <c r="EI38">
        <v>50.311</v>
      </c>
      <c r="EJ38">
        <v>30.574999999999999</v>
      </c>
      <c r="EK38">
        <v>22.0229</v>
      </c>
      <c r="EL38">
        <v>62.823799999999999</v>
      </c>
      <c r="EM38">
        <v>36.6907</v>
      </c>
      <c r="EN38">
        <v>1</v>
      </c>
      <c r="EO38">
        <v>-3.4420699999999999E-2</v>
      </c>
      <c r="EP38">
        <v>-0.91915000000000002</v>
      </c>
      <c r="EQ38">
        <v>19.937200000000001</v>
      </c>
      <c r="ER38">
        <v>5.2156399999999996</v>
      </c>
      <c r="ES38">
        <v>11.9321</v>
      </c>
      <c r="ET38">
        <v>4.9543999999999997</v>
      </c>
      <c r="EU38">
        <v>3.2970299999999999</v>
      </c>
      <c r="EV38">
        <v>185.9</v>
      </c>
      <c r="EW38">
        <v>9999</v>
      </c>
      <c r="EX38">
        <v>94.2</v>
      </c>
      <c r="EY38">
        <v>6527.5</v>
      </c>
      <c r="EZ38">
        <v>1.85989</v>
      </c>
      <c r="FA38">
        <v>1.8591299999999999</v>
      </c>
      <c r="FB38">
        <v>1.86463</v>
      </c>
      <c r="FC38">
        <v>1.8686499999999999</v>
      </c>
      <c r="FD38">
        <v>1.8635600000000001</v>
      </c>
      <c r="FE38">
        <v>1.86347</v>
      </c>
      <c r="FF38">
        <v>1.86354</v>
      </c>
      <c r="FG38">
        <v>1.8633999999999999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-3.323</v>
      </c>
      <c r="FV38">
        <v>-0.15870000000000001</v>
      </c>
      <c r="FW38">
        <v>-3.3237272727272398</v>
      </c>
      <c r="FX38">
        <v>0</v>
      </c>
      <c r="FY38">
        <v>0</v>
      </c>
      <c r="FZ38">
        <v>0</v>
      </c>
      <c r="GA38">
        <v>-0.15871000000000299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21.9</v>
      </c>
      <c r="GJ38">
        <v>21.8</v>
      </c>
      <c r="GK38">
        <v>1.0400400000000001</v>
      </c>
      <c r="GL38">
        <v>2.5866699999999998</v>
      </c>
      <c r="GM38">
        <v>1.4489700000000001</v>
      </c>
      <c r="GN38">
        <v>2.2985799999999998</v>
      </c>
      <c r="GO38">
        <v>1.5466299999999999</v>
      </c>
      <c r="GP38">
        <v>2.48291</v>
      </c>
      <c r="GQ38">
        <v>32.620399999999997</v>
      </c>
      <c r="GR38">
        <v>15.0076</v>
      </c>
      <c r="GS38">
        <v>18</v>
      </c>
      <c r="GT38">
        <v>644.50800000000004</v>
      </c>
      <c r="GU38">
        <v>344.084</v>
      </c>
      <c r="GV38">
        <v>22.05</v>
      </c>
      <c r="GW38">
        <v>26.832000000000001</v>
      </c>
      <c r="GX38">
        <v>29.994700000000002</v>
      </c>
      <c r="GY38">
        <v>26.7331</v>
      </c>
      <c r="GZ38">
        <v>26.698799999999999</v>
      </c>
      <c r="HA38">
        <v>20.821400000000001</v>
      </c>
      <c r="HB38">
        <v>20</v>
      </c>
      <c r="HC38">
        <v>-30</v>
      </c>
      <c r="HD38">
        <v>22.2638</v>
      </c>
      <c r="HE38">
        <v>400.185</v>
      </c>
      <c r="HF38">
        <v>0</v>
      </c>
      <c r="HG38">
        <v>100.09399999999999</v>
      </c>
      <c r="HH38">
        <v>93.173400000000001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2023-07-23T12:50:59Z</dcterms:created>
  <dcterms:modified xsi:type="dcterms:W3CDTF">2023-07-25T17:11:01Z</dcterms:modified>
</cp:coreProperties>
</file>