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CD81D823-7E74-F64F-B5AA-7788DB5401B6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P38" i="1" s="1"/>
  <c r="AD38" i="1"/>
  <c r="AC38" i="1"/>
  <c r="AB38" i="1"/>
  <c r="U38" i="1"/>
  <c r="S38" i="1"/>
  <c r="AR37" i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O36" i="1"/>
  <c r="AP36" i="1" s="1"/>
  <c r="AN36" i="1"/>
  <c r="AL36" i="1" s="1"/>
  <c r="AD36" i="1"/>
  <c r="AC36" i="1"/>
  <c r="AB36" i="1" s="1"/>
  <c r="U36" i="1"/>
  <c r="AR35" i="1"/>
  <c r="AQ35" i="1"/>
  <c r="AO35" i="1"/>
  <c r="AP35" i="1" s="1"/>
  <c r="AN35" i="1"/>
  <c r="AL35" i="1" s="1"/>
  <c r="AD35" i="1"/>
  <c r="AC35" i="1"/>
  <c r="AB35" i="1" s="1"/>
  <c r="U35" i="1"/>
  <c r="AR34" i="1"/>
  <c r="AQ34" i="1"/>
  <c r="AO34" i="1"/>
  <c r="AP34" i="1" s="1"/>
  <c r="AN34" i="1"/>
  <c r="AL34" i="1"/>
  <c r="P34" i="1" s="1"/>
  <c r="AD34" i="1"/>
  <c r="AC34" i="1"/>
  <c r="AB34" i="1"/>
  <c r="U34" i="1"/>
  <c r="S34" i="1"/>
  <c r="AR33" i="1"/>
  <c r="AQ33" i="1"/>
  <c r="AO33" i="1"/>
  <c r="AP33" i="1" s="1"/>
  <c r="AN33" i="1"/>
  <c r="AL33" i="1"/>
  <c r="P33" i="1" s="1"/>
  <c r="AD33" i="1"/>
  <c r="AC33" i="1"/>
  <c r="AB33" i="1"/>
  <c r="U33" i="1"/>
  <c r="S33" i="1"/>
  <c r="O33" i="1"/>
  <c r="AR32" i="1"/>
  <c r="AQ32" i="1"/>
  <c r="AO32" i="1"/>
  <c r="AP32" i="1" s="1"/>
  <c r="AN32" i="1"/>
  <c r="AL32" i="1" s="1"/>
  <c r="AD32" i="1"/>
  <c r="AC32" i="1"/>
  <c r="AB32" i="1" s="1"/>
  <c r="U32" i="1"/>
  <c r="AR31" i="1"/>
  <c r="AQ31" i="1"/>
  <c r="AO31" i="1"/>
  <c r="AP31" i="1" s="1"/>
  <c r="AN31" i="1"/>
  <c r="AL31" i="1" s="1"/>
  <c r="AD31" i="1"/>
  <c r="AC31" i="1"/>
  <c r="AB31" i="1" s="1"/>
  <c r="U31" i="1"/>
  <c r="AR30" i="1"/>
  <c r="AQ30" i="1"/>
  <c r="AO30" i="1"/>
  <c r="AP30" i="1" s="1"/>
  <c r="AN30" i="1"/>
  <c r="AL30" i="1"/>
  <c r="P30" i="1" s="1"/>
  <c r="AD30" i="1"/>
  <c r="AC30" i="1"/>
  <c r="AB30" i="1"/>
  <c r="U30" i="1"/>
  <c r="S30" i="1"/>
  <c r="AR29" i="1"/>
  <c r="AQ29" i="1"/>
  <c r="AO29" i="1"/>
  <c r="AP29" i="1" s="1"/>
  <c r="AN29" i="1"/>
  <c r="AL29" i="1"/>
  <c r="P29" i="1" s="1"/>
  <c r="AD29" i="1"/>
  <c r="AC29" i="1"/>
  <c r="AB29" i="1"/>
  <c r="U29" i="1"/>
  <c r="S29" i="1"/>
  <c r="O29" i="1"/>
  <c r="AR28" i="1"/>
  <c r="AQ28" i="1"/>
  <c r="AO28" i="1"/>
  <c r="AP28" i="1" s="1"/>
  <c r="AN28" i="1"/>
  <c r="AL28" i="1" s="1"/>
  <c r="AD28" i="1"/>
  <c r="AC28" i="1"/>
  <c r="AB28" i="1" s="1"/>
  <c r="U28" i="1"/>
  <c r="AR27" i="1"/>
  <c r="AQ27" i="1"/>
  <c r="AO27" i="1"/>
  <c r="AP27" i="1" s="1"/>
  <c r="AN27" i="1"/>
  <c r="AL27" i="1" s="1"/>
  <c r="AD27" i="1"/>
  <c r="AC27" i="1"/>
  <c r="AB27" i="1" s="1"/>
  <c r="U27" i="1"/>
  <c r="AR26" i="1"/>
  <c r="AQ26" i="1"/>
  <c r="AO26" i="1"/>
  <c r="AP26" i="1" s="1"/>
  <c r="AN26" i="1"/>
  <c r="AL26" i="1"/>
  <c r="P26" i="1" s="1"/>
  <c r="AD26" i="1"/>
  <c r="AC26" i="1"/>
  <c r="AB26" i="1"/>
  <c r="U26" i="1"/>
  <c r="S26" i="1"/>
  <c r="AR25" i="1"/>
  <c r="AQ25" i="1"/>
  <c r="AO25" i="1"/>
  <c r="AP25" i="1" s="1"/>
  <c r="AN25" i="1"/>
  <c r="AL25" i="1"/>
  <c r="P25" i="1" s="1"/>
  <c r="AD25" i="1"/>
  <c r="AC25" i="1"/>
  <c r="AB25" i="1"/>
  <c r="U25" i="1"/>
  <c r="S25" i="1"/>
  <c r="O25" i="1"/>
  <c r="AR24" i="1"/>
  <c r="AQ24" i="1"/>
  <c r="AO24" i="1"/>
  <c r="AP24" i="1" s="1"/>
  <c r="AN24" i="1"/>
  <c r="AM24" i="1"/>
  <c r="AL24" i="1"/>
  <c r="N24" i="1" s="1"/>
  <c r="M24" i="1" s="1"/>
  <c r="AD24" i="1"/>
  <c r="AC24" i="1"/>
  <c r="AB24" i="1" s="1"/>
  <c r="U24" i="1"/>
  <c r="S24" i="1"/>
  <c r="P24" i="1"/>
  <c r="O24" i="1"/>
  <c r="AR23" i="1"/>
  <c r="AQ23" i="1"/>
  <c r="AO23" i="1"/>
  <c r="AP23" i="1" s="1"/>
  <c r="AN23" i="1"/>
  <c r="AL23" i="1" s="1"/>
  <c r="AD23" i="1"/>
  <c r="AC23" i="1"/>
  <c r="AB23" i="1" s="1"/>
  <c r="U23" i="1"/>
  <c r="AR22" i="1"/>
  <c r="AQ22" i="1"/>
  <c r="AO22" i="1"/>
  <c r="AP22" i="1" s="1"/>
  <c r="AN22" i="1"/>
  <c r="AL22" i="1"/>
  <c r="P22" i="1" s="1"/>
  <c r="AD22" i="1"/>
  <c r="AC22" i="1"/>
  <c r="AB22" i="1"/>
  <c r="U22" i="1"/>
  <c r="S22" i="1"/>
  <c r="AR21" i="1"/>
  <c r="AQ21" i="1"/>
  <c r="AO21" i="1"/>
  <c r="AP21" i="1" s="1"/>
  <c r="AN21" i="1"/>
  <c r="AL21" i="1"/>
  <c r="P21" i="1" s="1"/>
  <c r="AD21" i="1"/>
  <c r="AC21" i="1"/>
  <c r="AB21" i="1"/>
  <c r="U21" i="1"/>
  <c r="S21" i="1"/>
  <c r="O21" i="1"/>
  <c r="AR20" i="1"/>
  <c r="AQ20" i="1"/>
  <c r="AO20" i="1"/>
  <c r="AN20" i="1"/>
  <c r="AL20" i="1" s="1"/>
  <c r="AD20" i="1"/>
  <c r="AC20" i="1"/>
  <c r="AB20" i="1" s="1"/>
  <c r="U20" i="1"/>
  <c r="AR19" i="1"/>
  <c r="AQ19" i="1"/>
  <c r="AO19" i="1"/>
  <c r="AP19" i="1" s="1"/>
  <c r="AN19" i="1"/>
  <c r="AL19" i="1" s="1"/>
  <c r="AM19" i="1"/>
  <c r="AD19" i="1"/>
  <c r="AC19" i="1"/>
  <c r="AB19" i="1" s="1"/>
  <c r="U19" i="1"/>
  <c r="N28" i="1" l="1"/>
  <c r="M28" i="1" s="1"/>
  <c r="AM28" i="1"/>
  <c r="S28" i="1"/>
  <c r="O28" i="1"/>
  <c r="P28" i="1"/>
  <c r="S35" i="1"/>
  <c r="N35" i="1"/>
  <c r="M35" i="1" s="1"/>
  <c r="AM35" i="1"/>
  <c r="P35" i="1"/>
  <c r="O35" i="1"/>
  <c r="N20" i="1"/>
  <c r="M20" i="1" s="1"/>
  <c r="AM20" i="1"/>
  <c r="S20" i="1"/>
  <c r="P20" i="1"/>
  <c r="S23" i="1"/>
  <c r="P23" i="1"/>
  <c r="AM23" i="1"/>
  <c r="O23" i="1"/>
  <c r="N23" i="1"/>
  <c r="M23" i="1" s="1"/>
  <c r="S27" i="1"/>
  <c r="P27" i="1"/>
  <c r="AM27" i="1"/>
  <c r="O27" i="1"/>
  <c r="N27" i="1"/>
  <c r="M27" i="1" s="1"/>
  <c r="AP20" i="1"/>
  <c r="X20" i="1"/>
  <c r="N36" i="1"/>
  <c r="M36" i="1" s="1"/>
  <c r="AM36" i="1"/>
  <c r="P36" i="1"/>
  <c r="O36" i="1"/>
  <c r="S36" i="1"/>
  <c r="O20" i="1"/>
  <c r="AF24" i="1"/>
  <c r="N32" i="1"/>
  <c r="M32" i="1" s="1"/>
  <c r="AM32" i="1"/>
  <c r="P32" i="1"/>
  <c r="S32" i="1"/>
  <c r="O32" i="1"/>
  <c r="S19" i="1"/>
  <c r="P19" i="1"/>
  <c r="O19" i="1"/>
  <c r="N19" i="1"/>
  <c r="M19" i="1" s="1"/>
  <c r="S31" i="1"/>
  <c r="N31" i="1"/>
  <c r="M31" i="1" s="1"/>
  <c r="AM31" i="1"/>
  <c r="P31" i="1"/>
  <c r="O31" i="1"/>
  <c r="X24" i="1"/>
  <c r="X28" i="1"/>
  <c r="AM22" i="1"/>
  <c r="AM26" i="1"/>
  <c r="AM30" i="1"/>
  <c r="AM34" i="1"/>
  <c r="AM38" i="1"/>
  <c r="X19" i="1"/>
  <c r="N22" i="1"/>
  <c r="M22" i="1" s="1"/>
  <c r="X23" i="1"/>
  <c r="N26" i="1"/>
  <c r="M26" i="1" s="1"/>
  <c r="X27" i="1"/>
  <c r="N30" i="1"/>
  <c r="M30" i="1" s="1"/>
  <c r="X31" i="1"/>
  <c r="N34" i="1"/>
  <c r="M34" i="1" s="1"/>
  <c r="X35" i="1"/>
  <c r="N38" i="1"/>
  <c r="M38" i="1" s="1"/>
  <c r="AM21" i="1"/>
  <c r="O22" i="1"/>
  <c r="AM25" i="1"/>
  <c r="O26" i="1"/>
  <c r="AM29" i="1"/>
  <c r="O30" i="1"/>
  <c r="AM33" i="1"/>
  <c r="O34" i="1"/>
  <c r="AM37" i="1"/>
  <c r="O38" i="1"/>
  <c r="N21" i="1"/>
  <c r="M21" i="1" s="1"/>
  <c r="X22" i="1"/>
  <c r="N25" i="1"/>
  <c r="M25" i="1" s="1"/>
  <c r="X26" i="1"/>
  <c r="N29" i="1"/>
  <c r="M29" i="1" s="1"/>
  <c r="X30" i="1"/>
  <c r="N33" i="1"/>
  <c r="M33" i="1" s="1"/>
  <c r="X34" i="1"/>
  <c r="N37" i="1"/>
  <c r="M37" i="1" s="1"/>
  <c r="X38" i="1"/>
  <c r="X32" i="1"/>
  <c r="X36" i="1"/>
  <c r="O37" i="1"/>
  <c r="X21" i="1"/>
  <c r="X25" i="1"/>
  <c r="X29" i="1"/>
  <c r="X33" i="1"/>
  <c r="X37" i="1"/>
  <c r="Y32" i="1" l="1"/>
  <c r="Z32" i="1" s="1"/>
  <c r="V32" i="1" s="1"/>
  <c r="T32" i="1" s="1"/>
  <c r="W32" i="1" s="1"/>
  <c r="Q32" i="1" s="1"/>
  <c r="R32" i="1" s="1"/>
  <c r="AF25" i="1"/>
  <c r="Y31" i="1"/>
  <c r="Z31" i="1" s="1"/>
  <c r="AF19" i="1"/>
  <c r="AF35" i="1"/>
  <c r="Y37" i="1"/>
  <c r="Z37" i="1" s="1"/>
  <c r="Y38" i="1"/>
  <c r="Z38" i="1" s="1"/>
  <c r="V38" i="1" s="1"/>
  <c r="T38" i="1" s="1"/>
  <c r="W38" i="1" s="1"/>
  <c r="Q38" i="1" s="1"/>
  <c r="R38" i="1" s="1"/>
  <c r="Y22" i="1"/>
  <c r="Z22" i="1" s="1"/>
  <c r="AF30" i="1"/>
  <c r="V30" i="1"/>
  <c r="T30" i="1" s="1"/>
  <c r="W30" i="1" s="1"/>
  <c r="Q30" i="1" s="1"/>
  <c r="R30" i="1" s="1"/>
  <c r="Y33" i="1"/>
  <c r="Z33" i="1" s="1"/>
  <c r="AF37" i="1"/>
  <c r="V37" i="1"/>
  <c r="T37" i="1" s="1"/>
  <c r="W37" i="1" s="1"/>
  <c r="Q37" i="1" s="1"/>
  <c r="R37" i="1" s="1"/>
  <c r="AF21" i="1"/>
  <c r="Y27" i="1"/>
  <c r="Z27" i="1" s="1"/>
  <c r="V27" i="1" s="1"/>
  <c r="T27" i="1" s="1"/>
  <c r="W27" i="1" s="1"/>
  <c r="Q27" i="1" s="1"/>
  <c r="R27" i="1" s="1"/>
  <c r="AF32" i="1"/>
  <c r="Y29" i="1"/>
  <c r="Z29" i="1" s="1"/>
  <c r="Y34" i="1"/>
  <c r="Z34" i="1" s="1"/>
  <c r="AF26" i="1"/>
  <c r="V26" i="1"/>
  <c r="T26" i="1" s="1"/>
  <c r="W26" i="1" s="1"/>
  <c r="Q26" i="1" s="1"/>
  <c r="R26" i="1" s="1"/>
  <c r="AF36" i="1"/>
  <c r="Y23" i="1"/>
  <c r="Z23" i="1" s="1"/>
  <c r="V23" i="1" s="1"/>
  <c r="T23" i="1" s="1"/>
  <c r="W23" i="1" s="1"/>
  <c r="Q23" i="1" s="1"/>
  <c r="R23" i="1" s="1"/>
  <c r="AF23" i="1"/>
  <c r="Y30" i="1"/>
  <c r="Z30" i="1" s="1"/>
  <c r="AF38" i="1"/>
  <c r="V31" i="1"/>
  <c r="T31" i="1" s="1"/>
  <c r="W31" i="1" s="1"/>
  <c r="Q31" i="1" s="1"/>
  <c r="R31" i="1" s="1"/>
  <c r="AF31" i="1"/>
  <c r="Y25" i="1"/>
  <c r="Z25" i="1" s="1"/>
  <c r="Y28" i="1"/>
  <c r="Z28" i="1" s="1"/>
  <c r="Y20" i="1"/>
  <c r="Z20" i="1" s="1"/>
  <c r="Y21" i="1"/>
  <c r="Z21" i="1" s="1"/>
  <c r="V21" i="1" s="1"/>
  <c r="T21" i="1" s="1"/>
  <c r="W21" i="1" s="1"/>
  <c r="Q21" i="1" s="1"/>
  <c r="R21" i="1" s="1"/>
  <c r="AF22" i="1"/>
  <c r="V22" i="1"/>
  <c r="T22" i="1" s="1"/>
  <c r="W22" i="1" s="1"/>
  <c r="Q22" i="1" s="1"/>
  <c r="R22" i="1" s="1"/>
  <c r="Y24" i="1"/>
  <c r="Z24" i="1" s="1"/>
  <c r="AF29" i="1"/>
  <c r="Y35" i="1"/>
  <c r="Z35" i="1" s="1"/>
  <c r="Y19" i="1"/>
  <c r="Z19" i="1" s="1"/>
  <c r="AF33" i="1"/>
  <c r="V33" i="1"/>
  <c r="T33" i="1" s="1"/>
  <c r="W33" i="1" s="1"/>
  <c r="Q33" i="1" s="1"/>
  <c r="R33" i="1" s="1"/>
  <c r="AF20" i="1"/>
  <c r="Y36" i="1"/>
  <c r="Z36" i="1" s="1"/>
  <c r="Y26" i="1"/>
  <c r="Z26" i="1" s="1"/>
  <c r="AF34" i="1"/>
  <c r="V34" i="1"/>
  <c r="T34" i="1" s="1"/>
  <c r="W34" i="1" s="1"/>
  <c r="Q34" i="1" s="1"/>
  <c r="R34" i="1" s="1"/>
  <c r="AF27" i="1"/>
  <c r="V28" i="1"/>
  <c r="T28" i="1" s="1"/>
  <c r="W28" i="1" s="1"/>
  <c r="Q28" i="1" s="1"/>
  <c r="R28" i="1" s="1"/>
  <c r="AF28" i="1"/>
  <c r="AA19" i="1" l="1"/>
  <c r="AE19" i="1" s="1"/>
  <c r="AH19" i="1"/>
  <c r="AI19" i="1" s="1"/>
  <c r="AG19" i="1"/>
  <c r="AH22" i="1"/>
  <c r="AA22" i="1"/>
  <c r="AE22" i="1" s="1"/>
  <c r="AG22" i="1"/>
  <c r="AH26" i="1"/>
  <c r="AI26" i="1" s="1"/>
  <c r="AA26" i="1"/>
  <c r="AE26" i="1" s="1"/>
  <c r="AG26" i="1"/>
  <c r="AG25" i="1"/>
  <c r="AA25" i="1"/>
  <c r="AE25" i="1" s="1"/>
  <c r="AH25" i="1"/>
  <c r="AI25" i="1" s="1"/>
  <c r="AH34" i="1"/>
  <c r="AA34" i="1"/>
  <c r="AE34" i="1" s="1"/>
  <c r="AG34" i="1"/>
  <c r="V19" i="1"/>
  <c r="T19" i="1" s="1"/>
  <c r="W19" i="1" s="1"/>
  <c r="Q19" i="1" s="1"/>
  <c r="R19" i="1" s="1"/>
  <c r="AA36" i="1"/>
  <c r="AE36" i="1" s="1"/>
  <c r="AH36" i="1"/>
  <c r="AI36" i="1" s="1"/>
  <c r="AG36" i="1"/>
  <c r="AA35" i="1"/>
  <c r="AE35" i="1" s="1"/>
  <c r="AH35" i="1"/>
  <c r="AG35" i="1"/>
  <c r="AH21" i="1"/>
  <c r="AI21" i="1" s="1"/>
  <c r="AA21" i="1"/>
  <c r="AE21" i="1" s="1"/>
  <c r="AG21" i="1"/>
  <c r="AA23" i="1"/>
  <c r="AE23" i="1" s="1"/>
  <c r="AH23" i="1"/>
  <c r="AG23" i="1"/>
  <c r="AA31" i="1"/>
  <c r="AE31" i="1" s="1"/>
  <c r="AH31" i="1"/>
  <c r="AG31" i="1"/>
  <c r="V25" i="1"/>
  <c r="T25" i="1" s="1"/>
  <c r="W25" i="1" s="1"/>
  <c r="Q25" i="1" s="1"/>
  <c r="R25" i="1" s="1"/>
  <c r="AA29" i="1"/>
  <c r="AE29" i="1" s="1"/>
  <c r="AH29" i="1"/>
  <c r="AI29" i="1" s="1"/>
  <c r="AG29" i="1"/>
  <c r="AH38" i="1"/>
  <c r="AA38" i="1"/>
  <c r="AE38" i="1" s="1"/>
  <c r="AG38" i="1"/>
  <c r="V29" i="1"/>
  <c r="T29" i="1" s="1"/>
  <c r="W29" i="1" s="1"/>
  <c r="Q29" i="1" s="1"/>
  <c r="R29" i="1" s="1"/>
  <c r="AA20" i="1"/>
  <c r="AE20" i="1" s="1"/>
  <c r="AH20" i="1"/>
  <c r="AG20" i="1"/>
  <c r="V20" i="1"/>
  <c r="T20" i="1" s="1"/>
  <c r="W20" i="1" s="1"/>
  <c r="Q20" i="1" s="1"/>
  <c r="R20" i="1" s="1"/>
  <c r="V36" i="1"/>
  <c r="T36" i="1" s="1"/>
  <c r="W36" i="1" s="1"/>
  <c r="Q36" i="1" s="1"/>
  <c r="R36" i="1" s="1"/>
  <c r="AG33" i="1"/>
  <c r="AA33" i="1"/>
  <c r="AE33" i="1" s="1"/>
  <c r="AH33" i="1"/>
  <c r="AI33" i="1" s="1"/>
  <c r="AH37" i="1"/>
  <c r="AI37" i="1" s="1"/>
  <c r="AG37" i="1"/>
  <c r="AA37" i="1"/>
  <c r="AE37" i="1" s="1"/>
  <c r="AA24" i="1"/>
  <c r="AE24" i="1" s="1"/>
  <c r="AH24" i="1"/>
  <c r="AG24" i="1"/>
  <c r="V24" i="1"/>
  <c r="T24" i="1" s="1"/>
  <c r="W24" i="1" s="1"/>
  <c r="Q24" i="1" s="1"/>
  <c r="R24" i="1" s="1"/>
  <c r="AA28" i="1"/>
  <c r="AE28" i="1" s="1"/>
  <c r="AH28" i="1"/>
  <c r="AI28" i="1" s="1"/>
  <c r="AG28" i="1"/>
  <c r="AA27" i="1"/>
  <c r="AE27" i="1" s="1"/>
  <c r="AH27" i="1"/>
  <c r="AG27" i="1"/>
  <c r="AA32" i="1"/>
  <c r="AE32" i="1" s="1"/>
  <c r="AH32" i="1"/>
  <c r="AG32" i="1"/>
  <c r="AH30" i="1"/>
  <c r="AI30" i="1" s="1"/>
  <c r="AA30" i="1"/>
  <c r="AE30" i="1" s="1"/>
  <c r="AG30" i="1"/>
  <c r="V35" i="1"/>
  <c r="T35" i="1" s="1"/>
  <c r="W35" i="1" s="1"/>
  <c r="Q35" i="1" s="1"/>
  <c r="R35" i="1" s="1"/>
  <c r="AI32" i="1" l="1"/>
  <c r="AI31" i="1"/>
  <c r="AI35" i="1"/>
  <c r="AI38" i="1"/>
  <c r="AI22" i="1"/>
  <c r="AI27" i="1"/>
  <c r="AI23" i="1"/>
  <c r="AI34" i="1"/>
  <c r="AI24" i="1"/>
  <c r="AI20" i="1"/>
</calcChain>
</file>

<file path=xl/sharedStrings.xml><?xml version="1.0" encoding="utf-8"?>
<sst xmlns="http://schemas.openxmlformats.org/spreadsheetml/2006/main" count="1012" uniqueCount="393">
  <si>
    <t>File opened</t>
  </si>
  <si>
    <t>2023-07-23 12:23:48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</si>
  <si>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</si>
  <si>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</si>
  <si>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</si>
  <si>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</si>
  <si>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</si>
  <si>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</si>
  <si>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</si>
  <si>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</si>
  <si>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</si>
  <si>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</si>
  <si>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</si>
  <si>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"1.00218", "flowazero": "0.321", "flowbzero": "0.30235", "chamberpressurezero": "2.59034",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</si>
  <si>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</si>
  <si>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</si>
  <si>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</si>
  <si>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</si>
  <si>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</si>
  <si>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</si>
  <si>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</si>
  <si>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</si>
  <si>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</si>
  <si>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</si>
  <si>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</si>
  <si>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</si>
  <si>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</si>
  <si>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12:23:48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</si>
  <si>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</si>
  <si>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</si>
  <si>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</si>
  <si>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</si>
  <si>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</si>
  <si>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</si>
  <si>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</si>
  <si>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</si>
  <si>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</si>
  <si>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</si>
  <si>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</si>
  <si>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</si>
  <si>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</si>
  <si>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</si>
  <si>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</si>
  <si>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</si>
  <si>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</si>
  <si>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</si>
  <si>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</si>
  <si>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</si>
  <si>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</si>
  <si>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</si>
  <si>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</si>
  <si>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</si>
  <si>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</si>
  <si>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</si>
  <si>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</si>
  <si>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</si>
  <si>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</si>
  <si>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</si>
  <si>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</si>
  <si>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</si>
  <si>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</si>
  <si>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</si>
  <si>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</si>
  <si>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</si>
  <si>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</si>
  <si>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</si>
  <si>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</si>
  <si>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</si>
  <si>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</si>
  <si>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</si>
  <si>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</si>
  <si>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</si>
  <si>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</si>
  <si>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</si>
  <si>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</si>
  <si>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</si>
  <si>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</si>
  <si>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</si>
  <si>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</si>
  <si>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</si>
  <si>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</si>
  <si>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</si>
  <si>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</si>
  <si>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</si>
  <si>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</si>
  <si>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</si>
  <si>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</si>
  <si>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3.32364 79.2943 377.969 625.744 880.647 1080.31 1276.01 1414.55</t>
  </si>
  <si>
    <t>Fs_true</t>
  </si>
  <si>
    <t>0.201825 100.334 401.833 601.318 802.968 1000.47 1201.21 1401.62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</si>
  <si>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</si>
  <si>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</si>
  <si>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</si>
  <si>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</si>
  <si>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</si>
  <si>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</si>
  <si>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</si>
  <si>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</si>
  <si>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</si>
  <si>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</si>
  <si>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</si>
  <si>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</si>
  <si>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</si>
  <si>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</si>
  <si>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</si>
  <si>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</si>
  <si>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</si>
  <si>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</si>
  <si>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</si>
  <si>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</si>
  <si>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</si>
  <si>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</si>
  <si>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</si>
  <si>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</si>
  <si>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</si>
  <si>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</si>
  <si>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</si>
  <si>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</si>
  <si>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</si>
  <si>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</si>
  <si>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</si>
  <si>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</si>
  <si>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</si>
  <si>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</si>
  <si>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</si>
  <si>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</si>
  <si>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</si>
  <si>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</si>
  <si>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</si>
  <si>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</si>
  <si>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</si>
  <si>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</si>
  <si>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</si>
  <si>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</si>
  <si>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</si>
  <si>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</si>
  <si>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</si>
  <si>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</si>
  <si>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</si>
  <si>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</si>
  <si>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</si>
  <si>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</si>
  <si>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</si>
  <si>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</si>
  <si>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</si>
  <si>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</si>
  <si>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</si>
  <si>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</si>
  <si>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</si>
  <si>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</si>
  <si>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</si>
  <si>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</si>
  <si>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</si>
  <si>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</si>
  <si>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</si>
  <si>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</si>
  <si>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</si>
  <si>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</si>
  <si>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</si>
  <si>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</si>
  <si>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</si>
  <si>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</si>
  <si>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</si>
  <si>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</si>
  <si>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</si>
  <si>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</si>
  <si>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</si>
  <si>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</si>
  <si>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</si>
  <si>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</si>
  <si>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</si>
  <si>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</si>
  <si>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</si>
  <si>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</si>
  <si>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</si>
  <si>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</si>
  <si>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</si>
  <si>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</si>
  <si>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</si>
  <si>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</si>
  <si>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</si>
  <si>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</si>
  <si>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</si>
  <si>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</si>
  <si>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</si>
  <si>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</si>
  <si>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</si>
  <si>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</si>
  <si>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</si>
  <si>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</si>
  <si>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</si>
  <si>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</si>
  <si>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</si>
  <si>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</si>
  <si>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</si>
  <si>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</si>
  <si>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</si>
  <si>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</si>
  <si>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</si>
  <si>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</si>
  <si>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</si>
  <si>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</si>
  <si>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</si>
  <si>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</si>
  <si>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</si>
  <si>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</si>
  <si>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</si>
  <si>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</si>
  <si>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</si>
  <si>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</si>
  <si>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</si>
  <si>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</si>
  <si>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</si>
  <si>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</si>
  <si>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</si>
  <si>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</si>
  <si>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</si>
  <si>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</si>
  <si>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</si>
  <si>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</si>
  <si>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</si>
  <si>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</si>
  <si>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</si>
  <si>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</si>
  <si>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</si>
  <si>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</si>
  <si>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</si>
  <si>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</si>
  <si>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</si>
  <si>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</si>
  <si>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</si>
  <si>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</si>
  <si>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</si>
  <si>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</si>
  <si>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</si>
  <si>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</si>
  <si>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</si>
  <si>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</si>
  <si>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</si>
  <si>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</si>
  <si>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</si>
  <si>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</si>
  <si>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</si>
  <si>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</si>
  <si>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</si>
  <si>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</si>
  <si>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</si>
  <si>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</si>
  <si>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</si>
  <si>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</si>
  <si>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</si>
  <si>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</si>
  <si>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</si>
  <si>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</si>
  <si>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</si>
  <si>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</si>
  <si>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</si>
  <si>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</si>
  <si>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</si>
  <si>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</si>
  <si>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</si>
  <si>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</si>
  <si>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</si>
  <si>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</si>
  <si>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</si>
  <si>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</si>
  <si>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</si>
  <si>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</si>
  <si>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</si>
  <si>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</si>
  <si>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</si>
  <si>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</si>
  <si>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</si>
  <si>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</si>
  <si>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</si>
  <si>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</si>
  <si>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</si>
  <si>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</si>
  <si>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</si>
  <si>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</si>
  <si>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</si>
  <si>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</si>
  <si>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</si>
  <si>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</si>
  <si>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</si>
  <si>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</si>
  <si>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</si>
  <si>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</si>
  <si>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</si>
  <si>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</si>
  <si>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</si>
  <si>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</si>
  <si>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</si>
  <si>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</si>
  <si>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</si>
  <si>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</si>
  <si>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</si>
  <si>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</si>
  <si>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</si>
  <si>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</si>
  <si>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</si>
  <si>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</si>
  <si>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</si>
  <si>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</si>
  <si>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</si>
  <si>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</si>
  <si>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</si>
  <si>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</si>
  <si>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</si>
  <si>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</si>
  <si>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</si>
  <si>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</si>
  <si>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</si>
  <si>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</si>
  <si>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</si>
  <si>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</si>
  <si>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</si>
  <si>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</si>
  <si>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</si>
  <si>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</si>
  <si>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</si>
  <si>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</si>
  <si>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</si>
  <si>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</si>
  <si>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</si>
  <si>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</si>
  <si>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</si>
  <si>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</si>
  <si>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</si>
  <si>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</si>
  <si>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</si>
  <si>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</si>
  <si>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</si>
  <si>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</si>
  <si>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</si>
  <si>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</si>
  <si>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</si>
  <si>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</si>
  <si>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</si>
  <si>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</si>
  <si>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</si>
  <si>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</si>
  <si>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20230723 12:44:11</t>
  </si>
  <si>
    <t>12:44:11</t>
  </si>
  <si>
    <t>none</t>
  </si>
  <si>
    <t>Picabo</t>
  </si>
  <si>
    <t>20230723</t>
  </si>
  <si>
    <t>kse</t>
  </si>
  <si>
    <t>RUCH</t>
  </si>
  <si>
    <t>BNL19095</t>
  </si>
  <si>
    <t>12:42:03</t>
  </si>
  <si>
    <t>2/2</t>
  </si>
  <si>
    <t>00000000</t>
  </si>
  <si>
    <t>iiiiiiii</t>
  </si>
  <si>
    <t>off</t>
  </si>
  <si>
    <t>20230723 12:45:11</t>
  </si>
  <si>
    <t>12:45:11</t>
  </si>
  <si>
    <t>20230723 12:46:12</t>
  </si>
  <si>
    <t>12:46:12</t>
  </si>
  <si>
    <t>20230723 12:47:12</t>
  </si>
  <si>
    <t>12:47:12</t>
  </si>
  <si>
    <t>20230723 12:48:13</t>
  </si>
  <si>
    <t>12:48:13</t>
  </si>
  <si>
    <t>20230723 12:49:13</t>
  </si>
  <si>
    <t>12:49:13</t>
  </si>
  <si>
    <t>20230723 12:50:14</t>
  </si>
  <si>
    <t>12:50:14</t>
  </si>
  <si>
    <t>20230723 12:51:14</t>
  </si>
  <si>
    <t>12:51:14</t>
  </si>
  <si>
    <t>20230723 12:52:15</t>
  </si>
  <si>
    <t>12:52:15</t>
  </si>
  <si>
    <t>20230723 12:53:16</t>
  </si>
  <si>
    <t>12:53:16</t>
  </si>
  <si>
    <t>20230723 12:54:16</t>
  </si>
  <si>
    <t>12:54:16</t>
  </si>
  <si>
    <t>20230723 12:55:17</t>
  </si>
  <si>
    <t>12:55:17</t>
  </si>
  <si>
    <t>20230723 12:56:17</t>
  </si>
  <si>
    <t>12:56:17</t>
  </si>
  <si>
    <t>20230723 12:57:18</t>
  </si>
  <si>
    <t>12:57:18</t>
  </si>
  <si>
    <t>20230723 12:58:18</t>
  </si>
  <si>
    <t>12:58:18</t>
  </si>
  <si>
    <t>20230723 12:59:19</t>
  </si>
  <si>
    <t>12:59:19</t>
  </si>
  <si>
    <t>20230723 13:00:19</t>
  </si>
  <si>
    <t>13:00:19</t>
  </si>
  <si>
    <t>20230723 13:01:20</t>
  </si>
  <si>
    <t>13:01:20</t>
  </si>
  <si>
    <t>20230723 13:02:20</t>
  </si>
  <si>
    <t>13:02:20</t>
  </si>
  <si>
    <t>20230723 13:03:21</t>
  </si>
  <si>
    <t>13:03:21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</si>
</sst>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topLeftCell="A2" workbookViewId="0"/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6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339</v>
      </c>
      <c r="EY18" t="s">
        <v>340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1690145051.0999999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348</v>
      </c>
      <c r="K19" t="s">
        <v>349</v>
      </c>
      <c r="L19">
        <v>1690145051.0999999</v>
      </c>
      <c r="M19">
        <f t="shared" ref="M19:M38" si="0">(N19)/1000</f>
        <v>2.1057737967972458E-3</v>
      </c>
      <c r="N19">
        <f t="shared" ref="N19:N38" si="1">1000*AZ19*AL19*(AV19-AW19)/(100*$B$7*(1000-AL19*AV19))</f>
        <v>2.1057737967972456</v>
      </c>
      <c r="O19">
        <f t="shared" ref="O19:O38" si="2">AZ19*AL19*(AU19-AT19*(1000-AL19*AW19)/(1000-AL19*AV19))/(100*$B$7)</f>
        <v>13.880708935091443</v>
      </c>
      <c r="P19">
        <f t="shared" ref="P19:P38" si="3">AT19 - IF(AL19&gt;1, O19*$B$7*100/(AN19*BH19), 0)</f>
        <v>400.06400000000002</v>
      </c>
      <c r="Q19">
        <f t="shared" ref="Q19:Q38" si="4">((W19-M19/2)*P19-O19)/(W19+M19/2)</f>
        <v>245.7461830792758</v>
      </c>
      <c r="R19">
        <f t="shared" ref="R19:R38" si="5">Q19*(BA19+BB19)/1000</f>
        <v>24.685932309977574</v>
      </c>
      <c r="S19">
        <f t="shared" ref="S19:S38" si="6">(AT19 - IF(AL19&gt;1, O19*$B$7*100/(AN19*BH19), 0))*(BA19+BB19)/1000</f>
        <v>40.187614309651202</v>
      </c>
      <c r="T19">
        <f t="shared" ref="T19:T38" si="7">2/((1/V19-1/U19)+SIGN(V19)*SQRT((1/V19-1/U19)*(1/V19-1/U19) + 4*$C$7/(($C$7+1)*($C$7+1))*(2*1/V19*1/U19-1/U19*1/U19)))</f>
        <v>0.15474978442459916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2.9329900707542045</v>
      </c>
      <c r="V19">
        <f t="shared" ref="V19:V38" si="9">M19*(1000-(1000*0.61365*EXP(17.502*Z19/(240.97+Z19))/(BA19+BB19)+AV19)/2)/(1000*0.61365*EXP(17.502*Z19/(240.97+Z19))/(BA19+BB19)-AV19)</f>
        <v>0.15035272786004036</v>
      </c>
      <c r="W19">
        <f t="shared" ref="W19:W38" si="10">1/(($C$7+1)/(T19/1.6)+1/(U19/1.37)) + $C$7/(($C$7+1)/(T19/1.6) + $C$7/(U19/1.37))</f>
        <v>9.4355106275175599E-2</v>
      </c>
      <c r="X19">
        <f t="shared" ref="X19:X38" si="11">(AO19*AR19)</f>
        <v>330.77259900000001</v>
      </c>
      <c r="Y19">
        <f t="shared" ref="Y19:Y38" si="12">(BC19+(X19+2*0.95*0.0000000567*(((BC19+$B$9)+273)^4-(BC19+273)^4)-44100*M19)/(1.84*29.3*U19+8*0.95*0.0000000567*(BC19+273)^3))</f>
        <v>28.222324167629544</v>
      </c>
      <c r="Z19">
        <f t="shared" ref="Z19:Z38" si="13">($C$9*BD19+$D$9*BE19+$E$9*Y19)</f>
        <v>26.089600000000001</v>
      </c>
      <c r="AA19">
        <f t="shared" ref="AA19:AA38" si="14">0.61365*EXP(17.502*Z19/(240.97+Z19))</f>
        <v>3.3921899864551484</v>
      </c>
      <c r="AB19">
        <f t="shared" ref="AB19:AB38" si="15">(AC19/AD19*100)</f>
        <v>57.126425622203151</v>
      </c>
      <c r="AC19">
        <f t="shared" ref="AC19:AC38" si="16">AV19*(BA19+BB19)/1000</f>
        <v>2.0232130885289696</v>
      </c>
      <c r="AD19">
        <f t="shared" ref="AD19:AD38" si="17">0.61365*EXP(17.502*BC19/(240.97+BC19))</f>
        <v>3.5416413095914296</v>
      </c>
      <c r="AE19">
        <f t="shared" ref="AE19:AE38" si="18">(AA19-AV19*(BA19+BB19)/1000)</f>
        <v>1.3689768979261787</v>
      </c>
      <c r="AF19">
        <f t="shared" ref="AF19:AF38" si="19">(-M19*44100)</f>
        <v>-92.86462443875854</v>
      </c>
      <c r="AG19">
        <f t="shared" ref="AG19:AG38" si="20">2*29.3*U19*0.92*(BC19-Z19)</f>
        <v>115.60398900374912</v>
      </c>
      <c r="AH19">
        <f t="shared" ref="AH19:AH38" si="21">2*0.95*0.0000000567*(((BC19+$B$9)+273)^4-(Z19+273)^4)</f>
        <v>8.4599820496360874</v>
      </c>
      <c r="AI19">
        <f t="shared" ref="AI19:AI38" si="22">X19+AH19+AF19+AG19</f>
        <v>361.97194561462669</v>
      </c>
      <c r="AJ19">
        <v>11</v>
      </c>
      <c r="AK19">
        <v>2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53015.997652722072</v>
      </c>
      <c r="AO19">
        <f t="shared" ref="AO19:AO38" si="26">$B$13*BI19+$C$13*BJ19+$F$13*BU19*(1-BX19)</f>
        <v>1999.95</v>
      </c>
      <c r="AP19">
        <f t="shared" ref="AP19:AP38" si="27">AO19*AQ19</f>
        <v>1685.9582999999998</v>
      </c>
      <c r="AQ19">
        <f t="shared" ref="AQ19:AQ38" si="28">($B$13*$D$11+$C$13*$D$11+$F$13*((CH19+BZ19)/MAX(CH19+BZ19+CI19, 0.1)*$I$11+CI19/MAX(CH19+BZ19+CI19, 0.1)*$J$11))/($B$13+$C$13+$F$13)</f>
        <v>0.84300022500562499</v>
      </c>
      <c r="AR19">
        <f t="shared" ref="AR19:AR38" si="29">($B$13*$K$11+$C$13*$K$11+$F$13*((CH19+BZ19)/MAX(CH19+BZ19+CI19, 0.1)*$P$11+CI19/MAX(CH19+BZ19+CI19, 0.1)*$Q$11))/($B$13+$C$13+$F$13)</f>
        <v>0.16539043426085653</v>
      </c>
      <c r="AS19">
        <v>1690145051.0999999</v>
      </c>
      <c r="AT19">
        <v>400.06400000000002</v>
      </c>
      <c r="AU19">
        <v>414.786</v>
      </c>
      <c r="AV19">
        <v>20.140899999999998</v>
      </c>
      <c r="AW19">
        <v>18.0777</v>
      </c>
      <c r="AX19">
        <v>406.89</v>
      </c>
      <c r="AY19">
        <v>21.513200000000001</v>
      </c>
      <c r="AZ19">
        <v>600.04700000000003</v>
      </c>
      <c r="BA19">
        <v>100.35299999999999</v>
      </c>
      <c r="BB19">
        <v>9.9963300000000005E-2</v>
      </c>
      <c r="BC19">
        <v>26.820699999999999</v>
      </c>
      <c r="BD19">
        <v>26.089600000000001</v>
      </c>
      <c r="BE19">
        <v>999.9</v>
      </c>
      <c r="BF19">
        <v>0</v>
      </c>
      <c r="BG19">
        <v>0</v>
      </c>
      <c r="BH19">
        <v>9984.3799999999992</v>
      </c>
      <c r="BI19">
        <v>0</v>
      </c>
      <c r="BJ19">
        <v>687.18899999999996</v>
      </c>
      <c r="BK19">
        <v>-14.7219</v>
      </c>
      <c r="BL19">
        <v>408.28699999999998</v>
      </c>
      <c r="BM19">
        <v>422.42200000000003</v>
      </c>
      <c r="BN19">
        <v>2.06324</v>
      </c>
      <c r="BO19">
        <v>414.786</v>
      </c>
      <c r="BP19">
        <v>18.0777</v>
      </c>
      <c r="BQ19">
        <v>2.0211899999999998</v>
      </c>
      <c r="BR19">
        <v>1.8141400000000001</v>
      </c>
      <c r="BS19">
        <v>17.6114</v>
      </c>
      <c r="BT19">
        <v>15.9092</v>
      </c>
      <c r="BU19">
        <v>1999.95</v>
      </c>
      <c r="BV19">
        <v>0.89999099999999999</v>
      </c>
      <c r="BW19">
        <v>0.100009</v>
      </c>
      <c r="BX19">
        <v>0</v>
      </c>
      <c r="BY19">
        <v>2.6139000000000001</v>
      </c>
      <c r="BZ19">
        <v>0</v>
      </c>
      <c r="CA19">
        <v>19347.5</v>
      </c>
      <c r="CB19">
        <v>16222.2</v>
      </c>
      <c r="CC19">
        <v>39.375</v>
      </c>
      <c r="CD19">
        <v>39.5</v>
      </c>
      <c r="CE19">
        <v>39.311999999999998</v>
      </c>
      <c r="CF19">
        <v>38</v>
      </c>
      <c r="CG19">
        <v>38.686999999999998</v>
      </c>
      <c r="CH19">
        <v>1799.94</v>
      </c>
      <c r="CI19">
        <v>200.01</v>
      </c>
      <c r="CJ19">
        <v>0</v>
      </c>
      <c r="CK19">
        <v>1690145068.5999999</v>
      </c>
      <c r="CL19">
        <v>0</v>
      </c>
      <c r="CM19">
        <v>1690144923.0999999</v>
      </c>
      <c r="CN19" t="s">
        <v>350</v>
      </c>
      <c r="CO19">
        <v>1690144920.0999999</v>
      </c>
      <c r="CP19">
        <v>1690144923.0999999</v>
      </c>
      <c r="CQ19">
        <v>22</v>
      </c>
      <c r="CR19">
        <v>0.104</v>
      </c>
      <c r="CS19">
        <v>-3.1E-2</v>
      </c>
      <c r="CT19">
        <v>-6.8730000000000002</v>
      </c>
      <c r="CU19">
        <v>-1.3720000000000001</v>
      </c>
      <c r="CV19">
        <v>415</v>
      </c>
      <c r="CW19">
        <v>18</v>
      </c>
      <c r="CX19">
        <v>0.13</v>
      </c>
      <c r="CY19">
        <v>0.03</v>
      </c>
      <c r="CZ19">
        <v>13.91787521751292</v>
      </c>
      <c r="DA19">
        <v>0.17335495807676701</v>
      </c>
      <c r="DB19">
        <v>3.4259905919408161E-2</v>
      </c>
      <c r="DC19">
        <v>1</v>
      </c>
      <c r="DD19">
        <v>414.74778048780479</v>
      </c>
      <c r="DE19">
        <v>7.7038327525986369E-2</v>
      </c>
      <c r="DF19">
        <v>2.6850545886370831E-2</v>
      </c>
      <c r="DG19">
        <v>-1</v>
      </c>
      <c r="DH19">
        <v>2000.0219512195119</v>
      </c>
      <c r="DI19">
        <v>-0.32608469420096742</v>
      </c>
      <c r="DJ19">
        <v>0.1218799791917438</v>
      </c>
      <c r="DK19">
        <v>1</v>
      </c>
      <c r="DL19">
        <v>2</v>
      </c>
      <c r="DM19">
        <v>2</v>
      </c>
      <c r="DN19" t="s">
        <v>351</v>
      </c>
      <c r="DO19">
        <v>3.2074099999999999</v>
      </c>
      <c r="DP19">
        <v>2.73963</v>
      </c>
      <c r="DQ19">
        <v>9.4736000000000001E-2</v>
      </c>
      <c r="DR19">
        <v>9.5678399999999997E-2</v>
      </c>
      <c r="DS19">
        <v>0.10621700000000001</v>
      </c>
      <c r="DT19">
        <v>9.2689599999999997E-2</v>
      </c>
      <c r="DU19">
        <v>27281.1</v>
      </c>
      <c r="DV19">
        <v>30673.7</v>
      </c>
      <c r="DW19">
        <v>28368.6</v>
      </c>
      <c r="DX19">
        <v>32533.3</v>
      </c>
      <c r="DY19">
        <v>35234.300000000003</v>
      </c>
      <c r="DZ19">
        <v>39412.300000000003</v>
      </c>
      <c r="EA19">
        <v>41638.800000000003</v>
      </c>
      <c r="EB19">
        <v>46248.5</v>
      </c>
      <c r="EC19">
        <v>2.1482999999999999</v>
      </c>
      <c r="ED19">
        <v>1.7540199999999999</v>
      </c>
      <c r="EE19">
        <v>9.6865000000000007E-2</v>
      </c>
      <c r="EF19">
        <v>0</v>
      </c>
      <c r="EG19">
        <v>24.501000000000001</v>
      </c>
      <c r="EH19">
        <v>999.9</v>
      </c>
      <c r="EI19">
        <v>48</v>
      </c>
      <c r="EJ19">
        <v>32.6</v>
      </c>
      <c r="EK19">
        <v>23.626899999999999</v>
      </c>
      <c r="EL19">
        <v>63.066400000000002</v>
      </c>
      <c r="EM19">
        <v>20.8293</v>
      </c>
      <c r="EN19">
        <v>1</v>
      </c>
      <c r="EO19">
        <v>-0.124045</v>
      </c>
      <c r="EP19">
        <v>0.39662599999999998</v>
      </c>
      <c r="EQ19">
        <v>20.224499999999999</v>
      </c>
      <c r="ER19">
        <v>5.2270200000000004</v>
      </c>
      <c r="ES19">
        <v>12.0099</v>
      </c>
      <c r="ET19">
        <v>4.9899500000000003</v>
      </c>
      <c r="EU19">
        <v>3.3050000000000002</v>
      </c>
      <c r="EV19">
        <v>8595.4</v>
      </c>
      <c r="EW19">
        <v>9999</v>
      </c>
      <c r="EX19">
        <v>555.9</v>
      </c>
      <c r="EY19">
        <v>92.4</v>
      </c>
      <c r="EZ19">
        <v>1.85301</v>
      </c>
      <c r="FA19">
        <v>1.8615699999999999</v>
      </c>
      <c r="FB19">
        <v>1.8608199999999999</v>
      </c>
      <c r="FC19">
        <v>1.85697</v>
      </c>
      <c r="FD19">
        <v>1.8611800000000001</v>
      </c>
      <c r="FE19">
        <v>1.85738</v>
      </c>
      <c r="FF19">
        <v>1.8595600000000001</v>
      </c>
      <c r="FG19">
        <v>1.8624499999999999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-6.8259999999999996</v>
      </c>
      <c r="FV19">
        <v>-1.3723000000000001</v>
      </c>
      <c r="FW19">
        <v>-5.3682227767986763</v>
      </c>
      <c r="FX19">
        <v>-4.0117494158234393E-3</v>
      </c>
      <c r="FY19">
        <v>1.087516141204025E-6</v>
      </c>
      <c r="FZ19">
        <v>-8.657206703991749E-11</v>
      </c>
      <c r="GA19">
        <v>-1.372340000000001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2.2000000000000002</v>
      </c>
      <c r="GJ19">
        <v>2.1</v>
      </c>
      <c r="GK19">
        <v>1.0449200000000001</v>
      </c>
      <c r="GL19">
        <v>2.4011200000000001</v>
      </c>
      <c r="GM19">
        <v>1.5942400000000001</v>
      </c>
      <c r="GN19">
        <v>2.3095699999999999</v>
      </c>
      <c r="GO19">
        <v>1.40015</v>
      </c>
      <c r="GP19">
        <v>2.2692899999999998</v>
      </c>
      <c r="GQ19">
        <v>35.824399999999997</v>
      </c>
      <c r="GR19">
        <v>15.244</v>
      </c>
      <c r="GS19">
        <v>18</v>
      </c>
      <c r="GT19">
        <v>610.14400000000001</v>
      </c>
      <c r="GU19">
        <v>383.86599999999999</v>
      </c>
      <c r="GV19">
        <v>25.035399999999999</v>
      </c>
      <c r="GW19">
        <v>25.658100000000001</v>
      </c>
      <c r="GX19">
        <v>30.000399999999999</v>
      </c>
      <c r="GY19">
        <v>25.446400000000001</v>
      </c>
      <c r="GZ19">
        <v>25.371099999999998</v>
      </c>
      <c r="HA19">
        <v>20.9877</v>
      </c>
      <c r="HB19">
        <v>15</v>
      </c>
      <c r="HC19">
        <v>-30</v>
      </c>
      <c r="HD19">
        <v>24.9358</v>
      </c>
      <c r="HE19">
        <v>414.70699999999999</v>
      </c>
      <c r="HF19">
        <v>0</v>
      </c>
      <c r="HG19">
        <v>104.158</v>
      </c>
      <c r="HH19">
        <v>102.479</v>
      </c>
    </row>
    <row r="20" spans="1:216" x14ac:dyDescent="0.2">
      <c r="A20">
        <v>2</v>
      </c>
      <c r="B20">
        <v>1690145111.5999999</v>
      </c>
      <c r="C20">
        <v>60.5</v>
      </c>
      <c r="D20" t="s">
        <v>355</v>
      </c>
      <c r="E20" t="s">
        <v>356</v>
      </c>
      <c r="F20" t="s">
        <v>344</v>
      </c>
      <c r="G20" t="s">
        <v>345</v>
      </c>
      <c r="H20" t="s">
        <v>346</v>
      </c>
      <c r="I20" t="s">
        <v>347</v>
      </c>
      <c r="J20" t="s">
        <v>348</v>
      </c>
      <c r="K20" t="s">
        <v>349</v>
      </c>
      <c r="L20">
        <v>1690145111.5999999</v>
      </c>
      <c r="M20">
        <f t="shared" si="0"/>
        <v>2.0334226161714385E-3</v>
      </c>
      <c r="N20">
        <f t="shared" si="1"/>
        <v>2.0334226161714386</v>
      </c>
      <c r="O20">
        <f t="shared" si="2"/>
        <v>13.799412245882603</v>
      </c>
      <c r="P20">
        <f t="shared" si="3"/>
        <v>400.01100000000002</v>
      </c>
      <c r="Q20">
        <f t="shared" si="4"/>
        <v>243.31071537243415</v>
      </c>
      <c r="R20">
        <f t="shared" si="5"/>
        <v>24.441025352695224</v>
      </c>
      <c r="S20">
        <f t="shared" si="6"/>
        <v>40.181867770977007</v>
      </c>
      <c r="T20">
        <f t="shared" si="7"/>
        <v>0.151185136465563</v>
      </c>
      <c r="U20">
        <f t="shared" si="8"/>
        <v>2.937034011370228</v>
      </c>
      <c r="V20">
        <f t="shared" si="9"/>
        <v>0.14699096845466222</v>
      </c>
      <c r="W20">
        <f t="shared" si="10"/>
        <v>9.2236493015892554E-2</v>
      </c>
      <c r="X20">
        <f t="shared" si="11"/>
        <v>297.71636399999994</v>
      </c>
      <c r="Y20">
        <f t="shared" si="12"/>
        <v>27.903218908749555</v>
      </c>
      <c r="Z20">
        <f t="shared" si="13"/>
        <v>25.971399999999999</v>
      </c>
      <c r="AA20">
        <f t="shared" si="14"/>
        <v>3.3685522102850958</v>
      </c>
      <c r="AB20">
        <f t="shared" si="15"/>
        <v>57.404496568317512</v>
      </c>
      <c r="AC20">
        <f t="shared" si="16"/>
        <v>2.0161802705877001</v>
      </c>
      <c r="AD20">
        <f t="shared" si="17"/>
        <v>3.5122340428301277</v>
      </c>
      <c r="AE20">
        <f t="shared" si="18"/>
        <v>1.3523719396973957</v>
      </c>
      <c r="AF20">
        <f t="shared" si="19"/>
        <v>-89.673937373160442</v>
      </c>
      <c r="AG20">
        <f t="shared" si="20"/>
        <v>112.04235880461364</v>
      </c>
      <c r="AH20">
        <f t="shared" si="21"/>
        <v>8.1773940560628802</v>
      </c>
      <c r="AI20">
        <f t="shared" si="22"/>
        <v>328.26217948751605</v>
      </c>
      <c r="AJ20">
        <v>11</v>
      </c>
      <c r="AK20">
        <v>2</v>
      </c>
      <c r="AL20">
        <f t="shared" si="23"/>
        <v>1</v>
      </c>
      <c r="AM20">
        <f t="shared" si="24"/>
        <v>0</v>
      </c>
      <c r="AN20">
        <f t="shared" si="25"/>
        <v>53158.345144593768</v>
      </c>
      <c r="AO20">
        <f t="shared" si="26"/>
        <v>1800.09</v>
      </c>
      <c r="AP20">
        <f t="shared" si="27"/>
        <v>1517.4755999999998</v>
      </c>
      <c r="AQ20">
        <f t="shared" si="28"/>
        <v>0.84299985000749955</v>
      </c>
      <c r="AR20">
        <f t="shared" si="29"/>
        <v>0.16538971051447426</v>
      </c>
      <c r="AS20">
        <v>1690145111.5999999</v>
      </c>
      <c r="AT20">
        <v>400.01100000000002</v>
      </c>
      <c r="AU20">
        <v>414.62299999999999</v>
      </c>
      <c r="AV20">
        <v>20.071100000000001</v>
      </c>
      <c r="AW20">
        <v>18.078600000000002</v>
      </c>
      <c r="AX20">
        <v>406.83699999999999</v>
      </c>
      <c r="AY20">
        <v>21.4434</v>
      </c>
      <c r="AZ20">
        <v>600.03300000000002</v>
      </c>
      <c r="BA20">
        <v>100.352</v>
      </c>
      <c r="BB20">
        <v>9.9906999999999996E-2</v>
      </c>
      <c r="BC20">
        <v>26.678999999999998</v>
      </c>
      <c r="BD20">
        <v>25.971399999999999</v>
      </c>
      <c r="BE20">
        <v>999.9</v>
      </c>
      <c r="BF20">
        <v>0</v>
      </c>
      <c r="BG20">
        <v>0</v>
      </c>
      <c r="BH20">
        <v>10007.5</v>
      </c>
      <c r="BI20">
        <v>0</v>
      </c>
      <c r="BJ20">
        <v>707.19600000000003</v>
      </c>
      <c r="BK20">
        <v>-14.612299999999999</v>
      </c>
      <c r="BL20">
        <v>408.20400000000001</v>
      </c>
      <c r="BM20">
        <v>422.25700000000001</v>
      </c>
      <c r="BN20">
        <v>1.9924900000000001</v>
      </c>
      <c r="BO20">
        <v>414.62299999999999</v>
      </c>
      <c r="BP20">
        <v>18.078600000000002</v>
      </c>
      <c r="BQ20">
        <v>2.01417</v>
      </c>
      <c r="BR20">
        <v>1.8142199999999999</v>
      </c>
      <c r="BS20">
        <v>17.5562</v>
      </c>
      <c r="BT20">
        <v>15.9099</v>
      </c>
      <c r="BU20">
        <v>1800.09</v>
      </c>
      <c r="BV20">
        <v>0.900007</v>
      </c>
      <c r="BW20">
        <v>9.9992700000000004E-2</v>
      </c>
      <c r="BX20">
        <v>0</v>
      </c>
      <c r="BY20">
        <v>2.1349999999999998</v>
      </c>
      <c r="BZ20">
        <v>0</v>
      </c>
      <c r="CA20">
        <v>18341.599999999999</v>
      </c>
      <c r="CB20">
        <v>14601.1</v>
      </c>
      <c r="CC20">
        <v>38.561999999999998</v>
      </c>
      <c r="CD20">
        <v>39</v>
      </c>
      <c r="CE20">
        <v>38.561999999999998</v>
      </c>
      <c r="CF20">
        <v>37.436999999999998</v>
      </c>
      <c r="CG20">
        <v>38</v>
      </c>
      <c r="CH20">
        <v>1620.09</v>
      </c>
      <c r="CI20">
        <v>180</v>
      </c>
      <c r="CJ20">
        <v>0</v>
      </c>
      <c r="CK20">
        <v>1690145128.5999999</v>
      </c>
      <c r="CL20">
        <v>0</v>
      </c>
      <c r="CM20">
        <v>1690144923.0999999</v>
      </c>
      <c r="CN20" t="s">
        <v>350</v>
      </c>
      <c r="CO20">
        <v>1690144920.0999999</v>
      </c>
      <c r="CP20">
        <v>1690144923.0999999</v>
      </c>
      <c r="CQ20">
        <v>22</v>
      </c>
      <c r="CR20">
        <v>0.104</v>
      </c>
      <c r="CS20">
        <v>-3.1E-2</v>
      </c>
      <c r="CT20">
        <v>-6.8730000000000002</v>
      </c>
      <c r="CU20">
        <v>-1.3720000000000001</v>
      </c>
      <c r="CV20">
        <v>415</v>
      </c>
      <c r="CW20">
        <v>18</v>
      </c>
      <c r="CX20">
        <v>0.13</v>
      </c>
      <c r="CY20">
        <v>0.03</v>
      </c>
      <c r="CZ20">
        <v>13.82092790545623</v>
      </c>
      <c r="DA20">
        <v>3.684859068560286E-2</v>
      </c>
      <c r="DB20">
        <v>2.3951860009893501E-2</v>
      </c>
      <c r="DC20">
        <v>1</v>
      </c>
      <c r="DD20">
        <v>414.64042499999988</v>
      </c>
      <c r="DE20">
        <v>2.148968105057069E-2</v>
      </c>
      <c r="DF20">
        <v>2.651592681767161E-2</v>
      </c>
      <c r="DG20">
        <v>-1</v>
      </c>
      <c r="DH20">
        <v>1800.03125</v>
      </c>
      <c r="DI20">
        <v>-9.6608197824280713E-3</v>
      </c>
      <c r="DJ20">
        <v>9.7241644885312908E-2</v>
      </c>
      <c r="DK20">
        <v>1</v>
      </c>
      <c r="DL20">
        <v>2</v>
      </c>
      <c r="DM20">
        <v>2</v>
      </c>
      <c r="DN20" t="s">
        <v>351</v>
      </c>
      <c r="DO20">
        <v>3.2073900000000002</v>
      </c>
      <c r="DP20">
        <v>2.73977</v>
      </c>
      <c r="DQ20">
        <v>9.4725400000000001E-2</v>
      </c>
      <c r="DR20">
        <v>9.5648899999999995E-2</v>
      </c>
      <c r="DS20">
        <v>0.105971</v>
      </c>
      <c r="DT20">
        <v>9.2691999999999997E-2</v>
      </c>
      <c r="DU20">
        <v>27280.7</v>
      </c>
      <c r="DV20">
        <v>30673.8</v>
      </c>
      <c r="DW20">
        <v>28367.8</v>
      </c>
      <c r="DX20">
        <v>32532.3</v>
      </c>
      <c r="DY20">
        <v>35243.599999999999</v>
      </c>
      <c r="DZ20">
        <v>39410.199999999997</v>
      </c>
      <c r="EA20">
        <v>41638.1</v>
      </c>
      <c r="EB20">
        <v>46246.1</v>
      </c>
      <c r="EC20">
        <v>2.1481300000000001</v>
      </c>
      <c r="ED20">
        <v>1.7539499999999999</v>
      </c>
      <c r="EE20">
        <v>8.5383700000000007E-2</v>
      </c>
      <c r="EF20">
        <v>0</v>
      </c>
      <c r="EG20">
        <v>24.571100000000001</v>
      </c>
      <c r="EH20">
        <v>999.9</v>
      </c>
      <c r="EI20">
        <v>48</v>
      </c>
      <c r="EJ20">
        <v>32.6</v>
      </c>
      <c r="EK20">
        <v>23.627500000000001</v>
      </c>
      <c r="EL20">
        <v>63.186399999999999</v>
      </c>
      <c r="EM20">
        <v>20.869399999999999</v>
      </c>
      <c r="EN20">
        <v>1</v>
      </c>
      <c r="EO20">
        <v>-0.12543199999999999</v>
      </c>
      <c r="EP20">
        <v>-0.27465699999999998</v>
      </c>
      <c r="EQ20">
        <v>20.226800000000001</v>
      </c>
      <c r="ER20">
        <v>5.2268699999999999</v>
      </c>
      <c r="ES20">
        <v>12.0099</v>
      </c>
      <c r="ET20">
        <v>4.9895500000000004</v>
      </c>
      <c r="EU20">
        <v>3.3050000000000002</v>
      </c>
      <c r="EV20">
        <v>8596.7000000000007</v>
      </c>
      <c r="EW20">
        <v>9999</v>
      </c>
      <c r="EX20">
        <v>555.9</v>
      </c>
      <c r="EY20">
        <v>92.4</v>
      </c>
      <c r="EZ20">
        <v>1.8530199999999999</v>
      </c>
      <c r="FA20">
        <v>1.8615699999999999</v>
      </c>
      <c r="FB20">
        <v>1.8608800000000001</v>
      </c>
      <c r="FC20">
        <v>1.8569800000000001</v>
      </c>
      <c r="FD20">
        <v>1.86124</v>
      </c>
      <c r="FE20">
        <v>1.85737</v>
      </c>
      <c r="FF20">
        <v>1.85958</v>
      </c>
      <c r="FG20">
        <v>1.86249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-6.8259999999999996</v>
      </c>
      <c r="FV20">
        <v>-1.3723000000000001</v>
      </c>
      <c r="FW20">
        <v>-5.3682227767986763</v>
      </c>
      <c r="FX20">
        <v>-4.0117494158234393E-3</v>
      </c>
      <c r="FY20">
        <v>1.087516141204025E-6</v>
      </c>
      <c r="FZ20">
        <v>-8.657206703991749E-11</v>
      </c>
      <c r="GA20">
        <v>-1.372340000000001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3.2</v>
      </c>
      <c r="GJ20">
        <v>3.1</v>
      </c>
      <c r="GK20">
        <v>1.0449200000000001</v>
      </c>
      <c r="GL20">
        <v>2.4023400000000001</v>
      </c>
      <c r="GM20">
        <v>1.5942400000000001</v>
      </c>
      <c r="GN20">
        <v>2.3095699999999999</v>
      </c>
      <c r="GO20">
        <v>1.40015</v>
      </c>
      <c r="GP20">
        <v>2.2741699999999998</v>
      </c>
      <c r="GQ20">
        <v>35.847700000000003</v>
      </c>
      <c r="GR20">
        <v>15.244</v>
      </c>
      <c r="GS20">
        <v>18</v>
      </c>
      <c r="GT20">
        <v>610.01300000000003</v>
      </c>
      <c r="GU20">
        <v>383.839</v>
      </c>
      <c r="GV20">
        <v>25.3628</v>
      </c>
      <c r="GW20">
        <v>25.651700000000002</v>
      </c>
      <c r="GX20">
        <v>30.0001</v>
      </c>
      <c r="GY20">
        <v>25.446400000000001</v>
      </c>
      <c r="GZ20">
        <v>25.373200000000001</v>
      </c>
      <c r="HA20">
        <v>20.985199999999999</v>
      </c>
      <c r="HB20">
        <v>15</v>
      </c>
      <c r="HC20">
        <v>-30</v>
      </c>
      <c r="HD20">
        <v>25.378399999999999</v>
      </c>
      <c r="HE20">
        <v>414.70699999999999</v>
      </c>
      <c r="HF20">
        <v>0</v>
      </c>
      <c r="HG20">
        <v>104.155</v>
      </c>
      <c r="HH20">
        <v>102.474</v>
      </c>
    </row>
    <row r="21" spans="1:216" x14ac:dyDescent="0.2">
      <c r="A21">
        <v>3</v>
      </c>
      <c r="B21">
        <v>1690145172.0999999</v>
      </c>
      <c r="C21">
        <v>121</v>
      </c>
      <c r="D21" t="s">
        <v>357</v>
      </c>
      <c r="E21" t="s">
        <v>358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>
        <v>1690145172.0999999</v>
      </c>
      <c r="M21">
        <f t="shared" si="0"/>
        <v>1.9685814056773498E-3</v>
      </c>
      <c r="N21">
        <f t="shared" si="1"/>
        <v>1.9685814056773498</v>
      </c>
      <c r="O21">
        <f t="shared" si="2"/>
        <v>13.606990148868279</v>
      </c>
      <c r="P21">
        <f t="shared" si="3"/>
        <v>400.029</v>
      </c>
      <c r="Q21">
        <f t="shared" si="4"/>
        <v>239.36508164751186</v>
      </c>
      <c r="R21">
        <f t="shared" si="5"/>
        <v>24.044196576127241</v>
      </c>
      <c r="S21">
        <f t="shared" si="6"/>
        <v>40.182869806865099</v>
      </c>
      <c r="T21">
        <f t="shared" si="7"/>
        <v>0.14510443192206918</v>
      </c>
      <c r="U21">
        <f t="shared" si="8"/>
        <v>2.9339254323268467</v>
      </c>
      <c r="V21">
        <f t="shared" si="9"/>
        <v>0.14123223155482678</v>
      </c>
      <c r="W21">
        <f t="shared" si="10"/>
        <v>8.860943978504382E-2</v>
      </c>
      <c r="X21">
        <f t="shared" si="11"/>
        <v>248.08819199999996</v>
      </c>
      <c r="Y21">
        <f t="shared" si="12"/>
        <v>27.634043662527496</v>
      </c>
      <c r="Z21">
        <f t="shared" si="13"/>
        <v>25.9983</v>
      </c>
      <c r="AA21">
        <f t="shared" si="14"/>
        <v>3.3739190215423225</v>
      </c>
      <c r="AB21">
        <f t="shared" si="15"/>
        <v>57.248873529221825</v>
      </c>
      <c r="AC21">
        <f t="shared" si="16"/>
        <v>2.0113182305028898</v>
      </c>
      <c r="AD21">
        <f t="shared" si="17"/>
        <v>3.5132887452820234</v>
      </c>
      <c r="AE21">
        <f t="shared" si="18"/>
        <v>1.3626007910394327</v>
      </c>
      <c r="AF21">
        <f t="shared" si="19"/>
        <v>-86.814439990371127</v>
      </c>
      <c r="AG21">
        <f t="shared" si="20"/>
        <v>108.47558374703556</v>
      </c>
      <c r="AH21">
        <f t="shared" si="21"/>
        <v>7.92673223215444</v>
      </c>
      <c r="AI21">
        <f t="shared" si="22"/>
        <v>277.67606798881883</v>
      </c>
      <c r="AJ21">
        <v>11</v>
      </c>
      <c r="AK21">
        <v>2</v>
      </c>
      <c r="AL21">
        <f t="shared" si="23"/>
        <v>1</v>
      </c>
      <c r="AM21">
        <f t="shared" si="24"/>
        <v>0</v>
      </c>
      <c r="AN21">
        <f t="shared" si="25"/>
        <v>53067.220416897195</v>
      </c>
      <c r="AO21">
        <f t="shared" si="26"/>
        <v>1500.02</v>
      </c>
      <c r="AP21">
        <f t="shared" si="27"/>
        <v>1264.5167999999999</v>
      </c>
      <c r="AQ21">
        <f t="shared" si="28"/>
        <v>0.84299996000053323</v>
      </c>
      <c r="AR21">
        <f t="shared" si="29"/>
        <v>0.16538992280102929</v>
      </c>
      <c r="AS21">
        <v>1690145172.0999999</v>
      </c>
      <c r="AT21">
        <v>400.029</v>
      </c>
      <c r="AU21">
        <v>414.423</v>
      </c>
      <c r="AV21">
        <v>20.023099999999999</v>
      </c>
      <c r="AW21">
        <v>18.094000000000001</v>
      </c>
      <c r="AX21">
        <v>406.85500000000002</v>
      </c>
      <c r="AY21">
        <v>21.395399999999999</v>
      </c>
      <c r="AZ21">
        <v>600.02</v>
      </c>
      <c r="BA21">
        <v>100.35</v>
      </c>
      <c r="BB21">
        <v>9.9891900000000006E-2</v>
      </c>
      <c r="BC21">
        <v>26.684100000000001</v>
      </c>
      <c r="BD21">
        <v>25.9983</v>
      </c>
      <c r="BE21">
        <v>999.9</v>
      </c>
      <c r="BF21">
        <v>0</v>
      </c>
      <c r="BG21">
        <v>0</v>
      </c>
      <c r="BH21">
        <v>9990</v>
      </c>
      <c r="BI21">
        <v>0</v>
      </c>
      <c r="BJ21">
        <v>702.46100000000001</v>
      </c>
      <c r="BK21">
        <v>-14.394299999999999</v>
      </c>
      <c r="BL21">
        <v>408.202</v>
      </c>
      <c r="BM21">
        <v>422.06</v>
      </c>
      <c r="BN21">
        <v>1.92902</v>
      </c>
      <c r="BO21">
        <v>414.423</v>
      </c>
      <c r="BP21">
        <v>18.094000000000001</v>
      </c>
      <c r="BQ21">
        <v>2.0093100000000002</v>
      </c>
      <c r="BR21">
        <v>1.8157300000000001</v>
      </c>
      <c r="BS21">
        <v>17.517900000000001</v>
      </c>
      <c r="BT21">
        <v>15.9229</v>
      </c>
      <c r="BU21">
        <v>1500.02</v>
      </c>
      <c r="BV21">
        <v>0.90000400000000003</v>
      </c>
      <c r="BW21">
        <v>9.9996000000000002E-2</v>
      </c>
      <c r="BX21">
        <v>0</v>
      </c>
      <c r="BY21">
        <v>2.5994999999999999</v>
      </c>
      <c r="BZ21">
        <v>0</v>
      </c>
      <c r="CA21">
        <v>15986.9</v>
      </c>
      <c r="CB21">
        <v>12167.1</v>
      </c>
      <c r="CC21">
        <v>37.686999999999998</v>
      </c>
      <c r="CD21">
        <v>38.561999999999998</v>
      </c>
      <c r="CE21">
        <v>37.936999999999998</v>
      </c>
      <c r="CF21">
        <v>37.125</v>
      </c>
      <c r="CG21">
        <v>37.375</v>
      </c>
      <c r="CH21">
        <v>1350.02</v>
      </c>
      <c r="CI21">
        <v>150</v>
      </c>
      <c r="CJ21">
        <v>0</v>
      </c>
      <c r="CK21">
        <v>1690145189.2</v>
      </c>
      <c r="CL21">
        <v>0</v>
      </c>
      <c r="CM21">
        <v>1690144923.0999999</v>
      </c>
      <c r="CN21" t="s">
        <v>350</v>
      </c>
      <c r="CO21">
        <v>1690144920.0999999</v>
      </c>
      <c r="CP21">
        <v>1690144923.0999999</v>
      </c>
      <c r="CQ21">
        <v>22</v>
      </c>
      <c r="CR21">
        <v>0.104</v>
      </c>
      <c r="CS21">
        <v>-3.1E-2</v>
      </c>
      <c r="CT21">
        <v>-6.8730000000000002</v>
      </c>
      <c r="CU21">
        <v>-1.3720000000000001</v>
      </c>
      <c r="CV21">
        <v>415</v>
      </c>
      <c r="CW21">
        <v>18</v>
      </c>
      <c r="CX21">
        <v>0.13</v>
      </c>
      <c r="CY21">
        <v>0.03</v>
      </c>
      <c r="CZ21">
        <v>13.636148403355801</v>
      </c>
      <c r="DA21">
        <v>0.18355445090337011</v>
      </c>
      <c r="DB21">
        <v>4.8878914090133618E-2</v>
      </c>
      <c r="DC21">
        <v>1</v>
      </c>
      <c r="DD21">
        <v>414.43731707317068</v>
      </c>
      <c r="DE21">
        <v>3.0167247387088401E-2</v>
      </c>
      <c r="DF21">
        <v>3.4159910196077857E-2</v>
      </c>
      <c r="DG21">
        <v>-1</v>
      </c>
      <c r="DH21">
        <v>1500.0187804878051</v>
      </c>
      <c r="DI21">
        <v>-0.1221539969074306</v>
      </c>
      <c r="DJ21">
        <v>0.1065465688165913</v>
      </c>
      <c r="DK21">
        <v>1</v>
      </c>
      <c r="DL21">
        <v>2</v>
      </c>
      <c r="DM21">
        <v>2</v>
      </c>
      <c r="DN21" t="s">
        <v>351</v>
      </c>
      <c r="DO21">
        <v>3.2073499999999999</v>
      </c>
      <c r="DP21">
        <v>2.7396099999999999</v>
      </c>
      <c r="DQ21">
        <v>9.4723199999999994E-2</v>
      </c>
      <c r="DR21">
        <v>9.5608399999999996E-2</v>
      </c>
      <c r="DS21">
        <v>0.105797</v>
      </c>
      <c r="DT21">
        <v>9.2743199999999998E-2</v>
      </c>
      <c r="DU21">
        <v>27279.200000000001</v>
      </c>
      <c r="DV21">
        <v>30673.4</v>
      </c>
      <c r="DW21">
        <v>28366.2</v>
      </c>
      <c r="DX21">
        <v>32530.5</v>
      </c>
      <c r="DY21">
        <v>35248.400000000001</v>
      </c>
      <c r="DZ21">
        <v>39405</v>
      </c>
      <c r="EA21">
        <v>41635.4</v>
      </c>
      <c r="EB21">
        <v>46242.6</v>
      </c>
      <c r="EC21">
        <v>2.1484800000000002</v>
      </c>
      <c r="ED21">
        <v>1.75353</v>
      </c>
      <c r="EE21">
        <v>8.1673300000000004E-2</v>
      </c>
      <c r="EF21">
        <v>0</v>
      </c>
      <c r="EG21">
        <v>24.658999999999999</v>
      </c>
      <c r="EH21">
        <v>999.9</v>
      </c>
      <c r="EI21">
        <v>47.9</v>
      </c>
      <c r="EJ21">
        <v>32.700000000000003</v>
      </c>
      <c r="EK21">
        <v>23.711400000000001</v>
      </c>
      <c r="EL21">
        <v>63.1464</v>
      </c>
      <c r="EM21">
        <v>20.785299999999999</v>
      </c>
      <c r="EN21">
        <v>1</v>
      </c>
      <c r="EO21">
        <v>-0.12356200000000001</v>
      </c>
      <c r="EP21">
        <v>-0.58789999999999998</v>
      </c>
      <c r="EQ21">
        <v>20.228100000000001</v>
      </c>
      <c r="ER21">
        <v>5.2289700000000003</v>
      </c>
      <c r="ES21">
        <v>12.0099</v>
      </c>
      <c r="ET21">
        <v>4.9897499999999999</v>
      </c>
      <c r="EU21">
        <v>3.3050000000000002</v>
      </c>
      <c r="EV21">
        <v>8598.1</v>
      </c>
      <c r="EW21">
        <v>9999</v>
      </c>
      <c r="EX21">
        <v>555.9</v>
      </c>
      <c r="EY21">
        <v>92.5</v>
      </c>
      <c r="EZ21">
        <v>1.85303</v>
      </c>
      <c r="FA21">
        <v>1.8615699999999999</v>
      </c>
      <c r="FB21">
        <v>1.8609</v>
      </c>
      <c r="FC21">
        <v>1.8569899999999999</v>
      </c>
      <c r="FD21">
        <v>1.86121</v>
      </c>
      <c r="FE21">
        <v>1.8574200000000001</v>
      </c>
      <c r="FF21">
        <v>1.85958</v>
      </c>
      <c r="FG21">
        <v>1.86249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-6.8259999999999996</v>
      </c>
      <c r="FV21">
        <v>-1.3723000000000001</v>
      </c>
      <c r="FW21">
        <v>-5.3682227767986763</v>
      </c>
      <c r="FX21">
        <v>-4.0117494158234393E-3</v>
      </c>
      <c r="FY21">
        <v>1.087516141204025E-6</v>
      </c>
      <c r="FZ21">
        <v>-8.657206703991749E-11</v>
      </c>
      <c r="GA21">
        <v>-1.372340000000001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4.2</v>
      </c>
      <c r="GJ21">
        <v>4.2</v>
      </c>
      <c r="GK21">
        <v>1.0449200000000001</v>
      </c>
      <c r="GL21">
        <v>2.4060100000000002</v>
      </c>
      <c r="GM21">
        <v>1.5942400000000001</v>
      </c>
      <c r="GN21">
        <v>2.3095699999999999</v>
      </c>
      <c r="GO21">
        <v>1.40015</v>
      </c>
      <c r="GP21">
        <v>2.2692899999999998</v>
      </c>
      <c r="GQ21">
        <v>35.894399999999997</v>
      </c>
      <c r="GR21">
        <v>15.235300000000001</v>
      </c>
      <c r="GS21">
        <v>18</v>
      </c>
      <c r="GT21">
        <v>610.39599999999996</v>
      </c>
      <c r="GU21">
        <v>383.697</v>
      </c>
      <c r="GV21">
        <v>25.8565</v>
      </c>
      <c r="GW21">
        <v>25.663599999999999</v>
      </c>
      <c r="GX21">
        <v>30.0002</v>
      </c>
      <c r="GY21">
        <v>25.457100000000001</v>
      </c>
      <c r="GZ21">
        <v>25.387</v>
      </c>
      <c r="HA21">
        <v>20.976600000000001</v>
      </c>
      <c r="HB21">
        <v>15</v>
      </c>
      <c r="HC21">
        <v>-30</v>
      </c>
      <c r="HD21">
        <v>25.859500000000001</v>
      </c>
      <c r="HE21">
        <v>414.416</v>
      </c>
      <c r="HF21">
        <v>0</v>
      </c>
      <c r="HG21">
        <v>104.149</v>
      </c>
      <c r="HH21">
        <v>102.467</v>
      </c>
    </row>
    <row r="22" spans="1:216" x14ac:dyDescent="0.2">
      <c r="A22">
        <v>4</v>
      </c>
      <c r="B22">
        <v>1690145232.5999999</v>
      </c>
      <c r="C22">
        <v>181.5</v>
      </c>
      <c r="D22" t="s">
        <v>359</v>
      </c>
      <c r="E22" t="s">
        <v>360</v>
      </c>
      <c r="F22" t="s">
        <v>344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>
        <v>1690145232.5999999</v>
      </c>
      <c r="M22">
        <f t="shared" si="0"/>
        <v>1.8806116827796968E-3</v>
      </c>
      <c r="N22">
        <f t="shared" si="1"/>
        <v>1.8806116827796968</v>
      </c>
      <c r="O22">
        <f t="shared" si="2"/>
        <v>13.358549346472337</v>
      </c>
      <c r="P22">
        <f t="shared" si="3"/>
        <v>400.04700000000003</v>
      </c>
      <c r="Q22">
        <f t="shared" si="4"/>
        <v>236.04093181804916</v>
      </c>
      <c r="R22">
        <f t="shared" si="5"/>
        <v>23.710744193338783</v>
      </c>
      <c r="S22">
        <f t="shared" si="6"/>
        <v>40.185454316136898</v>
      </c>
      <c r="T22">
        <f t="shared" si="7"/>
        <v>0.13922597422345109</v>
      </c>
      <c r="U22">
        <f t="shared" si="8"/>
        <v>2.9336300115685887</v>
      </c>
      <c r="V22">
        <f t="shared" si="9"/>
        <v>0.13565665432980875</v>
      </c>
      <c r="W22">
        <f t="shared" si="10"/>
        <v>8.5098476532677395E-2</v>
      </c>
      <c r="X22">
        <f t="shared" si="11"/>
        <v>206.730537</v>
      </c>
      <c r="Y22">
        <f t="shared" si="12"/>
        <v>27.335494792482621</v>
      </c>
      <c r="Z22">
        <f t="shared" si="13"/>
        <v>25.927800000000001</v>
      </c>
      <c r="AA22">
        <f t="shared" si="14"/>
        <v>3.3598694226253176</v>
      </c>
      <c r="AB22">
        <f t="shared" si="15"/>
        <v>57.316743320550437</v>
      </c>
      <c r="AC22">
        <f t="shared" si="16"/>
        <v>2.0044861859786898</v>
      </c>
      <c r="AD22">
        <f t="shared" si="17"/>
        <v>3.497208790751372</v>
      </c>
      <c r="AE22">
        <f t="shared" si="18"/>
        <v>1.3553832366466279</v>
      </c>
      <c r="AF22">
        <f t="shared" si="19"/>
        <v>-82.934975210584625</v>
      </c>
      <c r="AG22">
        <f t="shared" si="20"/>
        <v>107.29429302701242</v>
      </c>
      <c r="AH22">
        <f t="shared" si="21"/>
        <v>7.8353705257725066</v>
      </c>
      <c r="AI22">
        <f t="shared" si="22"/>
        <v>238.92522534220029</v>
      </c>
      <c r="AJ22">
        <v>11</v>
      </c>
      <c r="AK22">
        <v>2</v>
      </c>
      <c r="AL22">
        <f t="shared" si="23"/>
        <v>1</v>
      </c>
      <c r="AM22">
        <f t="shared" si="24"/>
        <v>0</v>
      </c>
      <c r="AN22">
        <f t="shared" si="25"/>
        <v>53072.492440099726</v>
      </c>
      <c r="AO22">
        <f t="shared" si="26"/>
        <v>1249.96</v>
      </c>
      <c r="AP22">
        <f t="shared" si="27"/>
        <v>1053.7161000000001</v>
      </c>
      <c r="AQ22">
        <f t="shared" si="28"/>
        <v>0.84299985599539184</v>
      </c>
      <c r="AR22">
        <f t="shared" si="29"/>
        <v>0.16538972207110628</v>
      </c>
      <c r="AS22">
        <v>1690145232.5999999</v>
      </c>
      <c r="AT22">
        <v>400.04700000000003</v>
      </c>
      <c r="AU22">
        <v>414.15800000000002</v>
      </c>
      <c r="AV22">
        <v>19.954699999999999</v>
      </c>
      <c r="AW22">
        <v>18.111599999999999</v>
      </c>
      <c r="AX22">
        <v>406.87299999999999</v>
      </c>
      <c r="AY22">
        <v>21.327100000000002</v>
      </c>
      <c r="AZ22">
        <v>599.995</v>
      </c>
      <c r="BA22">
        <v>100.352</v>
      </c>
      <c r="BB22">
        <v>9.9832699999999996E-2</v>
      </c>
      <c r="BC22">
        <v>26.606200000000001</v>
      </c>
      <c r="BD22">
        <v>25.927800000000001</v>
      </c>
      <c r="BE22">
        <v>999.9</v>
      </c>
      <c r="BF22">
        <v>0</v>
      </c>
      <c r="BG22">
        <v>0</v>
      </c>
      <c r="BH22">
        <v>9988.1200000000008</v>
      </c>
      <c r="BI22">
        <v>0</v>
      </c>
      <c r="BJ22">
        <v>574.35400000000004</v>
      </c>
      <c r="BK22">
        <v>-14.110900000000001</v>
      </c>
      <c r="BL22">
        <v>408.19200000000001</v>
      </c>
      <c r="BM22">
        <v>421.79700000000003</v>
      </c>
      <c r="BN22">
        <v>1.84314</v>
      </c>
      <c r="BO22">
        <v>414.15800000000002</v>
      </c>
      <c r="BP22">
        <v>18.111599999999999</v>
      </c>
      <c r="BQ22">
        <v>2.0024999999999999</v>
      </c>
      <c r="BR22">
        <v>1.8175399999999999</v>
      </c>
      <c r="BS22">
        <v>17.464099999999998</v>
      </c>
      <c r="BT22">
        <v>15.938499999999999</v>
      </c>
      <c r="BU22">
        <v>1249.96</v>
      </c>
      <c r="BV22">
        <v>0.90000400000000003</v>
      </c>
      <c r="BW22">
        <v>9.9995600000000004E-2</v>
      </c>
      <c r="BX22">
        <v>0</v>
      </c>
      <c r="BY22">
        <v>2.2056</v>
      </c>
      <c r="BZ22">
        <v>0</v>
      </c>
      <c r="CA22">
        <v>12640.9</v>
      </c>
      <c r="CB22">
        <v>10138.799999999999</v>
      </c>
      <c r="CC22">
        <v>36.811999999999998</v>
      </c>
      <c r="CD22">
        <v>38.186999999999998</v>
      </c>
      <c r="CE22">
        <v>37.311999999999998</v>
      </c>
      <c r="CF22">
        <v>36.686999999999998</v>
      </c>
      <c r="CG22">
        <v>36.75</v>
      </c>
      <c r="CH22">
        <v>1124.97</v>
      </c>
      <c r="CI22">
        <v>124.99</v>
      </c>
      <c r="CJ22">
        <v>0</v>
      </c>
      <c r="CK22">
        <v>1690145249.8</v>
      </c>
      <c r="CL22">
        <v>0</v>
      </c>
      <c r="CM22">
        <v>1690144923.0999999</v>
      </c>
      <c r="CN22" t="s">
        <v>350</v>
      </c>
      <c r="CO22">
        <v>1690144920.0999999</v>
      </c>
      <c r="CP22">
        <v>1690144923.0999999</v>
      </c>
      <c r="CQ22">
        <v>22</v>
      </c>
      <c r="CR22">
        <v>0.104</v>
      </c>
      <c r="CS22">
        <v>-3.1E-2</v>
      </c>
      <c r="CT22">
        <v>-6.8730000000000002</v>
      </c>
      <c r="CU22">
        <v>-1.3720000000000001</v>
      </c>
      <c r="CV22">
        <v>415</v>
      </c>
      <c r="CW22">
        <v>18</v>
      </c>
      <c r="CX22">
        <v>0.13</v>
      </c>
      <c r="CY22">
        <v>0.03</v>
      </c>
      <c r="CZ22">
        <v>13.434409499037621</v>
      </c>
      <c r="DA22">
        <v>-0.26731945430388931</v>
      </c>
      <c r="DB22">
        <v>5.9544071243104242E-2</v>
      </c>
      <c r="DC22">
        <v>1</v>
      </c>
      <c r="DD22">
        <v>414.21160975609757</v>
      </c>
      <c r="DE22">
        <v>-0.1020418118459227</v>
      </c>
      <c r="DF22">
        <v>4.4289996695160837E-2</v>
      </c>
      <c r="DG22">
        <v>-1</v>
      </c>
      <c r="DH22">
        <v>1249.9970000000001</v>
      </c>
      <c r="DI22">
        <v>3.3361923988788157E-2</v>
      </c>
      <c r="DJ22">
        <v>0.1138024604303514</v>
      </c>
      <c r="DK22">
        <v>1</v>
      </c>
      <c r="DL22">
        <v>2</v>
      </c>
      <c r="DM22">
        <v>2</v>
      </c>
      <c r="DN22" t="s">
        <v>351</v>
      </c>
      <c r="DO22">
        <v>3.2072500000000002</v>
      </c>
      <c r="DP22">
        <v>2.7395299999999998</v>
      </c>
      <c r="DQ22">
        <v>9.4723100000000005E-2</v>
      </c>
      <c r="DR22">
        <v>9.5559699999999997E-2</v>
      </c>
      <c r="DS22">
        <v>0.105554</v>
      </c>
      <c r="DT22">
        <v>9.2805499999999999E-2</v>
      </c>
      <c r="DU22">
        <v>27277.8</v>
      </c>
      <c r="DV22">
        <v>30673.4</v>
      </c>
      <c r="DW22">
        <v>28364.799999999999</v>
      </c>
      <c r="DX22">
        <v>32528.799999999999</v>
      </c>
      <c r="DY22">
        <v>35256.699999999997</v>
      </c>
      <c r="DZ22">
        <v>39399.5</v>
      </c>
      <c r="EA22">
        <v>41633.699999999997</v>
      </c>
      <c r="EB22">
        <v>46239.4</v>
      </c>
      <c r="EC22">
        <v>2.14785</v>
      </c>
      <c r="ED22">
        <v>1.75285</v>
      </c>
      <c r="EE22">
        <v>7.3477600000000004E-2</v>
      </c>
      <c r="EF22">
        <v>0</v>
      </c>
      <c r="EG22">
        <v>24.722899999999999</v>
      </c>
      <c r="EH22">
        <v>999.9</v>
      </c>
      <c r="EI22">
        <v>47.9</v>
      </c>
      <c r="EJ22">
        <v>32.700000000000003</v>
      </c>
      <c r="EK22">
        <v>23.7087</v>
      </c>
      <c r="EL22">
        <v>63.266399999999997</v>
      </c>
      <c r="EM22">
        <v>21.037700000000001</v>
      </c>
      <c r="EN22">
        <v>1</v>
      </c>
      <c r="EO22">
        <v>-0.121087</v>
      </c>
      <c r="EP22">
        <v>-0.70652199999999998</v>
      </c>
      <c r="EQ22">
        <v>20.2301</v>
      </c>
      <c r="ER22">
        <v>5.22837</v>
      </c>
      <c r="ES22">
        <v>12.0099</v>
      </c>
      <c r="ET22">
        <v>4.9897499999999999</v>
      </c>
      <c r="EU22">
        <v>3.3050000000000002</v>
      </c>
      <c r="EV22">
        <v>8599.5</v>
      </c>
      <c r="EW22">
        <v>9999</v>
      </c>
      <c r="EX22">
        <v>555.9</v>
      </c>
      <c r="EY22">
        <v>92.5</v>
      </c>
      <c r="EZ22">
        <v>1.85303</v>
      </c>
      <c r="FA22">
        <v>1.8615699999999999</v>
      </c>
      <c r="FB22">
        <v>1.86093</v>
      </c>
      <c r="FC22">
        <v>1.8569899999999999</v>
      </c>
      <c r="FD22">
        <v>1.8612500000000001</v>
      </c>
      <c r="FE22">
        <v>1.85745</v>
      </c>
      <c r="FF22">
        <v>1.8595900000000001</v>
      </c>
      <c r="FG22">
        <v>1.86249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-6.8259999999999996</v>
      </c>
      <c r="FV22">
        <v>-1.3724000000000001</v>
      </c>
      <c r="FW22">
        <v>-5.3682227767986763</v>
      </c>
      <c r="FX22">
        <v>-4.0117494158234393E-3</v>
      </c>
      <c r="FY22">
        <v>1.087516141204025E-6</v>
      </c>
      <c r="FZ22">
        <v>-8.657206703991749E-11</v>
      </c>
      <c r="GA22">
        <v>-1.372340000000001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5.2</v>
      </c>
      <c r="GJ22">
        <v>5.2</v>
      </c>
      <c r="GK22">
        <v>1.0449200000000001</v>
      </c>
      <c r="GL22">
        <v>2.4011200000000001</v>
      </c>
      <c r="GM22">
        <v>1.5942400000000001</v>
      </c>
      <c r="GN22">
        <v>2.3083499999999999</v>
      </c>
      <c r="GO22">
        <v>1.40015</v>
      </c>
      <c r="GP22">
        <v>2.3046899999999999</v>
      </c>
      <c r="GQ22">
        <v>35.964500000000001</v>
      </c>
      <c r="GR22">
        <v>15.244</v>
      </c>
      <c r="GS22">
        <v>18</v>
      </c>
      <c r="GT22">
        <v>610.16800000000001</v>
      </c>
      <c r="GU22">
        <v>383.46</v>
      </c>
      <c r="GV22">
        <v>25.832000000000001</v>
      </c>
      <c r="GW22">
        <v>25.6904</v>
      </c>
      <c r="GX22">
        <v>30.0002</v>
      </c>
      <c r="GY22">
        <v>25.478400000000001</v>
      </c>
      <c r="GZ22">
        <v>25.407299999999999</v>
      </c>
      <c r="HA22">
        <v>20.966999999999999</v>
      </c>
      <c r="HB22">
        <v>15</v>
      </c>
      <c r="HC22">
        <v>-30</v>
      </c>
      <c r="HD22">
        <v>25.877600000000001</v>
      </c>
      <c r="HE22">
        <v>414.12</v>
      </c>
      <c r="HF22">
        <v>0</v>
      </c>
      <c r="HG22">
        <v>104.14400000000001</v>
      </c>
      <c r="HH22">
        <v>102.461</v>
      </c>
    </row>
    <row r="23" spans="1:216" x14ac:dyDescent="0.2">
      <c r="A23">
        <v>5</v>
      </c>
      <c r="B23">
        <v>1690145293.0999999</v>
      </c>
      <c r="C23">
        <v>242</v>
      </c>
      <c r="D23" t="s">
        <v>361</v>
      </c>
      <c r="E23" t="s">
        <v>362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>
        <v>1690145293.0999999</v>
      </c>
      <c r="M23">
        <f t="shared" si="0"/>
        <v>1.8234389450103292E-3</v>
      </c>
      <c r="N23">
        <f t="shared" si="1"/>
        <v>1.8234389450103292</v>
      </c>
      <c r="O23">
        <f t="shared" si="2"/>
        <v>13.112027395388594</v>
      </c>
      <c r="P23">
        <f t="shared" si="3"/>
        <v>400.03100000000001</v>
      </c>
      <c r="Q23">
        <f t="shared" si="4"/>
        <v>232.76352469953423</v>
      </c>
      <c r="R23">
        <f t="shared" si="5"/>
        <v>23.381724796901128</v>
      </c>
      <c r="S23">
        <f t="shared" si="6"/>
        <v>40.184194513737197</v>
      </c>
      <c r="T23">
        <f t="shared" si="7"/>
        <v>0.13377333355924065</v>
      </c>
      <c r="U23">
        <f t="shared" si="8"/>
        <v>2.9379290101011879</v>
      </c>
      <c r="V23">
        <f t="shared" si="9"/>
        <v>0.13047924790080337</v>
      </c>
      <c r="W23">
        <f t="shared" si="10"/>
        <v>8.1838734404653835E-2</v>
      </c>
      <c r="X23">
        <f t="shared" si="11"/>
        <v>165.417711</v>
      </c>
      <c r="Y23">
        <f t="shared" si="12"/>
        <v>27.168965060397358</v>
      </c>
      <c r="Z23">
        <f t="shared" si="13"/>
        <v>25.956900000000001</v>
      </c>
      <c r="AA23">
        <f t="shared" si="14"/>
        <v>3.3656624134305835</v>
      </c>
      <c r="AB23">
        <f t="shared" si="15"/>
        <v>56.958603035624513</v>
      </c>
      <c r="AC23">
        <f t="shared" si="16"/>
        <v>1.9993302025238398</v>
      </c>
      <c r="AD23">
        <f t="shared" si="17"/>
        <v>3.5101461341553049</v>
      </c>
      <c r="AE23">
        <f t="shared" si="18"/>
        <v>1.3663322109067437</v>
      </c>
      <c r="AF23">
        <f t="shared" si="19"/>
        <v>-80.413657474955514</v>
      </c>
      <c r="AG23">
        <f t="shared" si="20"/>
        <v>112.77341570031354</v>
      </c>
      <c r="AH23">
        <f t="shared" si="21"/>
        <v>8.227228577746212</v>
      </c>
      <c r="AI23">
        <f t="shared" si="22"/>
        <v>206.00469780310425</v>
      </c>
      <c r="AJ23">
        <v>11</v>
      </c>
      <c r="AK23">
        <v>2</v>
      </c>
      <c r="AL23">
        <f t="shared" si="23"/>
        <v>1</v>
      </c>
      <c r="AM23">
        <f t="shared" si="24"/>
        <v>0</v>
      </c>
      <c r="AN23">
        <f t="shared" si="25"/>
        <v>53186.134687003265</v>
      </c>
      <c r="AO23">
        <f t="shared" si="26"/>
        <v>1000.17</v>
      </c>
      <c r="AP23">
        <f t="shared" si="27"/>
        <v>843.1431</v>
      </c>
      <c r="AQ23">
        <f t="shared" si="28"/>
        <v>0.84299979003569392</v>
      </c>
      <c r="AR23">
        <f t="shared" si="29"/>
        <v>0.16538959476888929</v>
      </c>
      <c r="AS23">
        <v>1690145293.0999999</v>
      </c>
      <c r="AT23">
        <v>400.03100000000001</v>
      </c>
      <c r="AU23">
        <v>413.86900000000003</v>
      </c>
      <c r="AV23">
        <v>19.903199999999998</v>
      </c>
      <c r="AW23">
        <v>18.116499999999998</v>
      </c>
      <c r="AX23">
        <v>406.85700000000003</v>
      </c>
      <c r="AY23">
        <v>21.275500000000001</v>
      </c>
      <c r="AZ23">
        <v>600.15</v>
      </c>
      <c r="BA23">
        <v>100.35299999999999</v>
      </c>
      <c r="BB23">
        <v>9.9701200000000004E-2</v>
      </c>
      <c r="BC23">
        <v>26.668900000000001</v>
      </c>
      <c r="BD23">
        <v>25.956900000000001</v>
      </c>
      <c r="BE23">
        <v>999.9</v>
      </c>
      <c r="BF23">
        <v>0</v>
      </c>
      <c r="BG23">
        <v>0</v>
      </c>
      <c r="BH23">
        <v>10012.5</v>
      </c>
      <c r="BI23">
        <v>0</v>
      </c>
      <c r="BJ23">
        <v>551.89499999999998</v>
      </c>
      <c r="BK23">
        <v>-13.838200000000001</v>
      </c>
      <c r="BL23">
        <v>408.15499999999997</v>
      </c>
      <c r="BM23">
        <v>421.50599999999997</v>
      </c>
      <c r="BN23">
        <v>1.7867</v>
      </c>
      <c r="BO23">
        <v>413.86900000000003</v>
      </c>
      <c r="BP23">
        <v>18.116499999999998</v>
      </c>
      <c r="BQ23">
        <v>1.99735</v>
      </c>
      <c r="BR23">
        <v>1.8180499999999999</v>
      </c>
      <c r="BS23">
        <v>17.423300000000001</v>
      </c>
      <c r="BT23">
        <v>15.9428</v>
      </c>
      <c r="BU23">
        <v>1000.17</v>
      </c>
      <c r="BV23">
        <v>0.900007</v>
      </c>
      <c r="BW23">
        <v>9.9992600000000001E-2</v>
      </c>
      <c r="BX23">
        <v>0</v>
      </c>
      <c r="BY23">
        <v>3.0137</v>
      </c>
      <c r="BZ23">
        <v>0</v>
      </c>
      <c r="CA23">
        <v>10837.8</v>
      </c>
      <c r="CB23">
        <v>8112.68</v>
      </c>
      <c r="CC23">
        <v>36.811999999999998</v>
      </c>
      <c r="CD23">
        <v>38.75</v>
      </c>
      <c r="CE23">
        <v>37.686999999999998</v>
      </c>
      <c r="CF23">
        <v>37.125</v>
      </c>
      <c r="CG23">
        <v>36.936999999999998</v>
      </c>
      <c r="CH23">
        <v>900.16</v>
      </c>
      <c r="CI23">
        <v>100.01</v>
      </c>
      <c r="CJ23">
        <v>0</v>
      </c>
      <c r="CK23">
        <v>1690145310.4000001</v>
      </c>
      <c r="CL23">
        <v>0</v>
      </c>
      <c r="CM23">
        <v>1690144923.0999999</v>
      </c>
      <c r="CN23" t="s">
        <v>350</v>
      </c>
      <c r="CO23">
        <v>1690144920.0999999</v>
      </c>
      <c r="CP23">
        <v>1690144923.0999999</v>
      </c>
      <c r="CQ23">
        <v>22</v>
      </c>
      <c r="CR23">
        <v>0.104</v>
      </c>
      <c r="CS23">
        <v>-3.1E-2</v>
      </c>
      <c r="CT23">
        <v>-6.8730000000000002</v>
      </c>
      <c r="CU23">
        <v>-1.3720000000000001</v>
      </c>
      <c r="CV23">
        <v>415</v>
      </c>
      <c r="CW23">
        <v>18</v>
      </c>
      <c r="CX23">
        <v>0.13</v>
      </c>
      <c r="CY23">
        <v>0.03</v>
      </c>
      <c r="CZ23">
        <v>13.09598009728689</v>
      </c>
      <c r="DA23">
        <v>-8.0957784483492237E-2</v>
      </c>
      <c r="DB23">
        <v>3.3291668846684039E-2</v>
      </c>
      <c r="DC23">
        <v>1</v>
      </c>
      <c r="DD23">
        <v>413.85578048780491</v>
      </c>
      <c r="DE23">
        <v>-6.5519163762423047E-2</v>
      </c>
      <c r="DF23">
        <v>3.4923269337581962E-2</v>
      </c>
      <c r="DG23">
        <v>-1</v>
      </c>
      <c r="DH23">
        <v>999.98009756097576</v>
      </c>
      <c r="DI23">
        <v>-0.20244994230293031</v>
      </c>
      <c r="DJ23">
        <v>0.1051736786319675</v>
      </c>
      <c r="DK23">
        <v>1</v>
      </c>
      <c r="DL23">
        <v>2</v>
      </c>
      <c r="DM23">
        <v>2</v>
      </c>
      <c r="DN23" t="s">
        <v>351</v>
      </c>
      <c r="DO23">
        <v>3.2075900000000002</v>
      </c>
      <c r="DP23">
        <v>2.7396099999999999</v>
      </c>
      <c r="DQ23">
        <v>9.47181E-2</v>
      </c>
      <c r="DR23">
        <v>9.5508300000000004E-2</v>
      </c>
      <c r="DS23">
        <v>0.10537100000000001</v>
      </c>
      <c r="DT23">
        <v>9.2822299999999996E-2</v>
      </c>
      <c r="DU23">
        <v>27277.599999999999</v>
      </c>
      <c r="DV23">
        <v>30674.9</v>
      </c>
      <c r="DW23">
        <v>28364.6</v>
      </c>
      <c r="DX23">
        <v>32528.6</v>
      </c>
      <c r="DY23">
        <v>35263.599999999999</v>
      </c>
      <c r="DZ23">
        <v>39397.599999999999</v>
      </c>
      <c r="EA23">
        <v>41633.1</v>
      </c>
      <c r="EB23">
        <v>46238</v>
      </c>
      <c r="EC23">
        <v>2.14785</v>
      </c>
      <c r="ED23">
        <v>1.7523500000000001</v>
      </c>
      <c r="EE23">
        <v>7.8279500000000002E-2</v>
      </c>
      <c r="EF23">
        <v>0</v>
      </c>
      <c r="EG23">
        <v>24.673200000000001</v>
      </c>
      <c r="EH23">
        <v>999.9</v>
      </c>
      <c r="EI23">
        <v>47.8</v>
      </c>
      <c r="EJ23">
        <v>32.700000000000003</v>
      </c>
      <c r="EK23">
        <v>23.661300000000001</v>
      </c>
      <c r="EL23">
        <v>63.226399999999998</v>
      </c>
      <c r="EM23">
        <v>20.5489</v>
      </c>
      <c r="EN23">
        <v>1</v>
      </c>
      <c r="EO23">
        <v>-0.119909</v>
      </c>
      <c r="EP23">
        <v>-1.1657500000000001</v>
      </c>
      <c r="EQ23">
        <v>20.231400000000001</v>
      </c>
      <c r="ER23">
        <v>5.2285199999999996</v>
      </c>
      <c r="ES23">
        <v>12.0099</v>
      </c>
      <c r="ET23">
        <v>4.9897499999999999</v>
      </c>
      <c r="EU23">
        <v>3.3050000000000002</v>
      </c>
      <c r="EV23">
        <v>8600.7999999999993</v>
      </c>
      <c r="EW23">
        <v>9999</v>
      </c>
      <c r="EX23">
        <v>555.9</v>
      </c>
      <c r="EY23">
        <v>92.5</v>
      </c>
      <c r="EZ23">
        <v>1.85303</v>
      </c>
      <c r="FA23">
        <v>1.8615699999999999</v>
      </c>
      <c r="FB23">
        <v>1.8609100000000001</v>
      </c>
      <c r="FC23">
        <v>1.8569899999999999</v>
      </c>
      <c r="FD23">
        <v>1.8612500000000001</v>
      </c>
      <c r="FE23">
        <v>1.8574200000000001</v>
      </c>
      <c r="FF23">
        <v>1.8595900000000001</v>
      </c>
      <c r="FG23">
        <v>1.8624799999999999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-6.8259999999999996</v>
      </c>
      <c r="FV23">
        <v>-1.3723000000000001</v>
      </c>
      <c r="FW23">
        <v>-5.3682227767986763</v>
      </c>
      <c r="FX23">
        <v>-4.0117494158234393E-3</v>
      </c>
      <c r="FY23">
        <v>1.087516141204025E-6</v>
      </c>
      <c r="FZ23">
        <v>-8.657206703991749E-11</v>
      </c>
      <c r="GA23">
        <v>-1.372340000000001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6.2</v>
      </c>
      <c r="GJ23">
        <v>6.2</v>
      </c>
      <c r="GK23">
        <v>1.0437000000000001</v>
      </c>
      <c r="GL23">
        <v>2.3974600000000001</v>
      </c>
      <c r="GM23">
        <v>1.5942400000000001</v>
      </c>
      <c r="GN23">
        <v>2.3083499999999999</v>
      </c>
      <c r="GO23">
        <v>1.39893</v>
      </c>
      <c r="GP23">
        <v>2.4157700000000002</v>
      </c>
      <c r="GQ23">
        <v>36.011299999999999</v>
      </c>
      <c r="GR23">
        <v>15.244</v>
      </c>
      <c r="GS23">
        <v>18</v>
      </c>
      <c r="GT23">
        <v>610.29200000000003</v>
      </c>
      <c r="GU23">
        <v>383.23700000000002</v>
      </c>
      <c r="GV23">
        <v>26.6264</v>
      </c>
      <c r="GW23">
        <v>25.697099999999999</v>
      </c>
      <c r="GX23">
        <v>30.0001</v>
      </c>
      <c r="GY23">
        <v>25.4893</v>
      </c>
      <c r="GZ23">
        <v>25.415800000000001</v>
      </c>
      <c r="HA23">
        <v>20.9529</v>
      </c>
      <c r="HB23">
        <v>15</v>
      </c>
      <c r="HC23">
        <v>-30</v>
      </c>
      <c r="HD23">
        <v>26.6371</v>
      </c>
      <c r="HE23">
        <v>413.84899999999999</v>
      </c>
      <c r="HF23">
        <v>0</v>
      </c>
      <c r="HG23">
        <v>104.143</v>
      </c>
      <c r="HH23">
        <v>102.459</v>
      </c>
    </row>
    <row r="24" spans="1:216" x14ac:dyDescent="0.2">
      <c r="A24">
        <v>6</v>
      </c>
      <c r="B24">
        <v>1690145353.5999999</v>
      </c>
      <c r="C24">
        <v>302.5</v>
      </c>
      <c r="D24" t="s">
        <v>363</v>
      </c>
      <c r="E24" t="s">
        <v>364</v>
      </c>
      <c r="F24" t="s">
        <v>344</v>
      </c>
      <c r="G24" t="s">
        <v>345</v>
      </c>
      <c r="H24" t="s">
        <v>346</v>
      </c>
      <c r="I24" t="s">
        <v>347</v>
      </c>
      <c r="J24" t="s">
        <v>348</v>
      </c>
      <c r="K24" t="s">
        <v>349</v>
      </c>
      <c r="L24">
        <v>1690145353.5999999</v>
      </c>
      <c r="M24">
        <f t="shared" si="0"/>
        <v>1.7638016034278391E-3</v>
      </c>
      <c r="N24">
        <f t="shared" si="1"/>
        <v>1.7638016034278392</v>
      </c>
      <c r="O24">
        <f t="shared" si="2"/>
        <v>12.499240609540641</v>
      </c>
      <c r="P24">
        <f t="shared" si="3"/>
        <v>400.05500000000001</v>
      </c>
      <c r="Q24">
        <f t="shared" si="4"/>
        <v>233.82901749183389</v>
      </c>
      <c r="R24">
        <f t="shared" si="5"/>
        <v>23.48950126494908</v>
      </c>
      <c r="S24">
        <f t="shared" si="6"/>
        <v>40.187879713763003</v>
      </c>
      <c r="T24">
        <f t="shared" si="7"/>
        <v>0.12830098426146819</v>
      </c>
      <c r="U24">
        <f t="shared" si="8"/>
        <v>2.9351285472903808</v>
      </c>
      <c r="V24">
        <f t="shared" si="9"/>
        <v>0.12526478062446866</v>
      </c>
      <c r="W24">
        <f t="shared" si="10"/>
        <v>7.8557294327430569E-2</v>
      </c>
      <c r="X24">
        <f t="shared" si="11"/>
        <v>124.02486143351423</v>
      </c>
      <c r="Y24">
        <f t="shared" si="12"/>
        <v>27.073246775504053</v>
      </c>
      <c r="Z24">
        <f t="shared" si="13"/>
        <v>25.976199999999999</v>
      </c>
      <c r="AA24">
        <f t="shared" si="14"/>
        <v>3.3695093100090712</v>
      </c>
      <c r="AB24">
        <f t="shared" si="15"/>
        <v>56.332466702287597</v>
      </c>
      <c r="AC24">
        <f t="shared" si="16"/>
        <v>1.9927836048388399</v>
      </c>
      <c r="AD24">
        <f t="shared" si="17"/>
        <v>3.5375401105201649</v>
      </c>
      <c r="AE24">
        <f t="shared" si="18"/>
        <v>1.3767257051702313</v>
      </c>
      <c r="AF24">
        <f t="shared" si="19"/>
        <v>-77.783650711167709</v>
      </c>
      <c r="AG24">
        <f t="shared" si="20"/>
        <v>130.51523871920486</v>
      </c>
      <c r="AH24">
        <f t="shared" si="21"/>
        <v>9.5378811351493784</v>
      </c>
      <c r="AI24">
        <f t="shared" si="22"/>
        <v>186.29433057670076</v>
      </c>
      <c r="AJ24">
        <v>11</v>
      </c>
      <c r="AK24">
        <v>2</v>
      </c>
      <c r="AL24">
        <f t="shared" si="23"/>
        <v>1</v>
      </c>
      <c r="AM24">
        <f t="shared" si="24"/>
        <v>0</v>
      </c>
      <c r="AN24">
        <f t="shared" si="25"/>
        <v>53081.53766302338</v>
      </c>
      <c r="AO24">
        <f t="shared" si="26"/>
        <v>749.88599999999997</v>
      </c>
      <c r="AP24">
        <f t="shared" si="27"/>
        <v>632.15452799663944</v>
      </c>
      <c r="AQ24">
        <f t="shared" si="28"/>
        <v>0.84300084012321808</v>
      </c>
      <c r="AR24">
        <f t="shared" si="29"/>
        <v>0.16539162143781086</v>
      </c>
      <c r="AS24">
        <v>1690145353.5999999</v>
      </c>
      <c r="AT24">
        <v>400.05500000000001</v>
      </c>
      <c r="AU24">
        <v>413.25900000000001</v>
      </c>
      <c r="AV24">
        <v>19.837399999999999</v>
      </c>
      <c r="AW24">
        <v>18.108699999999999</v>
      </c>
      <c r="AX24">
        <v>406.88200000000001</v>
      </c>
      <c r="AY24">
        <v>21.209700000000002</v>
      </c>
      <c r="AZ24">
        <v>600.03899999999999</v>
      </c>
      <c r="BA24">
        <v>100.35599999999999</v>
      </c>
      <c r="BB24">
        <v>9.9886600000000006E-2</v>
      </c>
      <c r="BC24">
        <v>26.800999999999998</v>
      </c>
      <c r="BD24">
        <v>25.976199999999999</v>
      </c>
      <c r="BE24">
        <v>999.9</v>
      </c>
      <c r="BF24">
        <v>0</v>
      </c>
      <c r="BG24">
        <v>0</v>
      </c>
      <c r="BH24">
        <v>9996.25</v>
      </c>
      <c r="BI24">
        <v>0</v>
      </c>
      <c r="BJ24">
        <v>600.82299999999998</v>
      </c>
      <c r="BK24">
        <v>-13.2033</v>
      </c>
      <c r="BL24">
        <v>408.15199999999999</v>
      </c>
      <c r="BM24">
        <v>420.88</v>
      </c>
      <c r="BN24">
        <v>1.7287399999999999</v>
      </c>
      <c r="BO24">
        <v>413.25900000000001</v>
      </c>
      <c r="BP24">
        <v>18.108699999999999</v>
      </c>
      <c r="BQ24">
        <v>1.99081</v>
      </c>
      <c r="BR24">
        <v>1.81732</v>
      </c>
      <c r="BS24">
        <v>17.371400000000001</v>
      </c>
      <c r="BT24">
        <v>15.9366</v>
      </c>
      <c r="BU24">
        <v>749.88599999999997</v>
      </c>
      <c r="BV24">
        <v>0.89997499999999997</v>
      </c>
      <c r="BW24">
        <v>0.100025</v>
      </c>
      <c r="BX24">
        <v>0</v>
      </c>
      <c r="BY24">
        <v>2.6072000000000002</v>
      </c>
      <c r="BZ24">
        <v>0</v>
      </c>
      <c r="CA24">
        <v>10043.299999999999</v>
      </c>
      <c r="CB24">
        <v>6082.51</v>
      </c>
      <c r="CC24">
        <v>37.311999999999998</v>
      </c>
      <c r="CD24">
        <v>39.875</v>
      </c>
      <c r="CE24">
        <v>38.436999999999998</v>
      </c>
      <c r="CF24">
        <v>38.375</v>
      </c>
      <c r="CG24">
        <v>37.561999999999998</v>
      </c>
      <c r="CH24">
        <v>674.88</v>
      </c>
      <c r="CI24">
        <v>75.010000000000005</v>
      </c>
      <c r="CJ24">
        <v>0</v>
      </c>
      <c r="CK24">
        <v>1690145371</v>
      </c>
      <c r="CL24">
        <v>0</v>
      </c>
      <c r="CM24">
        <v>1690144923.0999999</v>
      </c>
      <c r="CN24" t="s">
        <v>350</v>
      </c>
      <c r="CO24">
        <v>1690144920.0999999</v>
      </c>
      <c r="CP24">
        <v>1690144923.0999999</v>
      </c>
      <c r="CQ24">
        <v>22</v>
      </c>
      <c r="CR24">
        <v>0.104</v>
      </c>
      <c r="CS24">
        <v>-3.1E-2</v>
      </c>
      <c r="CT24">
        <v>-6.8730000000000002</v>
      </c>
      <c r="CU24">
        <v>-1.3720000000000001</v>
      </c>
      <c r="CV24">
        <v>415</v>
      </c>
      <c r="CW24">
        <v>18</v>
      </c>
      <c r="CX24">
        <v>0.13</v>
      </c>
      <c r="CY24">
        <v>0.03</v>
      </c>
      <c r="CZ24">
        <v>12.48973979086931</v>
      </c>
      <c r="DA24">
        <v>0.54379121728685931</v>
      </c>
      <c r="DB24">
        <v>6.502845989855438E-2</v>
      </c>
      <c r="DC24">
        <v>1</v>
      </c>
      <c r="DD24">
        <v>413.23858536585368</v>
      </c>
      <c r="DE24">
        <v>-1.948432055677601E-2</v>
      </c>
      <c r="DF24">
        <v>5.4614826723493083E-2</v>
      </c>
      <c r="DG24">
        <v>-1</v>
      </c>
      <c r="DH24">
        <v>749.98700000000008</v>
      </c>
      <c r="DI24">
        <v>4.7884840449502371E-2</v>
      </c>
      <c r="DJ24">
        <v>0.12822850697095459</v>
      </c>
      <c r="DK24">
        <v>1</v>
      </c>
      <c r="DL24">
        <v>2</v>
      </c>
      <c r="DM24">
        <v>2</v>
      </c>
      <c r="DN24" t="s">
        <v>351</v>
      </c>
      <c r="DO24">
        <v>3.2073800000000001</v>
      </c>
      <c r="DP24">
        <v>2.7396600000000002</v>
      </c>
      <c r="DQ24">
        <v>9.4728599999999996E-2</v>
      </c>
      <c r="DR24">
        <v>9.5408599999999996E-2</v>
      </c>
      <c r="DS24">
        <v>0.105146</v>
      </c>
      <c r="DT24">
        <v>9.2800400000000005E-2</v>
      </c>
      <c r="DU24">
        <v>27278.5</v>
      </c>
      <c r="DV24">
        <v>30679.200000000001</v>
      </c>
      <c r="DW24">
        <v>28365.7</v>
      </c>
      <c r="DX24">
        <v>32529.4</v>
      </c>
      <c r="DY24">
        <v>35273.9</v>
      </c>
      <c r="DZ24">
        <v>39398.699999999997</v>
      </c>
      <c r="EA24">
        <v>41634.6</v>
      </c>
      <c r="EB24">
        <v>46238.1</v>
      </c>
      <c r="EC24">
        <v>2.1476999999999999</v>
      </c>
      <c r="ED24">
        <v>1.75285</v>
      </c>
      <c r="EE24">
        <v>8.6627899999999994E-2</v>
      </c>
      <c r="EF24">
        <v>0</v>
      </c>
      <c r="EG24">
        <v>24.555399999999999</v>
      </c>
      <c r="EH24">
        <v>999.9</v>
      </c>
      <c r="EI24">
        <v>47.7</v>
      </c>
      <c r="EJ24">
        <v>32.799999999999997</v>
      </c>
      <c r="EK24">
        <v>23.7439</v>
      </c>
      <c r="EL24">
        <v>63.436399999999999</v>
      </c>
      <c r="EM24">
        <v>20.544899999999998</v>
      </c>
      <c r="EN24">
        <v>1</v>
      </c>
      <c r="EO24">
        <v>-0.121908</v>
      </c>
      <c r="EP24">
        <v>-1.54175</v>
      </c>
      <c r="EQ24">
        <v>20.230499999999999</v>
      </c>
      <c r="ER24">
        <v>5.2292699999999996</v>
      </c>
      <c r="ES24">
        <v>12.0099</v>
      </c>
      <c r="ET24">
        <v>4.9897</v>
      </c>
      <c r="EU24">
        <v>3.3050000000000002</v>
      </c>
      <c r="EV24">
        <v>8602</v>
      </c>
      <c r="EW24">
        <v>9999</v>
      </c>
      <c r="EX24">
        <v>555.9</v>
      </c>
      <c r="EY24">
        <v>92.5</v>
      </c>
      <c r="EZ24">
        <v>1.8529899999999999</v>
      </c>
      <c r="FA24">
        <v>1.8615600000000001</v>
      </c>
      <c r="FB24">
        <v>1.86083</v>
      </c>
      <c r="FC24">
        <v>1.8569899999999999</v>
      </c>
      <c r="FD24">
        <v>1.8611599999999999</v>
      </c>
      <c r="FE24">
        <v>1.8573</v>
      </c>
      <c r="FF24">
        <v>1.8595299999999999</v>
      </c>
      <c r="FG24">
        <v>1.8624400000000001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-6.827</v>
      </c>
      <c r="FV24">
        <v>-1.3723000000000001</v>
      </c>
      <c r="FW24">
        <v>-5.3682227767986763</v>
      </c>
      <c r="FX24">
        <v>-4.0117494158234393E-3</v>
      </c>
      <c r="FY24">
        <v>1.087516141204025E-6</v>
      </c>
      <c r="FZ24">
        <v>-8.657206703991749E-11</v>
      </c>
      <c r="GA24">
        <v>-1.372340000000001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7.2</v>
      </c>
      <c r="GJ24">
        <v>7.2</v>
      </c>
      <c r="GK24">
        <v>1.0424800000000001</v>
      </c>
      <c r="GL24">
        <v>2.3986800000000001</v>
      </c>
      <c r="GM24">
        <v>1.5942400000000001</v>
      </c>
      <c r="GN24">
        <v>2.3083499999999999</v>
      </c>
      <c r="GO24">
        <v>1.39893</v>
      </c>
      <c r="GP24">
        <v>2.2949199999999998</v>
      </c>
      <c r="GQ24">
        <v>35.987900000000003</v>
      </c>
      <c r="GR24">
        <v>15.244</v>
      </c>
      <c r="GS24">
        <v>18</v>
      </c>
      <c r="GT24">
        <v>610</v>
      </c>
      <c r="GU24">
        <v>383.39800000000002</v>
      </c>
      <c r="GV24">
        <v>27.204499999999999</v>
      </c>
      <c r="GW24">
        <v>25.668099999999999</v>
      </c>
      <c r="GX24">
        <v>29.999700000000001</v>
      </c>
      <c r="GY24">
        <v>25.473400000000002</v>
      </c>
      <c r="GZ24">
        <v>25.398800000000001</v>
      </c>
      <c r="HA24">
        <v>20.930399999999999</v>
      </c>
      <c r="HB24">
        <v>15</v>
      </c>
      <c r="HC24">
        <v>-30</v>
      </c>
      <c r="HD24">
        <v>27.2136</v>
      </c>
      <c r="HE24">
        <v>413.12400000000002</v>
      </c>
      <c r="HF24">
        <v>0</v>
      </c>
      <c r="HG24">
        <v>104.14700000000001</v>
      </c>
      <c r="HH24">
        <v>102.46</v>
      </c>
    </row>
    <row r="25" spans="1:216" x14ac:dyDescent="0.2">
      <c r="A25">
        <v>7</v>
      </c>
      <c r="B25">
        <v>1690145414.0999999</v>
      </c>
      <c r="C25">
        <v>363</v>
      </c>
      <c r="D25" t="s">
        <v>365</v>
      </c>
      <c r="E25" t="s">
        <v>366</v>
      </c>
      <c r="F25" t="s">
        <v>344</v>
      </c>
      <c r="G25" t="s">
        <v>345</v>
      </c>
      <c r="H25" t="s">
        <v>346</v>
      </c>
      <c r="I25" t="s">
        <v>347</v>
      </c>
      <c r="J25" t="s">
        <v>348</v>
      </c>
      <c r="K25" t="s">
        <v>349</v>
      </c>
      <c r="L25">
        <v>1690145414.0999999</v>
      </c>
      <c r="M25">
        <f t="shared" si="0"/>
        <v>1.6970204488243798E-3</v>
      </c>
      <c r="N25">
        <f t="shared" si="1"/>
        <v>1.6970204488243799</v>
      </c>
      <c r="O25">
        <f t="shared" si="2"/>
        <v>11.707998627363928</v>
      </c>
      <c r="P25">
        <f t="shared" si="3"/>
        <v>400.10300000000001</v>
      </c>
      <c r="Q25">
        <f t="shared" si="4"/>
        <v>237.14141928537205</v>
      </c>
      <c r="R25">
        <f t="shared" si="5"/>
        <v>23.821156973959535</v>
      </c>
      <c r="S25">
        <f t="shared" si="6"/>
        <v>40.190854880913001</v>
      </c>
      <c r="T25">
        <f t="shared" si="7"/>
        <v>0.12265123839687998</v>
      </c>
      <c r="U25">
        <f t="shared" si="8"/>
        <v>2.9309747492852236</v>
      </c>
      <c r="V25">
        <f t="shared" si="9"/>
        <v>0.11986958722510202</v>
      </c>
      <c r="W25">
        <f t="shared" si="10"/>
        <v>7.5163157959461879E-2</v>
      </c>
      <c r="X25">
        <f t="shared" si="11"/>
        <v>99.212507609710443</v>
      </c>
      <c r="Y25">
        <f t="shared" si="12"/>
        <v>26.998786363684083</v>
      </c>
      <c r="Z25">
        <f t="shared" si="13"/>
        <v>25.980499999999999</v>
      </c>
      <c r="AA25">
        <f t="shared" si="14"/>
        <v>3.3703669135272176</v>
      </c>
      <c r="AB25">
        <f t="shared" si="15"/>
        <v>55.967245871102058</v>
      </c>
      <c r="AC25">
        <f t="shared" si="16"/>
        <v>1.9861727558475002</v>
      </c>
      <c r="AD25">
        <f t="shared" si="17"/>
        <v>3.5488127474091669</v>
      </c>
      <c r="AE25">
        <f t="shared" si="18"/>
        <v>1.3841941576797174</v>
      </c>
      <c r="AF25">
        <f t="shared" si="19"/>
        <v>-74.838601793155149</v>
      </c>
      <c r="AG25">
        <f t="shared" si="20"/>
        <v>138.19966596375863</v>
      </c>
      <c r="AH25">
        <f t="shared" si="21"/>
        <v>10.116723852987796</v>
      </c>
      <c r="AI25">
        <f t="shared" si="22"/>
        <v>172.69029563330173</v>
      </c>
      <c r="AJ25">
        <v>11</v>
      </c>
      <c r="AK25">
        <v>2</v>
      </c>
      <c r="AL25">
        <f t="shared" si="23"/>
        <v>1</v>
      </c>
      <c r="AM25">
        <f t="shared" si="24"/>
        <v>0</v>
      </c>
      <c r="AN25">
        <f t="shared" si="25"/>
        <v>52951.489215358488</v>
      </c>
      <c r="AO25">
        <f t="shared" si="26"/>
        <v>599.86900000000003</v>
      </c>
      <c r="AP25">
        <f t="shared" si="27"/>
        <v>505.68965699985</v>
      </c>
      <c r="AQ25">
        <f t="shared" si="28"/>
        <v>0.84300015003250706</v>
      </c>
      <c r="AR25">
        <f t="shared" si="29"/>
        <v>0.1653902895627386</v>
      </c>
      <c r="AS25">
        <v>1690145414.0999999</v>
      </c>
      <c r="AT25">
        <v>400.10300000000001</v>
      </c>
      <c r="AU25">
        <v>412.488</v>
      </c>
      <c r="AV25">
        <v>19.772500000000001</v>
      </c>
      <c r="AW25">
        <v>18.109300000000001</v>
      </c>
      <c r="AX25">
        <v>406.92899999999997</v>
      </c>
      <c r="AY25">
        <v>21.1449</v>
      </c>
      <c r="AZ25">
        <v>600.096</v>
      </c>
      <c r="BA25">
        <v>100.351</v>
      </c>
      <c r="BB25">
        <v>0.100271</v>
      </c>
      <c r="BC25">
        <v>26.8551</v>
      </c>
      <c r="BD25">
        <v>25.980499999999999</v>
      </c>
      <c r="BE25">
        <v>999.9</v>
      </c>
      <c r="BF25">
        <v>0</v>
      </c>
      <c r="BG25">
        <v>0</v>
      </c>
      <c r="BH25">
        <v>9973.1200000000008</v>
      </c>
      <c r="BI25">
        <v>0</v>
      </c>
      <c r="BJ25">
        <v>622.51</v>
      </c>
      <c r="BK25">
        <v>-12.3855</v>
      </c>
      <c r="BL25">
        <v>408.17399999999998</v>
      </c>
      <c r="BM25">
        <v>420.096</v>
      </c>
      <c r="BN25">
        <v>1.6631800000000001</v>
      </c>
      <c r="BO25">
        <v>412.488</v>
      </c>
      <c r="BP25">
        <v>18.109300000000001</v>
      </c>
      <c r="BQ25">
        <v>1.9842</v>
      </c>
      <c r="BR25">
        <v>1.8172999999999999</v>
      </c>
      <c r="BS25">
        <v>17.3188</v>
      </c>
      <c r="BT25">
        <v>15.936400000000001</v>
      </c>
      <c r="BU25">
        <v>599.86900000000003</v>
      </c>
      <c r="BV25">
        <v>0.89998999999999996</v>
      </c>
      <c r="BW25">
        <v>0.10001</v>
      </c>
      <c r="BX25">
        <v>0</v>
      </c>
      <c r="BY25">
        <v>2.4133</v>
      </c>
      <c r="BZ25">
        <v>0</v>
      </c>
      <c r="CA25">
        <v>9504.49</v>
      </c>
      <c r="CB25">
        <v>4865.71</v>
      </c>
      <c r="CC25">
        <v>37.625</v>
      </c>
      <c r="CD25">
        <v>40.625</v>
      </c>
      <c r="CE25">
        <v>39.061999999999998</v>
      </c>
      <c r="CF25">
        <v>39.436999999999998</v>
      </c>
      <c r="CG25">
        <v>38.061999999999998</v>
      </c>
      <c r="CH25">
        <v>539.88</v>
      </c>
      <c r="CI25">
        <v>59.99</v>
      </c>
      <c r="CJ25">
        <v>0</v>
      </c>
      <c r="CK25">
        <v>1690145431.5999999</v>
      </c>
      <c r="CL25">
        <v>0</v>
      </c>
      <c r="CM25">
        <v>1690144923.0999999</v>
      </c>
      <c r="CN25" t="s">
        <v>350</v>
      </c>
      <c r="CO25">
        <v>1690144920.0999999</v>
      </c>
      <c r="CP25">
        <v>1690144923.0999999</v>
      </c>
      <c r="CQ25">
        <v>22</v>
      </c>
      <c r="CR25">
        <v>0.104</v>
      </c>
      <c r="CS25">
        <v>-3.1E-2</v>
      </c>
      <c r="CT25">
        <v>-6.8730000000000002</v>
      </c>
      <c r="CU25">
        <v>-1.3720000000000001</v>
      </c>
      <c r="CV25">
        <v>415</v>
      </c>
      <c r="CW25">
        <v>18</v>
      </c>
      <c r="CX25">
        <v>0.13</v>
      </c>
      <c r="CY25">
        <v>0.03</v>
      </c>
      <c r="CZ25">
        <v>11.739217264808239</v>
      </c>
      <c r="DA25">
        <v>-0.18395987194581939</v>
      </c>
      <c r="DB25">
        <v>2.826162521928563E-2</v>
      </c>
      <c r="DC25">
        <v>1</v>
      </c>
      <c r="DD25">
        <v>412.49663414634142</v>
      </c>
      <c r="DE25">
        <v>-0.26379094076681742</v>
      </c>
      <c r="DF25">
        <v>3.3838033225409951E-2</v>
      </c>
      <c r="DG25">
        <v>-1</v>
      </c>
      <c r="DH25">
        <v>600.00397560975614</v>
      </c>
      <c r="DI25">
        <v>-0.2480132939041719</v>
      </c>
      <c r="DJ25">
        <v>0.14578609251560909</v>
      </c>
      <c r="DK25">
        <v>1</v>
      </c>
      <c r="DL25">
        <v>2</v>
      </c>
      <c r="DM25">
        <v>2</v>
      </c>
      <c r="DN25" t="s">
        <v>351</v>
      </c>
      <c r="DO25">
        <v>3.20756</v>
      </c>
      <c r="DP25">
        <v>2.7398400000000001</v>
      </c>
      <c r="DQ25">
        <v>9.4738199999999995E-2</v>
      </c>
      <c r="DR25">
        <v>9.5274499999999998E-2</v>
      </c>
      <c r="DS25">
        <v>0.104918</v>
      </c>
      <c r="DT25">
        <v>9.2803200000000002E-2</v>
      </c>
      <c r="DU25">
        <v>27280.400000000001</v>
      </c>
      <c r="DV25">
        <v>30685.7</v>
      </c>
      <c r="DW25">
        <v>28367.8</v>
      </c>
      <c r="DX25">
        <v>32531.4</v>
      </c>
      <c r="DY25">
        <v>35285.5</v>
      </c>
      <c r="DZ25">
        <v>39400.6</v>
      </c>
      <c r="EA25">
        <v>41637.5</v>
      </c>
      <c r="EB25">
        <v>46240.5</v>
      </c>
      <c r="EC25">
        <v>2.1482999999999999</v>
      </c>
      <c r="ED25">
        <v>1.75315</v>
      </c>
      <c r="EE25">
        <v>8.36924E-2</v>
      </c>
      <c r="EF25">
        <v>0</v>
      </c>
      <c r="EG25">
        <v>24.608000000000001</v>
      </c>
      <c r="EH25">
        <v>999.9</v>
      </c>
      <c r="EI25">
        <v>47.6</v>
      </c>
      <c r="EJ25">
        <v>32.799999999999997</v>
      </c>
      <c r="EK25">
        <v>23.6952</v>
      </c>
      <c r="EL25">
        <v>63.7864</v>
      </c>
      <c r="EM25">
        <v>20.997599999999998</v>
      </c>
      <c r="EN25">
        <v>1</v>
      </c>
      <c r="EO25">
        <v>-0.126834</v>
      </c>
      <c r="EP25">
        <v>-0.84787000000000001</v>
      </c>
      <c r="EQ25">
        <v>20.237300000000001</v>
      </c>
      <c r="ER25">
        <v>5.2288199999999998</v>
      </c>
      <c r="ES25">
        <v>12.0099</v>
      </c>
      <c r="ET25">
        <v>4.9896500000000001</v>
      </c>
      <c r="EU25">
        <v>3.3050000000000002</v>
      </c>
      <c r="EV25">
        <v>8603.2999999999993</v>
      </c>
      <c r="EW25">
        <v>9999</v>
      </c>
      <c r="EX25">
        <v>555.9</v>
      </c>
      <c r="EY25">
        <v>92.5</v>
      </c>
      <c r="EZ25">
        <v>1.8529899999999999</v>
      </c>
      <c r="FA25">
        <v>1.86155</v>
      </c>
      <c r="FB25">
        <v>1.8608199999999999</v>
      </c>
      <c r="FC25">
        <v>1.8569500000000001</v>
      </c>
      <c r="FD25">
        <v>1.8611200000000001</v>
      </c>
      <c r="FE25">
        <v>1.85731</v>
      </c>
      <c r="FF25">
        <v>1.8595200000000001</v>
      </c>
      <c r="FG25">
        <v>1.86246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-6.8259999999999996</v>
      </c>
      <c r="FV25">
        <v>-1.3724000000000001</v>
      </c>
      <c r="FW25">
        <v>-5.3682227767986763</v>
      </c>
      <c r="FX25">
        <v>-4.0117494158234393E-3</v>
      </c>
      <c r="FY25">
        <v>1.087516141204025E-6</v>
      </c>
      <c r="FZ25">
        <v>-8.657206703991749E-11</v>
      </c>
      <c r="GA25">
        <v>-1.372340000000001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8.1999999999999993</v>
      </c>
      <c r="GJ25">
        <v>8.1999999999999993</v>
      </c>
      <c r="GK25">
        <v>1.0412600000000001</v>
      </c>
      <c r="GL25">
        <v>2.4035600000000001</v>
      </c>
      <c r="GM25">
        <v>1.5942400000000001</v>
      </c>
      <c r="GN25">
        <v>2.3095699999999999</v>
      </c>
      <c r="GO25">
        <v>1.40015</v>
      </c>
      <c r="GP25">
        <v>2.3596200000000001</v>
      </c>
      <c r="GQ25">
        <v>35.964500000000001</v>
      </c>
      <c r="GR25">
        <v>15.244</v>
      </c>
      <c r="GS25">
        <v>18</v>
      </c>
      <c r="GT25">
        <v>610.14400000000001</v>
      </c>
      <c r="GU25">
        <v>383.40600000000001</v>
      </c>
      <c r="GV25">
        <v>26.380800000000001</v>
      </c>
      <c r="GW25">
        <v>25.6311</v>
      </c>
      <c r="GX25">
        <v>29.9999</v>
      </c>
      <c r="GY25">
        <v>25.446400000000001</v>
      </c>
      <c r="GZ25">
        <v>25.3764</v>
      </c>
      <c r="HA25">
        <v>20.9011</v>
      </c>
      <c r="HB25">
        <v>15</v>
      </c>
      <c r="HC25">
        <v>-30</v>
      </c>
      <c r="HD25">
        <v>26.390699999999999</v>
      </c>
      <c r="HE25">
        <v>412.41300000000001</v>
      </c>
      <c r="HF25">
        <v>0</v>
      </c>
      <c r="HG25">
        <v>104.154</v>
      </c>
      <c r="HH25">
        <v>102.46599999999999</v>
      </c>
    </row>
    <row r="26" spans="1:216" x14ac:dyDescent="0.2">
      <c r="A26">
        <v>8</v>
      </c>
      <c r="B26">
        <v>1690145474.5999999</v>
      </c>
      <c r="C26">
        <v>423.5</v>
      </c>
      <c r="D26" t="s">
        <v>367</v>
      </c>
      <c r="E26" t="s">
        <v>368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>
        <v>1690145474.5999999</v>
      </c>
      <c r="M26">
        <f t="shared" si="0"/>
        <v>1.616359610918796E-3</v>
      </c>
      <c r="N26">
        <f t="shared" si="1"/>
        <v>1.6163596109187959</v>
      </c>
      <c r="O26">
        <f t="shared" si="2"/>
        <v>10.985830568528842</v>
      </c>
      <c r="P26">
        <f t="shared" si="3"/>
        <v>400.04199999999997</v>
      </c>
      <c r="Q26">
        <f t="shared" si="4"/>
        <v>239.49223007924877</v>
      </c>
      <c r="R26">
        <f t="shared" si="5"/>
        <v>24.057494092252487</v>
      </c>
      <c r="S26">
        <f t="shared" si="6"/>
        <v>40.185053387612001</v>
      </c>
      <c r="T26">
        <f t="shared" si="7"/>
        <v>0.11680028022542348</v>
      </c>
      <c r="U26">
        <f t="shared" si="8"/>
        <v>2.9343997318069155</v>
      </c>
      <c r="V26">
        <f t="shared" si="9"/>
        <v>0.11427762603136063</v>
      </c>
      <c r="W26">
        <f t="shared" si="10"/>
        <v>7.1645628790727917E-2</v>
      </c>
      <c r="X26">
        <f t="shared" si="11"/>
        <v>82.699680784168635</v>
      </c>
      <c r="Y26">
        <f t="shared" si="12"/>
        <v>26.889839749567322</v>
      </c>
      <c r="Z26">
        <f t="shared" si="13"/>
        <v>25.933499999999999</v>
      </c>
      <c r="AA26">
        <f t="shared" si="14"/>
        <v>3.3610034458020293</v>
      </c>
      <c r="AB26">
        <f t="shared" si="15"/>
        <v>55.842210481978526</v>
      </c>
      <c r="AC26">
        <f t="shared" si="16"/>
        <v>1.9779517993830003</v>
      </c>
      <c r="AD26">
        <f t="shared" si="17"/>
        <v>3.5420370760955597</v>
      </c>
      <c r="AE26">
        <f t="shared" si="18"/>
        <v>1.383051646419029</v>
      </c>
      <c r="AF26">
        <f t="shared" si="19"/>
        <v>-71.281458841518898</v>
      </c>
      <c r="AG26">
        <f t="shared" si="20"/>
        <v>140.65504950113862</v>
      </c>
      <c r="AH26">
        <f t="shared" si="21"/>
        <v>10.280354359479297</v>
      </c>
      <c r="AI26">
        <f t="shared" si="22"/>
        <v>162.35362580326768</v>
      </c>
      <c r="AJ26">
        <v>12</v>
      </c>
      <c r="AK26">
        <v>2</v>
      </c>
      <c r="AL26">
        <f t="shared" si="23"/>
        <v>1</v>
      </c>
      <c r="AM26">
        <f t="shared" si="24"/>
        <v>0</v>
      </c>
      <c r="AN26">
        <f t="shared" si="25"/>
        <v>53056.498103611324</v>
      </c>
      <c r="AO26">
        <f t="shared" si="26"/>
        <v>500.02199999999999</v>
      </c>
      <c r="AP26">
        <f t="shared" si="27"/>
        <v>421.5190860021599</v>
      </c>
      <c r="AQ26">
        <f t="shared" si="28"/>
        <v>0.84300107995680174</v>
      </c>
      <c r="AR26">
        <f t="shared" si="29"/>
        <v>0.16539208431662733</v>
      </c>
      <c r="AS26">
        <v>1690145474.5999999</v>
      </c>
      <c r="AT26">
        <v>400.04199999999997</v>
      </c>
      <c r="AU26">
        <v>411.67200000000003</v>
      </c>
      <c r="AV26">
        <v>19.6905</v>
      </c>
      <c r="AW26">
        <v>18.106300000000001</v>
      </c>
      <c r="AX26">
        <v>406.86799999999999</v>
      </c>
      <c r="AY26">
        <v>21.062899999999999</v>
      </c>
      <c r="AZ26">
        <v>600.12599999999998</v>
      </c>
      <c r="BA26">
        <v>100.352</v>
      </c>
      <c r="BB26">
        <v>0.10008599999999999</v>
      </c>
      <c r="BC26">
        <v>26.822600000000001</v>
      </c>
      <c r="BD26">
        <v>25.933499999999999</v>
      </c>
      <c r="BE26">
        <v>999.9</v>
      </c>
      <c r="BF26">
        <v>0</v>
      </c>
      <c r="BG26">
        <v>0</v>
      </c>
      <c r="BH26">
        <v>9992.5</v>
      </c>
      <c r="BI26">
        <v>0</v>
      </c>
      <c r="BJ26">
        <v>664.76700000000005</v>
      </c>
      <c r="BK26">
        <v>-11.629899999999999</v>
      </c>
      <c r="BL26">
        <v>408.077</v>
      </c>
      <c r="BM26">
        <v>419.26299999999998</v>
      </c>
      <c r="BN26">
        <v>1.58419</v>
      </c>
      <c r="BO26">
        <v>411.67200000000003</v>
      </c>
      <c r="BP26">
        <v>18.106300000000001</v>
      </c>
      <c r="BQ26">
        <v>1.9759899999999999</v>
      </c>
      <c r="BR26">
        <v>1.81701</v>
      </c>
      <c r="BS26">
        <v>17.2532</v>
      </c>
      <c r="BT26">
        <v>15.9339</v>
      </c>
      <c r="BU26">
        <v>500.02199999999999</v>
      </c>
      <c r="BV26">
        <v>0.89996900000000002</v>
      </c>
      <c r="BW26">
        <v>0.10003099999999999</v>
      </c>
      <c r="BX26">
        <v>0</v>
      </c>
      <c r="BY26">
        <v>2.4152999999999998</v>
      </c>
      <c r="BZ26">
        <v>0</v>
      </c>
      <c r="CA26">
        <v>9565.6200000000008</v>
      </c>
      <c r="CB26">
        <v>4055.79</v>
      </c>
      <c r="CC26">
        <v>37.936999999999998</v>
      </c>
      <c r="CD26">
        <v>41.186999999999998</v>
      </c>
      <c r="CE26">
        <v>39.5</v>
      </c>
      <c r="CF26">
        <v>40.061999999999998</v>
      </c>
      <c r="CG26">
        <v>38.375</v>
      </c>
      <c r="CH26">
        <v>450</v>
      </c>
      <c r="CI26">
        <v>50.02</v>
      </c>
      <c r="CJ26">
        <v>0</v>
      </c>
      <c r="CK26">
        <v>1690145491.5999999</v>
      </c>
      <c r="CL26">
        <v>0</v>
      </c>
      <c r="CM26">
        <v>1690144923.0999999</v>
      </c>
      <c r="CN26" t="s">
        <v>350</v>
      </c>
      <c r="CO26">
        <v>1690144920.0999999</v>
      </c>
      <c r="CP26">
        <v>1690144923.0999999</v>
      </c>
      <c r="CQ26">
        <v>22</v>
      </c>
      <c r="CR26">
        <v>0.104</v>
      </c>
      <c r="CS26">
        <v>-3.1E-2</v>
      </c>
      <c r="CT26">
        <v>-6.8730000000000002</v>
      </c>
      <c r="CU26">
        <v>-1.3720000000000001</v>
      </c>
      <c r="CV26">
        <v>415</v>
      </c>
      <c r="CW26">
        <v>18</v>
      </c>
      <c r="CX26">
        <v>0.13</v>
      </c>
      <c r="CY26">
        <v>0.03</v>
      </c>
      <c r="CZ26">
        <v>11.0131872769962</v>
      </c>
      <c r="DA26">
        <v>-7.5993261257396735E-2</v>
      </c>
      <c r="DB26">
        <v>4.4417769772830802E-2</v>
      </c>
      <c r="DC26">
        <v>1</v>
      </c>
      <c r="DD26">
        <v>411.73677500000002</v>
      </c>
      <c r="DE26">
        <v>-0.25745966228931871</v>
      </c>
      <c r="DF26">
        <v>4.6747987924618421E-2</v>
      </c>
      <c r="DG26">
        <v>-1</v>
      </c>
      <c r="DH26">
        <v>500.01224999999988</v>
      </c>
      <c r="DI26">
        <v>-7.9383132060912673E-2</v>
      </c>
      <c r="DJ26">
        <v>8.3556193666292036E-2</v>
      </c>
      <c r="DK26">
        <v>1</v>
      </c>
      <c r="DL26">
        <v>2</v>
      </c>
      <c r="DM26">
        <v>2</v>
      </c>
      <c r="DN26" t="s">
        <v>351</v>
      </c>
      <c r="DO26">
        <v>3.2076600000000002</v>
      </c>
      <c r="DP26">
        <v>2.7398199999999999</v>
      </c>
      <c r="DQ26">
        <v>9.4731099999999999E-2</v>
      </c>
      <c r="DR26">
        <v>9.5135600000000001E-2</v>
      </c>
      <c r="DS26">
        <v>0.104633</v>
      </c>
      <c r="DT26">
        <v>9.2796100000000006E-2</v>
      </c>
      <c r="DU26">
        <v>27280.3</v>
      </c>
      <c r="DV26">
        <v>30690.9</v>
      </c>
      <c r="DW26">
        <v>28367.4</v>
      </c>
      <c r="DX26">
        <v>32531.8</v>
      </c>
      <c r="DY26">
        <v>35297.1</v>
      </c>
      <c r="DZ26">
        <v>39400.800000000003</v>
      </c>
      <c r="EA26">
        <v>41637.699999999997</v>
      </c>
      <c r="EB26">
        <v>46240.3</v>
      </c>
      <c r="EC26">
        <v>2.1482999999999999</v>
      </c>
      <c r="ED26">
        <v>1.7533000000000001</v>
      </c>
      <c r="EE26">
        <v>7.7530699999999994E-2</v>
      </c>
      <c r="EF26">
        <v>0</v>
      </c>
      <c r="EG26">
        <v>24.661999999999999</v>
      </c>
      <c r="EH26">
        <v>999.9</v>
      </c>
      <c r="EI26">
        <v>47.6</v>
      </c>
      <c r="EJ26">
        <v>32.799999999999997</v>
      </c>
      <c r="EK26">
        <v>23.695799999999998</v>
      </c>
      <c r="EL26">
        <v>63.186399999999999</v>
      </c>
      <c r="EM26">
        <v>20.396599999999999</v>
      </c>
      <c r="EN26">
        <v>1</v>
      </c>
      <c r="EO26">
        <v>-0.12733700000000001</v>
      </c>
      <c r="EP26">
        <v>-1.20722</v>
      </c>
      <c r="EQ26">
        <v>20.235700000000001</v>
      </c>
      <c r="ER26">
        <v>5.2243300000000001</v>
      </c>
      <c r="ES26">
        <v>12.0099</v>
      </c>
      <c r="ET26">
        <v>4.9897499999999999</v>
      </c>
      <c r="EU26">
        <v>3.3050000000000002</v>
      </c>
      <c r="EV26">
        <v>8604.7000000000007</v>
      </c>
      <c r="EW26">
        <v>9999</v>
      </c>
      <c r="EX26">
        <v>555.9</v>
      </c>
      <c r="EY26">
        <v>92.5</v>
      </c>
      <c r="EZ26">
        <v>1.8530199999999999</v>
      </c>
      <c r="FA26">
        <v>1.8615699999999999</v>
      </c>
      <c r="FB26">
        <v>1.86087</v>
      </c>
      <c r="FC26">
        <v>1.8569800000000001</v>
      </c>
      <c r="FD26">
        <v>1.8612</v>
      </c>
      <c r="FE26">
        <v>1.8573900000000001</v>
      </c>
      <c r="FF26">
        <v>1.85958</v>
      </c>
      <c r="FG26">
        <v>1.8624799999999999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-6.8259999999999996</v>
      </c>
      <c r="FV26">
        <v>-1.3724000000000001</v>
      </c>
      <c r="FW26">
        <v>-5.3682227767986763</v>
      </c>
      <c r="FX26">
        <v>-4.0117494158234393E-3</v>
      </c>
      <c r="FY26">
        <v>1.087516141204025E-6</v>
      </c>
      <c r="FZ26">
        <v>-8.657206703991749E-11</v>
      </c>
      <c r="GA26">
        <v>-1.372340000000001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9.1999999999999993</v>
      </c>
      <c r="GJ26">
        <v>9.1999999999999993</v>
      </c>
      <c r="GK26">
        <v>1.0400400000000001</v>
      </c>
      <c r="GL26">
        <v>2.3950200000000001</v>
      </c>
      <c r="GM26">
        <v>1.5942400000000001</v>
      </c>
      <c r="GN26">
        <v>2.3083499999999999</v>
      </c>
      <c r="GO26">
        <v>1.40015</v>
      </c>
      <c r="GP26">
        <v>2.34985</v>
      </c>
      <c r="GQ26">
        <v>35.964500000000001</v>
      </c>
      <c r="GR26">
        <v>15.244</v>
      </c>
      <c r="GS26">
        <v>18</v>
      </c>
      <c r="GT26">
        <v>609.97400000000005</v>
      </c>
      <c r="GU26">
        <v>383.392</v>
      </c>
      <c r="GV26">
        <v>26.7089</v>
      </c>
      <c r="GW26">
        <v>25.614999999999998</v>
      </c>
      <c r="GX26">
        <v>30</v>
      </c>
      <c r="GY26">
        <v>25.4314</v>
      </c>
      <c r="GZ26">
        <v>25.3629</v>
      </c>
      <c r="HA26">
        <v>20.872699999999998</v>
      </c>
      <c r="HB26">
        <v>15</v>
      </c>
      <c r="HC26">
        <v>-30</v>
      </c>
      <c r="HD26">
        <v>26.726500000000001</v>
      </c>
      <c r="HE26">
        <v>411.70699999999999</v>
      </c>
      <c r="HF26">
        <v>0</v>
      </c>
      <c r="HG26">
        <v>104.154</v>
      </c>
      <c r="HH26">
        <v>102.46599999999999</v>
      </c>
    </row>
    <row r="27" spans="1:216" x14ac:dyDescent="0.2">
      <c r="A27">
        <v>9</v>
      </c>
      <c r="B27">
        <v>1690145535.0999999</v>
      </c>
      <c r="C27">
        <v>484</v>
      </c>
      <c r="D27" t="s">
        <v>369</v>
      </c>
      <c r="E27" t="s">
        <v>370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349</v>
      </c>
      <c r="L27">
        <v>1690145535.0999999</v>
      </c>
      <c r="M27">
        <f t="shared" si="0"/>
        <v>1.5603391312490305E-3</v>
      </c>
      <c r="N27">
        <f t="shared" si="1"/>
        <v>1.5603391312490305</v>
      </c>
      <c r="O27">
        <f t="shared" si="2"/>
        <v>9.4957410807089673</v>
      </c>
      <c r="P27">
        <f t="shared" si="3"/>
        <v>400.07900000000001</v>
      </c>
      <c r="Q27">
        <f t="shared" si="4"/>
        <v>252.22139380325171</v>
      </c>
      <c r="R27">
        <f t="shared" si="5"/>
        <v>25.336309765111313</v>
      </c>
      <c r="S27">
        <f t="shared" si="6"/>
        <v>40.188999520092601</v>
      </c>
      <c r="T27">
        <f t="shared" si="7"/>
        <v>0.11019495258217735</v>
      </c>
      <c r="U27">
        <f t="shared" si="8"/>
        <v>2.9325505153810174</v>
      </c>
      <c r="V27">
        <f t="shared" si="9"/>
        <v>0.1079452086333947</v>
      </c>
      <c r="W27">
        <f t="shared" si="10"/>
        <v>6.7664060395285733E-2</v>
      </c>
      <c r="X27">
        <f t="shared" si="11"/>
        <v>62.03569682953691</v>
      </c>
      <c r="Y27">
        <f t="shared" si="12"/>
        <v>26.912081883062193</v>
      </c>
      <c r="Z27">
        <f t="shared" si="13"/>
        <v>26.0578</v>
      </c>
      <c r="AA27">
        <f t="shared" si="14"/>
        <v>3.3858163842516285</v>
      </c>
      <c r="AB27">
        <f t="shared" si="15"/>
        <v>55.266552484540945</v>
      </c>
      <c r="AC27">
        <f t="shared" si="16"/>
        <v>1.9725085105102795</v>
      </c>
      <c r="AD27">
        <f t="shared" si="17"/>
        <v>3.5690818801516992</v>
      </c>
      <c r="AE27">
        <f t="shared" si="18"/>
        <v>1.4133078737413489</v>
      </c>
      <c r="AF27">
        <f t="shared" si="19"/>
        <v>-68.810955688082245</v>
      </c>
      <c r="AG27">
        <f t="shared" si="20"/>
        <v>141.37271899906523</v>
      </c>
      <c r="AH27">
        <f t="shared" si="21"/>
        <v>10.352472379235794</v>
      </c>
      <c r="AI27">
        <f t="shared" si="22"/>
        <v>144.94993251975569</v>
      </c>
      <c r="AJ27">
        <v>12</v>
      </c>
      <c r="AK27">
        <v>2</v>
      </c>
      <c r="AL27">
        <f t="shared" si="23"/>
        <v>1</v>
      </c>
      <c r="AM27">
        <f t="shared" si="24"/>
        <v>0</v>
      </c>
      <c r="AN27">
        <f t="shared" si="25"/>
        <v>52980.058558063611</v>
      </c>
      <c r="AO27">
        <f t="shared" si="26"/>
        <v>375.08699999999999</v>
      </c>
      <c r="AP27">
        <f t="shared" si="27"/>
        <v>316.19837099976007</v>
      </c>
      <c r="AQ27">
        <f t="shared" si="28"/>
        <v>0.84300007998080462</v>
      </c>
      <c r="AR27">
        <f t="shared" si="29"/>
        <v>0.1653901543629529</v>
      </c>
      <c r="AS27">
        <v>1690145535.0999999</v>
      </c>
      <c r="AT27">
        <v>400.07900000000001</v>
      </c>
      <c r="AU27">
        <v>410.19900000000001</v>
      </c>
      <c r="AV27">
        <v>19.636199999999999</v>
      </c>
      <c r="AW27">
        <v>18.1065</v>
      </c>
      <c r="AX27">
        <v>406.90499999999997</v>
      </c>
      <c r="AY27">
        <v>21.008600000000001</v>
      </c>
      <c r="AZ27">
        <v>600</v>
      </c>
      <c r="BA27">
        <v>100.35299999999999</v>
      </c>
      <c r="BB27">
        <v>9.9659399999999995E-2</v>
      </c>
      <c r="BC27">
        <v>26.952000000000002</v>
      </c>
      <c r="BD27">
        <v>26.0578</v>
      </c>
      <c r="BE27">
        <v>999.9</v>
      </c>
      <c r="BF27">
        <v>0</v>
      </c>
      <c r="BG27">
        <v>0</v>
      </c>
      <c r="BH27">
        <v>9981.8799999999992</v>
      </c>
      <c r="BI27">
        <v>0</v>
      </c>
      <c r="BJ27">
        <v>783.99300000000005</v>
      </c>
      <c r="BK27">
        <v>-10.120100000000001</v>
      </c>
      <c r="BL27">
        <v>408.09199999999998</v>
      </c>
      <c r="BM27">
        <v>417.76299999999998</v>
      </c>
      <c r="BN27">
        <v>1.52969</v>
      </c>
      <c r="BO27">
        <v>410.19900000000001</v>
      </c>
      <c r="BP27">
        <v>18.1065</v>
      </c>
      <c r="BQ27">
        <v>1.9705600000000001</v>
      </c>
      <c r="BR27">
        <v>1.8170500000000001</v>
      </c>
      <c r="BS27">
        <v>17.209700000000002</v>
      </c>
      <c r="BT27">
        <v>15.934200000000001</v>
      </c>
      <c r="BU27">
        <v>375.08699999999999</v>
      </c>
      <c r="BV27">
        <v>0.90000400000000003</v>
      </c>
      <c r="BW27">
        <v>9.9996100000000004E-2</v>
      </c>
      <c r="BX27">
        <v>0</v>
      </c>
      <c r="BY27">
        <v>2.4045999999999998</v>
      </c>
      <c r="BZ27">
        <v>0</v>
      </c>
      <c r="CA27">
        <v>9928.8799999999992</v>
      </c>
      <c r="CB27">
        <v>3042.45</v>
      </c>
      <c r="CC27">
        <v>38.186999999999998</v>
      </c>
      <c r="CD27">
        <v>41.625</v>
      </c>
      <c r="CE27">
        <v>39.875</v>
      </c>
      <c r="CF27">
        <v>40.75</v>
      </c>
      <c r="CG27">
        <v>38.686999999999998</v>
      </c>
      <c r="CH27">
        <v>337.58</v>
      </c>
      <c r="CI27">
        <v>37.51</v>
      </c>
      <c r="CJ27">
        <v>0</v>
      </c>
      <c r="CK27">
        <v>1690145552.2</v>
      </c>
      <c r="CL27">
        <v>0</v>
      </c>
      <c r="CM27">
        <v>1690144923.0999999</v>
      </c>
      <c r="CN27" t="s">
        <v>350</v>
      </c>
      <c r="CO27">
        <v>1690144920.0999999</v>
      </c>
      <c r="CP27">
        <v>1690144923.0999999</v>
      </c>
      <c r="CQ27">
        <v>22</v>
      </c>
      <c r="CR27">
        <v>0.104</v>
      </c>
      <c r="CS27">
        <v>-3.1E-2</v>
      </c>
      <c r="CT27">
        <v>-6.8730000000000002</v>
      </c>
      <c r="CU27">
        <v>-1.3720000000000001</v>
      </c>
      <c r="CV27">
        <v>415</v>
      </c>
      <c r="CW27">
        <v>18</v>
      </c>
      <c r="CX27">
        <v>0.13</v>
      </c>
      <c r="CY27">
        <v>0.03</v>
      </c>
      <c r="CZ27">
        <v>9.5668003120229894</v>
      </c>
      <c r="DA27">
        <v>-0.1180134468339263</v>
      </c>
      <c r="DB27">
        <v>5.320639181252456E-2</v>
      </c>
      <c r="DC27">
        <v>1</v>
      </c>
      <c r="DD27">
        <v>410.31735000000009</v>
      </c>
      <c r="DE27">
        <v>-0.21647279549743659</v>
      </c>
      <c r="DF27">
        <v>4.303693181443137E-2</v>
      </c>
      <c r="DG27">
        <v>-1</v>
      </c>
      <c r="DH27">
        <v>374.98554999999999</v>
      </c>
      <c r="DI27">
        <v>6.4726415477276131E-2</v>
      </c>
      <c r="DJ27">
        <v>0.1555475731086772</v>
      </c>
      <c r="DK27">
        <v>1</v>
      </c>
      <c r="DL27">
        <v>2</v>
      </c>
      <c r="DM27">
        <v>2</v>
      </c>
      <c r="DN27" t="s">
        <v>351</v>
      </c>
      <c r="DO27">
        <v>3.2073999999999998</v>
      </c>
      <c r="DP27">
        <v>2.7393000000000001</v>
      </c>
      <c r="DQ27">
        <v>9.4742000000000007E-2</v>
      </c>
      <c r="DR27">
        <v>9.4881800000000002E-2</v>
      </c>
      <c r="DS27">
        <v>0.104446</v>
      </c>
      <c r="DT27">
        <v>9.2800900000000006E-2</v>
      </c>
      <c r="DU27">
        <v>27281.9</v>
      </c>
      <c r="DV27">
        <v>30699.8</v>
      </c>
      <c r="DW27">
        <v>28369.3</v>
      </c>
      <c r="DX27">
        <v>32532</v>
      </c>
      <c r="DY27">
        <v>35306.9</v>
      </c>
      <c r="DZ27">
        <v>39399.9</v>
      </c>
      <c r="EA27">
        <v>41640.5</v>
      </c>
      <c r="EB27">
        <v>46239.5</v>
      </c>
      <c r="EC27">
        <v>2.1475499999999998</v>
      </c>
      <c r="ED27">
        <v>1.7533300000000001</v>
      </c>
      <c r="EE27">
        <v>7.9590800000000003E-2</v>
      </c>
      <c r="EF27">
        <v>0</v>
      </c>
      <c r="EG27">
        <v>24.752800000000001</v>
      </c>
      <c r="EH27">
        <v>999.9</v>
      </c>
      <c r="EI27">
        <v>47.6</v>
      </c>
      <c r="EJ27">
        <v>32.799999999999997</v>
      </c>
      <c r="EK27">
        <v>23.697199999999999</v>
      </c>
      <c r="EL27">
        <v>63.266399999999997</v>
      </c>
      <c r="EM27">
        <v>21.017600000000002</v>
      </c>
      <c r="EN27">
        <v>1</v>
      </c>
      <c r="EO27">
        <v>-0.12942100000000001</v>
      </c>
      <c r="EP27">
        <v>-0.31207499999999999</v>
      </c>
      <c r="EQ27">
        <v>20.241599999999998</v>
      </c>
      <c r="ER27">
        <v>5.2286700000000002</v>
      </c>
      <c r="ES27">
        <v>12.0099</v>
      </c>
      <c r="ET27">
        <v>4.9897999999999998</v>
      </c>
      <c r="EU27">
        <v>3.3050000000000002</v>
      </c>
      <c r="EV27">
        <v>8606.1</v>
      </c>
      <c r="EW27">
        <v>9999</v>
      </c>
      <c r="EX27">
        <v>555.9</v>
      </c>
      <c r="EY27">
        <v>92.6</v>
      </c>
      <c r="EZ27">
        <v>1.85303</v>
      </c>
      <c r="FA27">
        <v>1.8615699999999999</v>
      </c>
      <c r="FB27">
        <v>1.86084</v>
      </c>
      <c r="FC27">
        <v>1.85697</v>
      </c>
      <c r="FD27">
        <v>1.8612</v>
      </c>
      <c r="FE27">
        <v>1.8573900000000001</v>
      </c>
      <c r="FF27">
        <v>1.85958</v>
      </c>
      <c r="FG27">
        <v>1.8624799999999999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-6.8259999999999996</v>
      </c>
      <c r="FV27">
        <v>-1.3724000000000001</v>
      </c>
      <c r="FW27">
        <v>-5.3682227767986763</v>
      </c>
      <c r="FX27">
        <v>-4.0117494158234393E-3</v>
      </c>
      <c r="FY27">
        <v>1.087516141204025E-6</v>
      </c>
      <c r="FZ27">
        <v>-8.657206703991749E-11</v>
      </c>
      <c r="GA27">
        <v>-1.372340000000001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10.199999999999999</v>
      </c>
      <c r="GJ27">
        <v>10.199999999999999</v>
      </c>
      <c r="GK27">
        <v>1.0363800000000001</v>
      </c>
      <c r="GL27">
        <v>2.4023400000000001</v>
      </c>
      <c r="GM27">
        <v>1.5942400000000001</v>
      </c>
      <c r="GN27">
        <v>2.3095699999999999</v>
      </c>
      <c r="GO27">
        <v>1.40015</v>
      </c>
      <c r="GP27">
        <v>2.2814899999999998</v>
      </c>
      <c r="GQ27">
        <v>35.964500000000001</v>
      </c>
      <c r="GR27">
        <v>15.235300000000001</v>
      </c>
      <c r="GS27">
        <v>18</v>
      </c>
      <c r="GT27">
        <v>609.22</v>
      </c>
      <c r="GU27">
        <v>383.29500000000002</v>
      </c>
      <c r="GV27">
        <v>26.5242</v>
      </c>
      <c r="GW27">
        <v>25.597799999999999</v>
      </c>
      <c r="GX27">
        <v>29.9998</v>
      </c>
      <c r="GY27">
        <v>25.414300000000001</v>
      </c>
      <c r="GZ27">
        <v>25.3477</v>
      </c>
      <c r="HA27">
        <v>20.815999999999999</v>
      </c>
      <c r="HB27">
        <v>15</v>
      </c>
      <c r="HC27">
        <v>-30</v>
      </c>
      <c r="HD27">
        <v>26.5318</v>
      </c>
      <c r="HE27">
        <v>410.40300000000002</v>
      </c>
      <c r="HF27">
        <v>0</v>
      </c>
      <c r="HG27">
        <v>104.161</v>
      </c>
      <c r="HH27">
        <v>102.465</v>
      </c>
    </row>
    <row r="28" spans="1:216" x14ac:dyDescent="0.2">
      <c r="A28">
        <v>10</v>
      </c>
      <c r="B28">
        <v>1690145596</v>
      </c>
      <c r="C28">
        <v>544.90000009536743</v>
      </c>
      <c r="D28" t="s">
        <v>371</v>
      </c>
      <c r="E28" t="s">
        <v>372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>
        <v>1690145596</v>
      </c>
      <c r="M28">
        <f t="shared" si="0"/>
        <v>1.4900755484887219E-3</v>
      </c>
      <c r="N28">
        <f t="shared" si="1"/>
        <v>1.4900755484887218</v>
      </c>
      <c r="O28">
        <f t="shared" si="2"/>
        <v>7.2523741052405013</v>
      </c>
      <c r="P28">
        <f t="shared" si="3"/>
        <v>400.07100000000003</v>
      </c>
      <c r="Q28">
        <f t="shared" si="4"/>
        <v>279.18357265480296</v>
      </c>
      <c r="R28">
        <f t="shared" si="5"/>
        <v>28.044754529062104</v>
      </c>
      <c r="S28">
        <f t="shared" si="6"/>
        <v>40.188227704461902</v>
      </c>
      <c r="T28">
        <f t="shared" si="7"/>
        <v>0.10442319521383626</v>
      </c>
      <c r="U28">
        <f t="shared" si="8"/>
        <v>2.9332080623221559</v>
      </c>
      <c r="V28">
        <f t="shared" si="9"/>
        <v>0.1024010651059456</v>
      </c>
      <c r="W28">
        <f t="shared" si="10"/>
        <v>6.4179084546502202E-2</v>
      </c>
      <c r="X28">
        <f t="shared" si="11"/>
        <v>41.377493228794108</v>
      </c>
      <c r="Y28">
        <f t="shared" si="12"/>
        <v>26.799554312754278</v>
      </c>
      <c r="Z28">
        <f t="shared" si="13"/>
        <v>26.078399999999998</v>
      </c>
      <c r="AA28">
        <f t="shared" si="14"/>
        <v>3.3899440014146802</v>
      </c>
      <c r="AB28">
        <f t="shared" si="15"/>
        <v>55.147185747735193</v>
      </c>
      <c r="AC28">
        <f t="shared" si="16"/>
        <v>1.9671961217003702</v>
      </c>
      <c r="AD28">
        <f t="shared" si="17"/>
        <v>3.5671740906219496</v>
      </c>
      <c r="AE28">
        <f t="shared" si="18"/>
        <v>1.42274787971431</v>
      </c>
      <c r="AF28">
        <f t="shared" si="19"/>
        <v>-65.712331688352634</v>
      </c>
      <c r="AG28">
        <f t="shared" si="20"/>
        <v>136.70780523683649</v>
      </c>
      <c r="AH28">
        <f t="shared" si="21"/>
        <v>10.00919988510746</v>
      </c>
      <c r="AI28">
        <f t="shared" si="22"/>
        <v>122.38216666238543</v>
      </c>
      <c r="AJ28">
        <v>12</v>
      </c>
      <c r="AK28">
        <v>2</v>
      </c>
      <c r="AL28">
        <f t="shared" si="23"/>
        <v>1</v>
      </c>
      <c r="AM28">
        <f t="shared" si="24"/>
        <v>0</v>
      </c>
      <c r="AN28">
        <f t="shared" si="25"/>
        <v>53000.713300491116</v>
      </c>
      <c r="AO28">
        <f t="shared" si="26"/>
        <v>250.18799999999999</v>
      </c>
      <c r="AP28">
        <f t="shared" si="27"/>
        <v>210.90791400455652</v>
      </c>
      <c r="AQ28">
        <f t="shared" si="28"/>
        <v>0.84299772173148402</v>
      </c>
      <c r="AR28">
        <f t="shared" si="29"/>
        <v>0.16538560294176424</v>
      </c>
      <c r="AS28">
        <v>1690145596</v>
      </c>
      <c r="AT28">
        <v>400.07100000000003</v>
      </c>
      <c r="AU28">
        <v>407.91899999999998</v>
      </c>
      <c r="AV28">
        <v>19.583300000000001</v>
      </c>
      <c r="AW28">
        <v>18.122499999999999</v>
      </c>
      <c r="AX28">
        <v>406.89699999999999</v>
      </c>
      <c r="AY28">
        <v>20.9556</v>
      </c>
      <c r="AZ28">
        <v>600.03899999999999</v>
      </c>
      <c r="BA28">
        <v>100.35299999999999</v>
      </c>
      <c r="BB28">
        <v>9.9738900000000005E-2</v>
      </c>
      <c r="BC28">
        <v>26.942900000000002</v>
      </c>
      <c r="BD28">
        <v>26.078399999999998</v>
      </c>
      <c r="BE28">
        <v>999.9</v>
      </c>
      <c r="BF28">
        <v>0</v>
      </c>
      <c r="BG28">
        <v>0</v>
      </c>
      <c r="BH28">
        <v>9985.6200000000008</v>
      </c>
      <c r="BI28">
        <v>0</v>
      </c>
      <c r="BJ28">
        <v>796.01499999999999</v>
      </c>
      <c r="BK28">
        <v>-7.8475299999999999</v>
      </c>
      <c r="BL28">
        <v>408.06200000000001</v>
      </c>
      <c r="BM28">
        <v>415.44799999999998</v>
      </c>
      <c r="BN28">
        <v>1.4608000000000001</v>
      </c>
      <c r="BO28">
        <v>407.91899999999998</v>
      </c>
      <c r="BP28">
        <v>18.122499999999999</v>
      </c>
      <c r="BQ28">
        <v>1.9652400000000001</v>
      </c>
      <c r="BR28">
        <v>1.81864</v>
      </c>
      <c r="BS28">
        <v>17.167000000000002</v>
      </c>
      <c r="BT28">
        <v>15.947900000000001</v>
      </c>
      <c r="BU28">
        <v>250.18799999999999</v>
      </c>
      <c r="BV28">
        <v>0.90007700000000002</v>
      </c>
      <c r="BW28">
        <v>9.99226E-2</v>
      </c>
      <c r="BX28">
        <v>0</v>
      </c>
      <c r="BY28">
        <v>2.6796000000000002</v>
      </c>
      <c r="BZ28">
        <v>0</v>
      </c>
      <c r="CA28">
        <v>9375.49</v>
      </c>
      <c r="CB28">
        <v>2029.4</v>
      </c>
      <c r="CC28">
        <v>38.311999999999998</v>
      </c>
      <c r="CD28">
        <v>42</v>
      </c>
      <c r="CE28">
        <v>40.186999999999998</v>
      </c>
      <c r="CF28">
        <v>41.311999999999998</v>
      </c>
      <c r="CG28">
        <v>38.875</v>
      </c>
      <c r="CH28">
        <v>225.19</v>
      </c>
      <c r="CI28">
        <v>25</v>
      </c>
      <c r="CJ28">
        <v>0</v>
      </c>
      <c r="CK28">
        <v>1690145613.4000001</v>
      </c>
      <c r="CL28">
        <v>0</v>
      </c>
      <c r="CM28">
        <v>1690144923.0999999</v>
      </c>
      <c r="CN28" t="s">
        <v>350</v>
      </c>
      <c r="CO28">
        <v>1690144920.0999999</v>
      </c>
      <c r="CP28">
        <v>1690144923.0999999</v>
      </c>
      <c r="CQ28">
        <v>22</v>
      </c>
      <c r="CR28">
        <v>0.104</v>
      </c>
      <c r="CS28">
        <v>-3.1E-2</v>
      </c>
      <c r="CT28">
        <v>-6.8730000000000002</v>
      </c>
      <c r="CU28">
        <v>-1.3720000000000001</v>
      </c>
      <c r="CV28">
        <v>415</v>
      </c>
      <c r="CW28">
        <v>18</v>
      </c>
      <c r="CX28">
        <v>0.13</v>
      </c>
      <c r="CY28">
        <v>0.03</v>
      </c>
      <c r="CZ28">
        <v>7.2787005212147946</v>
      </c>
      <c r="DA28">
        <v>0.25538142195100111</v>
      </c>
      <c r="DB28">
        <v>4.3391924845520402E-2</v>
      </c>
      <c r="DC28">
        <v>1</v>
      </c>
      <c r="DD28">
        <v>408.01673170731709</v>
      </c>
      <c r="DE28">
        <v>-0.18898163167061249</v>
      </c>
      <c r="DF28">
        <v>2.9601437333465579E-2</v>
      </c>
      <c r="DG28">
        <v>-1</v>
      </c>
      <c r="DH28">
        <v>249.99420000000001</v>
      </c>
      <c r="DI28">
        <v>9.1863531098329149E-2</v>
      </c>
      <c r="DJ28">
        <v>0.13265598365697601</v>
      </c>
      <c r="DK28">
        <v>1</v>
      </c>
      <c r="DL28">
        <v>2</v>
      </c>
      <c r="DM28">
        <v>2</v>
      </c>
      <c r="DN28" t="s">
        <v>351</v>
      </c>
      <c r="DO28">
        <v>3.2074600000000002</v>
      </c>
      <c r="DP28">
        <v>2.7394099999999999</v>
      </c>
      <c r="DQ28">
        <v>9.4738100000000006E-2</v>
      </c>
      <c r="DR28">
        <v>9.4478699999999999E-2</v>
      </c>
      <c r="DS28">
        <v>0.104256</v>
      </c>
      <c r="DT28">
        <v>9.2856900000000006E-2</v>
      </c>
      <c r="DU28">
        <v>27280.799999999999</v>
      </c>
      <c r="DV28">
        <v>30710.9</v>
      </c>
      <c r="DW28">
        <v>28368.2</v>
      </c>
      <c r="DX28">
        <v>32529.4</v>
      </c>
      <c r="DY28">
        <v>35313.5</v>
      </c>
      <c r="DZ28">
        <v>39393.9</v>
      </c>
      <c r="EA28">
        <v>41639.199999999997</v>
      </c>
      <c r="EB28">
        <v>46235.3</v>
      </c>
      <c r="EC28">
        <v>2.1475</v>
      </c>
      <c r="ED28">
        <v>1.7532000000000001</v>
      </c>
      <c r="EE28">
        <v>6.8675700000000006E-2</v>
      </c>
      <c r="EF28">
        <v>0</v>
      </c>
      <c r="EG28">
        <v>24.9526</v>
      </c>
      <c r="EH28">
        <v>999.9</v>
      </c>
      <c r="EI28">
        <v>47.5</v>
      </c>
      <c r="EJ28">
        <v>32.799999999999997</v>
      </c>
      <c r="EK28">
        <v>23.645299999999999</v>
      </c>
      <c r="EL28">
        <v>63.496400000000001</v>
      </c>
      <c r="EM28">
        <v>20.472799999999999</v>
      </c>
      <c r="EN28">
        <v>1</v>
      </c>
      <c r="EO28">
        <v>-0.12767800000000001</v>
      </c>
      <c r="EP28">
        <v>-0.29241299999999998</v>
      </c>
      <c r="EQ28">
        <v>20.242699999999999</v>
      </c>
      <c r="ER28">
        <v>5.22837</v>
      </c>
      <c r="ES28">
        <v>12.0099</v>
      </c>
      <c r="ET28">
        <v>4.9896500000000001</v>
      </c>
      <c r="EU28">
        <v>3.3050000000000002</v>
      </c>
      <c r="EV28">
        <v>8607.2000000000007</v>
      </c>
      <c r="EW28">
        <v>9999</v>
      </c>
      <c r="EX28">
        <v>555.9</v>
      </c>
      <c r="EY28">
        <v>92.6</v>
      </c>
      <c r="EZ28">
        <v>1.85303</v>
      </c>
      <c r="FA28">
        <v>1.8615699999999999</v>
      </c>
      <c r="FB28">
        <v>1.8608899999999999</v>
      </c>
      <c r="FC28">
        <v>1.8569800000000001</v>
      </c>
      <c r="FD28">
        <v>1.8612299999999999</v>
      </c>
      <c r="FE28">
        <v>1.8574200000000001</v>
      </c>
      <c r="FF28">
        <v>1.8595900000000001</v>
      </c>
      <c r="FG28">
        <v>1.86249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-6.8259999999999996</v>
      </c>
      <c r="FV28">
        <v>-1.3723000000000001</v>
      </c>
      <c r="FW28">
        <v>-5.3682227767986763</v>
      </c>
      <c r="FX28">
        <v>-4.0117494158234393E-3</v>
      </c>
      <c r="FY28">
        <v>1.087516141204025E-6</v>
      </c>
      <c r="FZ28">
        <v>-8.657206703991749E-11</v>
      </c>
      <c r="GA28">
        <v>-1.372340000000001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11.3</v>
      </c>
      <c r="GJ28">
        <v>11.2</v>
      </c>
      <c r="GK28">
        <v>1.03271</v>
      </c>
      <c r="GL28">
        <v>2.3974600000000001</v>
      </c>
      <c r="GM28">
        <v>1.5942400000000001</v>
      </c>
      <c r="GN28">
        <v>2.3083499999999999</v>
      </c>
      <c r="GO28">
        <v>1.39893</v>
      </c>
      <c r="GP28">
        <v>2.33765</v>
      </c>
      <c r="GQ28">
        <v>35.987900000000003</v>
      </c>
      <c r="GR28">
        <v>15.235300000000001</v>
      </c>
      <c r="GS28">
        <v>18</v>
      </c>
      <c r="GT28">
        <v>609.26700000000005</v>
      </c>
      <c r="GU28">
        <v>383.29700000000003</v>
      </c>
      <c r="GV28">
        <v>26.3019</v>
      </c>
      <c r="GW28">
        <v>25.615600000000001</v>
      </c>
      <c r="GX28">
        <v>30.000399999999999</v>
      </c>
      <c r="GY28">
        <v>25.421900000000001</v>
      </c>
      <c r="GZ28">
        <v>25.357700000000001</v>
      </c>
      <c r="HA28">
        <v>20.728000000000002</v>
      </c>
      <c r="HB28">
        <v>15</v>
      </c>
      <c r="HC28">
        <v>-30</v>
      </c>
      <c r="HD28">
        <v>26.218800000000002</v>
      </c>
      <c r="HE28">
        <v>408.00299999999999</v>
      </c>
      <c r="HF28">
        <v>0</v>
      </c>
      <c r="HG28">
        <v>104.157</v>
      </c>
      <c r="HH28">
        <v>102.456</v>
      </c>
    </row>
    <row r="29" spans="1:216" x14ac:dyDescent="0.2">
      <c r="A29">
        <v>11</v>
      </c>
      <c r="B29">
        <v>1690145656.5</v>
      </c>
      <c r="C29">
        <v>605.40000009536743</v>
      </c>
      <c r="D29" t="s">
        <v>373</v>
      </c>
      <c r="E29" t="s">
        <v>374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>
        <v>1690145656.5</v>
      </c>
      <c r="M29">
        <f t="shared" si="0"/>
        <v>1.3905104909454906E-3</v>
      </c>
      <c r="N29">
        <f t="shared" si="1"/>
        <v>1.3905104909454906</v>
      </c>
      <c r="O29">
        <f t="shared" si="2"/>
        <v>5.5787356765939107</v>
      </c>
      <c r="P29">
        <f t="shared" si="3"/>
        <v>399.95499999999998</v>
      </c>
      <c r="Q29">
        <f t="shared" si="4"/>
        <v>299.5614824220616</v>
      </c>
      <c r="R29">
        <f t="shared" si="5"/>
        <v>30.093055328710104</v>
      </c>
      <c r="S29">
        <f t="shared" si="6"/>
        <v>40.178289433874994</v>
      </c>
      <c r="T29">
        <f t="shared" si="7"/>
        <v>9.8199252294737291E-2</v>
      </c>
      <c r="U29">
        <f t="shared" si="8"/>
        <v>2.9314104149987035</v>
      </c>
      <c r="V29">
        <f t="shared" si="9"/>
        <v>9.6407685002488738E-2</v>
      </c>
      <c r="W29">
        <f t="shared" si="10"/>
        <v>6.0413045848144498E-2</v>
      </c>
      <c r="X29">
        <f t="shared" si="11"/>
        <v>29.769868917833335</v>
      </c>
      <c r="Y29">
        <f t="shared" si="12"/>
        <v>26.583115021694898</v>
      </c>
      <c r="Z29">
        <f t="shared" si="13"/>
        <v>25.983799999999999</v>
      </c>
      <c r="AA29">
        <f t="shared" si="14"/>
        <v>3.3710252036562594</v>
      </c>
      <c r="AB29">
        <f t="shared" si="15"/>
        <v>55.525648137775654</v>
      </c>
      <c r="AC29">
        <f t="shared" si="16"/>
        <v>1.9605594827100001</v>
      </c>
      <c r="AD29">
        <f t="shared" si="17"/>
        <v>3.530907874943249</v>
      </c>
      <c r="AE29">
        <f t="shared" si="18"/>
        <v>1.4104657209462592</v>
      </c>
      <c r="AF29">
        <f t="shared" si="19"/>
        <v>-61.321512650696135</v>
      </c>
      <c r="AG29">
        <f t="shared" si="20"/>
        <v>124.10739711981542</v>
      </c>
      <c r="AH29">
        <f t="shared" si="21"/>
        <v>9.0800010422334392</v>
      </c>
      <c r="AI29">
        <f t="shared" si="22"/>
        <v>101.63575442918605</v>
      </c>
      <c r="AJ29">
        <v>12</v>
      </c>
      <c r="AK29">
        <v>2</v>
      </c>
      <c r="AL29">
        <f t="shared" si="23"/>
        <v>1</v>
      </c>
      <c r="AM29">
        <f t="shared" si="24"/>
        <v>0</v>
      </c>
      <c r="AN29">
        <f t="shared" si="25"/>
        <v>52979.430479806149</v>
      </c>
      <c r="AO29">
        <f t="shared" si="26"/>
        <v>180.005</v>
      </c>
      <c r="AP29">
        <f t="shared" si="27"/>
        <v>151.74361498333334</v>
      </c>
      <c r="AQ29">
        <f t="shared" si="28"/>
        <v>0.84299666666666673</v>
      </c>
      <c r="AR29">
        <f t="shared" si="29"/>
        <v>0.16538356666666668</v>
      </c>
      <c r="AS29">
        <v>1690145656.5</v>
      </c>
      <c r="AT29">
        <v>399.95499999999998</v>
      </c>
      <c r="AU29">
        <v>406.09</v>
      </c>
      <c r="AV29">
        <v>19.516400000000001</v>
      </c>
      <c r="AW29">
        <v>18.152999999999999</v>
      </c>
      <c r="AX29">
        <v>406.78100000000001</v>
      </c>
      <c r="AY29">
        <v>20.8888</v>
      </c>
      <c r="AZ29">
        <v>599.98800000000006</v>
      </c>
      <c r="BA29">
        <v>100.357</v>
      </c>
      <c r="BB29">
        <v>0.100025</v>
      </c>
      <c r="BC29">
        <v>26.769100000000002</v>
      </c>
      <c r="BD29">
        <v>25.983799999999999</v>
      </c>
      <c r="BE29">
        <v>999.9</v>
      </c>
      <c r="BF29">
        <v>0</v>
      </c>
      <c r="BG29">
        <v>0</v>
      </c>
      <c r="BH29">
        <v>9975</v>
      </c>
      <c r="BI29">
        <v>0</v>
      </c>
      <c r="BJ29">
        <v>807.68700000000001</v>
      </c>
      <c r="BK29">
        <v>-6.1343100000000002</v>
      </c>
      <c r="BL29">
        <v>407.916</v>
      </c>
      <c r="BM29">
        <v>413.59800000000001</v>
      </c>
      <c r="BN29">
        <v>1.36344</v>
      </c>
      <c r="BO29">
        <v>406.09</v>
      </c>
      <c r="BP29">
        <v>18.152999999999999</v>
      </c>
      <c r="BQ29">
        <v>1.95862</v>
      </c>
      <c r="BR29">
        <v>1.82179</v>
      </c>
      <c r="BS29">
        <v>17.113700000000001</v>
      </c>
      <c r="BT29">
        <v>15.975</v>
      </c>
      <c r="BU29">
        <v>180.005</v>
      </c>
      <c r="BV29">
        <v>0.90010900000000005</v>
      </c>
      <c r="BW29">
        <v>9.9890699999999999E-2</v>
      </c>
      <c r="BX29">
        <v>0</v>
      </c>
      <c r="BY29">
        <v>2.3593999999999999</v>
      </c>
      <c r="BZ29">
        <v>0</v>
      </c>
      <c r="CA29">
        <v>8926.49</v>
      </c>
      <c r="CB29">
        <v>1460.12</v>
      </c>
      <c r="CC29">
        <v>37.061999999999998</v>
      </c>
      <c r="CD29">
        <v>40.125</v>
      </c>
      <c r="CE29">
        <v>38.561999999999998</v>
      </c>
      <c r="CF29">
        <v>39.061999999999998</v>
      </c>
      <c r="CG29">
        <v>37.436999999999998</v>
      </c>
      <c r="CH29">
        <v>162.02000000000001</v>
      </c>
      <c r="CI29">
        <v>17.98</v>
      </c>
      <c r="CJ29">
        <v>0</v>
      </c>
      <c r="CK29">
        <v>1690145674</v>
      </c>
      <c r="CL29">
        <v>0</v>
      </c>
      <c r="CM29">
        <v>1690144923.0999999</v>
      </c>
      <c r="CN29" t="s">
        <v>350</v>
      </c>
      <c r="CO29">
        <v>1690144920.0999999</v>
      </c>
      <c r="CP29">
        <v>1690144923.0999999</v>
      </c>
      <c r="CQ29">
        <v>22</v>
      </c>
      <c r="CR29">
        <v>0.104</v>
      </c>
      <c r="CS29">
        <v>-3.1E-2</v>
      </c>
      <c r="CT29">
        <v>-6.8730000000000002</v>
      </c>
      <c r="CU29">
        <v>-1.3720000000000001</v>
      </c>
      <c r="CV29">
        <v>415</v>
      </c>
      <c r="CW29">
        <v>18</v>
      </c>
      <c r="CX29">
        <v>0.13</v>
      </c>
      <c r="CY29">
        <v>0.03</v>
      </c>
      <c r="CZ29">
        <v>5.4062517573362276</v>
      </c>
      <c r="DA29">
        <v>0.34762731714432171</v>
      </c>
      <c r="DB29">
        <v>5.4394609917445561E-2</v>
      </c>
      <c r="DC29">
        <v>1</v>
      </c>
      <c r="DD29">
        <v>406.10947499999997</v>
      </c>
      <c r="DE29">
        <v>-0.40753846153895379</v>
      </c>
      <c r="DF29">
        <v>4.7321235983435607E-2</v>
      </c>
      <c r="DG29">
        <v>-1</v>
      </c>
      <c r="DH29">
        <v>180.00931707317071</v>
      </c>
      <c r="DI29">
        <v>-2.2230099155781901E-2</v>
      </c>
      <c r="DJ29">
        <v>9.195542463050219E-3</v>
      </c>
      <c r="DK29">
        <v>1</v>
      </c>
      <c r="DL29">
        <v>2</v>
      </c>
      <c r="DM29">
        <v>2</v>
      </c>
      <c r="DN29" t="s">
        <v>351</v>
      </c>
      <c r="DO29">
        <v>3.2072400000000001</v>
      </c>
      <c r="DP29">
        <v>2.7396099999999999</v>
      </c>
      <c r="DQ29">
        <v>9.4710000000000003E-2</v>
      </c>
      <c r="DR29">
        <v>9.4149999999999998E-2</v>
      </c>
      <c r="DS29">
        <v>0.10401199999999999</v>
      </c>
      <c r="DT29">
        <v>9.2962299999999998E-2</v>
      </c>
      <c r="DU29">
        <v>27277.7</v>
      </c>
      <c r="DV29">
        <v>30718.5</v>
      </c>
      <c r="DW29">
        <v>28364.3</v>
      </c>
      <c r="DX29">
        <v>32525.9</v>
      </c>
      <c r="DY29">
        <v>35318.6</v>
      </c>
      <c r="DZ29">
        <v>39384.199999999997</v>
      </c>
      <c r="EA29">
        <v>41633.5</v>
      </c>
      <c r="EB29">
        <v>46229.5</v>
      </c>
      <c r="EC29">
        <v>2.14615</v>
      </c>
      <c r="ED29">
        <v>1.7520500000000001</v>
      </c>
      <c r="EE29">
        <v>4.7497499999999998E-2</v>
      </c>
      <c r="EF29">
        <v>0</v>
      </c>
      <c r="EG29">
        <v>25.205200000000001</v>
      </c>
      <c r="EH29">
        <v>999.9</v>
      </c>
      <c r="EI29">
        <v>47.5</v>
      </c>
      <c r="EJ29">
        <v>32.9</v>
      </c>
      <c r="EK29">
        <v>23.778400000000001</v>
      </c>
      <c r="EL29">
        <v>63.436399999999999</v>
      </c>
      <c r="EM29">
        <v>20.6691</v>
      </c>
      <c r="EN29">
        <v>1</v>
      </c>
      <c r="EO29">
        <v>-0.12131599999999999</v>
      </c>
      <c r="EP29">
        <v>-0.20568600000000001</v>
      </c>
      <c r="EQ29">
        <v>20.2394</v>
      </c>
      <c r="ER29">
        <v>5.2289700000000003</v>
      </c>
      <c r="ES29">
        <v>12.0099</v>
      </c>
      <c r="ET29">
        <v>4.9897</v>
      </c>
      <c r="EU29">
        <v>3.3050000000000002</v>
      </c>
      <c r="EV29">
        <v>8608.6</v>
      </c>
      <c r="EW29">
        <v>9999</v>
      </c>
      <c r="EX29">
        <v>555.9</v>
      </c>
      <c r="EY29">
        <v>92.6</v>
      </c>
      <c r="EZ29">
        <v>1.85303</v>
      </c>
      <c r="FA29">
        <v>1.8615699999999999</v>
      </c>
      <c r="FB29">
        <v>1.86087</v>
      </c>
      <c r="FC29">
        <v>1.85697</v>
      </c>
      <c r="FD29">
        <v>1.86124</v>
      </c>
      <c r="FE29">
        <v>1.8574200000000001</v>
      </c>
      <c r="FF29">
        <v>1.85958</v>
      </c>
      <c r="FG29">
        <v>1.8624799999999999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-6.8259999999999996</v>
      </c>
      <c r="FV29">
        <v>-1.3724000000000001</v>
      </c>
      <c r="FW29">
        <v>-5.3682227767986763</v>
      </c>
      <c r="FX29">
        <v>-4.0117494158234393E-3</v>
      </c>
      <c r="FY29">
        <v>1.087516141204025E-6</v>
      </c>
      <c r="FZ29">
        <v>-8.657206703991749E-11</v>
      </c>
      <c r="GA29">
        <v>-1.372340000000001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12.3</v>
      </c>
      <c r="GJ29">
        <v>12.2</v>
      </c>
      <c r="GK29">
        <v>1.02905</v>
      </c>
      <c r="GL29">
        <v>2.4047900000000002</v>
      </c>
      <c r="GM29">
        <v>1.5942400000000001</v>
      </c>
      <c r="GN29">
        <v>2.3095699999999999</v>
      </c>
      <c r="GO29">
        <v>1.40015</v>
      </c>
      <c r="GP29">
        <v>2.3156699999999999</v>
      </c>
      <c r="GQ29">
        <v>36.058199999999999</v>
      </c>
      <c r="GR29">
        <v>15.209</v>
      </c>
      <c r="GS29">
        <v>18</v>
      </c>
      <c r="GT29">
        <v>608.78200000000004</v>
      </c>
      <c r="GU29">
        <v>382.98200000000003</v>
      </c>
      <c r="GV29">
        <v>25.5289</v>
      </c>
      <c r="GW29">
        <v>25.686699999999998</v>
      </c>
      <c r="GX29">
        <v>30.000399999999999</v>
      </c>
      <c r="GY29">
        <v>25.468499999999999</v>
      </c>
      <c r="GZ29">
        <v>25.404499999999999</v>
      </c>
      <c r="HA29">
        <v>20.6569</v>
      </c>
      <c r="HB29">
        <v>15</v>
      </c>
      <c r="HC29">
        <v>-30</v>
      </c>
      <c r="HD29">
        <v>26.027699999999999</v>
      </c>
      <c r="HE29">
        <v>406.23899999999998</v>
      </c>
      <c r="HF29">
        <v>0</v>
      </c>
      <c r="HG29">
        <v>104.143</v>
      </c>
      <c r="HH29">
        <v>102.444</v>
      </c>
    </row>
    <row r="30" spans="1:216" x14ac:dyDescent="0.2">
      <c r="A30">
        <v>12</v>
      </c>
      <c r="B30">
        <v>1690145717</v>
      </c>
      <c r="C30">
        <v>665.90000009536743</v>
      </c>
      <c r="D30" t="s">
        <v>375</v>
      </c>
      <c r="E30" t="s">
        <v>376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>
        <v>1690145717</v>
      </c>
      <c r="M30">
        <f t="shared" si="0"/>
        <v>1.3396280411325566E-3</v>
      </c>
      <c r="N30">
        <f t="shared" si="1"/>
        <v>1.3396280411325565</v>
      </c>
      <c r="O30">
        <f t="shared" si="2"/>
        <v>3.6633343650131951</v>
      </c>
      <c r="P30">
        <f t="shared" si="3"/>
        <v>400.10700000000003</v>
      </c>
      <c r="Q30">
        <f t="shared" si="4"/>
        <v>328.53551867493024</v>
      </c>
      <c r="R30">
        <f t="shared" si="5"/>
        <v>33.004329169948456</v>
      </c>
      <c r="S30">
        <f t="shared" si="6"/>
        <v>40.194324146323204</v>
      </c>
      <c r="T30">
        <f t="shared" si="7"/>
        <v>9.422162702253481E-2</v>
      </c>
      <c r="U30">
        <f t="shared" si="8"/>
        <v>2.933643487648804</v>
      </c>
      <c r="V30">
        <f t="shared" si="9"/>
        <v>9.2572175372936771E-2</v>
      </c>
      <c r="W30">
        <f t="shared" si="10"/>
        <v>5.8003401119326239E-2</v>
      </c>
      <c r="X30">
        <f t="shared" si="11"/>
        <v>20.655011599799806</v>
      </c>
      <c r="Y30">
        <f t="shared" si="12"/>
        <v>26.478564098770306</v>
      </c>
      <c r="Z30">
        <f t="shared" si="13"/>
        <v>26.0002</v>
      </c>
      <c r="AA30">
        <f t="shared" si="14"/>
        <v>3.3742983722024045</v>
      </c>
      <c r="AB30">
        <f t="shared" si="15"/>
        <v>55.695187895087969</v>
      </c>
      <c r="AC30">
        <f t="shared" si="16"/>
        <v>1.9591301092876798</v>
      </c>
      <c r="AD30">
        <f t="shared" si="17"/>
        <v>3.5175931410413019</v>
      </c>
      <c r="AE30">
        <f t="shared" si="18"/>
        <v>1.4151682629147246</v>
      </c>
      <c r="AF30">
        <f t="shared" si="19"/>
        <v>-59.077596613945744</v>
      </c>
      <c r="AG30">
        <f t="shared" si="20"/>
        <v>111.45435675650425</v>
      </c>
      <c r="AH30">
        <f t="shared" si="21"/>
        <v>8.1461126273922755</v>
      </c>
      <c r="AI30">
        <f t="shared" si="22"/>
        <v>81.177884369750586</v>
      </c>
      <c r="AJ30">
        <v>12</v>
      </c>
      <c r="AK30">
        <v>2</v>
      </c>
      <c r="AL30">
        <f t="shared" si="23"/>
        <v>1</v>
      </c>
      <c r="AM30">
        <f t="shared" si="24"/>
        <v>0</v>
      </c>
      <c r="AN30">
        <f t="shared" si="25"/>
        <v>53055.555313622652</v>
      </c>
      <c r="AO30">
        <f t="shared" si="26"/>
        <v>124.879</v>
      </c>
      <c r="AP30">
        <f t="shared" si="27"/>
        <v>105.27365699471493</v>
      </c>
      <c r="AQ30">
        <f t="shared" si="28"/>
        <v>0.84300528507367067</v>
      </c>
      <c r="AR30">
        <f t="shared" si="29"/>
        <v>0.16540020019218449</v>
      </c>
      <c r="AS30">
        <v>1690145717</v>
      </c>
      <c r="AT30">
        <v>400.10700000000003</v>
      </c>
      <c r="AU30">
        <v>404.30599999999998</v>
      </c>
      <c r="AV30">
        <v>19.501799999999999</v>
      </c>
      <c r="AW30">
        <v>18.188400000000001</v>
      </c>
      <c r="AX30">
        <v>406.93400000000003</v>
      </c>
      <c r="AY30">
        <v>20.874099999999999</v>
      </c>
      <c r="AZ30">
        <v>600.04700000000003</v>
      </c>
      <c r="BA30">
        <v>100.35899999999999</v>
      </c>
      <c r="BB30">
        <v>9.9937600000000001E-2</v>
      </c>
      <c r="BC30">
        <v>26.704899999999999</v>
      </c>
      <c r="BD30">
        <v>26.0002</v>
      </c>
      <c r="BE30">
        <v>999.9</v>
      </c>
      <c r="BF30">
        <v>0</v>
      </c>
      <c r="BG30">
        <v>0</v>
      </c>
      <c r="BH30">
        <v>9987.5</v>
      </c>
      <c r="BI30">
        <v>0</v>
      </c>
      <c r="BJ30">
        <v>799.49</v>
      </c>
      <c r="BK30">
        <v>-4.1986999999999997</v>
      </c>
      <c r="BL30">
        <v>408.065</v>
      </c>
      <c r="BM30">
        <v>411.79599999999999</v>
      </c>
      <c r="BN30">
        <v>1.31338</v>
      </c>
      <c r="BO30">
        <v>404.30599999999998</v>
      </c>
      <c r="BP30">
        <v>18.188400000000001</v>
      </c>
      <c r="BQ30">
        <v>1.9571700000000001</v>
      </c>
      <c r="BR30">
        <v>1.8253600000000001</v>
      </c>
      <c r="BS30">
        <v>17.1021</v>
      </c>
      <c r="BT30">
        <v>16.005700000000001</v>
      </c>
      <c r="BU30">
        <v>124.879</v>
      </c>
      <c r="BV30">
        <v>0.89984699999999995</v>
      </c>
      <c r="BW30">
        <v>0.10015300000000001</v>
      </c>
      <c r="BX30">
        <v>0</v>
      </c>
      <c r="BY30">
        <v>2.3793000000000002</v>
      </c>
      <c r="BZ30">
        <v>0</v>
      </c>
      <c r="CA30">
        <v>8337.15</v>
      </c>
      <c r="CB30">
        <v>1012.89</v>
      </c>
      <c r="CC30">
        <v>35.811999999999998</v>
      </c>
      <c r="CD30">
        <v>38.875</v>
      </c>
      <c r="CE30">
        <v>37.375</v>
      </c>
      <c r="CF30">
        <v>37.75</v>
      </c>
      <c r="CG30">
        <v>36.375</v>
      </c>
      <c r="CH30">
        <v>112.37</v>
      </c>
      <c r="CI30">
        <v>12.51</v>
      </c>
      <c r="CJ30">
        <v>0</v>
      </c>
      <c r="CK30">
        <v>1690145734.5999999</v>
      </c>
      <c r="CL30">
        <v>0</v>
      </c>
      <c r="CM30">
        <v>1690144923.0999999</v>
      </c>
      <c r="CN30" t="s">
        <v>350</v>
      </c>
      <c r="CO30">
        <v>1690144920.0999999</v>
      </c>
      <c r="CP30">
        <v>1690144923.0999999</v>
      </c>
      <c r="CQ30">
        <v>22</v>
      </c>
      <c r="CR30">
        <v>0.104</v>
      </c>
      <c r="CS30">
        <v>-3.1E-2</v>
      </c>
      <c r="CT30">
        <v>-6.8730000000000002</v>
      </c>
      <c r="CU30">
        <v>-1.3720000000000001</v>
      </c>
      <c r="CV30">
        <v>415</v>
      </c>
      <c r="CW30">
        <v>18</v>
      </c>
      <c r="CX30">
        <v>0.13</v>
      </c>
      <c r="CY30">
        <v>0.03</v>
      </c>
      <c r="CZ30">
        <v>3.6580079750471239</v>
      </c>
      <c r="DA30">
        <v>8.7836098735257218E-2</v>
      </c>
      <c r="DB30">
        <v>5.1577020444857097E-2</v>
      </c>
      <c r="DC30">
        <v>1</v>
      </c>
      <c r="DD30">
        <v>404.3081951219512</v>
      </c>
      <c r="DE30">
        <v>-0.23115679442418161</v>
      </c>
      <c r="DF30">
        <v>4.6551424233371948E-2</v>
      </c>
      <c r="DG30">
        <v>-1</v>
      </c>
      <c r="DH30">
        <v>125.02392500000001</v>
      </c>
      <c r="DI30">
        <v>-4.2341983417285782E-2</v>
      </c>
      <c r="DJ30">
        <v>0.1515370231164665</v>
      </c>
      <c r="DK30">
        <v>1</v>
      </c>
      <c r="DL30">
        <v>2</v>
      </c>
      <c r="DM30">
        <v>2</v>
      </c>
      <c r="DN30" t="s">
        <v>351</v>
      </c>
      <c r="DO30">
        <v>3.20723</v>
      </c>
      <c r="DP30">
        <v>2.73963</v>
      </c>
      <c r="DQ30">
        <v>9.4721799999999995E-2</v>
      </c>
      <c r="DR30">
        <v>9.3822000000000003E-2</v>
      </c>
      <c r="DS30">
        <v>0.103945</v>
      </c>
      <c r="DT30">
        <v>9.3079300000000004E-2</v>
      </c>
      <c r="DU30">
        <v>27273.200000000001</v>
      </c>
      <c r="DV30">
        <v>30725.3</v>
      </c>
      <c r="DW30">
        <v>28360.3</v>
      </c>
      <c r="DX30">
        <v>32521.7</v>
      </c>
      <c r="DY30">
        <v>35315.800000000003</v>
      </c>
      <c r="DZ30">
        <v>39373.199999999997</v>
      </c>
      <c r="EA30">
        <v>41626.800000000003</v>
      </c>
      <c r="EB30">
        <v>46222.6</v>
      </c>
      <c r="EC30">
        <v>2.1458499999999998</v>
      </c>
      <c r="ED30">
        <v>1.7504999999999999</v>
      </c>
      <c r="EE30">
        <v>4.5586399999999999E-2</v>
      </c>
      <c r="EF30">
        <v>0</v>
      </c>
      <c r="EG30">
        <v>25.2531</v>
      </c>
      <c r="EH30">
        <v>999.9</v>
      </c>
      <c r="EI30">
        <v>47.4</v>
      </c>
      <c r="EJ30">
        <v>32.9</v>
      </c>
      <c r="EK30">
        <v>23.726400000000002</v>
      </c>
      <c r="EL30">
        <v>63.3964</v>
      </c>
      <c r="EM30">
        <v>20.745200000000001</v>
      </c>
      <c r="EN30">
        <v>1</v>
      </c>
      <c r="EO30">
        <v>-0.11325200000000001</v>
      </c>
      <c r="EP30">
        <v>-0.44570300000000002</v>
      </c>
      <c r="EQ30">
        <v>20.241499999999998</v>
      </c>
      <c r="ER30">
        <v>5.2286700000000002</v>
      </c>
      <c r="ES30">
        <v>12.0099</v>
      </c>
      <c r="ET30">
        <v>4.9896500000000001</v>
      </c>
      <c r="EU30">
        <v>3.3050000000000002</v>
      </c>
      <c r="EV30">
        <v>8609.9</v>
      </c>
      <c r="EW30">
        <v>9999</v>
      </c>
      <c r="EX30">
        <v>555.9</v>
      </c>
      <c r="EY30">
        <v>92.6</v>
      </c>
      <c r="EZ30">
        <v>1.85303</v>
      </c>
      <c r="FA30">
        <v>1.8615699999999999</v>
      </c>
      <c r="FB30">
        <v>1.8608899999999999</v>
      </c>
      <c r="FC30">
        <v>1.8569899999999999</v>
      </c>
      <c r="FD30">
        <v>1.8611899999999999</v>
      </c>
      <c r="FE30">
        <v>1.8574200000000001</v>
      </c>
      <c r="FF30">
        <v>1.8595900000000001</v>
      </c>
      <c r="FG30">
        <v>1.8624799999999999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-6.827</v>
      </c>
      <c r="FV30">
        <v>-1.3723000000000001</v>
      </c>
      <c r="FW30">
        <v>-5.3682227767986763</v>
      </c>
      <c r="FX30">
        <v>-4.0117494158234393E-3</v>
      </c>
      <c r="FY30">
        <v>1.087516141204025E-6</v>
      </c>
      <c r="FZ30">
        <v>-8.657206703991749E-11</v>
      </c>
      <c r="GA30">
        <v>-1.372340000000001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13.3</v>
      </c>
      <c r="GJ30">
        <v>13.2</v>
      </c>
      <c r="GK30">
        <v>1.02539</v>
      </c>
      <c r="GL30">
        <v>2.4035600000000001</v>
      </c>
      <c r="GM30">
        <v>1.5942400000000001</v>
      </c>
      <c r="GN30">
        <v>2.3095699999999999</v>
      </c>
      <c r="GO30">
        <v>1.40015</v>
      </c>
      <c r="GP30">
        <v>2.2875999999999999</v>
      </c>
      <c r="GQ30">
        <v>36.128500000000003</v>
      </c>
      <c r="GR30">
        <v>15.209</v>
      </c>
      <c r="GS30">
        <v>18</v>
      </c>
      <c r="GT30">
        <v>609.31399999999996</v>
      </c>
      <c r="GU30">
        <v>382.54599999999999</v>
      </c>
      <c r="GV30">
        <v>26.223400000000002</v>
      </c>
      <c r="GW30">
        <v>25.781199999999998</v>
      </c>
      <c r="GX30">
        <v>30.000699999999998</v>
      </c>
      <c r="GY30">
        <v>25.535599999999999</v>
      </c>
      <c r="GZ30">
        <v>25.465900000000001</v>
      </c>
      <c r="HA30">
        <v>20.579899999999999</v>
      </c>
      <c r="HB30">
        <v>15</v>
      </c>
      <c r="HC30">
        <v>-30</v>
      </c>
      <c r="HD30">
        <v>26.216200000000001</v>
      </c>
      <c r="HE30">
        <v>404.14100000000002</v>
      </c>
      <c r="HF30">
        <v>0</v>
      </c>
      <c r="HG30">
        <v>104.127</v>
      </c>
      <c r="HH30">
        <v>102.43</v>
      </c>
    </row>
    <row r="31" spans="1:216" x14ac:dyDescent="0.2">
      <c r="A31">
        <v>13</v>
      </c>
      <c r="B31">
        <v>1690145777.5</v>
      </c>
      <c r="C31">
        <v>726.40000009536743</v>
      </c>
      <c r="D31" t="s">
        <v>377</v>
      </c>
      <c r="E31" t="s">
        <v>378</v>
      </c>
      <c r="F31" t="s">
        <v>344</v>
      </c>
      <c r="G31" t="s">
        <v>345</v>
      </c>
      <c r="H31" t="s">
        <v>346</v>
      </c>
      <c r="I31" t="s">
        <v>347</v>
      </c>
      <c r="J31" t="s">
        <v>348</v>
      </c>
      <c r="K31" t="s">
        <v>349</v>
      </c>
      <c r="L31">
        <v>1690145777.5</v>
      </c>
      <c r="M31">
        <f t="shared" si="0"/>
        <v>1.273585065596056E-3</v>
      </c>
      <c r="N31">
        <f t="shared" si="1"/>
        <v>1.2735850655960559</v>
      </c>
      <c r="O31">
        <f t="shared" si="2"/>
        <v>2.7438472862181187</v>
      </c>
      <c r="P31">
        <f t="shared" si="3"/>
        <v>399.97699999999998</v>
      </c>
      <c r="Q31">
        <f t="shared" si="4"/>
        <v>341.84031140690894</v>
      </c>
      <c r="R31">
        <f t="shared" si="5"/>
        <v>34.341428777355716</v>
      </c>
      <c r="S31">
        <f t="shared" si="6"/>
        <v>40.181866209833998</v>
      </c>
      <c r="T31">
        <f t="shared" si="7"/>
        <v>8.9801119478505886E-2</v>
      </c>
      <c r="U31">
        <f t="shared" si="8"/>
        <v>2.9366298331581029</v>
      </c>
      <c r="V31">
        <f t="shared" si="9"/>
        <v>8.8302978552680822E-2</v>
      </c>
      <c r="W31">
        <f t="shared" si="10"/>
        <v>5.5321881735186484E-2</v>
      </c>
      <c r="X31">
        <f t="shared" si="11"/>
        <v>16.571664384221553</v>
      </c>
      <c r="Y31">
        <f t="shared" si="12"/>
        <v>26.360170169286032</v>
      </c>
      <c r="Z31">
        <f t="shared" si="13"/>
        <v>25.964200000000002</v>
      </c>
      <c r="AA31">
        <f t="shared" si="14"/>
        <v>3.367117005912506</v>
      </c>
      <c r="AB31">
        <f t="shared" si="15"/>
        <v>55.989695471831332</v>
      </c>
      <c r="AC31">
        <f t="shared" si="16"/>
        <v>1.9565776144361999</v>
      </c>
      <c r="AD31">
        <f t="shared" si="17"/>
        <v>3.4945316239852793</v>
      </c>
      <c r="AE31">
        <f t="shared" si="18"/>
        <v>1.410539391476306</v>
      </c>
      <c r="AF31">
        <f t="shared" si="19"/>
        <v>-56.16510139278607</v>
      </c>
      <c r="AG31">
        <f t="shared" si="20"/>
        <v>99.583020578522806</v>
      </c>
      <c r="AH31">
        <f t="shared" si="21"/>
        <v>7.2656621978616256</v>
      </c>
      <c r="AI31">
        <f t="shared" si="22"/>
        <v>67.255245767819915</v>
      </c>
      <c r="AJ31">
        <v>12</v>
      </c>
      <c r="AK31">
        <v>2</v>
      </c>
      <c r="AL31">
        <f t="shared" si="23"/>
        <v>1</v>
      </c>
      <c r="AM31">
        <f t="shared" si="24"/>
        <v>0</v>
      </c>
      <c r="AN31">
        <f t="shared" si="25"/>
        <v>53162.010818808092</v>
      </c>
      <c r="AO31">
        <f t="shared" si="26"/>
        <v>100.20099999999999</v>
      </c>
      <c r="AP31">
        <f t="shared" si="27"/>
        <v>84.469142997005974</v>
      </c>
      <c r="AQ31">
        <f t="shared" si="28"/>
        <v>0.84299700598802385</v>
      </c>
      <c r="AR31">
        <f t="shared" si="29"/>
        <v>0.1653842215568862</v>
      </c>
      <c r="AS31">
        <v>1690145777.5</v>
      </c>
      <c r="AT31">
        <v>399.97699999999998</v>
      </c>
      <c r="AU31">
        <v>403.22899999999998</v>
      </c>
      <c r="AV31">
        <v>19.476099999999999</v>
      </c>
      <c r="AW31">
        <v>18.227799999999998</v>
      </c>
      <c r="AX31">
        <v>406.803</v>
      </c>
      <c r="AY31">
        <v>20.848400000000002</v>
      </c>
      <c r="AZ31">
        <v>600.23099999999999</v>
      </c>
      <c r="BA31">
        <v>100.36</v>
      </c>
      <c r="BB31">
        <v>0.100442</v>
      </c>
      <c r="BC31">
        <v>26.5932</v>
      </c>
      <c r="BD31">
        <v>25.964200000000002</v>
      </c>
      <c r="BE31">
        <v>999.9</v>
      </c>
      <c r="BF31">
        <v>0</v>
      </c>
      <c r="BG31">
        <v>0</v>
      </c>
      <c r="BH31">
        <v>10004.4</v>
      </c>
      <c r="BI31">
        <v>0</v>
      </c>
      <c r="BJ31">
        <v>801.77499999999998</v>
      </c>
      <c r="BK31">
        <v>-3.2522899999999999</v>
      </c>
      <c r="BL31">
        <v>407.92200000000003</v>
      </c>
      <c r="BM31">
        <v>410.71600000000001</v>
      </c>
      <c r="BN31">
        <v>1.2483</v>
      </c>
      <c r="BO31">
        <v>403.22899999999998</v>
      </c>
      <c r="BP31">
        <v>18.227799999999998</v>
      </c>
      <c r="BQ31">
        <v>1.95462</v>
      </c>
      <c r="BR31">
        <v>1.82934</v>
      </c>
      <c r="BS31">
        <v>17.081399999999999</v>
      </c>
      <c r="BT31">
        <v>16.0397</v>
      </c>
      <c r="BU31">
        <v>100.20099999999999</v>
      </c>
      <c r="BV31">
        <v>0.900088</v>
      </c>
      <c r="BW31">
        <v>9.9911700000000006E-2</v>
      </c>
      <c r="BX31">
        <v>0</v>
      </c>
      <c r="BY31">
        <v>2.7639999999999998</v>
      </c>
      <c r="BZ31">
        <v>0</v>
      </c>
      <c r="CA31">
        <v>8115.42</v>
      </c>
      <c r="CB31">
        <v>812.78200000000004</v>
      </c>
      <c r="CC31">
        <v>34.811999999999998</v>
      </c>
      <c r="CD31">
        <v>38.061999999999998</v>
      </c>
      <c r="CE31">
        <v>36.375</v>
      </c>
      <c r="CF31">
        <v>36.875</v>
      </c>
      <c r="CG31">
        <v>35.436999999999998</v>
      </c>
      <c r="CH31">
        <v>90.19</v>
      </c>
      <c r="CI31">
        <v>10.01</v>
      </c>
      <c r="CJ31">
        <v>0</v>
      </c>
      <c r="CK31">
        <v>1690145794.5999999</v>
      </c>
      <c r="CL31">
        <v>0</v>
      </c>
      <c r="CM31">
        <v>1690144923.0999999</v>
      </c>
      <c r="CN31" t="s">
        <v>350</v>
      </c>
      <c r="CO31">
        <v>1690144920.0999999</v>
      </c>
      <c r="CP31">
        <v>1690144923.0999999</v>
      </c>
      <c r="CQ31">
        <v>22</v>
      </c>
      <c r="CR31">
        <v>0.104</v>
      </c>
      <c r="CS31">
        <v>-3.1E-2</v>
      </c>
      <c r="CT31">
        <v>-6.8730000000000002</v>
      </c>
      <c r="CU31">
        <v>-1.3720000000000001</v>
      </c>
      <c r="CV31">
        <v>415</v>
      </c>
      <c r="CW31">
        <v>18</v>
      </c>
      <c r="CX31">
        <v>0.13</v>
      </c>
      <c r="CY31">
        <v>0.03</v>
      </c>
      <c r="CZ31">
        <v>2.6767234577303149</v>
      </c>
      <c r="DA31">
        <v>-0.15580665697768109</v>
      </c>
      <c r="DB31">
        <v>5.8191552384639897E-2</v>
      </c>
      <c r="DC31">
        <v>1</v>
      </c>
      <c r="DD31">
        <v>403.2749</v>
      </c>
      <c r="DE31">
        <v>-0.31560225140718001</v>
      </c>
      <c r="DF31">
        <v>5.7958950991200707E-2</v>
      </c>
      <c r="DG31">
        <v>-1</v>
      </c>
      <c r="DH31">
        <v>99.966648780487802</v>
      </c>
      <c r="DI31">
        <v>1.220367501616141E-2</v>
      </c>
      <c r="DJ31">
        <v>0.13590572076824681</v>
      </c>
      <c r="DK31">
        <v>1</v>
      </c>
      <c r="DL31">
        <v>2</v>
      </c>
      <c r="DM31">
        <v>2</v>
      </c>
      <c r="DN31" t="s">
        <v>351</v>
      </c>
      <c r="DO31">
        <v>3.2074799999999999</v>
      </c>
      <c r="DP31">
        <v>2.7402799999999998</v>
      </c>
      <c r="DQ31">
        <v>9.4679899999999997E-2</v>
      </c>
      <c r="DR31">
        <v>9.3615199999999996E-2</v>
      </c>
      <c r="DS31">
        <v>0.103834</v>
      </c>
      <c r="DT31">
        <v>9.3207499999999999E-2</v>
      </c>
      <c r="DU31">
        <v>27269.599999999999</v>
      </c>
      <c r="DV31">
        <v>30726.9</v>
      </c>
      <c r="DW31">
        <v>28355.7</v>
      </c>
      <c r="DX31">
        <v>32516.400000000001</v>
      </c>
      <c r="DY31">
        <v>35315.199999999997</v>
      </c>
      <c r="DZ31">
        <v>39359.9</v>
      </c>
      <c r="EA31">
        <v>41620.6</v>
      </c>
      <c r="EB31">
        <v>46213.7</v>
      </c>
      <c r="EC31">
        <v>2.1443500000000002</v>
      </c>
      <c r="ED31">
        <v>1.74885</v>
      </c>
      <c r="EE31">
        <v>3.6552500000000002E-2</v>
      </c>
      <c r="EF31">
        <v>0</v>
      </c>
      <c r="EG31">
        <v>25.365100000000002</v>
      </c>
      <c r="EH31">
        <v>999.9</v>
      </c>
      <c r="EI31">
        <v>47.4</v>
      </c>
      <c r="EJ31">
        <v>32.9</v>
      </c>
      <c r="EK31">
        <v>23.726900000000001</v>
      </c>
      <c r="EL31">
        <v>63.456400000000002</v>
      </c>
      <c r="EM31">
        <v>20.396599999999999</v>
      </c>
      <c r="EN31">
        <v>1</v>
      </c>
      <c r="EO31">
        <v>-0.10514999999999999</v>
      </c>
      <c r="EP31">
        <v>-0.35001399999999999</v>
      </c>
      <c r="EQ31">
        <v>20.241399999999999</v>
      </c>
      <c r="ER31">
        <v>5.2288199999999998</v>
      </c>
      <c r="ES31">
        <v>12.0099</v>
      </c>
      <c r="ET31">
        <v>4.9897</v>
      </c>
      <c r="EU31">
        <v>3.3050000000000002</v>
      </c>
      <c r="EV31">
        <v>8611.2999999999993</v>
      </c>
      <c r="EW31">
        <v>9999</v>
      </c>
      <c r="EX31">
        <v>555.9</v>
      </c>
      <c r="EY31">
        <v>92.6</v>
      </c>
      <c r="EZ31">
        <v>1.85301</v>
      </c>
      <c r="FA31">
        <v>1.8615299999999999</v>
      </c>
      <c r="FB31">
        <v>1.86084</v>
      </c>
      <c r="FC31">
        <v>1.85693</v>
      </c>
      <c r="FD31">
        <v>1.86113</v>
      </c>
      <c r="FE31">
        <v>1.8573500000000001</v>
      </c>
      <c r="FF31">
        <v>1.85954</v>
      </c>
      <c r="FG31">
        <v>1.86246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-6.8259999999999996</v>
      </c>
      <c r="FV31">
        <v>-1.3723000000000001</v>
      </c>
      <c r="FW31">
        <v>-5.3682227767986763</v>
      </c>
      <c r="FX31">
        <v>-4.0117494158234393E-3</v>
      </c>
      <c r="FY31">
        <v>1.087516141204025E-6</v>
      </c>
      <c r="FZ31">
        <v>-8.657206703991749E-11</v>
      </c>
      <c r="GA31">
        <v>-1.372340000000001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14.3</v>
      </c>
      <c r="GJ31">
        <v>14.2</v>
      </c>
      <c r="GK31">
        <v>1.02295</v>
      </c>
      <c r="GL31">
        <v>2.3974600000000001</v>
      </c>
      <c r="GM31">
        <v>1.5942400000000001</v>
      </c>
      <c r="GN31">
        <v>2.3095699999999999</v>
      </c>
      <c r="GO31">
        <v>1.39893</v>
      </c>
      <c r="GP31">
        <v>2.3535200000000001</v>
      </c>
      <c r="GQ31">
        <v>36.198900000000002</v>
      </c>
      <c r="GR31">
        <v>15.2178</v>
      </c>
      <c r="GS31">
        <v>18</v>
      </c>
      <c r="GT31">
        <v>609.10599999999999</v>
      </c>
      <c r="GU31">
        <v>382.15600000000001</v>
      </c>
      <c r="GV31">
        <v>25.776900000000001</v>
      </c>
      <c r="GW31">
        <v>25.884399999999999</v>
      </c>
      <c r="GX31">
        <v>30.000599999999999</v>
      </c>
      <c r="GY31">
        <v>25.616800000000001</v>
      </c>
      <c r="GZ31">
        <v>25.541399999999999</v>
      </c>
      <c r="HA31">
        <v>20.543299999999999</v>
      </c>
      <c r="HB31">
        <v>15</v>
      </c>
      <c r="HC31">
        <v>-30</v>
      </c>
      <c r="HD31">
        <v>25.948599999999999</v>
      </c>
      <c r="HE31">
        <v>403.30500000000001</v>
      </c>
      <c r="HF31">
        <v>0</v>
      </c>
      <c r="HG31">
        <v>104.111</v>
      </c>
      <c r="HH31">
        <v>102.411</v>
      </c>
    </row>
    <row r="32" spans="1:216" x14ac:dyDescent="0.2">
      <c r="A32">
        <v>14</v>
      </c>
      <c r="B32">
        <v>1690145838</v>
      </c>
      <c r="C32">
        <v>786.90000009536743</v>
      </c>
      <c r="D32" t="s">
        <v>379</v>
      </c>
      <c r="E32" t="s">
        <v>380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1690145838</v>
      </c>
      <c r="M32">
        <f t="shared" si="0"/>
        <v>1.2385919682980241E-3</v>
      </c>
      <c r="N32">
        <f t="shared" si="1"/>
        <v>1.238591968298024</v>
      </c>
      <c r="O32">
        <f t="shared" si="2"/>
        <v>1.6676963761289385</v>
      </c>
      <c r="P32">
        <f t="shared" si="3"/>
        <v>400.00599999999997</v>
      </c>
      <c r="Q32">
        <f t="shared" si="4"/>
        <v>360.24302676269338</v>
      </c>
      <c r="R32">
        <f t="shared" si="5"/>
        <v>36.188682289867202</v>
      </c>
      <c r="S32">
        <f t="shared" si="6"/>
        <v>40.183123537811994</v>
      </c>
      <c r="T32">
        <f t="shared" si="7"/>
        <v>8.7264808285206358E-2</v>
      </c>
      <c r="U32">
        <f t="shared" si="8"/>
        <v>2.9384376770889444</v>
      </c>
      <c r="V32">
        <f t="shared" si="9"/>
        <v>8.5850234805744732E-2</v>
      </c>
      <c r="W32">
        <f t="shared" si="10"/>
        <v>5.3781580481759864E-2</v>
      </c>
      <c r="X32">
        <f t="shared" si="11"/>
        <v>12.370188159350178</v>
      </c>
      <c r="Y32">
        <f t="shared" si="12"/>
        <v>26.316262429835319</v>
      </c>
      <c r="Z32">
        <f t="shared" si="13"/>
        <v>25.9617</v>
      </c>
      <c r="AA32">
        <f t="shared" si="14"/>
        <v>3.3666187959931602</v>
      </c>
      <c r="AB32">
        <f t="shared" si="15"/>
        <v>56.058111879277938</v>
      </c>
      <c r="AC32">
        <f t="shared" si="16"/>
        <v>1.9556933329661998</v>
      </c>
      <c r="AD32">
        <f t="shared" si="17"/>
        <v>3.48868926798287</v>
      </c>
      <c r="AE32">
        <f t="shared" si="18"/>
        <v>1.4109254630269603</v>
      </c>
      <c r="AF32">
        <f t="shared" si="19"/>
        <v>-54.621905801942859</v>
      </c>
      <c r="AG32">
        <f t="shared" si="20"/>
        <v>95.541324089678099</v>
      </c>
      <c r="AH32">
        <f t="shared" si="21"/>
        <v>6.9654083916310059</v>
      </c>
      <c r="AI32">
        <f t="shared" si="22"/>
        <v>60.25501483871642</v>
      </c>
      <c r="AJ32">
        <v>13</v>
      </c>
      <c r="AK32">
        <v>2</v>
      </c>
      <c r="AL32">
        <f t="shared" si="23"/>
        <v>1</v>
      </c>
      <c r="AM32">
        <f t="shared" si="24"/>
        <v>0</v>
      </c>
      <c r="AN32">
        <f t="shared" si="25"/>
        <v>53219.475406882309</v>
      </c>
      <c r="AO32">
        <f t="shared" si="26"/>
        <v>74.786699999999996</v>
      </c>
      <c r="AP32">
        <f t="shared" si="27"/>
        <v>63.045818072202152</v>
      </c>
      <c r="AQ32">
        <f t="shared" si="28"/>
        <v>0.84300842358604078</v>
      </c>
      <c r="AR32">
        <f t="shared" si="29"/>
        <v>0.16540625752105895</v>
      </c>
      <c r="AS32">
        <v>1690145838</v>
      </c>
      <c r="AT32">
        <v>400.00599999999997</v>
      </c>
      <c r="AU32">
        <v>402.16899999999998</v>
      </c>
      <c r="AV32">
        <v>19.4681</v>
      </c>
      <c r="AW32">
        <v>18.253699999999998</v>
      </c>
      <c r="AX32">
        <v>406.83199999999999</v>
      </c>
      <c r="AY32">
        <v>20.840399999999999</v>
      </c>
      <c r="AZ32">
        <v>600.03899999999999</v>
      </c>
      <c r="BA32">
        <v>100.357</v>
      </c>
      <c r="BB32">
        <v>9.9302000000000001E-2</v>
      </c>
      <c r="BC32">
        <v>26.564800000000002</v>
      </c>
      <c r="BD32">
        <v>25.9617</v>
      </c>
      <c r="BE32">
        <v>999.9</v>
      </c>
      <c r="BF32">
        <v>0</v>
      </c>
      <c r="BG32">
        <v>0</v>
      </c>
      <c r="BH32">
        <v>10015</v>
      </c>
      <c r="BI32">
        <v>0</v>
      </c>
      <c r="BJ32">
        <v>791.77800000000002</v>
      </c>
      <c r="BK32">
        <v>-2.1635399999999998</v>
      </c>
      <c r="BL32">
        <v>407.94799999999998</v>
      </c>
      <c r="BM32">
        <v>409.64699999999999</v>
      </c>
      <c r="BN32">
        <v>1.2143600000000001</v>
      </c>
      <c r="BO32">
        <v>402.16899999999998</v>
      </c>
      <c r="BP32">
        <v>18.253699999999998</v>
      </c>
      <c r="BQ32">
        <v>1.9537599999999999</v>
      </c>
      <c r="BR32">
        <v>1.83189</v>
      </c>
      <c r="BS32">
        <v>17.0745</v>
      </c>
      <c r="BT32">
        <v>16.061599999999999</v>
      </c>
      <c r="BU32">
        <v>74.786699999999996</v>
      </c>
      <c r="BV32">
        <v>0.89971100000000004</v>
      </c>
      <c r="BW32">
        <v>0.100289</v>
      </c>
      <c r="BX32">
        <v>0</v>
      </c>
      <c r="BY32">
        <v>2.2334000000000001</v>
      </c>
      <c r="BZ32">
        <v>0</v>
      </c>
      <c r="CA32">
        <v>7794.73</v>
      </c>
      <c r="CB32">
        <v>606.56600000000003</v>
      </c>
      <c r="CC32">
        <v>34.875</v>
      </c>
      <c r="CD32">
        <v>39.061999999999998</v>
      </c>
      <c r="CE32">
        <v>37.061999999999998</v>
      </c>
      <c r="CF32">
        <v>37.811999999999998</v>
      </c>
      <c r="CG32">
        <v>35.875</v>
      </c>
      <c r="CH32">
        <v>67.290000000000006</v>
      </c>
      <c r="CI32">
        <v>7.5</v>
      </c>
      <c r="CJ32">
        <v>0</v>
      </c>
      <c r="CK32">
        <v>1690145855.2</v>
      </c>
      <c r="CL32">
        <v>0</v>
      </c>
      <c r="CM32">
        <v>1690144923.0999999</v>
      </c>
      <c r="CN32" t="s">
        <v>350</v>
      </c>
      <c r="CO32">
        <v>1690144920.0999999</v>
      </c>
      <c r="CP32">
        <v>1690144923.0999999</v>
      </c>
      <c r="CQ32">
        <v>22</v>
      </c>
      <c r="CR32">
        <v>0.104</v>
      </c>
      <c r="CS32">
        <v>-3.1E-2</v>
      </c>
      <c r="CT32">
        <v>-6.8730000000000002</v>
      </c>
      <c r="CU32">
        <v>-1.3720000000000001</v>
      </c>
      <c r="CV32">
        <v>415</v>
      </c>
      <c r="CW32">
        <v>18</v>
      </c>
      <c r="CX32">
        <v>0.13</v>
      </c>
      <c r="CY32">
        <v>0.03</v>
      </c>
      <c r="CZ32">
        <v>1.607447346836981</v>
      </c>
      <c r="DA32">
        <v>0.50994556335421515</v>
      </c>
      <c r="DB32">
        <v>6.1501097847930113E-2</v>
      </c>
      <c r="DC32">
        <v>1</v>
      </c>
      <c r="DD32">
        <v>402.1863170731707</v>
      </c>
      <c r="DE32">
        <v>-2.738675957460373E-3</v>
      </c>
      <c r="DF32">
        <v>3.4976953404814153E-2</v>
      </c>
      <c r="DG32">
        <v>-1</v>
      </c>
      <c r="DH32">
        <v>75.022472500000006</v>
      </c>
      <c r="DI32">
        <v>9.2900664523504553E-2</v>
      </c>
      <c r="DJ32">
        <v>8.7312753900847737E-2</v>
      </c>
      <c r="DK32">
        <v>1</v>
      </c>
      <c r="DL32">
        <v>2</v>
      </c>
      <c r="DM32">
        <v>2</v>
      </c>
      <c r="DN32" t="s">
        <v>351</v>
      </c>
      <c r="DO32">
        <v>3.2069200000000002</v>
      </c>
      <c r="DP32">
        <v>2.7392300000000001</v>
      </c>
      <c r="DQ32">
        <v>9.4664600000000002E-2</v>
      </c>
      <c r="DR32">
        <v>9.3409099999999995E-2</v>
      </c>
      <c r="DS32">
        <v>0.103785</v>
      </c>
      <c r="DT32">
        <v>9.3284599999999995E-2</v>
      </c>
      <c r="DU32">
        <v>27267.4</v>
      </c>
      <c r="DV32">
        <v>30731.4</v>
      </c>
      <c r="DW32">
        <v>28353.3</v>
      </c>
      <c r="DX32">
        <v>32514.2</v>
      </c>
      <c r="DY32">
        <v>35314.199999999997</v>
      </c>
      <c r="DZ32">
        <v>39352.5</v>
      </c>
      <c r="EA32">
        <v>41616.9</v>
      </c>
      <c r="EB32">
        <v>46209.1</v>
      </c>
      <c r="EC32">
        <v>2.1425700000000001</v>
      </c>
      <c r="ED32">
        <v>1.7481</v>
      </c>
      <c r="EE32">
        <v>4.2244799999999999E-2</v>
      </c>
      <c r="EF32">
        <v>0</v>
      </c>
      <c r="EG32">
        <v>25.269300000000001</v>
      </c>
      <c r="EH32">
        <v>999.9</v>
      </c>
      <c r="EI32">
        <v>47.4</v>
      </c>
      <c r="EJ32">
        <v>33</v>
      </c>
      <c r="EK32">
        <v>23.864799999999999</v>
      </c>
      <c r="EL32">
        <v>63.356400000000001</v>
      </c>
      <c r="EM32">
        <v>20.5288</v>
      </c>
      <c r="EN32">
        <v>1</v>
      </c>
      <c r="EO32">
        <v>-9.76601E-2</v>
      </c>
      <c r="EP32">
        <v>-0.76577899999999999</v>
      </c>
      <c r="EQ32">
        <v>20.2423</v>
      </c>
      <c r="ER32">
        <v>5.2285199999999996</v>
      </c>
      <c r="ES32">
        <v>12.0099</v>
      </c>
      <c r="ET32">
        <v>4.9896000000000003</v>
      </c>
      <c r="EU32">
        <v>3.3050000000000002</v>
      </c>
      <c r="EV32">
        <v>8612.4</v>
      </c>
      <c r="EW32">
        <v>9999</v>
      </c>
      <c r="EX32">
        <v>555.9</v>
      </c>
      <c r="EY32">
        <v>92.6</v>
      </c>
      <c r="EZ32">
        <v>1.8530199999999999</v>
      </c>
      <c r="FA32">
        <v>1.86155</v>
      </c>
      <c r="FB32">
        <v>1.8608199999999999</v>
      </c>
      <c r="FC32">
        <v>1.8569500000000001</v>
      </c>
      <c r="FD32">
        <v>1.86117</v>
      </c>
      <c r="FE32">
        <v>1.8573200000000001</v>
      </c>
      <c r="FF32">
        <v>1.85951</v>
      </c>
      <c r="FG32">
        <v>1.86243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-6.8259999999999996</v>
      </c>
      <c r="FV32">
        <v>-1.3723000000000001</v>
      </c>
      <c r="FW32">
        <v>-5.3682227767986763</v>
      </c>
      <c r="FX32">
        <v>-4.0117494158234393E-3</v>
      </c>
      <c r="FY32">
        <v>1.087516141204025E-6</v>
      </c>
      <c r="FZ32">
        <v>-8.657206703991749E-11</v>
      </c>
      <c r="GA32">
        <v>-1.372340000000001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15.3</v>
      </c>
      <c r="GJ32">
        <v>15.2</v>
      </c>
      <c r="GK32">
        <v>1.02173</v>
      </c>
      <c r="GL32">
        <v>2.3962400000000001</v>
      </c>
      <c r="GM32">
        <v>1.5942400000000001</v>
      </c>
      <c r="GN32">
        <v>2.3095699999999999</v>
      </c>
      <c r="GO32">
        <v>1.39893</v>
      </c>
      <c r="GP32">
        <v>2.3962400000000001</v>
      </c>
      <c r="GQ32">
        <v>36.245899999999999</v>
      </c>
      <c r="GR32">
        <v>15.2178</v>
      </c>
      <c r="GS32">
        <v>18</v>
      </c>
      <c r="GT32">
        <v>608.59699999999998</v>
      </c>
      <c r="GU32">
        <v>382.21600000000001</v>
      </c>
      <c r="GV32">
        <v>26.491700000000002</v>
      </c>
      <c r="GW32">
        <v>25.970400000000001</v>
      </c>
      <c r="GX32">
        <v>30.000599999999999</v>
      </c>
      <c r="GY32">
        <v>25.689699999999998</v>
      </c>
      <c r="GZ32">
        <v>25.608499999999999</v>
      </c>
      <c r="HA32">
        <v>20.504100000000001</v>
      </c>
      <c r="HB32">
        <v>15</v>
      </c>
      <c r="HC32">
        <v>-30</v>
      </c>
      <c r="HD32">
        <v>26.508800000000001</v>
      </c>
      <c r="HE32">
        <v>402.14699999999999</v>
      </c>
      <c r="HF32">
        <v>0</v>
      </c>
      <c r="HG32">
        <v>104.102</v>
      </c>
      <c r="HH32">
        <v>102.402</v>
      </c>
    </row>
    <row r="33" spans="1:216" x14ac:dyDescent="0.2">
      <c r="A33">
        <v>15</v>
      </c>
      <c r="B33">
        <v>1690145898.5</v>
      </c>
      <c r="C33">
        <v>847.40000009536743</v>
      </c>
      <c r="D33" t="s">
        <v>381</v>
      </c>
      <c r="E33" t="s">
        <v>382</v>
      </c>
      <c r="F33" t="s">
        <v>344</v>
      </c>
      <c r="G33" t="s">
        <v>345</v>
      </c>
      <c r="H33" t="s">
        <v>346</v>
      </c>
      <c r="I33" t="s">
        <v>347</v>
      </c>
      <c r="J33" t="s">
        <v>348</v>
      </c>
      <c r="K33" t="s">
        <v>349</v>
      </c>
      <c r="L33">
        <v>1690145898.5</v>
      </c>
      <c r="M33">
        <f t="shared" si="0"/>
        <v>1.2068789824961888E-3</v>
      </c>
      <c r="N33">
        <f t="shared" si="1"/>
        <v>1.2068789824961887</v>
      </c>
      <c r="O33">
        <f t="shared" si="2"/>
        <v>0.90619439372122845</v>
      </c>
      <c r="P33">
        <f t="shared" si="3"/>
        <v>400.03899999999999</v>
      </c>
      <c r="Q33">
        <f t="shared" si="4"/>
        <v>373.7539864113769</v>
      </c>
      <c r="R33">
        <f t="shared" si="5"/>
        <v>37.546469466131853</v>
      </c>
      <c r="S33">
        <f t="shared" si="6"/>
        <v>40.187001730678304</v>
      </c>
      <c r="T33">
        <f t="shared" si="7"/>
        <v>8.4731779260994497E-2</v>
      </c>
      <c r="U33">
        <f t="shared" si="8"/>
        <v>2.9324163965709547</v>
      </c>
      <c r="V33">
        <f t="shared" si="9"/>
        <v>8.3394765225312154E-2</v>
      </c>
      <c r="W33">
        <f t="shared" si="10"/>
        <v>5.2240096248874913E-2</v>
      </c>
      <c r="X33">
        <f t="shared" si="11"/>
        <v>9.9033217510220446</v>
      </c>
      <c r="Y33">
        <f t="shared" si="12"/>
        <v>26.348297479672471</v>
      </c>
      <c r="Z33">
        <f t="shared" si="13"/>
        <v>25.979199999999999</v>
      </c>
      <c r="AA33">
        <f t="shared" si="14"/>
        <v>3.3701076179414997</v>
      </c>
      <c r="AB33">
        <f t="shared" si="15"/>
        <v>55.905329004256188</v>
      </c>
      <c r="AC33">
        <f t="shared" si="16"/>
        <v>1.95482666459424</v>
      </c>
      <c r="AD33">
        <f t="shared" si="17"/>
        <v>3.4966732141857446</v>
      </c>
      <c r="AE33">
        <f t="shared" si="18"/>
        <v>1.4152809533472597</v>
      </c>
      <c r="AF33">
        <f t="shared" si="19"/>
        <v>-53.223363128081928</v>
      </c>
      <c r="AG33">
        <f t="shared" si="20"/>
        <v>98.712915022795386</v>
      </c>
      <c r="AH33">
        <f t="shared" si="21"/>
        <v>7.2134451102154857</v>
      </c>
      <c r="AI33">
        <f t="shared" si="22"/>
        <v>62.606318755950987</v>
      </c>
      <c r="AJ33">
        <v>12</v>
      </c>
      <c r="AK33">
        <v>2</v>
      </c>
      <c r="AL33">
        <f t="shared" si="23"/>
        <v>1</v>
      </c>
      <c r="AM33">
        <f t="shared" si="24"/>
        <v>0</v>
      </c>
      <c r="AN33">
        <f t="shared" si="25"/>
        <v>53037.88514010956</v>
      </c>
      <c r="AO33">
        <f t="shared" si="26"/>
        <v>59.874400000000001</v>
      </c>
      <c r="AP33">
        <f t="shared" si="27"/>
        <v>50.474479166332671</v>
      </c>
      <c r="AQ33">
        <f t="shared" si="28"/>
        <v>0.84300601202404812</v>
      </c>
      <c r="AR33">
        <f t="shared" si="29"/>
        <v>0.16540160320641284</v>
      </c>
      <c r="AS33">
        <v>1690145898.5</v>
      </c>
      <c r="AT33">
        <v>400.03899999999999</v>
      </c>
      <c r="AU33">
        <v>401.428</v>
      </c>
      <c r="AV33">
        <v>19.459199999999999</v>
      </c>
      <c r="AW33">
        <v>18.2758</v>
      </c>
      <c r="AX33">
        <v>406.86599999999999</v>
      </c>
      <c r="AY33">
        <v>20.831600000000002</v>
      </c>
      <c r="AZ33">
        <v>599.99699999999996</v>
      </c>
      <c r="BA33">
        <v>100.358</v>
      </c>
      <c r="BB33">
        <v>9.9709699999999998E-2</v>
      </c>
      <c r="BC33">
        <v>26.6036</v>
      </c>
      <c r="BD33">
        <v>25.979199999999999</v>
      </c>
      <c r="BE33">
        <v>999.9</v>
      </c>
      <c r="BF33">
        <v>0</v>
      </c>
      <c r="BG33">
        <v>0</v>
      </c>
      <c r="BH33">
        <v>9980.6200000000008</v>
      </c>
      <c r="BI33">
        <v>0</v>
      </c>
      <c r="BJ33">
        <v>713.61699999999996</v>
      </c>
      <c r="BK33">
        <v>-1.3882399999999999</v>
      </c>
      <c r="BL33">
        <v>407.97800000000001</v>
      </c>
      <c r="BM33">
        <v>408.90100000000001</v>
      </c>
      <c r="BN33">
        <v>1.18343</v>
      </c>
      <c r="BO33">
        <v>401.428</v>
      </c>
      <c r="BP33">
        <v>18.2758</v>
      </c>
      <c r="BQ33">
        <v>1.9528799999999999</v>
      </c>
      <c r="BR33">
        <v>1.8341099999999999</v>
      </c>
      <c r="BS33">
        <v>17.067399999999999</v>
      </c>
      <c r="BT33">
        <v>16.0806</v>
      </c>
      <c r="BU33">
        <v>59.874400000000001</v>
      </c>
      <c r="BV33">
        <v>0.89983199999999997</v>
      </c>
      <c r="BW33">
        <v>0.10016799999999999</v>
      </c>
      <c r="BX33">
        <v>0</v>
      </c>
      <c r="BY33">
        <v>2.4325999999999999</v>
      </c>
      <c r="BZ33">
        <v>0</v>
      </c>
      <c r="CA33">
        <v>6705.54</v>
      </c>
      <c r="CB33">
        <v>485.63600000000002</v>
      </c>
      <c r="CC33">
        <v>35.125</v>
      </c>
      <c r="CD33">
        <v>40</v>
      </c>
      <c r="CE33">
        <v>37.561999999999998</v>
      </c>
      <c r="CF33">
        <v>38.811999999999998</v>
      </c>
      <c r="CG33">
        <v>36.25</v>
      </c>
      <c r="CH33">
        <v>53.88</v>
      </c>
      <c r="CI33">
        <v>6</v>
      </c>
      <c r="CJ33">
        <v>0</v>
      </c>
      <c r="CK33">
        <v>1690145915.8</v>
      </c>
      <c r="CL33">
        <v>0</v>
      </c>
      <c r="CM33">
        <v>1690144923.0999999</v>
      </c>
      <c r="CN33" t="s">
        <v>350</v>
      </c>
      <c r="CO33">
        <v>1690144920.0999999</v>
      </c>
      <c r="CP33">
        <v>1690144923.0999999</v>
      </c>
      <c r="CQ33">
        <v>22</v>
      </c>
      <c r="CR33">
        <v>0.104</v>
      </c>
      <c r="CS33">
        <v>-3.1E-2</v>
      </c>
      <c r="CT33">
        <v>-6.8730000000000002</v>
      </c>
      <c r="CU33">
        <v>-1.3720000000000001</v>
      </c>
      <c r="CV33">
        <v>415</v>
      </c>
      <c r="CW33">
        <v>18</v>
      </c>
      <c r="CX33">
        <v>0.13</v>
      </c>
      <c r="CY33">
        <v>0.03</v>
      </c>
      <c r="CZ33">
        <v>0.92301946915529676</v>
      </c>
      <c r="DA33">
        <v>0.1471873932862964</v>
      </c>
      <c r="DB33">
        <v>5.0169199961671088E-2</v>
      </c>
      <c r="DC33">
        <v>1</v>
      </c>
      <c r="DD33">
        <v>401.46965</v>
      </c>
      <c r="DE33">
        <v>8.0735459660929348E-2</v>
      </c>
      <c r="DF33">
        <v>2.7456829751451309E-2</v>
      </c>
      <c r="DG33">
        <v>-1</v>
      </c>
      <c r="DH33">
        <v>60.00249512195122</v>
      </c>
      <c r="DI33">
        <v>0.26700517855653272</v>
      </c>
      <c r="DJ33">
        <v>0.14684247566399611</v>
      </c>
      <c r="DK33">
        <v>1</v>
      </c>
      <c r="DL33">
        <v>2</v>
      </c>
      <c r="DM33">
        <v>2</v>
      </c>
      <c r="DN33" t="s">
        <v>351</v>
      </c>
      <c r="DO33">
        <v>3.2067199999999998</v>
      </c>
      <c r="DP33">
        <v>2.7393399999999999</v>
      </c>
      <c r="DQ33">
        <v>9.46549E-2</v>
      </c>
      <c r="DR33">
        <v>9.3263399999999996E-2</v>
      </c>
      <c r="DS33">
        <v>0.103737</v>
      </c>
      <c r="DT33">
        <v>9.3351400000000001E-2</v>
      </c>
      <c r="DU33">
        <v>27264.799999999999</v>
      </c>
      <c r="DV33">
        <v>30732.400000000001</v>
      </c>
      <c r="DW33">
        <v>28350.5</v>
      </c>
      <c r="DX33">
        <v>32510.3</v>
      </c>
      <c r="DY33">
        <v>35312.400000000001</v>
      </c>
      <c r="DZ33">
        <v>39344.1</v>
      </c>
      <c r="EA33">
        <v>41612.400000000001</v>
      </c>
      <c r="EB33">
        <v>46202.6</v>
      </c>
      <c r="EC33">
        <v>2.1417999999999999</v>
      </c>
      <c r="ED33">
        <v>1.7471000000000001</v>
      </c>
      <c r="EE33">
        <v>4.2065999999999999E-2</v>
      </c>
      <c r="EF33">
        <v>0</v>
      </c>
      <c r="EG33">
        <v>25.2898</v>
      </c>
      <c r="EH33">
        <v>999.9</v>
      </c>
      <c r="EI33">
        <v>47.3</v>
      </c>
      <c r="EJ33">
        <v>33</v>
      </c>
      <c r="EK33">
        <v>23.810199999999998</v>
      </c>
      <c r="EL33">
        <v>63.476399999999998</v>
      </c>
      <c r="EM33">
        <v>21.0016</v>
      </c>
      <c r="EN33">
        <v>1</v>
      </c>
      <c r="EO33">
        <v>-9.2235800000000007E-2</v>
      </c>
      <c r="EP33">
        <v>-0.43022300000000002</v>
      </c>
      <c r="EQ33">
        <v>20.2441</v>
      </c>
      <c r="ER33">
        <v>5.2288199999999998</v>
      </c>
      <c r="ES33">
        <v>12.0099</v>
      </c>
      <c r="ET33">
        <v>4.9897999999999998</v>
      </c>
      <c r="EU33">
        <v>3.3050000000000002</v>
      </c>
      <c r="EV33">
        <v>8613.7999999999993</v>
      </c>
      <c r="EW33">
        <v>9999</v>
      </c>
      <c r="EX33">
        <v>555.9</v>
      </c>
      <c r="EY33">
        <v>92.7</v>
      </c>
      <c r="EZ33">
        <v>1.85303</v>
      </c>
      <c r="FA33">
        <v>1.8615699999999999</v>
      </c>
      <c r="FB33">
        <v>1.8609100000000001</v>
      </c>
      <c r="FC33">
        <v>1.85697</v>
      </c>
      <c r="FD33">
        <v>1.8612299999999999</v>
      </c>
      <c r="FE33">
        <v>1.85741</v>
      </c>
      <c r="FF33">
        <v>1.85958</v>
      </c>
      <c r="FG33">
        <v>1.86249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-6.827</v>
      </c>
      <c r="FV33">
        <v>-1.3724000000000001</v>
      </c>
      <c r="FW33">
        <v>-5.3682227767986763</v>
      </c>
      <c r="FX33">
        <v>-4.0117494158234393E-3</v>
      </c>
      <c r="FY33">
        <v>1.087516141204025E-6</v>
      </c>
      <c r="FZ33">
        <v>-8.657206703991749E-11</v>
      </c>
      <c r="GA33">
        <v>-1.372340000000001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16.3</v>
      </c>
      <c r="GJ33">
        <v>16.3</v>
      </c>
      <c r="GK33">
        <v>1.01929</v>
      </c>
      <c r="GL33">
        <v>2.4011200000000001</v>
      </c>
      <c r="GM33">
        <v>1.5942400000000001</v>
      </c>
      <c r="GN33">
        <v>2.3083499999999999</v>
      </c>
      <c r="GO33">
        <v>1.40015</v>
      </c>
      <c r="GP33">
        <v>2.3974600000000001</v>
      </c>
      <c r="GQ33">
        <v>36.316499999999998</v>
      </c>
      <c r="GR33">
        <v>15.209</v>
      </c>
      <c r="GS33">
        <v>18</v>
      </c>
      <c r="GT33">
        <v>608.77599999999995</v>
      </c>
      <c r="GU33">
        <v>382.11099999999999</v>
      </c>
      <c r="GV33">
        <v>26.2378</v>
      </c>
      <c r="GW33">
        <v>26.041</v>
      </c>
      <c r="GX33">
        <v>30.000399999999999</v>
      </c>
      <c r="GY33">
        <v>25.757400000000001</v>
      </c>
      <c r="GZ33">
        <v>25.672499999999999</v>
      </c>
      <c r="HA33">
        <v>20.471499999999999</v>
      </c>
      <c r="HB33">
        <v>15</v>
      </c>
      <c r="HC33">
        <v>-30</v>
      </c>
      <c r="HD33">
        <v>26.243500000000001</v>
      </c>
      <c r="HE33">
        <v>401.52199999999999</v>
      </c>
      <c r="HF33">
        <v>0</v>
      </c>
      <c r="HG33">
        <v>104.09099999999999</v>
      </c>
      <c r="HH33">
        <v>102.389</v>
      </c>
    </row>
    <row r="34" spans="1:216" x14ac:dyDescent="0.2">
      <c r="A34">
        <v>16</v>
      </c>
      <c r="B34">
        <v>1690145959</v>
      </c>
      <c r="C34">
        <v>907.90000009536743</v>
      </c>
      <c r="D34" t="s">
        <v>383</v>
      </c>
      <c r="E34" t="s">
        <v>384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>
        <v>1690145959</v>
      </c>
      <c r="M34">
        <f t="shared" si="0"/>
        <v>1.191451279065465E-3</v>
      </c>
      <c r="N34">
        <f t="shared" si="1"/>
        <v>1.191451279065465</v>
      </c>
      <c r="O34">
        <f t="shared" si="2"/>
        <v>0.4134768024557432</v>
      </c>
      <c r="P34">
        <f t="shared" si="3"/>
        <v>399.988</v>
      </c>
      <c r="Q34">
        <f t="shared" si="4"/>
        <v>382.86367025881731</v>
      </c>
      <c r="R34">
        <f t="shared" si="5"/>
        <v>38.462150457080313</v>
      </c>
      <c r="S34">
        <f t="shared" si="6"/>
        <v>40.182445690463993</v>
      </c>
      <c r="T34">
        <f t="shared" si="7"/>
        <v>8.3318048708856965E-2</v>
      </c>
      <c r="U34">
        <f t="shared" si="8"/>
        <v>2.9304565074116362</v>
      </c>
      <c r="V34">
        <f t="shared" si="9"/>
        <v>8.2024060584255029E-2</v>
      </c>
      <c r="W34">
        <f t="shared" si="10"/>
        <v>5.1379623475947989E-2</v>
      </c>
      <c r="X34">
        <f t="shared" si="11"/>
        <v>8.2696905744268872</v>
      </c>
      <c r="Y34">
        <f t="shared" si="12"/>
        <v>26.381223814104679</v>
      </c>
      <c r="Z34">
        <f t="shared" si="13"/>
        <v>26.009799999999998</v>
      </c>
      <c r="AA34">
        <f t="shared" si="14"/>
        <v>3.3762156610101437</v>
      </c>
      <c r="AB34">
        <f t="shared" si="15"/>
        <v>55.803198260866672</v>
      </c>
      <c r="AC34">
        <f t="shared" si="16"/>
        <v>1.9557081661655999</v>
      </c>
      <c r="AD34">
        <f t="shared" si="17"/>
        <v>3.5046524699590331</v>
      </c>
      <c r="AE34">
        <f t="shared" si="18"/>
        <v>1.4205074948445437</v>
      </c>
      <c r="AF34">
        <f t="shared" si="19"/>
        <v>-52.543001406787006</v>
      </c>
      <c r="AG34">
        <f t="shared" si="20"/>
        <v>99.926632801441968</v>
      </c>
      <c r="AH34">
        <f t="shared" si="21"/>
        <v>7.3095595688274839</v>
      </c>
      <c r="AI34">
        <f t="shared" si="22"/>
        <v>62.962881537909333</v>
      </c>
      <c r="AJ34">
        <v>12</v>
      </c>
      <c r="AK34">
        <v>2</v>
      </c>
      <c r="AL34">
        <f t="shared" si="23"/>
        <v>1</v>
      </c>
      <c r="AM34">
        <f t="shared" si="24"/>
        <v>0</v>
      </c>
      <c r="AN34">
        <f t="shared" si="25"/>
        <v>52974.244025687542</v>
      </c>
      <c r="AO34">
        <f t="shared" si="26"/>
        <v>49.9938</v>
      </c>
      <c r="AP34">
        <f t="shared" si="27"/>
        <v>42.145403447889585</v>
      </c>
      <c r="AQ34">
        <f t="shared" si="28"/>
        <v>0.84301260252050425</v>
      </c>
      <c r="AR34">
        <f t="shared" si="29"/>
        <v>0.16541432286457294</v>
      </c>
      <c r="AS34">
        <v>1690145959</v>
      </c>
      <c r="AT34">
        <v>399.988</v>
      </c>
      <c r="AU34">
        <v>400.87799999999999</v>
      </c>
      <c r="AV34">
        <v>19.467700000000001</v>
      </c>
      <c r="AW34">
        <v>18.299499999999998</v>
      </c>
      <c r="AX34">
        <v>406.81400000000002</v>
      </c>
      <c r="AY34">
        <v>20.8401</v>
      </c>
      <c r="AZ34">
        <v>600.029</v>
      </c>
      <c r="BA34">
        <v>100.35899999999999</v>
      </c>
      <c r="BB34">
        <v>0.10012799999999999</v>
      </c>
      <c r="BC34">
        <v>26.642299999999999</v>
      </c>
      <c r="BD34">
        <v>26.009799999999998</v>
      </c>
      <c r="BE34">
        <v>999.9</v>
      </c>
      <c r="BF34">
        <v>0</v>
      </c>
      <c r="BG34">
        <v>0</v>
      </c>
      <c r="BH34">
        <v>9969.3799999999992</v>
      </c>
      <c r="BI34">
        <v>0</v>
      </c>
      <c r="BJ34">
        <v>827.16</v>
      </c>
      <c r="BK34">
        <v>-0.890656</v>
      </c>
      <c r="BL34">
        <v>407.92899999999997</v>
      </c>
      <c r="BM34">
        <v>408.351</v>
      </c>
      <c r="BN34">
        <v>1.16818</v>
      </c>
      <c r="BO34">
        <v>400.87799999999999</v>
      </c>
      <c r="BP34">
        <v>18.299499999999998</v>
      </c>
      <c r="BQ34">
        <v>1.9537599999999999</v>
      </c>
      <c r="BR34">
        <v>1.8365199999999999</v>
      </c>
      <c r="BS34">
        <v>17.0745</v>
      </c>
      <c r="BT34">
        <v>16.101099999999999</v>
      </c>
      <c r="BU34">
        <v>49.9938</v>
      </c>
      <c r="BV34">
        <v>0.89955600000000002</v>
      </c>
      <c r="BW34">
        <v>0.10044400000000001</v>
      </c>
      <c r="BX34">
        <v>0</v>
      </c>
      <c r="BY34">
        <v>2.7048999999999999</v>
      </c>
      <c r="BZ34">
        <v>0</v>
      </c>
      <c r="CA34">
        <v>8057.25</v>
      </c>
      <c r="CB34">
        <v>405.46199999999999</v>
      </c>
      <c r="CC34">
        <v>35.375</v>
      </c>
      <c r="CD34">
        <v>40.625</v>
      </c>
      <c r="CE34">
        <v>37.875</v>
      </c>
      <c r="CF34">
        <v>39.625</v>
      </c>
      <c r="CG34">
        <v>36.5</v>
      </c>
      <c r="CH34">
        <v>44.97</v>
      </c>
      <c r="CI34">
        <v>5.0199999999999996</v>
      </c>
      <c r="CJ34">
        <v>0</v>
      </c>
      <c r="CK34">
        <v>1690145976.4000001</v>
      </c>
      <c r="CL34">
        <v>0</v>
      </c>
      <c r="CM34">
        <v>1690144923.0999999</v>
      </c>
      <c r="CN34" t="s">
        <v>350</v>
      </c>
      <c r="CO34">
        <v>1690144920.0999999</v>
      </c>
      <c r="CP34">
        <v>1690144923.0999999</v>
      </c>
      <c r="CQ34">
        <v>22</v>
      </c>
      <c r="CR34">
        <v>0.104</v>
      </c>
      <c r="CS34">
        <v>-3.1E-2</v>
      </c>
      <c r="CT34">
        <v>-6.8730000000000002</v>
      </c>
      <c r="CU34">
        <v>-1.3720000000000001</v>
      </c>
      <c r="CV34">
        <v>415</v>
      </c>
      <c r="CW34">
        <v>18</v>
      </c>
      <c r="CX34">
        <v>0.13</v>
      </c>
      <c r="CY34">
        <v>0.03</v>
      </c>
      <c r="CZ34">
        <v>0.37621246041494583</v>
      </c>
      <c r="DA34">
        <v>1.6560189174086502E-2</v>
      </c>
      <c r="DB34">
        <v>3.2964804102311653E-2</v>
      </c>
      <c r="DC34">
        <v>1</v>
      </c>
      <c r="DD34">
        <v>400.92282926829267</v>
      </c>
      <c r="DE34">
        <v>-0.2216445993027677</v>
      </c>
      <c r="DF34">
        <v>4.0830346461276187E-2</v>
      </c>
      <c r="DG34">
        <v>-1</v>
      </c>
      <c r="DH34">
        <v>49.992673170731713</v>
      </c>
      <c r="DI34">
        <v>-2.3209139275233701E-2</v>
      </c>
      <c r="DJ34">
        <v>7.0626109399930026E-2</v>
      </c>
      <c r="DK34">
        <v>1</v>
      </c>
      <c r="DL34">
        <v>2</v>
      </c>
      <c r="DM34">
        <v>2</v>
      </c>
      <c r="DN34" t="s">
        <v>351</v>
      </c>
      <c r="DO34">
        <v>3.2067199999999998</v>
      </c>
      <c r="DP34">
        <v>2.7396699999999998</v>
      </c>
      <c r="DQ34">
        <v>9.4634099999999999E-2</v>
      </c>
      <c r="DR34">
        <v>9.3155100000000005E-2</v>
      </c>
      <c r="DS34">
        <v>0.103755</v>
      </c>
      <c r="DT34">
        <v>9.3427499999999997E-2</v>
      </c>
      <c r="DU34">
        <v>27263.4</v>
      </c>
      <c r="DV34">
        <v>30733.8</v>
      </c>
      <c r="DW34">
        <v>28348.6</v>
      </c>
      <c r="DX34">
        <v>32508.1</v>
      </c>
      <c r="DY34">
        <v>35309.800000000003</v>
      </c>
      <c r="DZ34">
        <v>39336.9</v>
      </c>
      <c r="EA34">
        <v>41610</v>
      </c>
      <c r="EB34">
        <v>46198.2</v>
      </c>
      <c r="EC34">
        <v>2.14147</v>
      </c>
      <c r="ED34">
        <v>1.7461800000000001</v>
      </c>
      <c r="EE34">
        <v>4.7721E-2</v>
      </c>
      <c r="EF34">
        <v>0</v>
      </c>
      <c r="EG34">
        <v>25.227599999999999</v>
      </c>
      <c r="EH34">
        <v>999.9</v>
      </c>
      <c r="EI34">
        <v>47.2</v>
      </c>
      <c r="EJ34">
        <v>33.1</v>
      </c>
      <c r="EK34">
        <v>23.895</v>
      </c>
      <c r="EL34">
        <v>63.256399999999999</v>
      </c>
      <c r="EM34">
        <v>20.833300000000001</v>
      </c>
      <c r="EN34">
        <v>1</v>
      </c>
      <c r="EO34">
        <v>-8.83969E-2</v>
      </c>
      <c r="EP34">
        <v>-0.623502</v>
      </c>
      <c r="EQ34">
        <v>20.243600000000001</v>
      </c>
      <c r="ER34">
        <v>5.2285199999999996</v>
      </c>
      <c r="ES34">
        <v>12.0099</v>
      </c>
      <c r="ET34">
        <v>4.9896500000000001</v>
      </c>
      <c r="EU34">
        <v>3.3050000000000002</v>
      </c>
      <c r="EV34">
        <v>8615.1</v>
      </c>
      <c r="EW34">
        <v>9999</v>
      </c>
      <c r="EX34">
        <v>555.9</v>
      </c>
      <c r="EY34">
        <v>92.7</v>
      </c>
      <c r="EZ34">
        <v>1.85303</v>
      </c>
      <c r="FA34">
        <v>1.8615699999999999</v>
      </c>
      <c r="FB34">
        <v>1.86087</v>
      </c>
      <c r="FC34">
        <v>1.8569800000000001</v>
      </c>
      <c r="FD34">
        <v>1.8612</v>
      </c>
      <c r="FE34">
        <v>1.85741</v>
      </c>
      <c r="FF34">
        <v>1.85958</v>
      </c>
      <c r="FG34">
        <v>1.8624799999999999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-6.8259999999999996</v>
      </c>
      <c r="FV34">
        <v>-1.3724000000000001</v>
      </c>
      <c r="FW34">
        <v>-5.3682227767986763</v>
      </c>
      <c r="FX34">
        <v>-4.0117494158234393E-3</v>
      </c>
      <c r="FY34">
        <v>1.087516141204025E-6</v>
      </c>
      <c r="FZ34">
        <v>-8.657206703991749E-11</v>
      </c>
      <c r="GA34">
        <v>-1.372340000000001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17.3</v>
      </c>
      <c r="GJ34">
        <v>17.3</v>
      </c>
      <c r="GK34">
        <v>1.01929</v>
      </c>
      <c r="GL34">
        <v>2.4035600000000001</v>
      </c>
      <c r="GM34">
        <v>1.5942400000000001</v>
      </c>
      <c r="GN34">
        <v>2.3095699999999999</v>
      </c>
      <c r="GO34">
        <v>1.40015</v>
      </c>
      <c r="GP34">
        <v>2.2802699999999998</v>
      </c>
      <c r="GQ34">
        <v>36.363500000000002</v>
      </c>
      <c r="GR34">
        <v>15.182700000000001</v>
      </c>
      <c r="GS34">
        <v>18</v>
      </c>
      <c r="GT34">
        <v>609.10900000000004</v>
      </c>
      <c r="GU34">
        <v>381.94600000000003</v>
      </c>
      <c r="GV34">
        <v>26.530999999999999</v>
      </c>
      <c r="GW34">
        <v>26.093699999999998</v>
      </c>
      <c r="GX34">
        <v>30.000399999999999</v>
      </c>
      <c r="GY34">
        <v>25.808800000000002</v>
      </c>
      <c r="GZ34">
        <v>25.7225</v>
      </c>
      <c r="HA34">
        <v>20.450700000000001</v>
      </c>
      <c r="HB34">
        <v>15</v>
      </c>
      <c r="HC34">
        <v>-30</v>
      </c>
      <c r="HD34">
        <v>26.526299999999999</v>
      </c>
      <c r="HE34">
        <v>400.91199999999998</v>
      </c>
      <c r="HF34">
        <v>0</v>
      </c>
      <c r="HG34">
        <v>104.08499999999999</v>
      </c>
      <c r="HH34">
        <v>102.38</v>
      </c>
    </row>
    <row r="35" spans="1:216" x14ac:dyDescent="0.2">
      <c r="A35">
        <v>17</v>
      </c>
      <c r="B35">
        <v>1690146019.5</v>
      </c>
      <c r="C35">
        <v>968.40000009536743</v>
      </c>
      <c r="D35" t="s">
        <v>385</v>
      </c>
      <c r="E35" t="s">
        <v>386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>
        <v>1690146019.5</v>
      </c>
      <c r="M35">
        <f t="shared" si="0"/>
        <v>1.1619587910272338E-3</v>
      </c>
      <c r="N35">
        <f t="shared" si="1"/>
        <v>1.1619587910272338</v>
      </c>
      <c r="O35">
        <f t="shared" si="2"/>
        <v>-0.75092908469472242</v>
      </c>
      <c r="P35">
        <f t="shared" si="3"/>
        <v>400.07400000000001</v>
      </c>
      <c r="Q35">
        <f t="shared" si="4"/>
        <v>405.71233747477578</v>
      </c>
      <c r="R35">
        <f t="shared" si="5"/>
        <v>40.757364100532691</v>
      </c>
      <c r="S35">
        <f t="shared" si="6"/>
        <v>40.1909436292908</v>
      </c>
      <c r="T35">
        <f t="shared" si="7"/>
        <v>8.1300990642343862E-2</v>
      </c>
      <c r="U35">
        <f t="shared" si="8"/>
        <v>2.9386832144080737</v>
      </c>
      <c r="V35">
        <f t="shared" si="9"/>
        <v>8.0071791449537716E-2</v>
      </c>
      <c r="W35">
        <f t="shared" si="10"/>
        <v>5.0153760164336592E-2</v>
      </c>
      <c r="X35">
        <f t="shared" si="11"/>
        <v>4.9454256848628768</v>
      </c>
      <c r="Y35">
        <f t="shared" si="12"/>
        <v>26.375403701833513</v>
      </c>
      <c r="Z35">
        <f t="shared" si="13"/>
        <v>26.0032</v>
      </c>
      <c r="AA35">
        <f t="shared" si="14"/>
        <v>3.3748974227761104</v>
      </c>
      <c r="AB35">
        <f t="shared" si="15"/>
        <v>55.787265215805789</v>
      </c>
      <c r="AC35">
        <f t="shared" si="16"/>
        <v>1.9557715996352798</v>
      </c>
      <c r="AD35">
        <f t="shared" si="17"/>
        <v>3.5057671174050768</v>
      </c>
      <c r="AE35">
        <f t="shared" si="18"/>
        <v>1.4191258231408306</v>
      </c>
      <c r="AF35">
        <f t="shared" si="19"/>
        <v>-51.242382684301006</v>
      </c>
      <c r="AG35">
        <f t="shared" si="20"/>
        <v>102.10832155385593</v>
      </c>
      <c r="AH35">
        <f t="shared" si="21"/>
        <v>7.4481944884002518</v>
      </c>
      <c r="AI35">
        <f t="shared" si="22"/>
        <v>63.259559042818054</v>
      </c>
      <c r="AJ35">
        <v>12</v>
      </c>
      <c r="AK35">
        <v>2</v>
      </c>
      <c r="AL35">
        <f t="shared" si="23"/>
        <v>1</v>
      </c>
      <c r="AM35">
        <f t="shared" si="24"/>
        <v>0</v>
      </c>
      <c r="AN35">
        <f t="shared" si="25"/>
        <v>53211.924269390227</v>
      </c>
      <c r="AO35">
        <f t="shared" si="26"/>
        <v>29.894600000000001</v>
      </c>
      <c r="AP35">
        <f t="shared" si="27"/>
        <v>25.201747691638797</v>
      </c>
      <c r="AQ35">
        <f t="shared" si="28"/>
        <v>0.84302006688963216</v>
      </c>
      <c r="AR35">
        <f t="shared" si="29"/>
        <v>0.16542872909698997</v>
      </c>
      <c r="AS35">
        <v>1690146019.5</v>
      </c>
      <c r="AT35">
        <v>400.07400000000001</v>
      </c>
      <c r="AU35">
        <v>399.78800000000001</v>
      </c>
      <c r="AV35">
        <v>19.468399999999999</v>
      </c>
      <c r="AW35">
        <v>18.3293</v>
      </c>
      <c r="AX35">
        <v>406.90100000000001</v>
      </c>
      <c r="AY35">
        <v>20.840800000000002</v>
      </c>
      <c r="AZ35">
        <v>600.125</v>
      </c>
      <c r="BA35">
        <v>100.35899999999999</v>
      </c>
      <c r="BB35">
        <v>9.9774199999999993E-2</v>
      </c>
      <c r="BC35">
        <v>26.6477</v>
      </c>
      <c r="BD35">
        <v>26.0032</v>
      </c>
      <c r="BE35">
        <v>999.9</v>
      </c>
      <c r="BF35">
        <v>0</v>
      </c>
      <c r="BG35">
        <v>0</v>
      </c>
      <c r="BH35">
        <v>10016.200000000001</v>
      </c>
      <c r="BI35">
        <v>0</v>
      </c>
      <c r="BJ35">
        <v>831.03599999999994</v>
      </c>
      <c r="BK35">
        <v>0.28674300000000003</v>
      </c>
      <c r="BL35">
        <v>408.01799999999997</v>
      </c>
      <c r="BM35">
        <v>407.25200000000001</v>
      </c>
      <c r="BN35">
        <v>1.1390800000000001</v>
      </c>
      <c r="BO35">
        <v>399.78800000000001</v>
      </c>
      <c r="BP35">
        <v>18.3293</v>
      </c>
      <c r="BQ35">
        <v>1.95384</v>
      </c>
      <c r="BR35">
        <v>1.83952</v>
      </c>
      <c r="BS35">
        <v>17.075099999999999</v>
      </c>
      <c r="BT35">
        <v>16.1267</v>
      </c>
      <c r="BU35">
        <v>29.894600000000001</v>
      </c>
      <c r="BV35">
        <v>0.89944800000000003</v>
      </c>
      <c r="BW35">
        <v>0.100552</v>
      </c>
      <c r="BX35">
        <v>0</v>
      </c>
      <c r="BY35">
        <v>2.3140000000000001</v>
      </c>
      <c r="BZ35">
        <v>0</v>
      </c>
      <c r="CA35">
        <v>7961.96</v>
      </c>
      <c r="CB35">
        <v>242.44499999999999</v>
      </c>
      <c r="CC35">
        <v>35.561999999999998</v>
      </c>
      <c r="CD35">
        <v>41.125</v>
      </c>
      <c r="CE35">
        <v>38.25</v>
      </c>
      <c r="CF35">
        <v>40.25</v>
      </c>
      <c r="CG35">
        <v>36.75</v>
      </c>
      <c r="CH35">
        <v>26.89</v>
      </c>
      <c r="CI35">
        <v>3.01</v>
      </c>
      <c r="CJ35">
        <v>0</v>
      </c>
      <c r="CK35">
        <v>1690146037</v>
      </c>
      <c r="CL35">
        <v>0</v>
      </c>
      <c r="CM35">
        <v>1690144923.0999999</v>
      </c>
      <c r="CN35" t="s">
        <v>350</v>
      </c>
      <c r="CO35">
        <v>1690144920.0999999</v>
      </c>
      <c r="CP35">
        <v>1690144923.0999999</v>
      </c>
      <c r="CQ35">
        <v>22</v>
      </c>
      <c r="CR35">
        <v>0.104</v>
      </c>
      <c r="CS35">
        <v>-3.1E-2</v>
      </c>
      <c r="CT35">
        <v>-6.8730000000000002</v>
      </c>
      <c r="CU35">
        <v>-1.3720000000000001</v>
      </c>
      <c r="CV35">
        <v>415</v>
      </c>
      <c r="CW35">
        <v>18</v>
      </c>
      <c r="CX35">
        <v>0.13</v>
      </c>
      <c r="CY35">
        <v>0.03</v>
      </c>
      <c r="CZ35">
        <v>-0.72613426543787785</v>
      </c>
      <c r="DA35">
        <v>0.18166927195197241</v>
      </c>
      <c r="DB35">
        <v>3.5603312000758822E-2</v>
      </c>
      <c r="DC35">
        <v>1</v>
      </c>
      <c r="DD35">
        <v>399.84482500000001</v>
      </c>
      <c r="DE35">
        <v>-8.212007504785318E-2</v>
      </c>
      <c r="DF35">
        <v>2.4069573635609569E-2</v>
      </c>
      <c r="DG35">
        <v>-1</v>
      </c>
      <c r="DH35">
        <v>30.002624390243898</v>
      </c>
      <c r="DI35">
        <v>0.15567378644939181</v>
      </c>
      <c r="DJ35">
        <v>0.15562581261300301</v>
      </c>
      <c r="DK35">
        <v>1</v>
      </c>
      <c r="DL35">
        <v>2</v>
      </c>
      <c r="DM35">
        <v>2</v>
      </c>
      <c r="DN35" t="s">
        <v>351</v>
      </c>
      <c r="DO35">
        <v>3.2068599999999998</v>
      </c>
      <c r="DP35">
        <v>2.7397200000000002</v>
      </c>
      <c r="DQ35">
        <v>9.4639100000000004E-2</v>
      </c>
      <c r="DR35">
        <v>9.2951400000000003E-2</v>
      </c>
      <c r="DS35">
        <v>0.10374700000000001</v>
      </c>
      <c r="DT35">
        <v>9.3526300000000007E-2</v>
      </c>
      <c r="DU35">
        <v>27261.3</v>
      </c>
      <c r="DV35">
        <v>30739.1</v>
      </c>
      <c r="DW35">
        <v>28346.7</v>
      </c>
      <c r="DX35">
        <v>32506.5</v>
      </c>
      <c r="DY35">
        <v>35307.4</v>
      </c>
      <c r="DZ35">
        <v>39330.400000000001</v>
      </c>
      <c r="EA35">
        <v>41606.699999999997</v>
      </c>
      <c r="EB35">
        <v>46195.6</v>
      </c>
      <c r="EC35">
        <v>2.1406499999999999</v>
      </c>
      <c r="ED35">
        <v>1.7458499999999999</v>
      </c>
      <c r="EE35">
        <v>4.4390600000000002E-2</v>
      </c>
      <c r="EF35">
        <v>0</v>
      </c>
      <c r="EG35">
        <v>25.275600000000001</v>
      </c>
      <c r="EH35">
        <v>999.9</v>
      </c>
      <c r="EI35">
        <v>47.2</v>
      </c>
      <c r="EJ35">
        <v>33.1</v>
      </c>
      <c r="EK35">
        <v>23.892600000000002</v>
      </c>
      <c r="EL35">
        <v>63.106400000000001</v>
      </c>
      <c r="EM35">
        <v>20.813300000000002</v>
      </c>
      <c r="EN35">
        <v>1</v>
      </c>
      <c r="EO35">
        <v>-8.5353200000000004E-2</v>
      </c>
      <c r="EP35">
        <v>-0.32308599999999998</v>
      </c>
      <c r="EQ35">
        <v>20.244700000000002</v>
      </c>
      <c r="ER35">
        <v>5.2285199999999996</v>
      </c>
      <c r="ES35">
        <v>12.0099</v>
      </c>
      <c r="ET35">
        <v>4.9897499999999999</v>
      </c>
      <c r="EU35">
        <v>3.3050000000000002</v>
      </c>
      <c r="EV35">
        <v>8616.5</v>
      </c>
      <c r="EW35">
        <v>9999</v>
      </c>
      <c r="EX35">
        <v>555.9</v>
      </c>
      <c r="EY35">
        <v>92.7</v>
      </c>
      <c r="EZ35">
        <v>1.8530199999999999</v>
      </c>
      <c r="FA35">
        <v>1.86151</v>
      </c>
      <c r="FB35">
        <v>1.86083</v>
      </c>
      <c r="FC35">
        <v>1.8569199999999999</v>
      </c>
      <c r="FD35">
        <v>1.8611500000000001</v>
      </c>
      <c r="FE35">
        <v>1.85737</v>
      </c>
      <c r="FF35">
        <v>1.8594999999999999</v>
      </c>
      <c r="FG35">
        <v>1.8624099999999999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-6.827</v>
      </c>
      <c r="FV35">
        <v>-1.3724000000000001</v>
      </c>
      <c r="FW35">
        <v>-5.3682227767986763</v>
      </c>
      <c r="FX35">
        <v>-4.0117494158234393E-3</v>
      </c>
      <c r="FY35">
        <v>1.087516141204025E-6</v>
      </c>
      <c r="FZ35">
        <v>-8.657206703991749E-11</v>
      </c>
      <c r="GA35">
        <v>-1.372340000000001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18.3</v>
      </c>
      <c r="GJ35">
        <v>18.3</v>
      </c>
      <c r="GK35">
        <v>1.01685</v>
      </c>
      <c r="GL35">
        <v>2.3986800000000001</v>
      </c>
      <c r="GM35">
        <v>1.5942400000000001</v>
      </c>
      <c r="GN35">
        <v>2.3095699999999999</v>
      </c>
      <c r="GO35">
        <v>1.39893</v>
      </c>
      <c r="GP35">
        <v>2.4133300000000002</v>
      </c>
      <c r="GQ35">
        <v>36.410699999999999</v>
      </c>
      <c r="GR35">
        <v>15.2003</v>
      </c>
      <c r="GS35">
        <v>18</v>
      </c>
      <c r="GT35">
        <v>609.01300000000003</v>
      </c>
      <c r="GU35">
        <v>382.10599999999999</v>
      </c>
      <c r="GV35">
        <v>26.2193</v>
      </c>
      <c r="GW35">
        <v>26.137499999999999</v>
      </c>
      <c r="GX35">
        <v>30.000399999999999</v>
      </c>
      <c r="GY35">
        <v>25.855399999999999</v>
      </c>
      <c r="GZ35">
        <v>25.770299999999999</v>
      </c>
      <c r="HA35">
        <v>20.405999999999999</v>
      </c>
      <c r="HB35">
        <v>15</v>
      </c>
      <c r="HC35">
        <v>-30</v>
      </c>
      <c r="HD35">
        <v>26.22</v>
      </c>
      <c r="HE35">
        <v>399.767</v>
      </c>
      <c r="HF35">
        <v>0</v>
      </c>
      <c r="HG35">
        <v>104.077</v>
      </c>
      <c r="HH35">
        <v>102.375</v>
      </c>
    </row>
    <row r="36" spans="1:216" x14ac:dyDescent="0.2">
      <c r="A36">
        <v>18</v>
      </c>
      <c r="B36">
        <v>1690146080</v>
      </c>
      <c r="C36">
        <v>1028.900000095367</v>
      </c>
      <c r="D36" t="s">
        <v>387</v>
      </c>
      <c r="E36" t="s">
        <v>388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t="s">
        <v>349</v>
      </c>
      <c r="L36">
        <v>1690146080</v>
      </c>
      <c r="M36">
        <f t="shared" si="0"/>
        <v>1.1547124953951876E-3</v>
      </c>
      <c r="N36">
        <f t="shared" si="1"/>
        <v>1.1547124953951875</v>
      </c>
      <c r="O36">
        <f t="shared" si="2"/>
        <v>-1.4322147946993933</v>
      </c>
      <c r="P36">
        <f t="shared" si="3"/>
        <v>400.07</v>
      </c>
      <c r="Q36">
        <f t="shared" si="4"/>
        <v>419.48133645651563</v>
      </c>
      <c r="R36">
        <f t="shared" si="5"/>
        <v>42.141803941932032</v>
      </c>
      <c r="S36">
        <f t="shared" si="6"/>
        <v>40.191708278293</v>
      </c>
      <c r="T36">
        <f t="shared" si="7"/>
        <v>8.0072429200937711E-2</v>
      </c>
      <c r="U36">
        <f t="shared" si="8"/>
        <v>2.9420316815705818</v>
      </c>
      <c r="V36">
        <f t="shared" si="9"/>
        <v>7.8881140650371911E-2</v>
      </c>
      <c r="W36">
        <f t="shared" si="10"/>
        <v>4.9406268982855078E-2</v>
      </c>
      <c r="X36">
        <f t="shared" si="11"/>
        <v>3.2902438751885366</v>
      </c>
      <c r="Y36">
        <f t="shared" si="12"/>
        <v>26.414854336165803</v>
      </c>
      <c r="Z36">
        <f t="shared" si="13"/>
        <v>26.083200000000001</v>
      </c>
      <c r="AA36">
        <f t="shared" si="14"/>
        <v>3.3909064073505202</v>
      </c>
      <c r="AB36">
        <f t="shared" si="15"/>
        <v>55.737595019478846</v>
      </c>
      <c r="AC36">
        <f t="shared" si="16"/>
        <v>1.9594449844855599</v>
      </c>
      <c r="AD36">
        <f t="shared" si="17"/>
        <v>3.5154817566146956</v>
      </c>
      <c r="AE36">
        <f t="shared" si="18"/>
        <v>1.4314614228649603</v>
      </c>
      <c r="AF36">
        <f t="shared" si="19"/>
        <v>-50.922821046927773</v>
      </c>
      <c r="AG36">
        <f t="shared" si="20"/>
        <v>96.990511548293441</v>
      </c>
      <c r="AH36">
        <f t="shared" si="21"/>
        <v>7.0713261221639492</v>
      </c>
      <c r="AI36">
        <f t="shared" si="22"/>
        <v>56.429260498718151</v>
      </c>
      <c r="AJ36">
        <v>12</v>
      </c>
      <c r="AK36">
        <v>2</v>
      </c>
      <c r="AL36">
        <f t="shared" si="23"/>
        <v>1</v>
      </c>
      <c r="AM36">
        <f t="shared" si="24"/>
        <v>0</v>
      </c>
      <c r="AN36">
        <f t="shared" si="25"/>
        <v>53300.886695567242</v>
      </c>
      <c r="AO36">
        <f t="shared" si="26"/>
        <v>19.8935</v>
      </c>
      <c r="AP36">
        <f t="shared" si="27"/>
        <v>16.770250505279034</v>
      </c>
      <c r="AQ36">
        <f t="shared" si="28"/>
        <v>0.84300150829562592</v>
      </c>
      <c r="AR36">
        <f t="shared" si="29"/>
        <v>0.16539291101055806</v>
      </c>
      <c r="AS36">
        <v>1690146080</v>
      </c>
      <c r="AT36">
        <v>400.07</v>
      </c>
      <c r="AU36">
        <v>399.1</v>
      </c>
      <c r="AV36">
        <v>19.5044</v>
      </c>
      <c r="AW36">
        <v>18.372499999999999</v>
      </c>
      <c r="AX36">
        <v>406.89600000000002</v>
      </c>
      <c r="AY36">
        <v>20.876799999999999</v>
      </c>
      <c r="AZ36">
        <v>600.154</v>
      </c>
      <c r="BA36">
        <v>100.36199999999999</v>
      </c>
      <c r="BB36">
        <v>9.9689899999999998E-2</v>
      </c>
      <c r="BC36">
        <v>26.694700000000001</v>
      </c>
      <c r="BD36">
        <v>26.083200000000001</v>
      </c>
      <c r="BE36">
        <v>999.9</v>
      </c>
      <c r="BF36">
        <v>0</v>
      </c>
      <c r="BG36">
        <v>0</v>
      </c>
      <c r="BH36">
        <v>10035</v>
      </c>
      <c r="BI36">
        <v>0</v>
      </c>
      <c r="BJ36">
        <v>834.93</v>
      </c>
      <c r="BK36">
        <v>0.97006199999999998</v>
      </c>
      <c r="BL36">
        <v>408.02800000000002</v>
      </c>
      <c r="BM36">
        <v>406.57</v>
      </c>
      <c r="BN36">
        <v>1.13192</v>
      </c>
      <c r="BO36">
        <v>399.1</v>
      </c>
      <c r="BP36">
        <v>18.372499999999999</v>
      </c>
      <c r="BQ36">
        <v>1.9575100000000001</v>
      </c>
      <c r="BR36">
        <v>1.8439099999999999</v>
      </c>
      <c r="BS36">
        <v>17.104800000000001</v>
      </c>
      <c r="BT36">
        <v>16.164100000000001</v>
      </c>
      <c r="BU36">
        <v>19.8935</v>
      </c>
      <c r="BV36">
        <v>0.89997300000000002</v>
      </c>
      <c r="BW36">
        <v>0.100027</v>
      </c>
      <c r="BX36">
        <v>0</v>
      </c>
      <c r="BY36">
        <v>2.4127000000000001</v>
      </c>
      <c r="BZ36">
        <v>0</v>
      </c>
      <c r="CA36">
        <v>7921.35</v>
      </c>
      <c r="CB36">
        <v>161.36099999999999</v>
      </c>
      <c r="CC36">
        <v>35.811999999999998</v>
      </c>
      <c r="CD36">
        <v>41.5</v>
      </c>
      <c r="CE36">
        <v>38.5</v>
      </c>
      <c r="CF36">
        <v>40.75</v>
      </c>
      <c r="CG36">
        <v>37</v>
      </c>
      <c r="CH36">
        <v>17.899999999999999</v>
      </c>
      <c r="CI36">
        <v>1.99</v>
      </c>
      <c r="CJ36">
        <v>0</v>
      </c>
      <c r="CK36">
        <v>1690146097.5999999</v>
      </c>
      <c r="CL36">
        <v>0</v>
      </c>
      <c r="CM36">
        <v>1690144923.0999999</v>
      </c>
      <c r="CN36" t="s">
        <v>350</v>
      </c>
      <c r="CO36">
        <v>1690144920.0999999</v>
      </c>
      <c r="CP36">
        <v>1690144923.0999999</v>
      </c>
      <c r="CQ36">
        <v>22</v>
      </c>
      <c r="CR36">
        <v>0.104</v>
      </c>
      <c r="CS36">
        <v>-3.1E-2</v>
      </c>
      <c r="CT36">
        <v>-6.8730000000000002</v>
      </c>
      <c r="CU36">
        <v>-1.3720000000000001</v>
      </c>
      <c r="CV36">
        <v>415</v>
      </c>
      <c r="CW36">
        <v>18</v>
      </c>
      <c r="CX36">
        <v>0.13</v>
      </c>
      <c r="CY36">
        <v>0.03</v>
      </c>
      <c r="CZ36">
        <v>-1.3980190081812911</v>
      </c>
      <c r="DA36">
        <v>-0.46974086882145749</v>
      </c>
      <c r="DB36">
        <v>5.0852932413456488E-2</v>
      </c>
      <c r="DC36">
        <v>1</v>
      </c>
      <c r="DD36">
        <v>399.15748780487797</v>
      </c>
      <c r="DE36">
        <v>-0.5275818815321679</v>
      </c>
      <c r="DF36">
        <v>5.6708979781551941E-2</v>
      </c>
      <c r="DG36">
        <v>-1</v>
      </c>
      <c r="DH36">
        <v>19.971668292682931</v>
      </c>
      <c r="DI36">
        <v>4.6930237316471828E-2</v>
      </c>
      <c r="DJ36">
        <v>0.14947261016576879</v>
      </c>
      <c r="DK36">
        <v>1</v>
      </c>
      <c r="DL36">
        <v>2</v>
      </c>
      <c r="DM36">
        <v>2</v>
      </c>
      <c r="DN36" t="s">
        <v>351</v>
      </c>
      <c r="DO36">
        <v>3.2068400000000001</v>
      </c>
      <c r="DP36">
        <v>2.7397999999999998</v>
      </c>
      <c r="DQ36">
        <v>9.4627500000000003E-2</v>
      </c>
      <c r="DR36">
        <v>9.2817999999999998E-2</v>
      </c>
      <c r="DS36">
        <v>0.103864</v>
      </c>
      <c r="DT36">
        <v>9.3672599999999995E-2</v>
      </c>
      <c r="DU36">
        <v>27259.7</v>
      </c>
      <c r="DV36">
        <v>30741.4</v>
      </c>
      <c r="DW36">
        <v>28344.9</v>
      </c>
      <c r="DX36">
        <v>32504.5</v>
      </c>
      <c r="DY36">
        <v>35300.5</v>
      </c>
      <c r="DZ36">
        <v>39321</v>
      </c>
      <c r="EA36">
        <v>41604</v>
      </c>
      <c r="EB36">
        <v>46192.1</v>
      </c>
      <c r="EC36">
        <v>2.1396500000000001</v>
      </c>
      <c r="ED36">
        <v>1.7447999999999999</v>
      </c>
      <c r="EE36">
        <v>4.2319299999999997E-2</v>
      </c>
      <c r="EF36">
        <v>0</v>
      </c>
      <c r="EG36">
        <v>25.389700000000001</v>
      </c>
      <c r="EH36">
        <v>999.9</v>
      </c>
      <c r="EI36">
        <v>47.2</v>
      </c>
      <c r="EJ36">
        <v>33.200000000000003</v>
      </c>
      <c r="EK36">
        <v>24.03</v>
      </c>
      <c r="EL36">
        <v>63.0364</v>
      </c>
      <c r="EM36">
        <v>20.384599999999999</v>
      </c>
      <c r="EN36">
        <v>1</v>
      </c>
      <c r="EO36">
        <v>-8.00762E-2</v>
      </c>
      <c r="EP36">
        <v>0.31082199999999999</v>
      </c>
      <c r="EQ36">
        <v>20.244299999999999</v>
      </c>
      <c r="ER36">
        <v>5.2276199999999999</v>
      </c>
      <c r="ES36">
        <v>12.0099</v>
      </c>
      <c r="ET36">
        <v>4.9897499999999999</v>
      </c>
      <c r="EU36">
        <v>3.3050000000000002</v>
      </c>
      <c r="EV36">
        <v>8617.6</v>
      </c>
      <c r="EW36">
        <v>9999</v>
      </c>
      <c r="EX36">
        <v>555.9</v>
      </c>
      <c r="EY36">
        <v>92.7</v>
      </c>
      <c r="EZ36">
        <v>1.85303</v>
      </c>
      <c r="FA36">
        <v>1.8615699999999999</v>
      </c>
      <c r="FB36">
        <v>1.8609199999999999</v>
      </c>
      <c r="FC36">
        <v>1.8569899999999999</v>
      </c>
      <c r="FD36">
        <v>1.8612299999999999</v>
      </c>
      <c r="FE36">
        <v>1.85741</v>
      </c>
      <c r="FF36">
        <v>1.85958</v>
      </c>
      <c r="FG36">
        <v>1.86249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-6.8259999999999996</v>
      </c>
      <c r="FV36">
        <v>-1.3724000000000001</v>
      </c>
      <c r="FW36">
        <v>-5.3682227767986763</v>
      </c>
      <c r="FX36">
        <v>-4.0117494158234393E-3</v>
      </c>
      <c r="FY36">
        <v>1.087516141204025E-6</v>
      </c>
      <c r="FZ36">
        <v>-8.657206703991749E-11</v>
      </c>
      <c r="GA36">
        <v>-1.372340000000001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19.3</v>
      </c>
      <c r="GJ36">
        <v>19.3</v>
      </c>
      <c r="GK36">
        <v>1.01562</v>
      </c>
      <c r="GL36">
        <v>2.3950200000000001</v>
      </c>
      <c r="GM36">
        <v>1.5942400000000001</v>
      </c>
      <c r="GN36">
        <v>2.3095699999999999</v>
      </c>
      <c r="GO36">
        <v>1.39893</v>
      </c>
      <c r="GP36">
        <v>2.4072300000000002</v>
      </c>
      <c r="GQ36">
        <v>36.481400000000001</v>
      </c>
      <c r="GR36">
        <v>15.182700000000001</v>
      </c>
      <c r="GS36">
        <v>18</v>
      </c>
      <c r="GT36">
        <v>608.88800000000003</v>
      </c>
      <c r="GU36">
        <v>381.93700000000001</v>
      </c>
      <c r="GV36">
        <v>25.9389</v>
      </c>
      <c r="GW36">
        <v>26.191800000000001</v>
      </c>
      <c r="GX36">
        <v>30.000800000000002</v>
      </c>
      <c r="GY36">
        <v>25.911200000000001</v>
      </c>
      <c r="GZ36">
        <v>25.829699999999999</v>
      </c>
      <c r="HA36">
        <v>20.3781</v>
      </c>
      <c r="HB36">
        <v>15</v>
      </c>
      <c r="HC36">
        <v>-30</v>
      </c>
      <c r="HD36">
        <v>25.9102</v>
      </c>
      <c r="HE36">
        <v>399.02600000000001</v>
      </c>
      <c r="HF36">
        <v>0</v>
      </c>
      <c r="HG36">
        <v>104.071</v>
      </c>
      <c r="HH36">
        <v>102.36799999999999</v>
      </c>
    </row>
    <row r="37" spans="1:216" x14ac:dyDescent="0.2">
      <c r="A37">
        <v>19</v>
      </c>
      <c r="B37">
        <v>1690146140.5</v>
      </c>
      <c r="C37">
        <v>1089.400000095367</v>
      </c>
      <c r="D37" t="s">
        <v>389</v>
      </c>
      <c r="E37" t="s">
        <v>390</v>
      </c>
      <c r="F37" t="s">
        <v>344</v>
      </c>
      <c r="G37" t="s">
        <v>345</v>
      </c>
      <c r="H37" t="s">
        <v>346</v>
      </c>
      <c r="I37" t="s">
        <v>347</v>
      </c>
      <c r="J37" t="s">
        <v>348</v>
      </c>
      <c r="K37" t="s">
        <v>349</v>
      </c>
      <c r="L37">
        <v>1690146140.5</v>
      </c>
      <c r="M37">
        <f t="shared" si="0"/>
        <v>1.1119349108090965E-3</v>
      </c>
      <c r="N37">
        <f t="shared" si="1"/>
        <v>1.1119349108090966</v>
      </c>
      <c r="O37">
        <f t="shared" si="2"/>
        <v>-2.7825199459803542</v>
      </c>
      <c r="P37">
        <f t="shared" si="3"/>
        <v>400.20499999999998</v>
      </c>
      <c r="Q37">
        <f t="shared" si="4"/>
        <v>448.07561710431412</v>
      </c>
      <c r="R37">
        <f t="shared" si="5"/>
        <v>45.015551242681369</v>
      </c>
      <c r="S37">
        <f t="shared" si="6"/>
        <v>40.206268757719997</v>
      </c>
      <c r="T37">
        <f t="shared" si="7"/>
        <v>7.8216799324359335E-2</v>
      </c>
      <c r="U37">
        <f t="shared" si="8"/>
        <v>2.934061385751527</v>
      </c>
      <c r="V37">
        <f t="shared" si="9"/>
        <v>7.7076622559171651E-2</v>
      </c>
      <c r="W37">
        <f t="shared" si="10"/>
        <v>4.827394484562867E-2</v>
      </c>
      <c r="X37">
        <f t="shared" si="11"/>
        <v>0</v>
      </c>
      <c r="Y37">
        <f t="shared" si="12"/>
        <v>26.280953373034883</v>
      </c>
      <c r="Z37">
        <f t="shared" si="13"/>
        <v>25.9831</v>
      </c>
      <c r="AA37">
        <f t="shared" si="14"/>
        <v>3.3708855569729623</v>
      </c>
      <c r="AB37">
        <f t="shared" si="15"/>
        <v>56.165180930157192</v>
      </c>
      <c r="AC37">
        <f t="shared" si="16"/>
        <v>1.960005997748</v>
      </c>
      <c r="AD37">
        <f t="shared" si="17"/>
        <v>3.489717232791107</v>
      </c>
      <c r="AE37">
        <f t="shared" si="18"/>
        <v>1.4108795592249623</v>
      </c>
      <c r="AF37">
        <f t="shared" si="19"/>
        <v>-49.036329566681154</v>
      </c>
      <c r="AG37">
        <f t="shared" si="20"/>
        <v>92.804861595380999</v>
      </c>
      <c r="AH37">
        <f t="shared" si="21"/>
        <v>6.776895480255936</v>
      </c>
      <c r="AI37">
        <f t="shared" si="22"/>
        <v>50.545427508955783</v>
      </c>
      <c r="AJ37">
        <v>12</v>
      </c>
      <c r="AK37">
        <v>2</v>
      </c>
      <c r="AL37">
        <f t="shared" si="23"/>
        <v>1</v>
      </c>
      <c r="AM37">
        <f t="shared" si="24"/>
        <v>0</v>
      </c>
      <c r="AN37">
        <f t="shared" si="25"/>
        <v>53091.713069362209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1690146140.5</v>
      </c>
      <c r="AT37">
        <v>400.20499999999998</v>
      </c>
      <c r="AU37">
        <v>397.86799999999999</v>
      </c>
      <c r="AV37">
        <v>19.509499999999999</v>
      </c>
      <c r="AW37">
        <v>18.419499999999999</v>
      </c>
      <c r="AX37">
        <v>407.03199999999998</v>
      </c>
      <c r="AY37">
        <v>20.881799999999998</v>
      </c>
      <c r="AZ37">
        <v>600.13300000000004</v>
      </c>
      <c r="BA37">
        <v>100.364</v>
      </c>
      <c r="BB37">
        <v>0.100184</v>
      </c>
      <c r="BC37">
        <v>26.569800000000001</v>
      </c>
      <c r="BD37">
        <v>25.9831</v>
      </c>
      <c r="BE37">
        <v>999.9</v>
      </c>
      <c r="BF37">
        <v>0</v>
      </c>
      <c r="BG37">
        <v>0</v>
      </c>
      <c r="BH37">
        <v>9989.3799999999992</v>
      </c>
      <c r="BI37">
        <v>0</v>
      </c>
      <c r="BJ37">
        <v>849.10299999999995</v>
      </c>
      <c r="BK37">
        <v>2.3371</v>
      </c>
      <c r="BL37">
        <v>408.16800000000001</v>
      </c>
      <c r="BM37">
        <v>405.334</v>
      </c>
      <c r="BN37">
        <v>1.08996</v>
      </c>
      <c r="BO37">
        <v>397.86799999999999</v>
      </c>
      <c r="BP37">
        <v>18.419499999999999</v>
      </c>
      <c r="BQ37">
        <v>1.9580599999999999</v>
      </c>
      <c r="BR37">
        <v>1.84867</v>
      </c>
      <c r="BS37">
        <v>17.109200000000001</v>
      </c>
      <c r="BT37">
        <v>16.204499999999999</v>
      </c>
      <c r="BU37">
        <v>0</v>
      </c>
      <c r="BV37">
        <v>0</v>
      </c>
      <c r="BW37">
        <v>0</v>
      </c>
      <c r="BX37">
        <v>0</v>
      </c>
      <c r="BY37">
        <v>2.76</v>
      </c>
      <c r="BZ37">
        <v>0</v>
      </c>
      <c r="CA37">
        <v>7964.44</v>
      </c>
      <c r="CB37">
        <v>8.4600000000000009</v>
      </c>
      <c r="CC37">
        <v>36</v>
      </c>
      <c r="CD37">
        <v>41.811999999999998</v>
      </c>
      <c r="CE37">
        <v>38.75</v>
      </c>
      <c r="CF37">
        <v>41.186999999999998</v>
      </c>
      <c r="CG37">
        <v>37.186999999999998</v>
      </c>
      <c r="CH37">
        <v>0</v>
      </c>
      <c r="CI37">
        <v>0</v>
      </c>
      <c r="CJ37">
        <v>0</v>
      </c>
      <c r="CK37">
        <v>1690146157.5999999</v>
      </c>
      <c r="CL37">
        <v>0</v>
      </c>
      <c r="CM37">
        <v>1690144923.0999999</v>
      </c>
      <c r="CN37" t="s">
        <v>350</v>
      </c>
      <c r="CO37">
        <v>1690144920.0999999</v>
      </c>
      <c r="CP37">
        <v>1690144923.0999999</v>
      </c>
      <c r="CQ37">
        <v>22</v>
      </c>
      <c r="CR37">
        <v>0.104</v>
      </c>
      <c r="CS37">
        <v>-3.1E-2</v>
      </c>
      <c r="CT37">
        <v>-6.8730000000000002</v>
      </c>
      <c r="CU37">
        <v>-1.3720000000000001</v>
      </c>
      <c r="CV37">
        <v>415</v>
      </c>
      <c r="CW37">
        <v>18</v>
      </c>
      <c r="CX37">
        <v>0.13</v>
      </c>
      <c r="CY37">
        <v>0.03</v>
      </c>
      <c r="CZ37">
        <v>-2.639833716020854</v>
      </c>
      <c r="DA37">
        <v>-0.69308622087301575</v>
      </c>
      <c r="DB37">
        <v>7.5487684622844234E-2</v>
      </c>
      <c r="DC37">
        <v>1</v>
      </c>
      <c r="DD37">
        <v>398.00097499999998</v>
      </c>
      <c r="DE37">
        <v>-0.69860037523528506</v>
      </c>
      <c r="DF37">
        <v>7.1165120494524087E-2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351</v>
      </c>
      <c r="DO37">
        <v>3.20668</v>
      </c>
      <c r="DP37">
        <v>2.7399</v>
      </c>
      <c r="DQ37">
        <v>9.4636300000000007E-2</v>
      </c>
      <c r="DR37">
        <v>9.2584700000000006E-2</v>
      </c>
      <c r="DS37">
        <v>0.103867</v>
      </c>
      <c r="DT37">
        <v>9.3829700000000002E-2</v>
      </c>
      <c r="DU37">
        <v>27256</v>
      </c>
      <c r="DV37">
        <v>30745.5</v>
      </c>
      <c r="DW37">
        <v>28341.599999999999</v>
      </c>
      <c r="DX37">
        <v>32500.799999999999</v>
      </c>
      <c r="DY37">
        <v>35296.199999999997</v>
      </c>
      <c r="DZ37">
        <v>39308.300000000003</v>
      </c>
      <c r="EA37">
        <v>41598.9</v>
      </c>
      <c r="EB37">
        <v>46185.3</v>
      </c>
      <c r="EC37">
        <v>2.1393499999999999</v>
      </c>
      <c r="ED37">
        <v>1.7432799999999999</v>
      </c>
      <c r="EE37">
        <v>2.88524E-2</v>
      </c>
      <c r="EF37">
        <v>0</v>
      </c>
      <c r="EG37">
        <v>25.510300000000001</v>
      </c>
      <c r="EH37">
        <v>999.9</v>
      </c>
      <c r="EI37">
        <v>47.1</v>
      </c>
      <c r="EJ37">
        <v>33.200000000000003</v>
      </c>
      <c r="EK37">
        <v>23.9772</v>
      </c>
      <c r="EL37">
        <v>63.276400000000002</v>
      </c>
      <c r="EM37">
        <v>20.416699999999999</v>
      </c>
      <c r="EN37">
        <v>1</v>
      </c>
      <c r="EO37">
        <v>-7.3005600000000004E-2</v>
      </c>
      <c r="EP37">
        <v>0.25934099999999999</v>
      </c>
      <c r="EQ37">
        <v>20.244900000000001</v>
      </c>
      <c r="ER37">
        <v>5.2246300000000003</v>
      </c>
      <c r="ES37">
        <v>12.0099</v>
      </c>
      <c r="ET37">
        <v>4.9896000000000003</v>
      </c>
      <c r="EU37">
        <v>3.3050000000000002</v>
      </c>
      <c r="EV37">
        <v>8619</v>
      </c>
      <c r="EW37">
        <v>9999</v>
      </c>
      <c r="EX37">
        <v>555.9</v>
      </c>
      <c r="EY37">
        <v>92.7</v>
      </c>
      <c r="EZ37">
        <v>1.85304</v>
      </c>
      <c r="FA37">
        <v>1.8615699999999999</v>
      </c>
      <c r="FB37">
        <v>1.8609599999999999</v>
      </c>
      <c r="FC37">
        <v>1.8569899999999999</v>
      </c>
      <c r="FD37">
        <v>1.8612599999999999</v>
      </c>
      <c r="FE37">
        <v>1.8574299999999999</v>
      </c>
      <c r="FF37">
        <v>1.8595900000000001</v>
      </c>
      <c r="FG37">
        <v>1.86249</v>
      </c>
      <c r="FH37">
        <v>0</v>
      </c>
      <c r="FI37">
        <v>0</v>
      </c>
      <c r="FJ37">
        <v>0</v>
      </c>
      <c r="FK37">
        <v>0</v>
      </c>
      <c r="FL37" t="s">
        <v>352</v>
      </c>
      <c r="FM37" t="s">
        <v>353</v>
      </c>
      <c r="FN37" t="s">
        <v>354</v>
      </c>
      <c r="FO37" t="s">
        <v>354</v>
      </c>
      <c r="FP37" t="s">
        <v>354</v>
      </c>
      <c r="FQ37" t="s">
        <v>354</v>
      </c>
      <c r="FR37">
        <v>0</v>
      </c>
      <c r="FS37">
        <v>100</v>
      </c>
      <c r="FT37">
        <v>100</v>
      </c>
      <c r="FU37">
        <v>-6.827</v>
      </c>
      <c r="FV37">
        <v>-1.3723000000000001</v>
      </c>
      <c r="FW37">
        <v>-5.3682227767986763</v>
      </c>
      <c r="FX37">
        <v>-4.0117494158234393E-3</v>
      </c>
      <c r="FY37">
        <v>1.087516141204025E-6</v>
      </c>
      <c r="FZ37">
        <v>-8.657206703991749E-11</v>
      </c>
      <c r="GA37">
        <v>-1.372340000000001</v>
      </c>
      <c r="GB37">
        <v>0</v>
      </c>
      <c r="GC37">
        <v>0</v>
      </c>
      <c r="GD37">
        <v>0</v>
      </c>
      <c r="GE37">
        <v>4</v>
      </c>
      <c r="GF37">
        <v>2094</v>
      </c>
      <c r="GG37">
        <v>-1</v>
      </c>
      <c r="GH37">
        <v>-1</v>
      </c>
      <c r="GI37">
        <v>20.3</v>
      </c>
      <c r="GJ37">
        <v>20.3</v>
      </c>
      <c r="GK37">
        <v>1.01196</v>
      </c>
      <c r="GL37">
        <v>2.4011200000000001</v>
      </c>
      <c r="GM37">
        <v>1.5942400000000001</v>
      </c>
      <c r="GN37">
        <v>2.3095699999999999</v>
      </c>
      <c r="GO37">
        <v>1.40015</v>
      </c>
      <c r="GP37">
        <v>2.3046899999999999</v>
      </c>
      <c r="GQ37">
        <v>36.575899999999997</v>
      </c>
      <c r="GR37">
        <v>15.173999999999999</v>
      </c>
      <c r="GS37">
        <v>18</v>
      </c>
      <c r="GT37">
        <v>609.47799999999995</v>
      </c>
      <c r="GU37">
        <v>381.589</v>
      </c>
      <c r="GV37">
        <v>25.5123</v>
      </c>
      <c r="GW37">
        <v>26.273900000000001</v>
      </c>
      <c r="GX37">
        <v>30.000499999999999</v>
      </c>
      <c r="GY37">
        <v>25.984200000000001</v>
      </c>
      <c r="GZ37">
        <v>25.902000000000001</v>
      </c>
      <c r="HA37">
        <v>20.3216</v>
      </c>
      <c r="HB37">
        <v>15</v>
      </c>
      <c r="HC37">
        <v>-30</v>
      </c>
      <c r="HD37">
        <v>25.516400000000001</v>
      </c>
      <c r="HE37">
        <v>397.57100000000003</v>
      </c>
      <c r="HF37">
        <v>0</v>
      </c>
      <c r="HG37">
        <v>104.05800000000001</v>
      </c>
      <c r="HH37">
        <v>102.354</v>
      </c>
    </row>
    <row r="38" spans="1:216" x14ac:dyDescent="0.2">
      <c r="A38">
        <v>20</v>
      </c>
      <c r="B38">
        <v>1690146201</v>
      </c>
      <c r="C38">
        <v>1149.900000095367</v>
      </c>
      <c r="D38" t="s">
        <v>391</v>
      </c>
      <c r="E38" t="s">
        <v>392</v>
      </c>
      <c r="F38" t="s">
        <v>344</v>
      </c>
      <c r="G38" t="s">
        <v>345</v>
      </c>
      <c r="H38" t="s">
        <v>346</v>
      </c>
      <c r="I38" t="s">
        <v>347</v>
      </c>
      <c r="J38" t="s">
        <v>348</v>
      </c>
      <c r="K38" t="s">
        <v>349</v>
      </c>
      <c r="L38">
        <v>1690146201</v>
      </c>
      <c r="M38">
        <f t="shared" si="0"/>
        <v>1.0559462715261164E-3</v>
      </c>
      <c r="N38">
        <f t="shared" si="1"/>
        <v>1.0559462715261163</v>
      </c>
      <c r="O38">
        <f t="shared" si="2"/>
        <v>7.2406739626810239</v>
      </c>
      <c r="P38">
        <f t="shared" si="3"/>
        <v>399.35399999999998</v>
      </c>
      <c r="Q38">
        <f t="shared" si="4"/>
        <v>231.4738665043576</v>
      </c>
      <c r="R38">
        <f t="shared" si="5"/>
        <v>23.255348445954219</v>
      </c>
      <c r="S38">
        <f t="shared" si="6"/>
        <v>40.121662818946199</v>
      </c>
      <c r="T38">
        <f t="shared" si="7"/>
        <v>7.3033096690670152E-2</v>
      </c>
      <c r="U38">
        <f t="shared" si="8"/>
        <v>2.9447460028173218</v>
      </c>
      <c r="V38">
        <f t="shared" si="9"/>
        <v>7.2041560138937935E-2</v>
      </c>
      <c r="W38">
        <f t="shared" si="10"/>
        <v>4.5113939164711479E-2</v>
      </c>
      <c r="X38">
        <f t="shared" si="11"/>
        <v>297.71476799999999</v>
      </c>
      <c r="Y38">
        <f t="shared" si="12"/>
        <v>27.949567389710467</v>
      </c>
      <c r="Z38">
        <f t="shared" si="13"/>
        <v>26.093399999999999</v>
      </c>
      <c r="AA38">
        <f t="shared" si="14"/>
        <v>3.3929523123084113</v>
      </c>
      <c r="AB38">
        <f t="shared" si="15"/>
        <v>56.46778664084372</v>
      </c>
      <c r="AC38">
        <f t="shared" si="16"/>
        <v>1.9595973329015002</v>
      </c>
      <c r="AD38">
        <f t="shared" si="17"/>
        <v>3.4702924436639839</v>
      </c>
      <c r="AE38">
        <f t="shared" si="18"/>
        <v>1.4333549794069111</v>
      </c>
      <c r="AF38">
        <f t="shared" si="19"/>
        <v>-46.567230574301732</v>
      </c>
      <c r="AG38">
        <f t="shared" si="20"/>
        <v>60.597602820534185</v>
      </c>
      <c r="AH38">
        <f t="shared" si="21"/>
        <v>4.4093094088222076</v>
      </c>
      <c r="AI38">
        <f t="shared" si="22"/>
        <v>316.15444965505463</v>
      </c>
      <c r="AJ38">
        <v>12</v>
      </c>
      <c r="AK38">
        <v>2</v>
      </c>
      <c r="AL38">
        <f t="shared" si="23"/>
        <v>1</v>
      </c>
      <c r="AM38">
        <f t="shared" si="24"/>
        <v>0</v>
      </c>
      <c r="AN38">
        <f t="shared" si="25"/>
        <v>53419.020830316258</v>
      </c>
      <c r="AO38">
        <f t="shared" si="26"/>
        <v>1800.08</v>
      </c>
      <c r="AP38">
        <f t="shared" si="27"/>
        <v>1517.4671999999998</v>
      </c>
      <c r="AQ38">
        <f t="shared" si="28"/>
        <v>0.8429998666725923</v>
      </c>
      <c r="AR38">
        <f t="shared" si="29"/>
        <v>0.16538974267810319</v>
      </c>
      <c r="AS38">
        <v>1690146201</v>
      </c>
      <c r="AT38">
        <v>399.35399999999998</v>
      </c>
      <c r="AU38">
        <v>407.01600000000002</v>
      </c>
      <c r="AV38">
        <v>19.504999999999999</v>
      </c>
      <c r="AW38">
        <v>18.4697</v>
      </c>
      <c r="AX38">
        <v>406.178</v>
      </c>
      <c r="AY38">
        <v>20.877300000000002</v>
      </c>
      <c r="AZ38">
        <v>600.029</v>
      </c>
      <c r="BA38">
        <v>100.367</v>
      </c>
      <c r="BB38">
        <v>9.9410299999999993E-2</v>
      </c>
      <c r="BC38">
        <v>26.475100000000001</v>
      </c>
      <c r="BD38">
        <v>26.093399999999999</v>
      </c>
      <c r="BE38">
        <v>999.9</v>
      </c>
      <c r="BF38">
        <v>0</v>
      </c>
      <c r="BG38">
        <v>0</v>
      </c>
      <c r="BH38">
        <v>10050</v>
      </c>
      <c r="BI38">
        <v>0</v>
      </c>
      <c r="BJ38">
        <v>864.49300000000005</v>
      </c>
      <c r="BK38">
        <v>-7.6623799999999997</v>
      </c>
      <c r="BL38">
        <v>407.298</v>
      </c>
      <c r="BM38">
        <v>414.67500000000001</v>
      </c>
      <c r="BN38">
        <v>1.0353000000000001</v>
      </c>
      <c r="BO38">
        <v>407.01600000000002</v>
      </c>
      <c r="BP38">
        <v>18.4697</v>
      </c>
      <c r="BQ38">
        <v>1.95766</v>
      </c>
      <c r="BR38">
        <v>1.85375</v>
      </c>
      <c r="BS38">
        <v>17.106000000000002</v>
      </c>
      <c r="BT38">
        <v>16.247599999999998</v>
      </c>
      <c r="BU38">
        <v>1800.08</v>
      </c>
      <c r="BV38">
        <v>0.90000599999999997</v>
      </c>
      <c r="BW38">
        <v>9.9993899999999997E-2</v>
      </c>
      <c r="BX38">
        <v>0</v>
      </c>
      <c r="BY38">
        <v>2.4171</v>
      </c>
      <c r="BZ38">
        <v>0</v>
      </c>
      <c r="CA38">
        <v>21231.9</v>
      </c>
      <c r="CB38">
        <v>14601</v>
      </c>
      <c r="CC38">
        <v>37.436999999999998</v>
      </c>
      <c r="CD38">
        <v>41.436999999999998</v>
      </c>
      <c r="CE38">
        <v>38.625</v>
      </c>
      <c r="CF38">
        <v>40.625</v>
      </c>
      <c r="CG38">
        <v>37.561999999999998</v>
      </c>
      <c r="CH38">
        <v>1620.08</v>
      </c>
      <c r="CI38">
        <v>180</v>
      </c>
      <c r="CJ38">
        <v>0</v>
      </c>
      <c r="CK38">
        <v>1690146218.3</v>
      </c>
      <c r="CL38">
        <v>0</v>
      </c>
      <c r="CM38">
        <v>1690144923.0999999</v>
      </c>
      <c r="CN38" t="s">
        <v>350</v>
      </c>
      <c r="CO38">
        <v>1690144920.0999999</v>
      </c>
      <c r="CP38">
        <v>1690144923.0999999</v>
      </c>
      <c r="CQ38">
        <v>22</v>
      </c>
      <c r="CR38">
        <v>0.104</v>
      </c>
      <c r="CS38">
        <v>-3.1E-2</v>
      </c>
      <c r="CT38">
        <v>-6.8730000000000002</v>
      </c>
      <c r="CU38">
        <v>-1.3720000000000001</v>
      </c>
      <c r="CV38">
        <v>415</v>
      </c>
      <c r="CW38">
        <v>18</v>
      </c>
      <c r="CX38">
        <v>0.13</v>
      </c>
      <c r="CY38">
        <v>0.03</v>
      </c>
      <c r="CZ38">
        <v>7.0862705990348758</v>
      </c>
      <c r="DA38">
        <v>1.1187409648761879</v>
      </c>
      <c r="DB38">
        <v>0.13807510751870741</v>
      </c>
      <c r="DC38">
        <v>1</v>
      </c>
      <c r="DD38">
        <v>406.47282499999989</v>
      </c>
      <c r="DE38">
        <v>3.5070506566596622</v>
      </c>
      <c r="DF38">
        <v>0.35272658586361311</v>
      </c>
      <c r="DG38">
        <v>-1</v>
      </c>
      <c r="DH38">
        <v>1800.0135</v>
      </c>
      <c r="DI38">
        <v>0.39456953632713082</v>
      </c>
      <c r="DJ38">
        <v>0.1154458747639145</v>
      </c>
      <c r="DK38">
        <v>1</v>
      </c>
      <c r="DL38">
        <v>2</v>
      </c>
      <c r="DM38">
        <v>2</v>
      </c>
      <c r="DN38" t="s">
        <v>351</v>
      </c>
      <c r="DO38">
        <v>3.2063000000000001</v>
      </c>
      <c r="DP38">
        <v>2.7396400000000001</v>
      </c>
      <c r="DQ38">
        <v>9.4469600000000001E-2</v>
      </c>
      <c r="DR38">
        <v>9.4188300000000003E-2</v>
      </c>
      <c r="DS38">
        <v>0.103835</v>
      </c>
      <c r="DT38">
        <v>9.3997999999999998E-2</v>
      </c>
      <c r="DU38">
        <v>27256.2</v>
      </c>
      <c r="DV38">
        <v>30685.200000000001</v>
      </c>
      <c r="DW38">
        <v>28336.9</v>
      </c>
      <c r="DX38">
        <v>32494.799999999999</v>
      </c>
      <c r="DY38">
        <v>35292.400000000001</v>
      </c>
      <c r="DZ38">
        <v>39292.9</v>
      </c>
      <c r="EA38">
        <v>41592.699999999997</v>
      </c>
      <c r="EB38">
        <v>46175.9</v>
      </c>
      <c r="EC38">
        <v>2.1379199999999998</v>
      </c>
      <c r="ED38">
        <v>1.7421</v>
      </c>
      <c r="EE38">
        <v>3.4458900000000001E-2</v>
      </c>
      <c r="EF38">
        <v>0</v>
      </c>
      <c r="EG38">
        <v>25.5288</v>
      </c>
      <c r="EH38">
        <v>999.9</v>
      </c>
      <c r="EI38">
        <v>47.1</v>
      </c>
      <c r="EJ38">
        <v>33.299999999999997</v>
      </c>
      <c r="EK38">
        <v>24.110299999999999</v>
      </c>
      <c r="EL38">
        <v>63.7164</v>
      </c>
      <c r="EM38">
        <v>20.416699999999999</v>
      </c>
      <c r="EN38">
        <v>1</v>
      </c>
      <c r="EO38">
        <v>-4.7233200000000003E-2</v>
      </c>
      <c r="EP38">
        <v>4.6056699999999999</v>
      </c>
      <c r="EQ38">
        <v>20.160499999999999</v>
      </c>
      <c r="ER38">
        <v>5.2286700000000002</v>
      </c>
      <c r="ES38">
        <v>12.0108</v>
      </c>
      <c r="ET38">
        <v>4.9897499999999999</v>
      </c>
      <c r="EU38">
        <v>3.3050000000000002</v>
      </c>
      <c r="EV38">
        <v>8620.2999999999993</v>
      </c>
      <c r="EW38">
        <v>9999</v>
      </c>
      <c r="EX38">
        <v>555.9</v>
      </c>
      <c r="EY38">
        <v>92.7</v>
      </c>
      <c r="EZ38">
        <v>1.85303</v>
      </c>
      <c r="FA38">
        <v>1.8615299999999999</v>
      </c>
      <c r="FB38">
        <v>1.86084</v>
      </c>
      <c r="FC38">
        <v>1.8569899999999999</v>
      </c>
      <c r="FD38">
        <v>1.86117</v>
      </c>
      <c r="FE38">
        <v>1.8573599999999999</v>
      </c>
      <c r="FF38">
        <v>1.8595299999999999</v>
      </c>
      <c r="FG38">
        <v>1.8624799999999999</v>
      </c>
      <c r="FH38">
        <v>0</v>
      </c>
      <c r="FI38">
        <v>0</v>
      </c>
      <c r="FJ38">
        <v>0</v>
      </c>
      <c r="FK38">
        <v>0</v>
      </c>
      <c r="FL38" t="s">
        <v>352</v>
      </c>
      <c r="FM38" t="s">
        <v>353</v>
      </c>
      <c r="FN38" t="s">
        <v>354</v>
      </c>
      <c r="FO38" t="s">
        <v>354</v>
      </c>
      <c r="FP38" t="s">
        <v>354</v>
      </c>
      <c r="FQ38" t="s">
        <v>354</v>
      </c>
      <c r="FR38">
        <v>0</v>
      </c>
      <c r="FS38">
        <v>100</v>
      </c>
      <c r="FT38">
        <v>100</v>
      </c>
      <c r="FU38">
        <v>-6.8239999999999998</v>
      </c>
      <c r="FV38">
        <v>-1.3723000000000001</v>
      </c>
      <c r="FW38">
        <v>-5.3682227767986763</v>
      </c>
      <c r="FX38">
        <v>-4.0117494158234393E-3</v>
      </c>
      <c r="FY38">
        <v>1.087516141204025E-6</v>
      </c>
      <c r="FZ38">
        <v>-8.657206703991749E-11</v>
      </c>
      <c r="GA38">
        <v>-1.372340000000001</v>
      </c>
      <c r="GB38">
        <v>0</v>
      </c>
      <c r="GC38">
        <v>0</v>
      </c>
      <c r="GD38">
        <v>0</v>
      </c>
      <c r="GE38">
        <v>4</v>
      </c>
      <c r="GF38">
        <v>2094</v>
      </c>
      <c r="GG38">
        <v>-1</v>
      </c>
      <c r="GH38">
        <v>-1</v>
      </c>
      <c r="GI38">
        <v>21.3</v>
      </c>
      <c r="GJ38">
        <v>21.3</v>
      </c>
      <c r="GK38">
        <v>1.03149</v>
      </c>
      <c r="GL38">
        <v>2.3986800000000001</v>
      </c>
      <c r="GM38">
        <v>1.5942400000000001</v>
      </c>
      <c r="GN38">
        <v>2.3083499999999999</v>
      </c>
      <c r="GO38">
        <v>1.40015</v>
      </c>
      <c r="GP38">
        <v>2.2961399999999998</v>
      </c>
      <c r="GQ38">
        <v>36.6706</v>
      </c>
      <c r="GR38">
        <v>15.0602</v>
      </c>
      <c r="GS38">
        <v>18</v>
      </c>
      <c r="GT38">
        <v>609.25800000000004</v>
      </c>
      <c r="GU38">
        <v>381.44799999999998</v>
      </c>
      <c r="GV38">
        <v>21.808</v>
      </c>
      <c r="GW38">
        <v>26.363600000000002</v>
      </c>
      <c r="GX38">
        <v>29.999700000000001</v>
      </c>
      <c r="GY38">
        <v>26.060099999999998</v>
      </c>
      <c r="GZ38">
        <v>25.9756</v>
      </c>
      <c r="HA38">
        <v>20.7026</v>
      </c>
      <c r="HB38">
        <v>15</v>
      </c>
      <c r="HC38">
        <v>-30</v>
      </c>
      <c r="HD38">
        <v>21.731300000000001</v>
      </c>
      <c r="HE38">
        <v>407.11200000000002</v>
      </c>
      <c r="HF38">
        <v>0</v>
      </c>
      <c r="HG38">
        <v>104.042</v>
      </c>
      <c r="HH38">
        <v>102.334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2023-07-23T21:04:20Z</dcterms:created>
  <dcterms:modified xsi:type="dcterms:W3CDTF">2023-07-25T17:10:47Z</dcterms:modified>
</cp:coreProperties>
</file>