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F962DADA-57B0-5145-A95D-8221D1D97CFA}" xr6:coauthVersionLast="47" xr6:coauthVersionMax="47" xr10:uidLastSave="{00000000-0000-0000-0000-000000000000}"/>
  <bookViews>
    <workbookView xWindow="240" yWindow="760" windowWidth="19340" windowHeight="119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AD38" i="1"/>
  <c r="AC38" i="1"/>
  <c r="AB38" i="1" s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X36" i="1" s="1"/>
  <c r="AQ36" i="1"/>
  <c r="AP36" i="1" s="1"/>
  <c r="AO36" i="1"/>
  <c r="AN36" i="1"/>
  <c r="AL36" i="1"/>
  <c r="N36" i="1" s="1"/>
  <c r="M36" i="1" s="1"/>
  <c r="AD36" i="1"/>
  <c r="AC36" i="1"/>
  <c r="AB36" i="1"/>
  <c r="U36" i="1"/>
  <c r="S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S33" i="1"/>
  <c r="N33" i="1"/>
  <c r="M33" i="1" s="1"/>
  <c r="AF33" i="1" s="1"/>
  <c r="AR32" i="1"/>
  <c r="X32" i="1" s="1"/>
  <c r="AQ32" i="1"/>
  <c r="AP32" i="1" s="1"/>
  <c r="AO32" i="1"/>
  <c r="AN32" i="1"/>
  <c r="AL32" i="1"/>
  <c r="N32" i="1" s="1"/>
  <c r="M32" i="1" s="1"/>
  <c r="AD32" i="1"/>
  <c r="AC32" i="1"/>
  <c r="AB32" i="1"/>
  <c r="U32" i="1"/>
  <c r="S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 s="1"/>
  <c r="AD30" i="1"/>
  <c r="AC30" i="1"/>
  <c r="AB30" i="1" s="1"/>
  <c r="U30" i="1"/>
  <c r="AR29" i="1"/>
  <c r="AQ29" i="1"/>
  <c r="AO29" i="1"/>
  <c r="AP29" i="1" s="1"/>
  <c r="AN29" i="1"/>
  <c r="AL29" i="1" s="1"/>
  <c r="AD29" i="1"/>
  <c r="AC29" i="1"/>
  <c r="AB29" i="1" s="1"/>
  <c r="U29" i="1"/>
  <c r="AR28" i="1"/>
  <c r="X28" i="1" s="1"/>
  <c r="AQ28" i="1"/>
  <c r="AP28" i="1" s="1"/>
  <c r="AO28" i="1"/>
  <c r="AN28" i="1"/>
  <c r="AL28" i="1"/>
  <c r="N28" i="1" s="1"/>
  <c r="M28" i="1" s="1"/>
  <c r="AD28" i="1"/>
  <c r="AC28" i="1"/>
  <c r="AB28" i="1"/>
  <c r="U28" i="1"/>
  <c r="S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L26" i="1" s="1"/>
  <c r="AD26" i="1"/>
  <c r="AC26" i="1"/>
  <c r="AB26" i="1" s="1"/>
  <c r="U26" i="1"/>
  <c r="AR25" i="1"/>
  <c r="AQ25" i="1"/>
  <c r="AO25" i="1"/>
  <c r="AP25" i="1" s="1"/>
  <c r="AN25" i="1"/>
  <c r="AL25" i="1" s="1"/>
  <c r="AD25" i="1"/>
  <c r="AC25" i="1"/>
  <c r="AB25" i="1" s="1"/>
  <c r="U25" i="1"/>
  <c r="AR24" i="1"/>
  <c r="X24" i="1" s="1"/>
  <c r="AQ24" i="1"/>
  <c r="AP24" i="1" s="1"/>
  <c r="AO24" i="1"/>
  <c r="AN24" i="1"/>
  <c r="AL24" i="1"/>
  <c r="N24" i="1" s="1"/>
  <c r="M24" i="1" s="1"/>
  <c r="AD24" i="1"/>
  <c r="AC24" i="1"/>
  <c r="AB24" i="1"/>
  <c r="U24" i="1"/>
  <c r="S24" i="1"/>
  <c r="AR23" i="1"/>
  <c r="AQ23" i="1"/>
  <c r="AO23" i="1"/>
  <c r="AP23" i="1" s="1"/>
  <c r="AN23" i="1"/>
  <c r="AL23" i="1" s="1"/>
  <c r="AD23" i="1"/>
  <c r="AC23" i="1"/>
  <c r="AB23" i="1" s="1"/>
  <c r="U23" i="1"/>
  <c r="AR22" i="1"/>
  <c r="AQ22" i="1"/>
  <c r="AO22" i="1"/>
  <c r="AP22" i="1" s="1"/>
  <c r="AN22" i="1"/>
  <c r="AL22" i="1" s="1"/>
  <c r="AD22" i="1"/>
  <c r="AC22" i="1"/>
  <c r="AB22" i="1" s="1"/>
  <c r="U22" i="1"/>
  <c r="AR21" i="1"/>
  <c r="AQ21" i="1"/>
  <c r="AO21" i="1"/>
  <c r="AP21" i="1" s="1"/>
  <c r="AN21" i="1"/>
  <c r="AL21" i="1" s="1"/>
  <c r="AD21" i="1"/>
  <c r="AC21" i="1"/>
  <c r="AB21" i="1" s="1"/>
  <c r="U21" i="1"/>
  <c r="AR20" i="1"/>
  <c r="X20" i="1" s="1"/>
  <c r="AQ20" i="1"/>
  <c r="AP20" i="1" s="1"/>
  <c r="AO20" i="1"/>
  <c r="AN20" i="1"/>
  <c r="AL20" i="1"/>
  <c r="N20" i="1" s="1"/>
  <c r="M20" i="1" s="1"/>
  <c r="AD20" i="1"/>
  <c r="AC20" i="1"/>
  <c r="AB20" i="1"/>
  <c r="U20" i="1"/>
  <c r="S20" i="1"/>
  <c r="AR19" i="1"/>
  <c r="AQ19" i="1"/>
  <c r="AO19" i="1"/>
  <c r="AP19" i="1" s="1"/>
  <c r="AN19" i="1"/>
  <c r="AL19" i="1" s="1"/>
  <c r="AD19" i="1"/>
  <c r="AC19" i="1"/>
  <c r="AB19" i="1" s="1"/>
  <c r="U19" i="1"/>
  <c r="O19" i="1" l="1"/>
  <c r="S19" i="1"/>
  <c r="P19" i="1"/>
  <c r="N19" i="1"/>
  <c r="M19" i="1" s="1"/>
  <c r="AM19" i="1"/>
  <c r="P22" i="1"/>
  <c r="O22" i="1"/>
  <c r="N22" i="1"/>
  <c r="M22" i="1" s="1"/>
  <c r="S22" i="1"/>
  <c r="AM22" i="1"/>
  <c r="AF24" i="1"/>
  <c r="P25" i="1"/>
  <c r="S25" i="1"/>
  <c r="O25" i="1"/>
  <c r="N25" i="1"/>
  <c r="M25" i="1" s="1"/>
  <c r="AM25" i="1"/>
  <c r="AF20" i="1"/>
  <c r="P21" i="1"/>
  <c r="S21" i="1"/>
  <c r="O21" i="1"/>
  <c r="N21" i="1"/>
  <c r="M21" i="1" s="1"/>
  <c r="AM21" i="1"/>
  <c r="S35" i="1"/>
  <c r="P35" i="1"/>
  <c r="N35" i="1"/>
  <c r="M35" i="1" s="1"/>
  <c r="AM35" i="1"/>
  <c r="O35" i="1"/>
  <c r="Y32" i="1"/>
  <c r="Z32" i="1" s="1"/>
  <c r="AM34" i="1"/>
  <c r="P34" i="1"/>
  <c r="O34" i="1"/>
  <c r="N34" i="1"/>
  <c r="M34" i="1" s="1"/>
  <c r="S34" i="1"/>
  <c r="AF36" i="1"/>
  <c r="Y28" i="1"/>
  <c r="Z28" i="1" s="1"/>
  <c r="Y24" i="1"/>
  <c r="Z24" i="1" s="1"/>
  <c r="P38" i="1"/>
  <c r="O38" i="1"/>
  <c r="N38" i="1"/>
  <c r="M38" i="1" s="1"/>
  <c r="S38" i="1"/>
  <c r="AM38" i="1"/>
  <c r="Y20" i="1"/>
  <c r="Z20" i="1" s="1"/>
  <c r="O31" i="1"/>
  <c r="S31" i="1"/>
  <c r="P31" i="1"/>
  <c r="N31" i="1"/>
  <c r="M31" i="1" s="1"/>
  <c r="AM31" i="1"/>
  <c r="S27" i="1"/>
  <c r="P27" i="1"/>
  <c r="N27" i="1"/>
  <c r="M27" i="1" s="1"/>
  <c r="AM27" i="1"/>
  <c r="O27" i="1"/>
  <c r="P30" i="1"/>
  <c r="O30" i="1"/>
  <c r="N30" i="1"/>
  <c r="M30" i="1" s="1"/>
  <c r="S30" i="1"/>
  <c r="AM30" i="1"/>
  <c r="AF32" i="1"/>
  <c r="Y36" i="1"/>
  <c r="Z36" i="1" s="1"/>
  <c r="V36" i="1" s="1"/>
  <c r="T36" i="1" s="1"/>
  <c r="W36" i="1" s="1"/>
  <c r="S23" i="1"/>
  <c r="O23" i="1"/>
  <c r="P23" i="1"/>
  <c r="N23" i="1"/>
  <c r="M23" i="1" s="1"/>
  <c r="AM23" i="1"/>
  <c r="AM26" i="1"/>
  <c r="P26" i="1"/>
  <c r="O26" i="1"/>
  <c r="N26" i="1"/>
  <c r="M26" i="1" s="1"/>
  <c r="S26" i="1"/>
  <c r="V28" i="1"/>
  <c r="T28" i="1" s="1"/>
  <c r="W28" i="1" s="1"/>
  <c r="AF28" i="1"/>
  <c r="P29" i="1"/>
  <c r="S29" i="1"/>
  <c r="O29" i="1"/>
  <c r="N29" i="1"/>
  <c r="M29" i="1" s="1"/>
  <c r="AM29" i="1"/>
  <c r="O20" i="1"/>
  <c r="O24" i="1"/>
  <c r="O28" i="1"/>
  <c r="O32" i="1"/>
  <c r="O36" i="1"/>
  <c r="P20" i="1"/>
  <c r="P24" i="1"/>
  <c r="P28" i="1"/>
  <c r="P32" i="1"/>
  <c r="P36" i="1"/>
  <c r="X19" i="1"/>
  <c r="X23" i="1"/>
  <c r="X27" i="1"/>
  <c r="X31" i="1"/>
  <c r="X35" i="1"/>
  <c r="AM37" i="1"/>
  <c r="X22" i="1"/>
  <c r="X26" i="1"/>
  <c r="X30" i="1"/>
  <c r="X34" i="1"/>
  <c r="N37" i="1"/>
  <c r="M37" i="1" s="1"/>
  <c r="X38" i="1"/>
  <c r="AM20" i="1"/>
  <c r="AM24" i="1"/>
  <c r="AM28" i="1"/>
  <c r="AM32" i="1"/>
  <c r="O33" i="1"/>
  <c r="AM36" i="1"/>
  <c r="O37" i="1"/>
  <c r="X21" i="1"/>
  <c r="X25" i="1"/>
  <c r="X29" i="1"/>
  <c r="X33" i="1"/>
  <c r="X37" i="1"/>
  <c r="Q36" i="1" l="1"/>
  <c r="R36" i="1" s="1"/>
  <c r="AF37" i="1"/>
  <c r="AF34" i="1"/>
  <c r="Y29" i="1"/>
  <c r="Z29" i="1" s="1"/>
  <c r="V29" i="1" s="1"/>
  <c r="T29" i="1" s="1"/>
  <c r="W29" i="1" s="1"/>
  <c r="Q29" i="1" s="1"/>
  <c r="R29" i="1" s="1"/>
  <c r="Y22" i="1"/>
  <c r="Z22" i="1" s="1"/>
  <c r="Q28" i="1"/>
  <c r="R28" i="1" s="1"/>
  <c r="AG32" i="1"/>
  <c r="AA32" i="1"/>
  <c r="AE32" i="1" s="1"/>
  <c r="AH32" i="1"/>
  <c r="AF21" i="1"/>
  <c r="AF25" i="1"/>
  <c r="AF22" i="1"/>
  <c r="V22" i="1"/>
  <c r="T22" i="1" s="1"/>
  <c r="W22" i="1" s="1"/>
  <c r="Q22" i="1" s="1"/>
  <c r="R22" i="1" s="1"/>
  <c r="Y25" i="1"/>
  <c r="Z25" i="1" s="1"/>
  <c r="V25" i="1" s="1"/>
  <c r="T25" i="1" s="1"/>
  <c r="W25" i="1" s="1"/>
  <c r="Q25" i="1" s="1"/>
  <c r="R25" i="1" s="1"/>
  <c r="Y21" i="1"/>
  <c r="Z21" i="1" s="1"/>
  <c r="Y38" i="1"/>
  <c r="Z38" i="1" s="1"/>
  <c r="Y35" i="1"/>
  <c r="Z35" i="1" s="1"/>
  <c r="AF26" i="1"/>
  <c r="AF30" i="1"/>
  <c r="AG24" i="1"/>
  <c r="AA24" i="1"/>
  <c r="AE24" i="1" s="1"/>
  <c r="AH24" i="1"/>
  <c r="AG20" i="1"/>
  <c r="AA20" i="1"/>
  <c r="AE20" i="1" s="1"/>
  <c r="AH20" i="1"/>
  <c r="Y34" i="1"/>
  <c r="Z34" i="1" s="1"/>
  <c r="AF31" i="1"/>
  <c r="AF35" i="1"/>
  <c r="V35" i="1"/>
  <c r="T35" i="1" s="1"/>
  <c r="W35" i="1" s="1"/>
  <c r="Q35" i="1" s="1"/>
  <c r="R35" i="1" s="1"/>
  <c r="AF19" i="1"/>
  <c r="AG36" i="1"/>
  <c r="AA36" i="1"/>
  <c r="AE36" i="1" s="1"/>
  <c r="AH36" i="1"/>
  <c r="AI36" i="1" s="1"/>
  <c r="Y23" i="1"/>
  <c r="Z23" i="1" s="1"/>
  <c r="V23" i="1" s="1"/>
  <c r="T23" i="1" s="1"/>
  <c r="W23" i="1" s="1"/>
  <c r="Q23" i="1" s="1"/>
  <c r="R23" i="1" s="1"/>
  <c r="V20" i="1"/>
  <c r="T20" i="1" s="1"/>
  <c r="W20" i="1" s="1"/>
  <c r="Q20" i="1" s="1"/>
  <c r="R20" i="1" s="1"/>
  <c r="V24" i="1"/>
  <c r="T24" i="1" s="1"/>
  <c r="W24" i="1" s="1"/>
  <c r="Q24" i="1" s="1"/>
  <c r="R24" i="1" s="1"/>
  <c r="AF29" i="1"/>
  <c r="Y27" i="1"/>
  <c r="Z27" i="1" s="1"/>
  <c r="Y37" i="1"/>
  <c r="Z37" i="1" s="1"/>
  <c r="V37" i="1" s="1"/>
  <c r="T37" i="1" s="1"/>
  <c r="W37" i="1" s="1"/>
  <c r="Q37" i="1" s="1"/>
  <c r="R37" i="1" s="1"/>
  <c r="Y30" i="1"/>
  <c r="Z30" i="1" s="1"/>
  <c r="V30" i="1" s="1"/>
  <c r="T30" i="1" s="1"/>
  <c r="W30" i="1" s="1"/>
  <c r="Q30" i="1" s="1"/>
  <c r="R30" i="1" s="1"/>
  <c r="Y19" i="1"/>
  <c r="Z19" i="1" s="1"/>
  <c r="AF38" i="1"/>
  <c r="V38" i="1"/>
  <c r="T38" i="1" s="1"/>
  <c r="W38" i="1" s="1"/>
  <c r="Q38" i="1" s="1"/>
  <c r="R38" i="1" s="1"/>
  <c r="Y31" i="1"/>
  <c r="Z31" i="1" s="1"/>
  <c r="V31" i="1" s="1"/>
  <c r="T31" i="1" s="1"/>
  <c r="W31" i="1" s="1"/>
  <c r="Q31" i="1" s="1"/>
  <c r="R31" i="1" s="1"/>
  <c r="Y33" i="1"/>
  <c r="Z33" i="1" s="1"/>
  <c r="Y26" i="1"/>
  <c r="Z26" i="1" s="1"/>
  <c r="AF23" i="1"/>
  <c r="V32" i="1"/>
  <c r="T32" i="1" s="1"/>
  <c r="W32" i="1" s="1"/>
  <c r="Q32" i="1" s="1"/>
  <c r="R32" i="1" s="1"/>
  <c r="AF27" i="1"/>
  <c r="V27" i="1"/>
  <c r="T27" i="1" s="1"/>
  <c r="W27" i="1" s="1"/>
  <c r="Q27" i="1" s="1"/>
  <c r="R27" i="1" s="1"/>
  <c r="AG28" i="1"/>
  <c r="AA28" i="1"/>
  <c r="AE28" i="1" s="1"/>
  <c r="AH28" i="1"/>
  <c r="AH38" i="1" l="1"/>
  <c r="AA38" i="1"/>
  <c r="AE38" i="1" s="1"/>
  <c r="AG38" i="1"/>
  <c r="AH22" i="1"/>
  <c r="AA22" i="1"/>
  <c r="AE22" i="1" s="1"/>
  <c r="AG22" i="1"/>
  <c r="AA27" i="1"/>
  <c r="AE27" i="1" s="1"/>
  <c r="AH27" i="1"/>
  <c r="AI27" i="1" s="1"/>
  <c r="AG27" i="1"/>
  <c r="AH21" i="1"/>
  <c r="AA21" i="1"/>
  <c r="AE21" i="1" s="1"/>
  <c r="AG21" i="1"/>
  <c r="AI28" i="1"/>
  <c r="AA19" i="1"/>
  <c r="AE19" i="1" s="1"/>
  <c r="AH19" i="1"/>
  <c r="AG19" i="1"/>
  <c r="AH34" i="1"/>
  <c r="AA34" i="1"/>
  <c r="AE34" i="1" s="1"/>
  <c r="AG34" i="1"/>
  <c r="V21" i="1"/>
  <c r="T21" i="1" s="1"/>
  <c r="W21" i="1" s="1"/>
  <c r="Q21" i="1" s="1"/>
  <c r="R21" i="1" s="1"/>
  <c r="AA29" i="1"/>
  <c r="AE29" i="1" s="1"/>
  <c r="AH29" i="1"/>
  <c r="AG29" i="1"/>
  <c r="AH26" i="1"/>
  <c r="AI26" i="1" s="1"/>
  <c r="AA26" i="1"/>
  <c r="AE26" i="1" s="1"/>
  <c r="AG26" i="1"/>
  <c r="V19" i="1"/>
  <c r="T19" i="1" s="1"/>
  <c r="W19" i="1" s="1"/>
  <c r="Q19" i="1" s="1"/>
  <c r="R19" i="1" s="1"/>
  <c r="AI20" i="1"/>
  <c r="V26" i="1"/>
  <c r="T26" i="1" s="1"/>
  <c r="W26" i="1" s="1"/>
  <c r="Q26" i="1" s="1"/>
  <c r="R26" i="1" s="1"/>
  <c r="AA25" i="1"/>
  <c r="AE25" i="1" s="1"/>
  <c r="AH25" i="1"/>
  <c r="AG25" i="1"/>
  <c r="AI32" i="1"/>
  <c r="V34" i="1"/>
  <c r="T34" i="1" s="1"/>
  <c r="W34" i="1" s="1"/>
  <c r="Q34" i="1" s="1"/>
  <c r="R34" i="1" s="1"/>
  <c r="AH33" i="1"/>
  <c r="AA33" i="1"/>
  <c r="AE33" i="1" s="1"/>
  <c r="AG33" i="1"/>
  <c r="V33" i="1"/>
  <c r="T33" i="1" s="1"/>
  <c r="W33" i="1" s="1"/>
  <c r="Q33" i="1" s="1"/>
  <c r="R33" i="1" s="1"/>
  <c r="AH30" i="1"/>
  <c r="AI30" i="1" s="1"/>
  <c r="AA30" i="1"/>
  <c r="AE30" i="1" s="1"/>
  <c r="AG30" i="1"/>
  <c r="AA35" i="1"/>
  <c r="AE35" i="1" s="1"/>
  <c r="AH35" i="1"/>
  <c r="AG35" i="1"/>
  <c r="AA31" i="1"/>
  <c r="AE31" i="1" s="1"/>
  <c r="AH31" i="1"/>
  <c r="AG31" i="1"/>
  <c r="AA37" i="1"/>
  <c r="AE37" i="1" s="1"/>
  <c r="AH37" i="1"/>
  <c r="AG37" i="1"/>
  <c r="AA23" i="1"/>
  <c r="AE23" i="1" s="1"/>
  <c r="AH23" i="1"/>
  <c r="AG23" i="1"/>
  <c r="AI24" i="1"/>
  <c r="AI29" i="1" l="1"/>
  <c r="AI35" i="1"/>
  <c r="AI31" i="1"/>
  <c r="AI25" i="1"/>
  <c r="AI19" i="1"/>
  <c r="AI23" i="1"/>
  <c r="AI22" i="1"/>
  <c r="AI33" i="1"/>
  <c r="AI21" i="1"/>
  <c r="AI37" i="1"/>
  <c r="AI34" i="1"/>
  <c r="AI38" i="1"/>
</calcChain>
</file>

<file path=xl/sharedStrings.xml><?xml version="1.0" encoding="utf-8"?>
<sst xmlns="http://schemas.openxmlformats.org/spreadsheetml/2006/main" count="1012" uniqueCount="393">
  <si>
    <t>File opened</t>
  </si>
  <si>
    <t>2023-07-23 16:03:57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</si>
  <si>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</si>
  <si>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</si>
  <si>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</si>
  <si>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</si>
  <si>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</si>
  <si>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</si>
  <si>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</si>
  <si>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</si>
  <si>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</si>
  <si>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</si>
  <si>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</si>
  <si>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"1.00218", "flowazero": "0.321", "flowbzero": "0.30235", "chamberpressurezero": "2.59034",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</si>
  <si>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</si>
  <si>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</si>
  <si>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</si>
  <si>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</si>
  <si>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</si>
  <si>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</si>
  <si>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</si>
  <si>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</si>
  <si>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</si>
  <si>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</si>
  <si>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</si>
  <si>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</si>
  <si>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</si>
  <si>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16:03:57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</si>
  <si>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</si>
  <si>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</si>
  <si>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</si>
  <si>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</si>
  <si>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</si>
  <si>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</si>
  <si>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</si>
  <si>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</si>
  <si>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</si>
  <si>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</si>
  <si>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</si>
  <si>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</si>
  <si>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</si>
  <si>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</si>
  <si>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</si>
  <si>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</si>
  <si>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</si>
  <si>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</si>
  <si>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</si>
  <si>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</si>
  <si>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</si>
  <si>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</si>
  <si>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</si>
  <si>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</si>
  <si>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</si>
  <si>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</si>
  <si>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</si>
  <si>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</si>
  <si>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</si>
  <si>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</si>
  <si>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</si>
  <si>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</si>
  <si>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</si>
  <si>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</si>
  <si>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</si>
  <si>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</si>
  <si>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</si>
  <si>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</si>
  <si>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</si>
  <si>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</si>
  <si>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</si>
  <si>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</si>
  <si>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</si>
  <si>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</si>
  <si>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</si>
  <si>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</si>
  <si>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</si>
  <si>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</si>
  <si>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</si>
  <si>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</si>
  <si>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</si>
  <si>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</si>
  <si>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</si>
  <si>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</si>
  <si>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</si>
  <si>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</si>
  <si>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</si>
  <si>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</si>
  <si>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</si>
  <si>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3.32364 79.2943 377.969 625.744 880.647 1080.31 1276.01 1414.55</t>
  </si>
  <si>
    <t>Fs_true</t>
  </si>
  <si>
    <t>0.201825 100.334 401.833 601.318 802.968 1000.47 1201.21 1401.62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</si>
  <si>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</si>
  <si>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</si>
  <si>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</si>
  <si>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</si>
  <si>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</si>
  <si>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</si>
  <si>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</si>
  <si>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</si>
  <si>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</si>
  <si>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</si>
  <si>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</si>
  <si>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</si>
  <si>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</si>
  <si>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</si>
  <si>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</si>
  <si>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</si>
  <si>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</si>
  <si>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</si>
  <si>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</si>
  <si>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</si>
  <si>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</si>
  <si>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</si>
  <si>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</si>
  <si>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</si>
  <si>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</si>
  <si>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</si>
  <si>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</si>
  <si>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</si>
  <si>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</si>
  <si>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</si>
  <si>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</si>
  <si>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</si>
  <si>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</si>
  <si>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</si>
  <si>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</si>
  <si>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</si>
  <si>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</si>
  <si>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</si>
  <si>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</si>
  <si>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</si>
  <si>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</si>
  <si>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</si>
  <si>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</si>
  <si>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</si>
  <si>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</si>
  <si>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</si>
  <si>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</si>
  <si>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</si>
  <si>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</si>
  <si>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</si>
  <si>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</si>
  <si>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</si>
  <si>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</si>
  <si>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</si>
  <si>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</si>
  <si>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</si>
  <si>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</si>
  <si>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</si>
  <si>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</si>
  <si>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</si>
  <si>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</si>
  <si>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</si>
  <si>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</si>
  <si>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</si>
  <si>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</si>
  <si>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</si>
  <si>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</si>
  <si>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</si>
  <si>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</si>
  <si>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</si>
  <si>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</si>
  <si>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</si>
  <si>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</si>
  <si>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</si>
  <si>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</si>
  <si>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</si>
  <si>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</si>
  <si>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</si>
  <si>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</si>
  <si>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</si>
  <si>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</si>
  <si>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</si>
  <si>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</si>
  <si>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</si>
  <si>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</si>
  <si>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</si>
  <si>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</si>
  <si>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</si>
  <si>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</si>
  <si>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</si>
  <si>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</si>
  <si>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</si>
  <si>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</si>
  <si>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</si>
  <si>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</si>
  <si>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</si>
  <si>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</si>
  <si>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</si>
  <si>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</si>
  <si>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</si>
  <si>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</si>
  <si>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</si>
  <si>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</si>
  <si>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</si>
  <si>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</si>
  <si>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</si>
  <si>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</si>
  <si>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</si>
  <si>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</si>
  <si>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</si>
  <si>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</si>
  <si>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</si>
  <si>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</si>
  <si>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</si>
  <si>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</si>
  <si>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</si>
  <si>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</si>
  <si>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</si>
  <si>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</si>
  <si>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</si>
  <si>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</si>
  <si>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</si>
  <si>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</si>
  <si>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</si>
  <si>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</si>
  <si>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</si>
  <si>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</si>
  <si>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</si>
  <si>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</si>
  <si>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</si>
  <si>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</si>
  <si>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</si>
  <si>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</si>
  <si>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</si>
  <si>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</si>
  <si>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</si>
  <si>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</si>
  <si>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</si>
  <si>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</si>
  <si>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</si>
  <si>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</si>
  <si>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</si>
  <si>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</si>
  <si>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</si>
  <si>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</si>
  <si>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</si>
  <si>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</si>
  <si>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</si>
  <si>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</si>
  <si>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</si>
  <si>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</si>
  <si>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</si>
  <si>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</si>
  <si>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</si>
  <si>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</si>
  <si>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</si>
  <si>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</si>
  <si>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</si>
  <si>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</si>
  <si>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</si>
  <si>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</si>
  <si>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</si>
  <si>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</si>
  <si>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</si>
  <si>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</si>
  <si>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</si>
  <si>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</si>
  <si>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</si>
  <si>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</si>
  <si>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</si>
  <si>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</si>
  <si>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</si>
  <si>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</si>
  <si>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</si>
  <si>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</si>
  <si>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</si>
  <si>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</si>
  <si>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</si>
  <si>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</si>
  <si>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</si>
  <si>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</si>
  <si>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</si>
  <si>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</si>
  <si>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</si>
  <si>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</si>
  <si>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</si>
  <si>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</si>
  <si>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</si>
  <si>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</si>
  <si>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</si>
  <si>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</si>
  <si>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</si>
  <si>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</si>
  <si>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</si>
  <si>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</si>
  <si>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</si>
  <si>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</si>
  <si>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</si>
  <si>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</si>
  <si>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</si>
  <si>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</si>
  <si>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</si>
  <si>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</si>
  <si>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</si>
  <si>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</si>
  <si>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</si>
  <si>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</si>
  <si>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</si>
  <si>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</si>
  <si>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</si>
  <si>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</si>
  <si>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</si>
  <si>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</si>
  <si>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</si>
  <si>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</si>
  <si>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</si>
  <si>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</si>
  <si>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</si>
  <si>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</si>
  <si>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</si>
  <si>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</si>
  <si>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</si>
  <si>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</si>
  <si>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</si>
  <si>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</si>
  <si>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</si>
  <si>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</si>
  <si>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</si>
  <si>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</si>
  <si>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</si>
  <si>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</si>
  <si>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</si>
  <si>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</si>
  <si>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</si>
  <si>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</si>
  <si>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</si>
  <si>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</si>
  <si>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</si>
  <si>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</si>
  <si>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</si>
  <si>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</si>
  <si>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</si>
  <si>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</si>
  <si>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</si>
  <si>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</si>
  <si>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</si>
  <si>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</si>
  <si>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</si>
  <si>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</si>
  <si>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</si>
  <si>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</si>
  <si>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</si>
  <si>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20230723 16:25:36</t>
  </si>
  <si>
    <t>16:25:36</t>
  </si>
  <si>
    <t>none</t>
  </si>
  <si>
    <t>Picabo</t>
  </si>
  <si>
    <t>20230723</t>
  </si>
  <si>
    <t>AR</t>
  </si>
  <si>
    <t>unconfirmed</t>
  </si>
  <si>
    <t>BNL19099</t>
  </si>
  <si>
    <t>16:23:12</t>
  </si>
  <si>
    <t>2/2</t>
  </si>
  <si>
    <t>00000000</t>
  </si>
  <si>
    <t>iiiiiiii</t>
  </si>
  <si>
    <t>off</t>
  </si>
  <si>
    <t>20230723 16:26:36</t>
  </si>
  <si>
    <t>16:26:36</t>
  </si>
  <si>
    <t>20230723 16:27:37</t>
  </si>
  <si>
    <t>16:27:37</t>
  </si>
  <si>
    <t>20230723 16:28:37</t>
  </si>
  <si>
    <t>16:28:37</t>
  </si>
  <si>
    <t>20230723 16:29:38</t>
  </si>
  <si>
    <t>16:29:38</t>
  </si>
  <si>
    <t>20230723 16:30:38</t>
  </si>
  <si>
    <t>16:30:38</t>
  </si>
  <si>
    <t>20230723 16:31:39</t>
  </si>
  <si>
    <t>16:31:39</t>
  </si>
  <si>
    <t>20230723 16:32:39</t>
  </si>
  <si>
    <t>16:32:39</t>
  </si>
  <si>
    <t>20230723 16:33:40</t>
  </si>
  <si>
    <t>16:33:40</t>
  </si>
  <si>
    <t>20230723 16:34:40</t>
  </si>
  <si>
    <t>16:34:40</t>
  </si>
  <si>
    <t>20230723 16:35:41</t>
  </si>
  <si>
    <t>16:35:41</t>
  </si>
  <si>
    <t>20230723 16:36:41</t>
  </si>
  <si>
    <t>16:36:41</t>
  </si>
  <si>
    <t>20230723 16:37:42</t>
  </si>
  <si>
    <t>16:37:42</t>
  </si>
  <si>
    <t>20230723 16:38:42</t>
  </si>
  <si>
    <t>16:38:42</t>
  </si>
  <si>
    <t>20230723 16:39:43</t>
  </si>
  <si>
    <t>16:39:43</t>
  </si>
  <si>
    <t>20230723 16:40:43</t>
  </si>
  <si>
    <t>16:40:43</t>
  </si>
  <si>
    <t>20230723 16:41:44</t>
  </si>
  <si>
    <t>16:41:44</t>
  </si>
  <si>
    <t>20230723 16:42:44</t>
  </si>
  <si>
    <t>16:42:44</t>
  </si>
  <si>
    <t>20230723 16:43:45</t>
  </si>
  <si>
    <t>16:43:45</t>
  </si>
  <si>
    <t>20230723 16:44:45</t>
  </si>
  <si>
    <t>16:44:45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</si>
</sst>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1.1499999999999999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1690158336.0999999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1690158336.0999999</v>
      </c>
      <c r="M19">
        <f t="shared" ref="M19:M38" si="0">(N19)/1000</f>
        <v>1.1729998170462842E-3</v>
      </c>
      <c r="N19">
        <f t="shared" ref="N19:N38" si="1">1000*AZ19*AL19*(AV19-AW19)/(100*$B$7*(1000-AL19*AV19))</f>
        <v>1.1729998170462843</v>
      </c>
      <c r="O19">
        <f t="shared" ref="O19:O38" si="2">AZ19*AL19*(AU19-AT19*(1000-AL19*AW19)/(1000-AL19*AV19))/(100*$B$7)</f>
        <v>11.580997496568619</v>
      </c>
      <c r="P19">
        <f t="shared" ref="P19:P38" si="3">AT19 - IF(AL19&gt;1, O19*$B$7*100/(AN19*BH19), 0)</f>
        <v>399.97800000000001</v>
      </c>
      <c r="Q19">
        <f t="shared" ref="Q19:Q38" si="4">((W19-M19/2)*P19-O19)/(W19+M19/2)</f>
        <v>178.51270214641426</v>
      </c>
      <c r="R19">
        <f t="shared" ref="R19:R38" si="5">Q19*(BA19+BB19)/1000</f>
        <v>17.941577969827737</v>
      </c>
      <c r="S19">
        <f t="shared" ref="S19:S38" si="6">(AT19 - IF(AL19&gt;1, O19*$B$7*100/(AN19*BH19), 0))*(BA19+BB19)/1000</f>
        <v>40.200144790424403</v>
      </c>
      <c r="T19">
        <f t="shared" ref="T19:T38" si="7">2/((1/V19-1/U19)+SIGN(V19)*SQRT((1/V19-1/U19)*(1/V19-1/U19) + 4*$C$7/(($C$7+1)*($C$7+1))*(2*1/V19*1/U19-1/U19*1/U19)))</f>
        <v>8.6873508071786718E-2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4.7158726882292985</v>
      </c>
      <c r="V19">
        <f t="shared" ref="V19:V38" si="9">M19*(1000-(1000*0.61365*EXP(17.502*Z19/(240.97+Z19))/(BA19+BB19)+AV19)/2)/(1000*0.61365*EXP(17.502*Z19/(240.97+Z19))/(BA19+BB19)-AV19)</f>
        <v>8.5994143769906273E-2</v>
      </c>
      <c r="W19">
        <f t="shared" ref="W19:W38" si="10">1/(($C$7+1)/(T19/1.6)+1/(U19/1.37)) + $C$7/(($C$7+1)/(T19/1.6) + $C$7/(U19/1.37))</f>
        <v>5.3824605281228607E-2</v>
      </c>
      <c r="X19">
        <f t="shared" ref="X19:X38" si="11">(AO19*AR19)</f>
        <v>330.7911719999999</v>
      </c>
      <c r="Y19">
        <f t="shared" ref="Y19:Y38" si="12">(BC19+(X19+2*0.95*0.0000000567*(((BC19+$B$9)+273)^4-(BC19+273)^4)-44100*M19)/(1.84*29.3*U19+8*0.95*0.0000000567*(BC19+273)^3))</f>
        <v>24.067099191354529</v>
      </c>
      <c r="Z19">
        <f t="shared" ref="Z19:Z38" si="13">($C$9*BD19+$D$9*BE19+$E$9*Y19)</f>
        <v>24.067099191354529</v>
      </c>
      <c r="AA19">
        <f t="shared" ref="AA19:AA38" si="14">0.61365*EXP(17.502*Z19/(240.97+Z19))</f>
        <v>3.00706745082628</v>
      </c>
      <c r="AB19">
        <f t="shared" ref="AB19:AB38" si="15">(AC19/AD19*100)</f>
        <v>59.098796746034722</v>
      </c>
      <c r="AC19">
        <f t="shared" ref="AC19:AC38" si="16">AV19*(BA19+BB19)/1000</f>
        <v>1.6680057977097802</v>
      </c>
      <c r="AD19">
        <f t="shared" ref="AD19:AD38" si="17">0.61365*EXP(17.502*BC19/(240.97+BC19))</f>
        <v>2.8224022984388366</v>
      </c>
      <c r="AE19">
        <f t="shared" ref="AE19:AE38" si="18">(AA19-AV19*(BA19+BB19)/1000)</f>
        <v>1.3390616531164998</v>
      </c>
      <c r="AF19">
        <f t="shared" ref="AF19:AF38" si="19">(-M19*44100)</f>
        <v>-51.729291931741137</v>
      </c>
      <c r="AG19">
        <f t="shared" ref="AG19:AG38" si="20">2*29.3*U19*0.92*(BC19-Z19)</f>
        <v>-267.30996817417855</v>
      </c>
      <c r="AH19">
        <f t="shared" ref="AH19:AH38" si="21">2*0.95*0.0000000567*(((BC19+$B$9)+273)^4-(Z19+273)^4)</f>
        <v>-11.814671576327099</v>
      </c>
      <c r="AI19">
        <f t="shared" ref="AI19:AI38" si="22">X19+AH19+AF19+AG19</f>
        <v>-6.2759682246905868E-2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53929.23884805019</v>
      </c>
      <c r="AO19">
        <f t="shared" ref="AO19:AO38" si="26">$B$13*BI19+$C$13*BJ19+$F$13*BU19*(1-BX19)</f>
        <v>2000.07</v>
      </c>
      <c r="AP19">
        <f t="shared" ref="AP19:AP38" si="27">AO19*AQ19</f>
        <v>1686.0587999999998</v>
      </c>
      <c r="AQ19">
        <f t="shared" ref="AQ19:AQ38" si="28">($B$13*$D$11+$C$13*$D$11+$F$13*((CH19+BZ19)/MAX(CH19+BZ19+CI19, 0.1)*$I$11+CI19/MAX(CH19+BZ19+CI19, 0.1)*$J$11))/($B$13+$C$13+$F$13)</f>
        <v>0.84299989500367478</v>
      </c>
      <c r="AR19">
        <f t="shared" ref="AR19:AR38" si="29">($B$13*$K$11+$C$13*$K$11+$F$13*((CH19+BZ19)/MAX(CH19+BZ19+CI19, 0.1)*$P$11+CI19/MAX(CH19+BZ19+CI19, 0.1)*$Q$11))/($B$13+$C$13+$F$13)</f>
        <v>0.16538979735709247</v>
      </c>
      <c r="AS19">
        <v>1690158336.0999999</v>
      </c>
      <c r="AT19">
        <v>399.97800000000001</v>
      </c>
      <c r="AU19">
        <v>403.44200000000001</v>
      </c>
      <c r="AV19">
        <v>16.5961</v>
      </c>
      <c r="AW19">
        <v>16.264500000000002</v>
      </c>
      <c r="AX19">
        <v>407.74599999999998</v>
      </c>
      <c r="AY19">
        <v>18.206499999999998</v>
      </c>
      <c r="AZ19">
        <v>400.04899999999998</v>
      </c>
      <c r="BA19">
        <v>100.40600000000001</v>
      </c>
      <c r="BB19">
        <v>9.9889800000000001E-2</v>
      </c>
      <c r="BC19">
        <v>23.015699999999999</v>
      </c>
      <c r="BD19">
        <v>23.227900000000002</v>
      </c>
      <c r="BE19">
        <v>999.9</v>
      </c>
      <c r="BF19">
        <v>0</v>
      </c>
      <c r="BG19">
        <v>0</v>
      </c>
      <c r="BH19">
        <v>10023.799999999999</v>
      </c>
      <c r="BI19">
        <v>0</v>
      </c>
      <c r="BJ19">
        <v>570.84699999999998</v>
      </c>
      <c r="BK19">
        <v>-3.4635899999999999</v>
      </c>
      <c r="BL19">
        <v>406.72800000000001</v>
      </c>
      <c r="BM19">
        <v>410.11200000000002</v>
      </c>
      <c r="BN19">
        <v>0.33155099999999998</v>
      </c>
      <c r="BO19">
        <v>403.44200000000001</v>
      </c>
      <c r="BP19">
        <v>16.264500000000002</v>
      </c>
      <c r="BQ19">
        <v>1.66635</v>
      </c>
      <c r="BR19">
        <v>1.63306</v>
      </c>
      <c r="BS19">
        <v>14.586499999999999</v>
      </c>
      <c r="BT19">
        <v>14.2743</v>
      </c>
      <c r="BU19">
        <v>2000.07</v>
      </c>
      <c r="BV19">
        <v>0.90000199999999997</v>
      </c>
      <c r="BW19">
        <v>9.9997600000000006E-2</v>
      </c>
      <c r="BX19">
        <v>0</v>
      </c>
      <c r="BY19">
        <v>2.3285999999999998</v>
      </c>
      <c r="BZ19">
        <v>0</v>
      </c>
      <c r="CA19">
        <v>3130.24</v>
      </c>
      <c r="CB19">
        <v>16223.2</v>
      </c>
      <c r="CC19">
        <v>38.311999999999998</v>
      </c>
      <c r="CD19">
        <v>39.436999999999998</v>
      </c>
      <c r="CE19">
        <v>38.5</v>
      </c>
      <c r="CF19">
        <v>37.561999999999998</v>
      </c>
      <c r="CG19">
        <v>37.561999999999998</v>
      </c>
      <c r="CH19">
        <v>1800.07</v>
      </c>
      <c r="CI19">
        <v>200</v>
      </c>
      <c r="CJ19">
        <v>0</v>
      </c>
      <c r="CK19">
        <v>1690158354</v>
      </c>
      <c r="CL19">
        <v>0</v>
      </c>
      <c r="CM19">
        <v>1690158192.5999999</v>
      </c>
      <c r="CN19" t="s">
        <v>350</v>
      </c>
      <c r="CO19">
        <v>1690158192.5999999</v>
      </c>
      <c r="CP19">
        <v>1690158179.5999999</v>
      </c>
      <c r="CQ19">
        <v>48</v>
      </c>
      <c r="CR19">
        <v>9.5000000000000001E-2</v>
      </c>
      <c r="CS19">
        <v>-2.1000000000000001E-2</v>
      </c>
      <c r="CT19">
        <v>-7.7789999999999999</v>
      </c>
      <c r="CU19">
        <v>-1.61</v>
      </c>
      <c r="CV19">
        <v>404</v>
      </c>
      <c r="CW19">
        <v>16</v>
      </c>
      <c r="CX19">
        <v>0.26</v>
      </c>
      <c r="CY19">
        <v>0.17</v>
      </c>
      <c r="CZ19">
        <v>6.8155152707548128</v>
      </c>
      <c r="DA19">
        <v>-5.591956927745223E-2</v>
      </c>
      <c r="DB19">
        <v>6.008273744019469E-2</v>
      </c>
      <c r="DC19">
        <v>1</v>
      </c>
      <c r="DD19">
        <v>403.41639024390253</v>
      </c>
      <c r="DE19">
        <v>-0.12570731707225399</v>
      </c>
      <c r="DF19">
        <v>3.1826417964145842E-2</v>
      </c>
      <c r="DG19">
        <v>-1</v>
      </c>
      <c r="DH19">
        <v>1999.9727499999999</v>
      </c>
      <c r="DI19">
        <v>4.2356974726084538E-2</v>
      </c>
      <c r="DJ19">
        <v>0.1152386111509654</v>
      </c>
      <c r="DK19">
        <v>1</v>
      </c>
      <c r="DL19">
        <v>2</v>
      </c>
      <c r="DM19">
        <v>2</v>
      </c>
      <c r="DN19" t="s">
        <v>351</v>
      </c>
      <c r="DO19">
        <v>2.6936499999999999</v>
      </c>
      <c r="DP19">
        <v>2.7378499999999999</v>
      </c>
      <c r="DQ19">
        <v>9.5353800000000002E-2</v>
      </c>
      <c r="DR19">
        <v>9.4154299999999996E-2</v>
      </c>
      <c r="DS19">
        <v>9.4706799999999994E-2</v>
      </c>
      <c r="DT19">
        <v>8.6332099999999995E-2</v>
      </c>
      <c r="DU19">
        <v>27317.200000000001</v>
      </c>
      <c r="DV19">
        <v>30745.599999999999</v>
      </c>
      <c r="DW19">
        <v>28418.2</v>
      </c>
      <c r="DX19">
        <v>32546.5</v>
      </c>
      <c r="DY19">
        <v>35761.300000000003</v>
      </c>
      <c r="DZ19">
        <v>39566.199999999997</v>
      </c>
      <c r="EA19">
        <v>41716.5</v>
      </c>
      <c r="EB19">
        <v>46102.8</v>
      </c>
      <c r="EC19">
        <v>1.8139700000000001</v>
      </c>
      <c r="ED19">
        <v>2.1779199999999999</v>
      </c>
      <c r="EE19">
        <v>0.15771399999999999</v>
      </c>
      <c r="EF19">
        <v>0</v>
      </c>
      <c r="EG19">
        <v>20.626999999999999</v>
      </c>
      <c r="EH19">
        <v>999.9</v>
      </c>
      <c r="EI19">
        <v>50.7</v>
      </c>
      <c r="EJ19">
        <v>28.2</v>
      </c>
      <c r="EK19">
        <v>19.3874</v>
      </c>
      <c r="EL19">
        <v>62.434899999999999</v>
      </c>
      <c r="EM19">
        <v>9.8918300000000006</v>
      </c>
      <c r="EN19">
        <v>1</v>
      </c>
      <c r="EO19">
        <v>-0.273864</v>
      </c>
      <c r="EP19">
        <v>0.89865700000000004</v>
      </c>
      <c r="EQ19">
        <v>20.227799999999998</v>
      </c>
      <c r="ER19">
        <v>5.2276199999999999</v>
      </c>
      <c r="ES19">
        <v>12.0099</v>
      </c>
      <c r="ET19">
        <v>4.9897499999999999</v>
      </c>
      <c r="EU19">
        <v>3.3050000000000002</v>
      </c>
      <c r="EV19">
        <v>8886.5</v>
      </c>
      <c r="EW19">
        <v>9999</v>
      </c>
      <c r="EX19">
        <v>555.9</v>
      </c>
      <c r="EY19">
        <v>96.1</v>
      </c>
      <c r="EZ19">
        <v>1.8527199999999999</v>
      </c>
      <c r="FA19">
        <v>1.86148</v>
      </c>
      <c r="FB19">
        <v>1.86066</v>
      </c>
      <c r="FC19">
        <v>1.85669</v>
      </c>
      <c r="FD19">
        <v>1.86097</v>
      </c>
      <c r="FE19">
        <v>1.8572599999999999</v>
      </c>
      <c r="FF19">
        <v>1.8594200000000001</v>
      </c>
      <c r="FG19">
        <v>1.8623000000000001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-7.7679999999999998</v>
      </c>
      <c r="FV19">
        <v>-1.6104000000000001</v>
      </c>
      <c r="FW19">
        <v>-6.3073983130961171</v>
      </c>
      <c r="FX19">
        <v>-4.0117494158234393E-3</v>
      </c>
      <c r="FY19">
        <v>1.087516141204025E-6</v>
      </c>
      <c r="FZ19">
        <v>-8.657206703991749E-11</v>
      </c>
      <c r="GA19">
        <v>-1.610415000000003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2.4</v>
      </c>
      <c r="GJ19">
        <v>2.6</v>
      </c>
      <c r="GK19">
        <v>1.02051</v>
      </c>
      <c r="GL19">
        <v>2.3852500000000001</v>
      </c>
      <c r="GM19">
        <v>1.5942400000000001</v>
      </c>
      <c r="GN19">
        <v>2.3120099999999999</v>
      </c>
      <c r="GO19">
        <v>1.40015</v>
      </c>
      <c r="GP19">
        <v>2.3071299999999999</v>
      </c>
      <c r="GQ19">
        <v>30.393899999999999</v>
      </c>
      <c r="GR19">
        <v>15.7606</v>
      </c>
      <c r="GS19">
        <v>18</v>
      </c>
      <c r="GT19">
        <v>384.26600000000002</v>
      </c>
      <c r="GU19">
        <v>670.49199999999996</v>
      </c>
      <c r="GV19">
        <v>21.1813</v>
      </c>
      <c r="GW19">
        <v>23.655100000000001</v>
      </c>
      <c r="GX19">
        <v>30.000299999999999</v>
      </c>
      <c r="GY19">
        <v>23.601299999999998</v>
      </c>
      <c r="GZ19">
        <v>23.551600000000001</v>
      </c>
      <c r="HA19">
        <v>20.4788</v>
      </c>
      <c r="HB19">
        <v>0</v>
      </c>
      <c r="HC19">
        <v>-30</v>
      </c>
      <c r="HD19">
        <v>21.174700000000001</v>
      </c>
      <c r="HE19">
        <v>403.55799999999999</v>
      </c>
      <c r="HF19">
        <v>0</v>
      </c>
      <c r="HG19">
        <v>104.34699999999999</v>
      </c>
      <c r="HH19">
        <v>102.306</v>
      </c>
    </row>
    <row r="20" spans="1:216" x14ac:dyDescent="0.2">
      <c r="A20">
        <v>2</v>
      </c>
      <c r="B20">
        <v>1690158396.5999999</v>
      </c>
      <c r="C20">
        <v>60.5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1690158396.5999999</v>
      </c>
      <c r="M20">
        <f t="shared" si="0"/>
        <v>1.1693860708710665E-3</v>
      </c>
      <c r="N20">
        <f t="shared" si="1"/>
        <v>1.1693860708710666</v>
      </c>
      <c r="O20">
        <f t="shared" si="2"/>
        <v>11.560979592494965</v>
      </c>
      <c r="P20">
        <f t="shared" si="3"/>
        <v>399.995</v>
      </c>
      <c r="Q20">
        <f t="shared" si="4"/>
        <v>181.77146561418058</v>
      </c>
      <c r="R20">
        <f t="shared" si="5"/>
        <v>18.269513913441369</v>
      </c>
      <c r="S20">
        <f t="shared" si="6"/>
        <v>40.202757859245004</v>
      </c>
      <c r="T20">
        <f t="shared" si="7"/>
        <v>8.8034679665440554E-2</v>
      </c>
      <c r="U20">
        <f t="shared" si="8"/>
        <v>4.7033600387208176</v>
      </c>
      <c r="V20">
        <f t="shared" si="9"/>
        <v>8.7129407083970156E-2</v>
      </c>
      <c r="W20">
        <f t="shared" si="10"/>
        <v>5.4536438641619223E-2</v>
      </c>
      <c r="X20">
        <f t="shared" si="11"/>
        <v>297.68488200000002</v>
      </c>
      <c r="Y20">
        <f t="shared" si="12"/>
        <v>23.939032919389359</v>
      </c>
      <c r="Z20">
        <f t="shared" si="13"/>
        <v>23.939032919389359</v>
      </c>
      <c r="AA20">
        <f t="shared" si="14"/>
        <v>2.9840235622055391</v>
      </c>
      <c r="AB20">
        <f t="shared" si="15"/>
        <v>59.060321428465336</v>
      </c>
      <c r="AC20">
        <f t="shared" si="16"/>
        <v>1.6662844321686003</v>
      </c>
      <c r="AD20">
        <f t="shared" si="17"/>
        <v>2.8213263860861759</v>
      </c>
      <c r="AE20">
        <f t="shared" si="18"/>
        <v>1.3177391300369388</v>
      </c>
      <c r="AF20">
        <f t="shared" si="19"/>
        <v>-51.569925725414031</v>
      </c>
      <c r="AG20">
        <f t="shared" si="20"/>
        <v>-235.72473842921656</v>
      </c>
      <c r="AH20">
        <f t="shared" si="21"/>
        <v>-10.439266934722658</v>
      </c>
      <c r="AI20">
        <f t="shared" si="22"/>
        <v>-4.9049089353218278E-2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53747.35067689803</v>
      </c>
      <c r="AO20">
        <f t="shared" si="26"/>
        <v>1799.9</v>
      </c>
      <c r="AP20">
        <f t="shared" si="27"/>
        <v>1517.3154000000002</v>
      </c>
      <c r="AQ20">
        <f t="shared" si="28"/>
        <v>0.84299983332407358</v>
      </c>
      <c r="AR20">
        <f t="shared" si="29"/>
        <v>0.16538967831546197</v>
      </c>
      <c r="AS20">
        <v>1690158396.5999999</v>
      </c>
      <c r="AT20">
        <v>399.995</v>
      </c>
      <c r="AU20">
        <v>403.45299999999997</v>
      </c>
      <c r="AV20">
        <v>16.578600000000002</v>
      </c>
      <c r="AW20">
        <v>16.248000000000001</v>
      </c>
      <c r="AX20">
        <v>407.76299999999998</v>
      </c>
      <c r="AY20">
        <v>18.189</v>
      </c>
      <c r="AZ20">
        <v>400.03</v>
      </c>
      <c r="BA20">
        <v>100.408</v>
      </c>
      <c r="BB20">
        <v>0.100151</v>
      </c>
      <c r="BC20">
        <v>23.009399999999999</v>
      </c>
      <c r="BD20">
        <v>23.142700000000001</v>
      </c>
      <c r="BE20">
        <v>999.9</v>
      </c>
      <c r="BF20">
        <v>0</v>
      </c>
      <c r="BG20">
        <v>0</v>
      </c>
      <c r="BH20">
        <v>9988.1200000000008</v>
      </c>
      <c r="BI20">
        <v>0</v>
      </c>
      <c r="BJ20">
        <v>549.54100000000005</v>
      </c>
      <c r="BK20">
        <v>-3.4581599999999999</v>
      </c>
      <c r="BL20">
        <v>406.738</v>
      </c>
      <c r="BM20">
        <v>410.11700000000002</v>
      </c>
      <c r="BN20">
        <v>0.33056799999999997</v>
      </c>
      <c r="BO20">
        <v>403.45299999999997</v>
      </c>
      <c r="BP20">
        <v>16.248000000000001</v>
      </c>
      <c r="BQ20">
        <v>1.6646300000000001</v>
      </c>
      <c r="BR20">
        <v>1.63144</v>
      </c>
      <c r="BS20">
        <v>14.570499999999999</v>
      </c>
      <c r="BT20">
        <v>14.259</v>
      </c>
      <c r="BU20">
        <v>1799.9</v>
      </c>
      <c r="BV20">
        <v>0.90000800000000003</v>
      </c>
      <c r="BW20">
        <v>9.9992300000000006E-2</v>
      </c>
      <c r="BX20">
        <v>0</v>
      </c>
      <c r="BY20">
        <v>2.6595</v>
      </c>
      <c r="BZ20">
        <v>0</v>
      </c>
      <c r="CA20">
        <v>2830.97</v>
      </c>
      <c r="CB20">
        <v>14599.6</v>
      </c>
      <c r="CC20">
        <v>39.311999999999998</v>
      </c>
      <c r="CD20">
        <v>40.5</v>
      </c>
      <c r="CE20">
        <v>39.5</v>
      </c>
      <c r="CF20">
        <v>38.686999999999998</v>
      </c>
      <c r="CG20">
        <v>38.561999999999998</v>
      </c>
      <c r="CH20">
        <v>1619.92</v>
      </c>
      <c r="CI20">
        <v>179.98</v>
      </c>
      <c r="CJ20">
        <v>0</v>
      </c>
      <c r="CK20">
        <v>1690158414</v>
      </c>
      <c r="CL20">
        <v>0</v>
      </c>
      <c r="CM20">
        <v>1690158192.5999999</v>
      </c>
      <c r="CN20" t="s">
        <v>350</v>
      </c>
      <c r="CO20">
        <v>1690158192.5999999</v>
      </c>
      <c r="CP20">
        <v>1690158179.5999999</v>
      </c>
      <c r="CQ20">
        <v>48</v>
      </c>
      <c r="CR20">
        <v>9.5000000000000001E-2</v>
      </c>
      <c r="CS20">
        <v>-2.1000000000000001E-2</v>
      </c>
      <c r="CT20">
        <v>-7.7789999999999999</v>
      </c>
      <c r="CU20">
        <v>-1.61</v>
      </c>
      <c r="CV20">
        <v>404</v>
      </c>
      <c r="CW20">
        <v>16</v>
      </c>
      <c r="CX20">
        <v>0.26</v>
      </c>
      <c r="CY20">
        <v>0.17</v>
      </c>
      <c r="CZ20">
        <v>6.792682626334674</v>
      </c>
      <c r="DA20">
        <v>0.6116481229750893</v>
      </c>
      <c r="DB20">
        <v>7.1112572656520587E-2</v>
      </c>
      <c r="DC20">
        <v>1</v>
      </c>
      <c r="DD20">
        <v>403.38185365853661</v>
      </c>
      <c r="DE20">
        <v>6.5770034843975325E-2</v>
      </c>
      <c r="DF20">
        <v>2.2393989803025281E-2</v>
      </c>
      <c r="DG20">
        <v>-1</v>
      </c>
      <c r="DH20">
        <v>1799.9709756097559</v>
      </c>
      <c r="DI20">
        <v>7.1371497854775465E-2</v>
      </c>
      <c r="DJ20">
        <v>0.1000927588825806</v>
      </c>
      <c r="DK20">
        <v>1</v>
      </c>
      <c r="DL20">
        <v>2</v>
      </c>
      <c r="DM20">
        <v>2</v>
      </c>
      <c r="DN20" t="s">
        <v>351</v>
      </c>
      <c r="DO20">
        <v>2.6935799999999999</v>
      </c>
      <c r="DP20">
        <v>2.7378100000000001</v>
      </c>
      <c r="DQ20">
        <v>9.5356300000000005E-2</v>
      </c>
      <c r="DR20">
        <v>9.4156199999999995E-2</v>
      </c>
      <c r="DS20">
        <v>9.46409E-2</v>
      </c>
      <c r="DT20">
        <v>8.6268999999999998E-2</v>
      </c>
      <c r="DU20">
        <v>27316.799999999999</v>
      </c>
      <c r="DV20">
        <v>30745</v>
      </c>
      <c r="DW20">
        <v>28417.9</v>
      </c>
      <c r="DX20">
        <v>32545.9</v>
      </c>
      <c r="DY20">
        <v>35763.300000000003</v>
      </c>
      <c r="DZ20">
        <v>39567.800000000003</v>
      </c>
      <c r="EA20">
        <v>41715.599999999999</v>
      </c>
      <c r="EB20">
        <v>46101.5</v>
      </c>
      <c r="EC20">
        <v>1.8134999999999999</v>
      </c>
      <c r="ED20">
        <v>2.1776800000000001</v>
      </c>
      <c r="EE20">
        <v>0.15187600000000001</v>
      </c>
      <c r="EF20">
        <v>0</v>
      </c>
      <c r="EG20">
        <v>20.637899999999998</v>
      </c>
      <c r="EH20">
        <v>999.9</v>
      </c>
      <c r="EI20">
        <v>50.7</v>
      </c>
      <c r="EJ20">
        <v>28.1</v>
      </c>
      <c r="EK20">
        <v>19.273800000000001</v>
      </c>
      <c r="EL20">
        <v>62.674900000000001</v>
      </c>
      <c r="EM20">
        <v>9.8757999999999999</v>
      </c>
      <c r="EN20">
        <v>1</v>
      </c>
      <c r="EO20">
        <v>-0.272536</v>
      </c>
      <c r="EP20">
        <v>0.87331400000000003</v>
      </c>
      <c r="EQ20">
        <v>20.229399999999998</v>
      </c>
      <c r="ER20">
        <v>5.2246300000000003</v>
      </c>
      <c r="ES20">
        <v>12.0099</v>
      </c>
      <c r="ET20">
        <v>4.9897999999999998</v>
      </c>
      <c r="EU20">
        <v>3.3050000000000002</v>
      </c>
      <c r="EV20">
        <v>8888</v>
      </c>
      <c r="EW20">
        <v>9999</v>
      </c>
      <c r="EX20">
        <v>555.9</v>
      </c>
      <c r="EY20">
        <v>96.1</v>
      </c>
      <c r="EZ20">
        <v>1.8527199999999999</v>
      </c>
      <c r="FA20">
        <v>1.8615600000000001</v>
      </c>
      <c r="FB20">
        <v>1.86066</v>
      </c>
      <c r="FC20">
        <v>1.85669</v>
      </c>
      <c r="FD20">
        <v>1.8610199999999999</v>
      </c>
      <c r="FE20">
        <v>1.85727</v>
      </c>
      <c r="FF20">
        <v>1.85944</v>
      </c>
      <c r="FG20">
        <v>1.86232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-7.7679999999999998</v>
      </c>
      <c r="FV20">
        <v>-1.6104000000000001</v>
      </c>
      <c r="FW20">
        <v>-6.3073983130961171</v>
      </c>
      <c r="FX20">
        <v>-4.0117494158234393E-3</v>
      </c>
      <c r="FY20">
        <v>1.087516141204025E-6</v>
      </c>
      <c r="FZ20">
        <v>-8.657206703991749E-11</v>
      </c>
      <c r="GA20">
        <v>-1.610415000000003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3.4</v>
      </c>
      <c r="GJ20">
        <v>3.6</v>
      </c>
      <c r="GK20">
        <v>1.02051</v>
      </c>
      <c r="GL20">
        <v>2.3877000000000002</v>
      </c>
      <c r="GM20">
        <v>1.5942400000000001</v>
      </c>
      <c r="GN20">
        <v>2.3120099999999999</v>
      </c>
      <c r="GO20">
        <v>1.40015</v>
      </c>
      <c r="GP20">
        <v>2.3303199999999999</v>
      </c>
      <c r="GQ20">
        <v>30.393899999999999</v>
      </c>
      <c r="GR20">
        <v>15.7431</v>
      </c>
      <c r="GS20">
        <v>18</v>
      </c>
      <c r="GT20">
        <v>384.09199999999998</v>
      </c>
      <c r="GU20">
        <v>670.37900000000002</v>
      </c>
      <c r="GV20">
        <v>21.164400000000001</v>
      </c>
      <c r="GW20">
        <v>23.667100000000001</v>
      </c>
      <c r="GX20">
        <v>30</v>
      </c>
      <c r="GY20">
        <v>23.6112</v>
      </c>
      <c r="GZ20">
        <v>23.559699999999999</v>
      </c>
      <c r="HA20">
        <v>20.4756</v>
      </c>
      <c r="HB20">
        <v>0</v>
      </c>
      <c r="HC20">
        <v>-30</v>
      </c>
      <c r="HD20">
        <v>21.1557</v>
      </c>
      <c r="HE20">
        <v>403.52</v>
      </c>
      <c r="HF20">
        <v>0</v>
      </c>
      <c r="HG20">
        <v>104.345</v>
      </c>
      <c r="HH20">
        <v>102.304</v>
      </c>
    </row>
    <row r="21" spans="1:216" x14ac:dyDescent="0.2">
      <c r="A21">
        <v>3</v>
      </c>
      <c r="B21">
        <v>1690158457.0999999</v>
      </c>
      <c r="C21">
        <v>121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1690158457.0999999</v>
      </c>
      <c r="M21">
        <f t="shared" si="0"/>
        <v>1.156028865214454E-3</v>
      </c>
      <c r="N21">
        <f t="shared" si="1"/>
        <v>1.1560288652144541</v>
      </c>
      <c r="O21">
        <f t="shared" si="2"/>
        <v>11.348351162838688</v>
      </c>
      <c r="P21">
        <f t="shared" si="3"/>
        <v>399.97399999999999</v>
      </c>
      <c r="Q21">
        <f t="shared" si="4"/>
        <v>188.69661712970378</v>
      </c>
      <c r="R21">
        <f t="shared" si="5"/>
        <v>18.96517560053924</v>
      </c>
      <c r="S21">
        <f t="shared" si="6"/>
        <v>40.199857639398004</v>
      </c>
      <c r="T21">
        <f t="shared" si="7"/>
        <v>8.9316557813840222E-2</v>
      </c>
      <c r="U21">
        <f t="shared" si="8"/>
        <v>4.7041719789088763</v>
      </c>
      <c r="V21">
        <f t="shared" si="9"/>
        <v>8.8385039333128176E-2</v>
      </c>
      <c r="W21">
        <f t="shared" si="10"/>
        <v>5.5323533057805491E-2</v>
      </c>
      <c r="X21">
        <f t="shared" si="11"/>
        <v>248.09936399999998</v>
      </c>
      <c r="Y21">
        <f t="shared" si="12"/>
        <v>23.738243857368378</v>
      </c>
      <c r="Z21">
        <f t="shared" si="13"/>
        <v>23.738243857368378</v>
      </c>
      <c r="AA21">
        <f t="shared" si="14"/>
        <v>2.9482049239758723</v>
      </c>
      <c r="AB21">
        <f t="shared" si="15"/>
        <v>59.02794704422417</v>
      </c>
      <c r="AC21">
        <f t="shared" si="16"/>
        <v>1.6637993552934003</v>
      </c>
      <c r="AD21">
        <f t="shared" si="17"/>
        <v>2.8186637662442666</v>
      </c>
      <c r="AE21">
        <f t="shared" si="18"/>
        <v>1.284405568682472</v>
      </c>
      <c r="AF21">
        <f t="shared" si="19"/>
        <v>-50.980872955957423</v>
      </c>
      <c r="AG21">
        <f t="shared" si="20"/>
        <v>-188.79938912980467</v>
      </c>
      <c r="AH21">
        <f t="shared" si="21"/>
        <v>-8.3505392022358933</v>
      </c>
      <c r="AI21">
        <f t="shared" si="22"/>
        <v>-3.1437287997988506E-2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53762.019500709648</v>
      </c>
      <c r="AO21">
        <f t="shared" si="26"/>
        <v>1500.09</v>
      </c>
      <c r="AP21">
        <f t="shared" si="27"/>
        <v>1264.5755999999999</v>
      </c>
      <c r="AQ21">
        <f t="shared" si="28"/>
        <v>0.84299982001079932</v>
      </c>
      <c r="AR21">
        <f t="shared" si="29"/>
        <v>0.16538965262084274</v>
      </c>
      <c r="AS21">
        <v>1690158457.0999999</v>
      </c>
      <c r="AT21">
        <v>399.97399999999999</v>
      </c>
      <c r="AU21">
        <v>403.36900000000003</v>
      </c>
      <c r="AV21">
        <v>16.554200000000002</v>
      </c>
      <c r="AW21">
        <v>16.227399999999999</v>
      </c>
      <c r="AX21">
        <v>407.74200000000002</v>
      </c>
      <c r="AY21">
        <v>18.1646</v>
      </c>
      <c r="AZ21">
        <v>400.06900000000002</v>
      </c>
      <c r="BA21">
        <v>100.40600000000001</v>
      </c>
      <c r="BB21">
        <v>0.100177</v>
      </c>
      <c r="BC21">
        <v>22.9938</v>
      </c>
      <c r="BD21">
        <v>23.000599999999999</v>
      </c>
      <c r="BE21">
        <v>999.9</v>
      </c>
      <c r="BF21">
        <v>0</v>
      </c>
      <c r="BG21">
        <v>0</v>
      </c>
      <c r="BH21">
        <v>9990.6200000000008</v>
      </c>
      <c r="BI21">
        <v>0</v>
      </c>
      <c r="BJ21">
        <v>556.24800000000005</v>
      </c>
      <c r="BK21">
        <v>-3.3946499999999999</v>
      </c>
      <c r="BL21">
        <v>406.70699999999999</v>
      </c>
      <c r="BM21">
        <v>410.02199999999999</v>
      </c>
      <c r="BN21">
        <v>0.32676500000000003</v>
      </c>
      <c r="BO21">
        <v>403.36900000000003</v>
      </c>
      <c r="BP21">
        <v>16.227399999999999</v>
      </c>
      <c r="BQ21">
        <v>1.66214</v>
      </c>
      <c r="BR21">
        <v>1.6293299999999999</v>
      </c>
      <c r="BS21">
        <v>14.5473</v>
      </c>
      <c r="BT21">
        <v>14.239000000000001</v>
      </c>
      <c r="BU21">
        <v>1500.09</v>
      </c>
      <c r="BV21">
        <v>0.90000800000000003</v>
      </c>
      <c r="BW21">
        <v>9.9991899999999995E-2</v>
      </c>
      <c r="BX21">
        <v>0</v>
      </c>
      <c r="BY21">
        <v>2.1015999999999999</v>
      </c>
      <c r="BZ21">
        <v>0</v>
      </c>
      <c r="CA21">
        <v>2400.34</v>
      </c>
      <c r="CB21">
        <v>12167.7</v>
      </c>
      <c r="CC21">
        <v>40</v>
      </c>
      <c r="CD21">
        <v>41.186999999999998</v>
      </c>
      <c r="CE21">
        <v>40.311999999999998</v>
      </c>
      <c r="CF21">
        <v>39.625</v>
      </c>
      <c r="CG21">
        <v>39.25</v>
      </c>
      <c r="CH21">
        <v>1350.09</v>
      </c>
      <c r="CI21">
        <v>150</v>
      </c>
      <c r="CJ21">
        <v>0</v>
      </c>
      <c r="CK21">
        <v>1690158474.5999999</v>
      </c>
      <c r="CL21">
        <v>0</v>
      </c>
      <c r="CM21">
        <v>1690158192.5999999</v>
      </c>
      <c r="CN21" t="s">
        <v>350</v>
      </c>
      <c r="CO21">
        <v>1690158192.5999999</v>
      </c>
      <c r="CP21">
        <v>1690158179.5999999</v>
      </c>
      <c r="CQ21">
        <v>48</v>
      </c>
      <c r="CR21">
        <v>9.5000000000000001E-2</v>
      </c>
      <c r="CS21">
        <v>-2.1000000000000001E-2</v>
      </c>
      <c r="CT21">
        <v>-7.7789999999999999</v>
      </c>
      <c r="CU21">
        <v>-1.61</v>
      </c>
      <c r="CV21">
        <v>404</v>
      </c>
      <c r="CW21">
        <v>16</v>
      </c>
      <c r="CX21">
        <v>0.26</v>
      </c>
      <c r="CY21">
        <v>0.17</v>
      </c>
      <c r="CZ21">
        <v>6.7652234413927577</v>
      </c>
      <c r="DA21">
        <v>-0.12876725636072969</v>
      </c>
      <c r="DB21">
        <v>8.2847231087338644E-2</v>
      </c>
      <c r="DC21">
        <v>1</v>
      </c>
      <c r="DD21">
        <v>403.36419512195118</v>
      </c>
      <c r="DE21">
        <v>-4.4153310104732203E-2</v>
      </c>
      <c r="DF21">
        <v>2.4047939430205511E-2</v>
      </c>
      <c r="DG21">
        <v>-1</v>
      </c>
      <c r="DH21">
        <v>1499.975609756098</v>
      </c>
      <c r="DI21">
        <v>1.8252473273018949E-2</v>
      </c>
      <c r="DJ21">
        <v>0.1079983915979751</v>
      </c>
      <c r="DK21">
        <v>1</v>
      </c>
      <c r="DL21">
        <v>2</v>
      </c>
      <c r="DM21">
        <v>2</v>
      </c>
      <c r="DN21" t="s">
        <v>351</v>
      </c>
      <c r="DO21">
        <v>2.6936800000000001</v>
      </c>
      <c r="DP21">
        <v>2.73786</v>
      </c>
      <c r="DQ21">
        <v>9.5348000000000002E-2</v>
      </c>
      <c r="DR21">
        <v>9.4136899999999996E-2</v>
      </c>
      <c r="DS21">
        <v>9.4544699999999995E-2</v>
      </c>
      <c r="DT21">
        <v>8.6186100000000002E-2</v>
      </c>
      <c r="DU21">
        <v>27316.9</v>
      </c>
      <c r="DV21">
        <v>30745.599999999999</v>
      </c>
      <c r="DW21">
        <v>28417.8</v>
      </c>
      <c r="DX21">
        <v>32546</v>
      </c>
      <c r="DY21">
        <v>35766.699999999997</v>
      </c>
      <c r="DZ21">
        <v>39571.4</v>
      </c>
      <c r="EA21">
        <v>41715</v>
      </c>
      <c r="EB21">
        <v>46101.5</v>
      </c>
      <c r="EC21">
        <v>1.81365</v>
      </c>
      <c r="ED21">
        <v>2.1776300000000002</v>
      </c>
      <c r="EE21">
        <v>0.145368</v>
      </c>
      <c r="EF21">
        <v>0</v>
      </c>
      <c r="EG21">
        <v>20.602900000000002</v>
      </c>
      <c r="EH21">
        <v>999.9</v>
      </c>
      <c r="EI21">
        <v>50.7</v>
      </c>
      <c r="EJ21">
        <v>28.1</v>
      </c>
      <c r="EK21">
        <v>19.2728</v>
      </c>
      <c r="EL21">
        <v>62.604900000000001</v>
      </c>
      <c r="EM21">
        <v>10.212300000000001</v>
      </c>
      <c r="EN21">
        <v>1</v>
      </c>
      <c r="EO21">
        <v>-0.27219500000000002</v>
      </c>
      <c r="EP21">
        <v>0.69311800000000001</v>
      </c>
      <c r="EQ21">
        <v>20.2332</v>
      </c>
      <c r="ER21">
        <v>5.2274700000000003</v>
      </c>
      <c r="ES21">
        <v>12.0099</v>
      </c>
      <c r="ET21">
        <v>4.9897499999999999</v>
      </c>
      <c r="EU21">
        <v>3.3050000000000002</v>
      </c>
      <c r="EV21">
        <v>8889.2000000000007</v>
      </c>
      <c r="EW21">
        <v>9999</v>
      </c>
      <c r="EX21">
        <v>555.9</v>
      </c>
      <c r="EY21">
        <v>96.2</v>
      </c>
      <c r="EZ21">
        <v>1.8526899999999999</v>
      </c>
      <c r="FA21">
        <v>1.8614200000000001</v>
      </c>
      <c r="FB21">
        <v>1.86066</v>
      </c>
      <c r="FC21">
        <v>1.85669</v>
      </c>
      <c r="FD21">
        <v>1.8609800000000001</v>
      </c>
      <c r="FE21">
        <v>1.8571899999999999</v>
      </c>
      <c r="FF21">
        <v>1.85941</v>
      </c>
      <c r="FG21">
        <v>1.8622799999999999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-7.7679999999999998</v>
      </c>
      <c r="FV21">
        <v>-1.6104000000000001</v>
      </c>
      <c r="FW21">
        <v>-6.3073983130961171</v>
      </c>
      <c r="FX21">
        <v>-4.0117494158234393E-3</v>
      </c>
      <c r="FY21">
        <v>1.087516141204025E-6</v>
      </c>
      <c r="FZ21">
        <v>-8.657206703991749E-11</v>
      </c>
      <c r="GA21">
        <v>-1.610415000000003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4.4000000000000004</v>
      </c>
      <c r="GJ21">
        <v>4.5999999999999996</v>
      </c>
      <c r="GK21">
        <v>1.01929</v>
      </c>
      <c r="GL21">
        <v>2.3791500000000001</v>
      </c>
      <c r="GM21">
        <v>1.5942400000000001</v>
      </c>
      <c r="GN21">
        <v>2.3120099999999999</v>
      </c>
      <c r="GO21">
        <v>1.40015</v>
      </c>
      <c r="GP21">
        <v>2.3339799999999999</v>
      </c>
      <c r="GQ21">
        <v>30.372399999999999</v>
      </c>
      <c r="GR21">
        <v>15.751899999999999</v>
      </c>
      <c r="GS21">
        <v>18</v>
      </c>
      <c r="GT21">
        <v>384.22899999999998</v>
      </c>
      <c r="GU21">
        <v>670.43899999999996</v>
      </c>
      <c r="GV21">
        <v>21.284700000000001</v>
      </c>
      <c r="GW21">
        <v>23.678999999999998</v>
      </c>
      <c r="GX21">
        <v>30.0002</v>
      </c>
      <c r="GY21">
        <v>23.619700000000002</v>
      </c>
      <c r="GZ21">
        <v>23.567399999999999</v>
      </c>
      <c r="HA21">
        <v>20.474</v>
      </c>
      <c r="HB21">
        <v>0</v>
      </c>
      <c r="HC21">
        <v>-30</v>
      </c>
      <c r="HD21">
        <v>21.287600000000001</v>
      </c>
      <c r="HE21">
        <v>403.45499999999998</v>
      </c>
      <c r="HF21">
        <v>0</v>
      </c>
      <c r="HG21">
        <v>104.34399999999999</v>
      </c>
      <c r="HH21">
        <v>102.304</v>
      </c>
    </row>
    <row r="22" spans="1:216" x14ac:dyDescent="0.2">
      <c r="A22">
        <v>4</v>
      </c>
      <c r="B22">
        <v>1690158517.5999999</v>
      </c>
      <c r="C22">
        <v>181.5</v>
      </c>
      <c r="D22" t="s">
        <v>359</v>
      </c>
      <c r="E22" t="s">
        <v>360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1690158517.5999999</v>
      </c>
      <c r="M22">
        <f t="shared" si="0"/>
        <v>1.0560861099402179E-3</v>
      </c>
      <c r="N22">
        <f t="shared" si="1"/>
        <v>1.0560861099402179</v>
      </c>
      <c r="O22">
        <f t="shared" si="2"/>
        <v>11.129776648635103</v>
      </c>
      <c r="P22">
        <f t="shared" si="3"/>
        <v>400.00299999999999</v>
      </c>
      <c r="Q22">
        <f t="shared" si="4"/>
        <v>177.1331399544635</v>
      </c>
      <c r="R22">
        <f t="shared" si="5"/>
        <v>17.802598663172958</v>
      </c>
      <c r="S22">
        <f t="shared" si="6"/>
        <v>40.201923112161992</v>
      </c>
      <c r="T22">
        <f t="shared" si="7"/>
        <v>8.2776279030871827E-2</v>
      </c>
      <c r="U22">
        <f t="shared" si="8"/>
        <v>4.7025597415768745</v>
      </c>
      <c r="V22">
        <f t="shared" si="9"/>
        <v>8.1975256735048754E-2</v>
      </c>
      <c r="W22">
        <f t="shared" si="10"/>
        <v>5.130585794227191E-2</v>
      </c>
      <c r="X22">
        <f t="shared" si="11"/>
        <v>206.75984400000002</v>
      </c>
      <c r="Y22">
        <f t="shared" si="12"/>
        <v>23.601863043838307</v>
      </c>
      <c r="Z22">
        <f t="shared" si="13"/>
        <v>23.601863043838307</v>
      </c>
      <c r="AA22">
        <f t="shared" si="14"/>
        <v>2.9240909767543295</v>
      </c>
      <c r="AB22">
        <f t="shared" si="15"/>
        <v>58.840940220519023</v>
      </c>
      <c r="AC22">
        <f t="shared" si="16"/>
        <v>1.6588194112699999</v>
      </c>
      <c r="AD22">
        <f t="shared" si="17"/>
        <v>2.819158574035729</v>
      </c>
      <c r="AE22">
        <f t="shared" si="18"/>
        <v>1.2652715654843296</v>
      </c>
      <c r="AF22">
        <f t="shared" si="19"/>
        <v>-46.573397448363608</v>
      </c>
      <c r="AG22">
        <f t="shared" si="20"/>
        <v>-153.42359806808375</v>
      </c>
      <c r="AH22">
        <f t="shared" si="21"/>
        <v>-6.7836166562387445</v>
      </c>
      <c r="AI22">
        <f t="shared" si="22"/>
        <v>-2.0768172686075559E-2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53737.860912072414</v>
      </c>
      <c r="AO22">
        <f t="shared" si="26"/>
        <v>1250.1400000000001</v>
      </c>
      <c r="AP22">
        <f t="shared" si="27"/>
        <v>1053.8676</v>
      </c>
      <c r="AQ22">
        <f t="shared" si="28"/>
        <v>0.84299966403762783</v>
      </c>
      <c r="AR22">
        <f t="shared" si="29"/>
        <v>0.16538935159262164</v>
      </c>
      <c r="AS22">
        <v>1690158517.5999999</v>
      </c>
      <c r="AT22">
        <v>400.00299999999999</v>
      </c>
      <c r="AU22">
        <v>403.32299999999998</v>
      </c>
      <c r="AV22">
        <v>16.504999999999999</v>
      </c>
      <c r="AW22">
        <v>16.206499999999998</v>
      </c>
      <c r="AX22">
        <v>407.77100000000002</v>
      </c>
      <c r="AY22">
        <v>18.115500000000001</v>
      </c>
      <c r="AZ22">
        <v>400.15199999999999</v>
      </c>
      <c r="BA22">
        <v>100.404</v>
      </c>
      <c r="BB22">
        <v>0.100054</v>
      </c>
      <c r="BC22">
        <v>22.996700000000001</v>
      </c>
      <c r="BD22">
        <v>22.9115</v>
      </c>
      <c r="BE22">
        <v>999.9</v>
      </c>
      <c r="BF22">
        <v>0</v>
      </c>
      <c r="BG22">
        <v>0</v>
      </c>
      <c r="BH22">
        <v>9986.25</v>
      </c>
      <c r="BI22">
        <v>0</v>
      </c>
      <c r="BJ22">
        <v>556.78800000000001</v>
      </c>
      <c r="BK22">
        <v>-3.32016</v>
      </c>
      <c r="BL22">
        <v>406.71499999999997</v>
      </c>
      <c r="BM22">
        <v>409.96699999999998</v>
      </c>
      <c r="BN22">
        <v>0.29856100000000002</v>
      </c>
      <c r="BO22">
        <v>403.32299999999998</v>
      </c>
      <c r="BP22">
        <v>16.206499999999998</v>
      </c>
      <c r="BQ22">
        <v>1.6571800000000001</v>
      </c>
      <c r="BR22">
        <v>1.6272</v>
      </c>
      <c r="BS22">
        <v>14.500999999999999</v>
      </c>
      <c r="BT22">
        <v>14.2188</v>
      </c>
      <c r="BU22">
        <v>1250.1400000000001</v>
      </c>
      <c r="BV22">
        <v>0.90001399999999998</v>
      </c>
      <c r="BW22">
        <v>9.9986000000000005E-2</v>
      </c>
      <c r="BX22">
        <v>0</v>
      </c>
      <c r="BY22">
        <v>2.5638999999999998</v>
      </c>
      <c r="BZ22">
        <v>0</v>
      </c>
      <c r="CA22">
        <v>2057.58</v>
      </c>
      <c r="CB22">
        <v>10140.299999999999</v>
      </c>
      <c r="CC22">
        <v>40.436999999999998</v>
      </c>
      <c r="CD22">
        <v>41.811999999999998</v>
      </c>
      <c r="CE22">
        <v>41</v>
      </c>
      <c r="CF22">
        <v>40.311999999999998</v>
      </c>
      <c r="CG22">
        <v>39.811999999999998</v>
      </c>
      <c r="CH22">
        <v>1125.1400000000001</v>
      </c>
      <c r="CI22">
        <v>125</v>
      </c>
      <c r="CJ22">
        <v>0</v>
      </c>
      <c r="CK22">
        <v>1690158535.2</v>
      </c>
      <c r="CL22">
        <v>0</v>
      </c>
      <c r="CM22">
        <v>1690158192.5999999</v>
      </c>
      <c r="CN22" t="s">
        <v>350</v>
      </c>
      <c r="CO22">
        <v>1690158192.5999999</v>
      </c>
      <c r="CP22">
        <v>1690158179.5999999</v>
      </c>
      <c r="CQ22">
        <v>48</v>
      </c>
      <c r="CR22">
        <v>9.5000000000000001E-2</v>
      </c>
      <c r="CS22">
        <v>-2.1000000000000001E-2</v>
      </c>
      <c r="CT22">
        <v>-7.7789999999999999</v>
      </c>
      <c r="CU22">
        <v>-1.61</v>
      </c>
      <c r="CV22">
        <v>404</v>
      </c>
      <c r="CW22">
        <v>16</v>
      </c>
      <c r="CX22">
        <v>0.26</v>
      </c>
      <c r="CY22">
        <v>0.17</v>
      </c>
      <c r="CZ22">
        <v>6.7019529303698899</v>
      </c>
      <c r="DA22">
        <v>-0.46973088869380669</v>
      </c>
      <c r="DB22">
        <v>8.9315275649613488E-2</v>
      </c>
      <c r="DC22">
        <v>1</v>
      </c>
      <c r="DD22">
        <v>403.34322500000002</v>
      </c>
      <c r="DE22">
        <v>-0.25977861163200799</v>
      </c>
      <c r="DF22">
        <v>3.5186281062366279E-2</v>
      </c>
      <c r="DG22">
        <v>-1</v>
      </c>
      <c r="DH22">
        <v>1249.9831707317071</v>
      </c>
      <c r="DI22">
        <v>4.7105363777406178E-2</v>
      </c>
      <c r="DJ22">
        <v>0.1071456502284534</v>
      </c>
      <c r="DK22">
        <v>1</v>
      </c>
      <c r="DL22">
        <v>2</v>
      </c>
      <c r="DM22">
        <v>2</v>
      </c>
      <c r="DN22" t="s">
        <v>351</v>
      </c>
      <c r="DO22">
        <v>2.6939099999999998</v>
      </c>
      <c r="DP22">
        <v>2.7376999999999998</v>
      </c>
      <c r="DQ22">
        <v>9.5349699999999996E-2</v>
      </c>
      <c r="DR22">
        <v>9.4126000000000001E-2</v>
      </c>
      <c r="DS22">
        <v>9.4356700000000002E-2</v>
      </c>
      <c r="DT22">
        <v>8.6103399999999997E-2</v>
      </c>
      <c r="DU22">
        <v>27316.2</v>
      </c>
      <c r="DV22">
        <v>30744.7</v>
      </c>
      <c r="DW22">
        <v>28417.200000000001</v>
      </c>
      <c r="DX22">
        <v>32544.7</v>
      </c>
      <c r="DY22">
        <v>35773.4</v>
      </c>
      <c r="DZ22">
        <v>39572.199999999997</v>
      </c>
      <c r="EA22">
        <v>41714</v>
      </c>
      <c r="EB22">
        <v>46098.2</v>
      </c>
      <c r="EC22">
        <v>1.81348</v>
      </c>
      <c r="ED22">
        <v>2.1776300000000002</v>
      </c>
      <c r="EE22">
        <v>0.14207500000000001</v>
      </c>
      <c r="EF22">
        <v>0</v>
      </c>
      <c r="EG22">
        <v>20.567799999999998</v>
      </c>
      <c r="EH22">
        <v>999.9</v>
      </c>
      <c r="EI22">
        <v>50.6</v>
      </c>
      <c r="EJ22">
        <v>28.1</v>
      </c>
      <c r="EK22">
        <v>19.236999999999998</v>
      </c>
      <c r="EL22">
        <v>62.3949</v>
      </c>
      <c r="EM22">
        <v>9.8156999999999996</v>
      </c>
      <c r="EN22">
        <v>1</v>
      </c>
      <c r="EO22">
        <v>-0.27105899999999999</v>
      </c>
      <c r="EP22">
        <v>0.79189799999999999</v>
      </c>
      <c r="EQ22">
        <v>20.234400000000001</v>
      </c>
      <c r="ER22">
        <v>5.2276199999999999</v>
      </c>
      <c r="ES22">
        <v>12.0099</v>
      </c>
      <c r="ET22">
        <v>4.9896500000000001</v>
      </c>
      <c r="EU22">
        <v>3.3050000000000002</v>
      </c>
      <c r="EV22">
        <v>8890.7000000000007</v>
      </c>
      <c r="EW22">
        <v>9999</v>
      </c>
      <c r="EX22">
        <v>555.9</v>
      </c>
      <c r="EY22">
        <v>96.2</v>
      </c>
      <c r="EZ22">
        <v>1.8527</v>
      </c>
      <c r="FA22">
        <v>1.8614299999999999</v>
      </c>
      <c r="FB22">
        <v>1.86066</v>
      </c>
      <c r="FC22">
        <v>1.85669</v>
      </c>
      <c r="FD22">
        <v>1.8609599999999999</v>
      </c>
      <c r="FE22">
        <v>1.8571599999999999</v>
      </c>
      <c r="FF22">
        <v>1.8593999999999999</v>
      </c>
      <c r="FG22">
        <v>1.8622300000000001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-7.7679999999999998</v>
      </c>
      <c r="FV22">
        <v>-1.6105</v>
      </c>
      <c r="FW22">
        <v>-6.3073983130961171</v>
      </c>
      <c r="FX22">
        <v>-4.0117494158234393E-3</v>
      </c>
      <c r="FY22">
        <v>1.087516141204025E-6</v>
      </c>
      <c r="FZ22">
        <v>-8.657206703991749E-11</v>
      </c>
      <c r="GA22">
        <v>-1.610415000000003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5.4</v>
      </c>
      <c r="GJ22">
        <v>5.6</v>
      </c>
      <c r="GK22">
        <v>1.01929</v>
      </c>
      <c r="GL22">
        <v>2.3864700000000001</v>
      </c>
      <c r="GM22">
        <v>1.5942400000000001</v>
      </c>
      <c r="GN22">
        <v>2.3132299999999999</v>
      </c>
      <c r="GO22">
        <v>1.40015</v>
      </c>
      <c r="GP22">
        <v>2.3144499999999999</v>
      </c>
      <c r="GQ22">
        <v>30.372399999999999</v>
      </c>
      <c r="GR22">
        <v>15.7431</v>
      </c>
      <c r="GS22">
        <v>18</v>
      </c>
      <c r="GT22">
        <v>384.178</v>
      </c>
      <c r="GU22">
        <v>670.49199999999996</v>
      </c>
      <c r="GV22">
        <v>21.237400000000001</v>
      </c>
      <c r="GW22">
        <v>23.684999999999999</v>
      </c>
      <c r="GX22">
        <v>30.0001</v>
      </c>
      <c r="GY22">
        <v>23.6251</v>
      </c>
      <c r="GZ22">
        <v>23.571300000000001</v>
      </c>
      <c r="HA22">
        <v>20.470800000000001</v>
      </c>
      <c r="HB22">
        <v>0</v>
      </c>
      <c r="HC22">
        <v>-30</v>
      </c>
      <c r="HD22">
        <v>21.2455</v>
      </c>
      <c r="HE22">
        <v>403.35199999999998</v>
      </c>
      <c r="HF22">
        <v>0</v>
      </c>
      <c r="HG22">
        <v>104.342</v>
      </c>
      <c r="HH22">
        <v>102.298</v>
      </c>
    </row>
    <row r="23" spans="1:216" x14ac:dyDescent="0.2">
      <c r="A23">
        <v>5</v>
      </c>
      <c r="B23">
        <v>1690158578.0999999</v>
      </c>
      <c r="C23">
        <v>242</v>
      </c>
      <c r="D23" t="s">
        <v>361</v>
      </c>
      <c r="E23" t="s">
        <v>362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1690158578.0999999</v>
      </c>
      <c r="M23">
        <f t="shared" si="0"/>
        <v>1.1016092977553533E-3</v>
      </c>
      <c r="N23">
        <f t="shared" si="1"/>
        <v>1.1016092977553533</v>
      </c>
      <c r="O23">
        <f t="shared" si="2"/>
        <v>10.83535670616647</v>
      </c>
      <c r="P23">
        <f t="shared" si="3"/>
        <v>399.98700000000002</v>
      </c>
      <c r="Q23">
        <f t="shared" si="4"/>
        <v>196.21202425604423</v>
      </c>
      <c r="R23">
        <f t="shared" si="5"/>
        <v>19.719673450961171</v>
      </c>
      <c r="S23">
        <f t="shared" si="6"/>
        <v>40.1994375958161</v>
      </c>
      <c r="T23">
        <f t="shared" si="7"/>
        <v>8.8437748125587745E-2</v>
      </c>
      <c r="U23">
        <f t="shared" si="8"/>
        <v>4.7106556416880299</v>
      </c>
      <c r="V23">
        <f t="shared" si="9"/>
        <v>8.7525612441574308E-2</v>
      </c>
      <c r="W23">
        <f t="shared" si="10"/>
        <v>5.4784675398074051E-2</v>
      </c>
      <c r="X23">
        <f t="shared" si="11"/>
        <v>165.39057899999997</v>
      </c>
      <c r="Y23">
        <f t="shared" si="12"/>
        <v>23.436564812938823</v>
      </c>
      <c r="Z23">
        <f t="shared" si="13"/>
        <v>23.436564812938823</v>
      </c>
      <c r="AA23">
        <f t="shared" si="14"/>
        <v>2.8950954067289447</v>
      </c>
      <c r="AB23">
        <f t="shared" si="15"/>
        <v>58.843574994101864</v>
      </c>
      <c r="AC23">
        <f t="shared" si="16"/>
        <v>1.6588234049956201</v>
      </c>
      <c r="AD23">
        <f t="shared" si="17"/>
        <v>2.8190391307154448</v>
      </c>
      <c r="AE23">
        <f t="shared" si="18"/>
        <v>1.2362720017333246</v>
      </c>
      <c r="AF23">
        <f t="shared" si="19"/>
        <v>-48.580970031011077</v>
      </c>
      <c r="AG23">
        <f t="shared" si="20"/>
        <v>-111.88622184367239</v>
      </c>
      <c r="AH23">
        <f t="shared" si="21"/>
        <v>-4.9343900995817531</v>
      </c>
      <c r="AI23">
        <f t="shared" si="22"/>
        <v>-1.1002974265238663E-2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53856.399103081269</v>
      </c>
      <c r="AO23">
        <f t="shared" si="26"/>
        <v>1000</v>
      </c>
      <c r="AP23">
        <f t="shared" si="27"/>
        <v>843.00029999999992</v>
      </c>
      <c r="AQ23">
        <f t="shared" si="28"/>
        <v>0.84300029999999992</v>
      </c>
      <c r="AR23">
        <f t="shared" si="29"/>
        <v>0.16539057899999998</v>
      </c>
      <c r="AS23">
        <v>1690158578.0999999</v>
      </c>
      <c r="AT23">
        <v>399.98700000000002</v>
      </c>
      <c r="AU23">
        <v>403.22899999999998</v>
      </c>
      <c r="AV23">
        <v>16.505400000000002</v>
      </c>
      <c r="AW23">
        <v>16.193899999999999</v>
      </c>
      <c r="AX23">
        <v>407.755</v>
      </c>
      <c r="AY23">
        <v>18.1158</v>
      </c>
      <c r="AZ23">
        <v>399.98099999999999</v>
      </c>
      <c r="BA23">
        <v>100.402</v>
      </c>
      <c r="BB23">
        <v>9.9860299999999999E-2</v>
      </c>
      <c r="BC23">
        <v>22.995999999999999</v>
      </c>
      <c r="BD23">
        <v>22.821899999999999</v>
      </c>
      <c r="BE23">
        <v>999.9</v>
      </c>
      <c r="BF23">
        <v>0</v>
      </c>
      <c r="BG23">
        <v>0</v>
      </c>
      <c r="BH23">
        <v>10009.4</v>
      </c>
      <c r="BI23">
        <v>0</v>
      </c>
      <c r="BJ23">
        <v>581.14400000000001</v>
      </c>
      <c r="BK23">
        <v>-3.2418499999999999</v>
      </c>
      <c r="BL23">
        <v>406.7</v>
      </c>
      <c r="BM23">
        <v>409.86599999999999</v>
      </c>
      <c r="BN23">
        <v>0.31148700000000001</v>
      </c>
      <c r="BO23">
        <v>403.22899999999998</v>
      </c>
      <c r="BP23">
        <v>16.193899999999999</v>
      </c>
      <c r="BQ23">
        <v>1.6571800000000001</v>
      </c>
      <c r="BR23">
        <v>1.62591</v>
      </c>
      <c r="BS23">
        <v>14.500999999999999</v>
      </c>
      <c r="BT23">
        <v>14.2065</v>
      </c>
      <c r="BU23">
        <v>1000</v>
      </c>
      <c r="BV23">
        <v>0.89999200000000001</v>
      </c>
      <c r="BW23">
        <v>0.100008</v>
      </c>
      <c r="BX23">
        <v>0</v>
      </c>
      <c r="BY23">
        <v>2.6638000000000002</v>
      </c>
      <c r="BZ23">
        <v>0</v>
      </c>
      <c r="CA23">
        <v>1728.36</v>
      </c>
      <c r="CB23">
        <v>8111.31</v>
      </c>
      <c r="CC23">
        <v>39.686999999999998</v>
      </c>
      <c r="CD23">
        <v>41.061999999999998</v>
      </c>
      <c r="CE23">
        <v>40.375</v>
      </c>
      <c r="CF23">
        <v>39.311999999999998</v>
      </c>
      <c r="CG23">
        <v>39</v>
      </c>
      <c r="CH23">
        <v>899.99</v>
      </c>
      <c r="CI23">
        <v>100.01</v>
      </c>
      <c r="CJ23">
        <v>0</v>
      </c>
      <c r="CK23">
        <v>1690158595.8</v>
      </c>
      <c r="CL23">
        <v>0</v>
      </c>
      <c r="CM23">
        <v>1690158192.5999999</v>
      </c>
      <c r="CN23" t="s">
        <v>350</v>
      </c>
      <c r="CO23">
        <v>1690158192.5999999</v>
      </c>
      <c r="CP23">
        <v>1690158179.5999999</v>
      </c>
      <c r="CQ23">
        <v>48</v>
      </c>
      <c r="CR23">
        <v>9.5000000000000001E-2</v>
      </c>
      <c r="CS23">
        <v>-2.1000000000000001E-2</v>
      </c>
      <c r="CT23">
        <v>-7.7789999999999999</v>
      </c>
      <c r="CU23">
        <v>-1.61</v>
      </c>
      <c r="CV23">
        <v>404</v>
      </c>
      <c r="CW23">
        <v>16</v>
      </c>
      <c r="CX23">
        <v>0.26</v>
      </c>
      <c r="CY23">
        <v>0.17</v>
      </c>
      <c r="CZ23">
        <v>6.5019528115723393</v>
      </c>
      <c r="DA23">
        <v>-3.3746135538130197E-2</v>
      </c>
      <c r="DB23">
        <v>9.877474963281356E-2</v>
      </c>
      <c r="DC23">
        <v>1</v>
      </c>
      <c r="DD23">
        <v>403.24995121951218</v>
      </c>
      <c r="DE23">
        <v>-0.21957491289091779</v>
      </c>
      <c r="DF23">
        <v>5.0145617817684639E-2</v>
      </c>
      <c r="DG23">
        <v>-1</v>
      </c>
      <c r="DH23">
        <v>1000.045707317073</v>
      </c>
      <c r="DI23">
        <v>-0.19580418290052051</v>
      </c>
      <c r="DJ23">
        <v>0.1165732772587748</v>
      </c>
      <c r="DK23">
        <v>1</v>
      </c>
      <c r="DL23">
        <v>2</v>
      </c>
      <c r="DM23">
        <v>2</v>
      </c>
      <c r="DN23" t="s">
        <v>351</v>
      </c>
      <c r="DO23">
        <v>2.6934</v>
      </c>
      <c r="DP23">
        <v>2.7376999999999998</v>
      </c>
      <c r="DQ23">
        <v>9.5343600000000001E-2</v>
      </c>
      <c r="DR23">
        <v>9.4106400000000007E-2</v>
      </c>
      <c r="DS23">
        <v>9.4354900000000005E-2</v>
      </c>
      <c r="DT23">
        <v>8.6052600000000007E-2</v>
      </c>
      <c r="DU23">
        <v>27316.6</v>
      </c>
      <c r="DV23">
        <v>30744.5</v>
      </c>
      <c r="DW23">
        <v>28417.4</v>
      </c>
      <c r="DX23">
        <v>32543.8</v>
      </c>
      <c r="DY23">
        <v>35773.9</v>
      </c>
      <c r="DZ23">
        <v>39573.4</v>
      </c>
      <c r="EA23">
        <v>41714.6</v>
      </c>
      <c r="EB23">
        <v>46097</v>
      </c>
      <c r="EC23">
        <v>1.8132699999999999</v>
      </c>
      <c r="ED23">
        <v>2.1776800000000001</v>
      </c>
      <c r="EE23">
        <v>0.13952000000000001</v>
      </c>
      <c r="EF23">
        <v>0</v>
      </c>
      <c r="EG23">
        <v>20.520099999999999</v>
      </c>
      <c r="EH23">
        <v>999.9</v>
      </c>
      <c r="EI23">
        <v>50.6</v>
      </c>
      <c r="EJ23">
        <v>28.1</v>
      </c>
      <c r="EK23">
        <v>19.236799999999999</v>
      </c>
      <c r="EL23">
        <v>62.594900000000003</v>
      </c>
      <c r="EM23">
        <v>10.352600000000001</v>
      </c>
      <c r="EN23">
        <v>1</v>
      </c>
      <c r="EO23">
        <v>-0.27149899999999999</v>
      </c>
      <c r="EP23">
        <v>0.618502</v>
      </c>
      <c r="EQ23">
        <v>20.235800000000001</v>
      </c>
      <c r="ER23">
        <v>5.2277699999999996</v>
      </c>
      <c r="ES23">
        <v>12.0099</v>
      </c>
      <c r="ET23">
        <v>4.9897499999999999</v>
      </c>
      <c r="EU23">
        <v>3.3050000000000002</v>
      </c>
      <c r="EV23">
        <v>8892.2000000000007</v>
      </c>
      <c r="EW23">
        <v>9999</v>
      </c>
      <c r="EX23">
        <v>555.9</v>
      </c>
      <c r="EY23">
        <v>96.2</v>
      </c>
      <c r="EZ23">
        <v>1.8527199999999999</v>
      </c>
      <c r="FA23">
        <v>1.8614599999999999</v>
      </c>
      <c r="FB23">
        <v>1.86066</v>
      </c>
      <c r="FC23">
        <v>1.85669</v>
      </c>
      <c r="FD23">
        <v>1.8609800000000001</v>
      </c>
      <c r="FE23">
        <v>1.85727</v>
      </c>
      <c r="FF23">
        <v>1.85944</v>
      </c>
      <c r="FG23">
        <v>1.8623000000000001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-7.7679999999999998</v>
      </c>
      <c r="FV23">
        <v>-1.6104000000000001</v>
      </c>
      <c r="FW23">
        <v>-6.3073983130961171</v>
      </c>
      <c r="FX23">
        <v>-4.0117494158234393E-3</v>
      </c>
      <c r="FY23">
        <v>1.087516141204025E-6</v>
      </c>
      <c r="FZ23">
        <v>-8.657206703991749E-11</v>
      </c>
      <c r="GA23">
        <v>-1.610415000000003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6.4</v>
      </c>
      <c r="GJ23">
        <v>6.6</v>
      </c>
      <c r="GK23">
        <v>1.01929</v>
      </c>
      <c r="GL23">
        <v>2.3852500000000001</v>
      </c>
      <c r="GM23">
        <v>1.5942400000000001</v>
      </c>
      <c r="GN23">
        <v>2.3132299999999999</v>
      </c>
      <c r="GO23">
        <v>1.40015</v>
      </c>
      <c r="GP23">
        <v>2.36084</v>
      </c>
      <c r="GQ23">
        <v>30.372399999999999</v>
      </c>
      <c r="GR23">
        <v>15.7431</v>
      </c>
      <c r="GS23">
        <v>18</v>
      </c>
      <c r="GT23">
        <v>384.113</v>
      </c>
      <c r="GU23">
        <v>670.58900000000006</v>
      </c>
      <c r="GV23">
        <v>21.4071</v>
      </c>
      <c r="GW23">
        <v>23.689599999999999</v>
      </c>
      <c r="GX23">
        <v>30</v>
      </c>
      <c r="GY23">
        <v>23.630600000000001</v>
      </c>
      <c r="GZ23">
        <v>23.575299999999999</v>
      </c>
      <c r="HA23">
        <v>20.471</v>
      </c>
      <c r="HB23">
        <v>0</v>
      </c>
      <c r="HC23">
        <v>-30</v>
      </c>
      <c r="HD23">
        <v>21.406400000000001</v>
      </c>
      <c r="HE23">
        <v>403.42399999999998</v>
      </c>
      <c r="HF23">
        <v>0</v>
      </c>
      <c r="HG23">
        <v>104.343</v>
      </c>
      <c r="HH23">
        <v>102.295</v>
      </c>
    </row>
    <row r="24" spans="1:216" x14ac:dyDescent="0.2">
      <c r="A24">
        <v>6</v>
      </c>
      <c r="B24">
        <v>1690158638.5999999</v>
      </c>
      <c r="C24">
        <v>302.5</v>
      </c>
      <c r="D24" t="s">
        <v>363</v>
      </c>
      <c r="E24" t="s">
        <v>364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1690158638.5999999</v>
      </c>
      <c r="M24">
        <f t="shared" si="0"/>
        <v>1.0759817489347193E-3</v>
      </c>
      <c r="N24">
        <f t="shared" si="1"/>
        <v>1.0759817489347192</v>
      </c>
      <c r="O24">
        <f t="shared" si="2"/>
        <v>10.771202224444449</v>
      </c>
      <c r="P24">
        <f t="shared" si="3"/>
        <v>400.00099999999998</v>
      </c>
      <c r="Q24">
        <f t="shared" si="4"/>
        <v>197.61146609567433</v>
      </c>
      <c r="R24">
        <f t="shared" si="5"/>
        <v>19.860874634849832</v>
      </c>
      <c r="S24">
        <f t="shared" si="6"/>
        <v>40.201967384667199</v>
      </c>
      <c r="T24">
        <f t="shared" si="7"/>
        <v>8.8476751679223989E-2</v>
      </c>
      <c r="U24">
        <f t="shared" si="8"/>
        <v>4.7116425982362884</v>
      </c>
      <c r="V24">
        <f t="shared" si="9"/>
        <v>8.7564004848465313E-2</v>
      </c>
      <c r="W24">
        <f t="shared" si="10"/>
        <v>5.4808724856867594E-2</v>
      </c>
      <c r="X24">
        <f t="shared" si="11"/>
        <v>124.02309978030884</v>
      </c>
      <c r="Y24">
        <f t="shared" si="12"/>
        <v>23.261348773998055</v>
      </c>
      <c r="Z24">
        <f t="shared" si="13"/>
        <v>23.261348773998055</v>
      </c>
      <c r="AA24">
        <f t="shared" si="14"/>
        <v>2.8646349753505236</v>
      </c>
      <c r="AB24">
        <f t="shared" si="15"/>
        <v>58.877218494613167</v>
      </c>
      <c r="AC24">
        <f t="shared" si="16"/>
        <v>1.6574224667952</v>
      </c>
      <c r="AD24">
        <f t="shared" si="17"/>
        <v>2.8150488578988186</v>
      </c>
      <c r="AE24">
        <f t="shared" si="18"/>
        <v>1.2072125085553236</v>
      </c>
      <c r="AF24">
        <f t="shared" si="19"/>
        <v>-47.45079512802112</v>
      </c>
      <c r="AG24">
        <f t="shared" si="20"/>
        <v>-73.346252952827214</v>
      </c>
      <c r="AH24">
        <f t="shared" si="21"/>
        <v>-3.23077574051739</v>
      </c>
      <c r="AI24">
        <f t="shared" si="22"/>
        <v>-4.7240410568889502E-3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53875.165963735199</v>
      </c>
      <c r="AO24">
        <f t="shared" si="26"/>
        <v>749.88199999999995</v>
      </c>
      <c r="AP24">
        <f t="shared" si="27"/>
        <v>632.15058600015993</v>
      </c>
      <c r="AQ24">
        <f t="shared" si="28"/>
        <v>0.84300008001280202</v>
      </c>
      <c r="AR24">
        <f t="shared" si="29"/>
        <v>0.16539015442470795</v>
      </c>
      <c r="AS24">
        <v>1690158638.5999999</v>
      </c>
      <c r="AT24">
        <v>400.00099999999998</v>
      </c>
      <c r="AU24">
        <v>403.221</v>
      </c>
      <c r="AV24">
        <v>16.491</v>
      </c>
      <c r="AW24">
        <v>16.186800000000002</v>
      </c>
      <c r="AX24">
        <v>407.76900000000001</v>
      </c>
      <c r="AY24">
        <v>18.101400000000002</v>
      </c>
      <c r="AZ24">
        <v>400.05700000000002</v>
      </c>
      <c r="BA24">
        <v>100.405</v>
      </c>
      <c r="BB24">
        <v>9.9667199999999997E-2</v>
      </c>
      <c r="BC24">
        <v>22.9726</v>
      </c>
      <c r="BD24">
        <v>22.7364</v>
      </c>
      <c r="BE24">
        <v>999.9</v>
      </c>
      <c r="BF24">
        <v>0</v>
      </c>
      <c r="BG24">
        <v>0</v>
      </c>
      <c r="BH24">
        <v>10011.9</v>
      </c>
      <c r="BI24">
        <v>0</v>
      </c>
      <c r="BJ24">
        <v>562.11599999999999</v>
      </c>
      <c r="BK24">
        <v>-3.21991</v>
      </c>
      <c r="BL24">
        <v>406.70800000000003</v>
      </c>
      <c r="BM24">
        <v>409.85500000000002</v>
      </c>
      <c r="BN24">
        <v>0.30416100000000001</v>
      </c>
      <c r="BO24">
        <v>403.221</v>
      </c>
      <c r="BP24">
        <v>16.186800000000002</v>
      </c>
      <c r="BQ24">
        <v>1.65578</v>
      </c>
      <c r="BR24">
        <v>1.62524</v>
      </c>
      <c r="BS24">
        <v>14.488</v>
      </c>
      <c r="BT24">
        <v>14.200200000000001</v>
      </c>
      <c r="BU24">
        <v>749.88199999999995</v>
      </c>
      <c r="BV24">
        <v>0.89999600000000002</v>
      </c>
      <c r="BW24">
        <v>0.100004</v>
      </c>
      <c r="BX24">
        <v>0</v>
      </c>
      <c r="BY24">
        <v>2.7490999999999999</v>
      </c>
      <c r="BZ24">
        <v>0</v>
      </c>
      <c r="CA24">
        <v>1419.96</v>
      </c>
      <c r="CB24">
        <v>6082.51</v>
      </c>
      <c r="CC24">
        <v>37.875</v>
      </c>
      <c r="CD24">
        <v>39.625</v>
      </c>
      <c r="CE24">
        <v>38.875</v>
      </c>
      <c r="CF24">
        <v>37.686999999999998</v>
      </c>
      <c r="CG24">
        <v>37.436999999999998</v>
      </c>
      <c r="CH24">
        <v>674.89</v>
      </c>
      <c r="CI24">
        <v>74.989999999999995</v>
      </c>
      <c r="CJ24">
        <v>0</v>
      </c>
      <c r="CK24">
        <v>1690158656.4000001</v>
      </c>
      <c r="CL24">
        <v>0</v>
      </c>
      <c r="CM24">
        <v>1690158192.5999999</v>
      </c>
      <c r="CN24" t="s">
        <v>350</v>
      </c>
      <c r="CO24">
        <v>1690158192.5999999</v>
      </c>
      <c r="CP24">
        <v>1690158179.5999999</v>
      </c>
      <c r="CQ24">
        <v>48</v>
      </c>
      <c r="CR24">
        <v>9.5000000000000001E-2</v>
      </c>
      <c r="CS24">
        <v>-2.1000000000000001E-2</v>
      </c>
      <c r="CT24">
        <v>-7.7789999999999999</v>
      </c>
      <c r="CU24">
        <v>-1.61</v>
      </c>
      <c r="CV24">
        <v>404</v>
      </c>
      <c r="CW24">
        <v>16</v>
      </c>
      <c r="CX24">
        <v>0.26</v>
      </c>
      <c r="CY24">
        <v>0.17</v>
      </c>
      <c r="CZ24">
        <v>6.3412153364046873</v>
      </c>
      <c r="DA24">
        <v>0.38806496687322722</v>
      </c>
      <c r="DB24">
        <v>9.3091003719683166E-2</v>
      </c>
      <c r="DC24">
        <v>1</v>
      </c>
      <c r="DD24">
        <v>403.16039024390238</v>
      </c>
      <c r="DE24">
        <v>5.2076655052639281E-2</v>
      </c>
      <c r="DF24">
        <v>4.0471536549433272E-2</v>
      </c>
      <c r="DG24">
        <v>-1</v>
      </c>
      <c r="DH24">
        <v>749.99039024390243</v>
      </c>
      <c r="DI24">
        <v>-0.2379214546111075</v>
      </c>
      <c r="DJ24">
        <v>0.13707802265520849</v>
      </c>
      <c r="DK24">
        <v>1</v>
      </c>
      <c r="DL24">
        <v>2</v>
      </c>
      <c r="DM24">
        <v>2</v>
      </c>
      <c r="DN24" t="s">
        <v>351</v>
      </c>
      <c r="DO24">
        <v>2.6936100000000001</v>
      </c>
      <c r="DP24">
        <v>2.73753</v>
      </c>
      <c r="DQ24">
        <v>9.5347000000000001E-2</v>
      </c>
      <c r="DR24">
        <v>9.4105499999999995E-2</v>
      </c>
      <c r="DS24">
        <v>9.4301599999999999E-2</v>
      </c>
      <c r="DT24">
        <v>8.6025900000000002E-2</v>
      </c>
      <c r="DU24">
        <v>27316.3</v>
      </c>
      <c r="DV24">
        <v>30744.5</v>
      </c>
      <c r="DW24">
        <v>28417.3</v>
      </c>
      <c r="DX24">
        <v>32543.8</v>
      </c>
      <c r="DY24">
        <v>35775.9</v>
      </c>
      <c r="DZ24">
        <v>39573.9</v>
      </c>
      <c r="EA24">
        <v>41714.300000000003</v>
      </c>
      <c r="EB24">
        <v>46096.4</v>
      </c>
      <c r="EC24">
        <v>1.8130200000000001</v>
      </c>
      <c r="ED24">
        <v>2.17747</v>
      </c>
      <c r="EE24">
        <v>0.135992</v>
      </c>
      <c r="EF24">
        <v>0</v>
      </c>
      <c r="EG24">
        <v>20.492599999999999</v>
      </c>
      <c r="EH24">
        <v>999.9</v>
      </c>
      <c r="EI24">
        <v>50.6</v>
      </c>
      <c r="EJ24">
        <v>28.1</v>
      </c>
      <c r="EK24">
        <v>19.236999999999998</v>
      </c>
      <c r="EL24">
        <v>62.474899999999998</v>
      </c>
      <c r="EM24">
        <v>10.1402</v>
      </c>
      <c r="EN24">
        <v>1</v>
      </c>
      <c r="EO24">
        <v>-0.27052300000000001</v>
      </c>
      <c r="EP24">
        <v>0.46598899999999999</v>
      </c>
      <c r="EQ24">
        <v>20.238399999999999</v>
      </c>
      <c r="ER24">
        <v>5.22403</v>
      </c>
      <c r="ES24">
        <v>12.0099</v>
      </c>
      <c r="ET24">
        <v>4.9898499999999997</v>
      </c>
      <c r="EU24">
        <v>3.3050000000000002</v>
      </c>
      <c r="EV24">
        <v>8893.7000000000007</v>
      </c>
      <c r="EW24">
        <v>9999</v>
      </c>
      <c r="EX24">
        <v>555.9</v>
      </c>
      <c r="EY24">
        <v>96.2</v>
      </c>
      <c r="EZ24">
        <v>1.8527199999999999</v>
      </c>
      <c r="FA24">
        <v>1.8615200000000001</v>
      </c>
      <c r="FB24">
        <v>1.86066</v>
      </c>
      <c r="FC24">
        <v>1.85669</v>
      </c>
      <c r="FD24">
        <v>1.8610199999999999</v>
      </c>
      <c r="FE24">
        <v>1.8573</v>
      </c>
      <c r="FF24">
        <v>1.85944</v>
      </c>
      <c r="FG24">
        <v>1.8623400000000001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-7.7679999999999998</v>
      </c>
      <c r="FV24">
        <v>-1.6104000000000001</v>
      </c>
      <c r="FW24">
        <v>-6.3073983130961171</v>
      </c>
      <c r="FX24">
        <v>-4.0117494158234393E-3</v>
      </c>
      <c r="FY24">
        <v>1.087516141204025E-6</v>
      </c>
      <c r="FZ24">
        <v>-8.657206703991749E-11</v>
      </c>
      <c r="GA24">
        <v>-1.610415000000003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7.4</v>
      </c>
      <c r="GJ24">
        <v>7.7</v>
      </c>
      <c r="GK24">
        <v>1.01929</v>
      </c>
      <c r="GL24">
        <v>2.3877000000000002</v>
      </c>
      <c r="GM24">
        <v>1.5942400000000001</v>
      </c>
      <c r="GN24">
        <v>2.3120099999999999</v>
      </c>
      <c r="GO24">
        <v>1.40015</v>
      </c>
      <c r="GP24">
        <v>2.36084</v>
      </c>
      <c r="GQ24">
        <v>30.393899999999999</v>
      </c>
      <c r="GR24">
        <v>15.734400000000001</v>
      </c>
      <c r="GS24">
        <v>18</v>
      </c>
      <c r="GT24">
        <v>384.04399999999998</v>
      </c>
      <c r="GU24">
        <v>670.54499999999996</v>
      </c>
      <c r="GV24">
        <v>21.571000000000002</v>
      </c>
      <c r="GW24">
        <v>23.6997</v>
      </c>
      <c r="GX24">
        <v>30.0002</v>
      </c>
      <c r="GY24">
        <v>23.6389</v>
      </c>
      <c r="GZ24">
        <v>23.5852</v>
      </c>
      <c r="HA24">
        <v>20.461500000000001</v>
      </c>
      <c r="HB24">
        <v>0</v>
      </c>
      <c r="HC24">
        <v>-30</v>
      </c>
      <c r="HD24">
        <v>21.5762</v>
      </c>
      <c r="HE24">
        <v>403.09699999999998</v>
      </c>
      <c r="HF24">
        <v>0</v>
      </c>
      <c r="HG24">
        <v>104.342</v>
      </c>
      <c r="HH24">
        <v>102.294</v>
      </c>
    </row>
    <row r="25" spans="1:216" x14ac:dyDescent="0.2">
      <c r="A25">
        <v>7</v>
      </c>
      <c r="B25">
        <v>1690158699.0999999</v>
      </c>
      <c r="C25">
        <v>363</v>
      </c>
      <c r="D25" t="s">
        <v>365</v>
      </c>
      <c r="E25" t="s">
        <v>366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1690158699.0999999</v>
      </c>
      <c r="M25">
        <f t="shared" si="0"/>
        <v>1.1111293645393535E-3</v>
      </c>
      <c r="N25">
        <f t="shared" si="1"/>
        <v>1.1111293645393536</v>
      </c>
      <c r="O25">
        <f t="shared" si="2"/>
        <v>10.382635571273555</v>
      </c>
      <c r="P25">
        <f t="shared" si="3"/>
        <v>400.04300000000001</v>
      </c>
      <c r="Q25">
        <f t="shared" si="4"/>
        <v>213.61946841668947</v>
      </c>
      <c r="R25">
        <f t="shared" si="5"/>
        <v>21.47001229519849</v>
      </c>
      <c r="S25">
        <f t="shared" si="6"/>
        <v>40.206673072766904</v>
      </c>
      <c r="T25">
        <f t="shared" si="7"/>
        <v>9.2899133259165254E-2</v>
      </c>
      <c r="U25">
        <f t="shared" si="8"/>
        <v>4.7094562193866558</v>
      </c>
      <c r="V25">
        <f t="shared" si="9"/>
        <v>9.1892959414233436E-2</v>
      </c>
      <c r="W25">
        <f t="shared" si="10"/>
        <v>5.752259210242492E-2</v>
      </c>
      <c r="X25">
        <f t="shared" si="11"/>
        <v>99.252655833473312</v>
      </c>
      <c r="Y25">
        <f t="shared" si="12"/>
        <v>23.151781302787729</v>
      </c>
      <c r="Z25">
        <f t="shared" si="13"/>
        <v>23.151781302787729</v>
      </c>
      <c r="AA25">
        <f t="shared" si="14"/>
        <v>2.8457300041059193</v>
      </c>
      <c r="AB25">
        <f t="shared" si="15"/>
        <v>58.923584811289764</v>
      </c>
      <c r="AC25">
        <f t="shared" si="16"/>
        <v>1.6576836531532202</v>
      </c>
      <c r="AD25">
        <f t="shared" si="17"/>
        <v>2.8132769899559942</v>
      </c>
      <c r="AE25">
        <f t="shared" si="18"/>
        <v>1.1880463509526991</v>
      </c>
      <c r="AF25">
        <f t="shared" si="19"/>
        <v>-49.000804976185492</v>
      </c>
      <c r="AG25">
        <f t="shared" si="20"/>
        <v>-48.133973070223888</v>
      </c>
      <c r="AH25">
        <f t="shared" si="21"/>
        <v>-2.1199135952756927</v>
      </c>
      <c r="AI25">
        <f t="shared" si="22"/>
        <v>-2.0358082117581944E-3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53845.0855799536</v>
      </c>
      <c r="AO25">
        <f t="shared" si="26"/>
        <v>600.11699999999996</v>
      </c>
      <c r="AP25">
        <f t="shared" si="27"/>
        <v>505.89827100179969</v>
      </c>
      <c r="AQ25">
        <f t="shared" si="28"/>
        <v>0.84299940011997609</v>
      </c>
      <c r="AR25">
        <f t="shared" si="29"/>
        <v>0.1653888422315537</v>
      </c>
      <c r="AS25">
        <v>1690158699.0999999</v>
      </c>
      <c r="AT25">
        <v>400.04300000000001</v>
      </c>
      <c r="AU25">
        <v>403.15499999999997</v>
      </c>
      <c r="AV25">
        <v>16.493400000000001</v>
      </c>
      <c r="AW25">
        <v>16.179300000000001</v>
      </c>
      <c r="AX25">
        <v>407.81200000000001</v>
      </c>
      <c r="AY25">
        <v>18.1038</v>
      </c>
      <c r="AZ25">
        <v>400.10300000000001</v>
      </c>
      <c r="BA25">
        <v>100.40600000000001</v>
      </c>
      <c r="BB25">
        <v>9.9878300000000003E-2</v>
      </c>
      <c r="BC25">
        <v>22.962199999999999</v>
      </c>
      <c r="BD25">
        <v>22.709900000000001</v>
      </c>
      <c r="BE25">
        <v>999.9</v>
      </c>
      <c r="BF25">
        <v>0</v>
      </c>
      <c r="BG25">
        <v>0</v>
      </c>
      <c r="BH25">
        <v>10005.6</v>
      </c>
      <c r="BI25">
        <v>0</v>
      </c>
      <c r="BJ25">
        <v>555.57299999999998</v>
      </c>
      <c r="BK25">
        <v>-3.1120899999999998</v>
      </c>
      <c r="BL25">
        <v>406.75200000000001</v>
      </c>
      <c r="BM25">
        <v>409.78500000000003</v>
      </c>
      <c r="BN25">
        <v>0.31409599999999999</v>
      </c>
      <c r="BO25">
        <v>403.15499999999997</v>
      </c>
      <c r="BP25">
        <v>16.179300000000001</v>
      </c>
      <c r="BQ25">
        <v>1.65604</v>
      </c>
      <c r="BR25">
        <v>1.6245000000000001</v>
      </c>
      <c r="BS25">
        <v>14.490399999999999</v>
      </c>
      <c r="BT25">
        <v>14.193199999999999</v>
      </c>
      <c r="BU25">
        <v>600.11699999999996</v>
      </c>
      <c r="BV25">
        <v>0.90002000000000004</v>
      </c>
      <c r="BW25">
        <v>9.9979999999999999E-2</v>
      </c>
      <c r="BX25">
        <v>0</v>
      </c>
      <c r="BY25">
        <v>2.7974999999999999</v>
      </c>
      <c r="BZ25">
        <v>0</v>
      </c>
      <c r="CA25">
        <v>1240.31</v>
      </c>
      <c r="CB25">
        <v>4867.76</v>
      </c>
      <c r="CC25">
        <v>36.436999999999998</v>
      </c>
      <c r="CD25">
        <v>38.561999999999998</v>
      </c>
      <c r="CE25">
        <v>37.625</v>
      </c>
      <c r="CF25">
        <v>36.625</v>
      </c>
      <c r="CG25">
        <v>36.186999999999998</v>
      </c>
      <c r="CH25">
        <v>540.12</v>
      </c>
      <c r="CI25">
        <v>60</v>
      </c>
      <c r="CJ25">
        <v>0</v>
      </c>
      <c r="CK25">
        <v>1690158717</v>
      </c>
      <c r="CL25">
        <v>0</v>
      </c>
      <c r="CM25">
        <v>1690158192.5999999</v>
      </c>
      <c r="CN25" t="s">
        <v>350</v>
      </c>
      <c r="CO25">
        <v>1690158192.5999999</v>
      </c>
      <c r="CP25">
        <v>1690158179.5999999</v>
      </c>
      <c r="CQ25">
        <v>48</v>
      </c>
      <c r="CR25">
        <v>9.5000000000000001E-2</v>
      </c>
      <c r="CS25">
        <v>-2.1000000000000001E-2</v>
      </c>
      <c r="CT25">
        <v>-7.7789999999999999</v>
      </c>
      <c r="CU25">
        <v>-1.61</v>
      </c>
      <c r="CV25">
        <v>404</v>
      </c>
      <c r="CW25">
        <v>16</v>
      </c>
      <c r="CX25">
        <v>0.26</v>
      </c>
      <c r="CY25">
        <v>0.17</v>
      </c>
      <c r="CZ25">
        <v>6.2423891655895254</v>
      </c>
      <c r="DA25">
        <v>1.357616925120541</v>
      </c>
      <c r="DB25">
        <v>0.15831332642679519</v>
      </c>
      <c r="DC25">
        <v>1</v>
      </c>
      <c r="DD25">
        <v>403.10590243902442</v>
      </c>
      <c r="DE25">
        <v>0.30169337979124472</v>
      </c>
      <c r="DF25">
        <v>4.1111866946264057E-2</v>
      </c>
      <c r="DG25">
        <v>-1</v>
      </c>
      <c r="DH25">
        <v>599.99990243902448</v>
      </c>
      <c r="DI25">
        <v>-8.3788017359933728E-2</v>
      </c>
      <c r="DJ25">
        <v>0.11758417947303219</v>
      </c>
      <c r="DK25">
        <v>1</v>
      </c>
      <c r="DL25">
        <v>2</v>
      </c>
      <c r="DM25">
        <v>2</v>
      </c>
      <c r="DN25" t="s">
        <v>351</v>
      </c>
      <c r="DO25">
        <v>2.6937199999999999</v>
      </c>
      <c r="DP25">
        <v>2.7376900000000002</v>
      </c>
      <c r="DQ25">
        <v>9.5352500000000007E-2</v>
      </c>
      <c r="DR25">
        <v>9.4091800000000003E-2</v>
      </c>
      <c r="DS25">
        <v>9.4308900000000001E-2</v>
      </c>
      <c r="DT25">
        <v>8.59954E-2</v>
      </c>
      <c r="DU25">
        <v>27315.5</v>
      </c>
      <c r="DV25">
        <v>30744.1</v>
      </c>
      <c r="DW25">
        <v>28416.6</v>
      </c>
      <c r="DX25">
        <v>32542.9</v>
      </c>
      <c r="DY25">
        <v>35774.699999999997</v>
      </c>
      <c r="DZ25">
        <v>39573.199999999997</v>
      </c>
      <c r="EA25">
        <v>41713.300000000003</v>
      </c>
      <c r="EB25">
        <v>46094</v>
      </c>
      <c r="EC25">
        <v>1.81345</v>
      </c>
      <c r="ED25">
        <v>2.1772499999999999</v>
      </c>
      <c r="EE25">
        <v>0.13607</v>
      </c>
      <c r="EF25">
        <v>0</v>
      </c>
      <c r="EG25">
        <v>20.464700000000001</v>
      </c>
      <c r="EH25">
        <v>999.9</v>
      </c>
      <c r="EI25">
        <v>50.6</v>
      </c>
      <c r="EJ25">
        <v>28.1</v>
      </c>
      <c r="EK25">
        <v>19.234100000000002</v>
      </c>
      <c r="EL25">
        <v>62.465000000000003</v>
      </c>
      <c r="EM25">
        <v>9.9078499999999998</v>
      </c>
      <c r="EN25">
        <v>1</v>
      </c>
      <c r="EO25">
        <v>-0.270287</v>
      </c>
      <c r="EP25">
        <v>0.104681</v>
      </c>
      <c r="EQ25">
        <v>20.2409</v>
      </c>
      <c r="ER25">
        <v>5.2279200000000001</v>
      </c>
      <c r="ES25">
        <v>12.0099</v>
      </c>
      <c r="ET25">
        <v>4.9897</v>
      </c>
      <c r="EU25">
        <v>3.3050000000000002</v>
      </c>
      <c r="EV25">
        <v>8894.9</v>
      </c>
      <c r="EW25">
        <v>9999</v>
      </c>
      <c r="EX25">
        <v>555.9</v>
      </c>
      <c r="EY25">
        <v>96.2</v>
      </c>
      <c r="EZ25">
        <v>1.8527199999999999</v>
      </c>
      <c r="FA25">
        <v>1.86148</v>
      </c>
      <c r="FB25">
        <v>1.86066</v>
      </c>
      <c r="FC25">
        <v>1.85669</v>
      </c>
      <c r="FD25">
        <v>1.8609899999999999</v>
      </c>
      <c r="FE25">
        <v>1.8572900000000001</v>
      </c>
      <c r="FF25">
        <v>1.8594299999999999</v>
      </c>
      <c r="FG25">
        <v>1.8622799999999999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-7.7690000000000001</v>
      </c>
      <c r="FV25">
        <v>-1.6104000000000001</v>
      </c>
      <c r="FW25">
        <v>-6.3073983130961171</v>
      </c>
      <c r="FX25">
        <v>-4.0117494158234393E-3</v>
      </c>
      <c r="FY25">
        <v>1.087516141204025E-6</v>
      </c>
      <c r="FZ25">
        <v>-8.657206703991749E-11</v>
      </c>
      <c r="GA25">
        <v>-1.610415000000003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8.4</v>
      </c>
      <c r="GJ25">
        <v>8.6999999999999993</v>
      </c>
      <c r="GK25">
        <v>1.01929</v>
      </c>
      <c r="GL25">
        <v>2.3913600000000002</v>
      </c>
      <c r="GM25">
        <v>1.5942400000000001</v>
      </c>
      <c r="GN25">
        <v>2.3120099999999999</v>
      </c>
      <c r="GO25">
        <v>1.40015</v>
      </c>
      <c r="GP25">
        <v>2.32056</v>
      </c>
      <c r="GQ25">
        <v>30.393899999999999</v>
      </c>
      <c r="GR25">
        <v>15.7256</v>
      </c>
      <c r="GS25">
        <v>18</v>
      </c>
      <c r="GT25">
        <v>384.34800000000001</v>
      </c>
      <c r="GU25">
        <v>670.50599999999997</v>
      </c>
      <c r="GV25">
        <v>21.9619</v>
      </c>
      <c r="GW25">
        <v>23.712800000000001</v>
      </c>
      <c r="GX25">
        <v>30.0001</v>
      </c>
      <c r="GY25">
        <v>23.6508</v>
      </c>
      <c r="GZ25">
        <v>23.597000000000001</v>
      </c>
      <c r="HA25">
        <v>20.458100000000002</v>
      </c>
      <c r="HB25">
        <v>0</v>
      </c>
      <c r="HC25">
        <v>-30</v>
      </c>
      <c r="HD25">
        <v>21.968499999999999</v>
      </c>
      <c r="HE25">
        <v>403.08600000000001</v>
      </c>
      <c r="HF25">
        <v>0</v>
      </c>
      <c r="HG25">
        <v>104.34</v>
      </c>
      <c r="HH25">
        <v>102.29</v>
      </c>
    </row>
    <row r="26" spans="1:216" x14ac:dyDescent="0.2">
      <c r="A26">
        <v>8</v>
      </c>
      <c r="B26">
        <v>1690158759.5999999</v>
      </c>
      <c r="C26">
        <v>423.5</v>
      </c>
      <c r="D26" t="s">
        <v>367</v>
      </c>
      <c r="E26" t="s">
        <v>368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1690158759.5999999</v>
      </c>
      <c r="M26">
        <f t="shared" si="0"/>
        <v>1.0667567791896747E-3</v>
      </c>
      <c r="N26">
        <f t="shared" si="1"/>
        <v>1.0667567791896746</v>
      </c>
      <c r="O26">
        <f t="shared" si="2"/>
        <v>9.7451177046340032</v>
      </c>
      <c r="P26">
        <f t="shared" si="3"/>
        <v>400.012</v>
      </c>
      <c r="Q26">
        <f t="shared" si="4"/>
        <v>217.7711097424307</v>
      </c>
      <c r="R26">
        <f t="shared" si="5"/>
        <v>21.88729956254943</v>
      </c>
      <c r="S26">
        <f t="shared" si="6"/>
        <v>40.203599471802001</v>
      </c>
      <c r="T26">
        <f t="shared" si="7"/>
        <v>8.9248424841293472E-2</v>
      </c>
      <c r="U26">
        <f t="shared" si="8"/>
        <v>4.7063805416259266</v>
      </c>
      <c r="V26">
        <f t="shared" si="9"/>
        <v>8.8318750574112634E-2</v>
      </c>
      <c r="W26">
        <f t="shared" si="10"/>
        <v>5.5281939473563697E-2</v>
      </c>
      <c r="X26">
        <f t="shared" si="11"/>
        <v>82.733965831388943</v>
      </c>
      <c r="Y26">
        <f t="shared" si="12"/>
        <v>23.130627234720428</v>
      </c>
      <c r="Z26">
        <f t="shared" si="13"/>
        <v>23.130627234720428</v>
      </c>
      <c r="AA26">
        <f t="shared" si="14"/>
        <v>2.8420926390073977</v>
      </c>
      <c r="AB26">
        <f t="shared" si="15"/>
        <v>58.718708334748257</v>
      </c>
      <c r="AC26">
        <f t="shared" si="16"/>
        <v>1.6552933458515999</v>
      </c>
      <c r="AD26">
        <f t="shared" si="17"/>
        <v>2.8190220677453812</v>
      </c>
      <c r="AE26">
        <f t="shared" si="18"/>
        <v>1.1867992931557978</v>
      </c>
      <c r="AF26">
        <f t="shared" si="19"/>
        <v>-47.043973962264651</v>
      </c>
      <c r="AG26">
        <f t="shared" si="20"/>
        <v>-34.184393507465586</v>
      </c>
      <c r="AH26">
        <f t="shared" si="21"/>
        <v>-1.5066266191256517</v>
      </c>
      <c r="AI26">
        <f t="shared" si="22"/>
        <v>-1.0282574669489009E-3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53793.952264423773</v>
      </c>
      <c r="AO26">
        <f t="shared" si="26"/>
        <v>500.23700000000002</v>
      </c>
      <c r="AP26">
        <f t="shared" si="27"/>
        <v>421.69967100071972</v>
      </c>
      <c r="AQ26">
        <f t="shared" si="28"/>
        <v>0.84299976011514477</v>
      </c>
      <c r="AR26">
        <f t="shared" si="29"/>
        <v>0.16538953702222933</v>
      </c>
      <c r="AS26">
        <v>1690158759.5999999</v>
      </c>
      <c r="AT26">
        <v>400.012</v>
      </c>
      <c r="AU26">
        <v>402.93599999999998</v>
      </c>
      <c r="AV26">
        <v>16.4696</v>
      </c>
      <c r="AW26">
        <v>16.167999999999999</v>
      </c>
      <c r="AX26">
        <v>407.78</v>
      </c>
      <c r="AY26">
        <v>18.079999999999998</v>
      </c>
      <c r="AZ26">
        <v>400.05500000000001</v>
      </c>
      <c r="BA26">
        <v>100.40600000000001</v>
      </c>
      <c r="BB26">
        <v>9.9983500000000003E-2</v>
      </c>
      <c r="BC26">
        <v>22.995899999999999</v>
      </c>
      <c r="BD26">
        <v>22.725200000000001</v>
      </c>
      <c r="BE26">
        <v>999.9</v>
      </c>
      <c r="BF26">
        <v>0</v>
      </c>
      <c r="BG26">
        <v>0</v>
      </c>
      <c r="BH26">
        <v>9996.8799999999992</v>
      </c>
      <c r="BI26">
        <v>0</v>
      </c>
      <c r="BJ26">
        <v>552.56100000000004</v>
      </c>
      <c r="BK26">
        <v>-2.92401</v>
      </c>
      <c r="BL26">
        <v>406.71100000000001</v>
      </c>
      <c r="BM26">
        <v>409.55799999999999</v>
      </c>
      <c r="BN26">
        <v>0.30162600000000001</v>
      </c>
      <c r="BO26">
        <v>402.93599999999998</v>
      </c>
      <c r="BP26">
        <v>16.167999999999999</v>
      </c>
      <c r="BQ26">
        <v>1.6536500000000001</v>
      </c>
      <c r="BR26">
        <v>1.62337</v>
      </c>
      <c r="BS26">
        <v>14.468</v>
      </c>
      <c r="BT26">
        <v>14.182399999999999</v>
      </c>
      <c r="BU26">
        <v>500.23700000000002</v>
      </c>
      <c r="BV26">
        <v>0.90000800000000003</v>
      </c>
      <c r="BW26">
        <v>9.9991499999999997E-2</v>
      </c>
      <c r="BX26">
        <v>0</v>
      </c>
      <c r="BY26">
        <v>2.5167000000000002</v>
      </c>
      <c r="BZ26">
        <v>0</v>
      </c>
      <c r="CA26">
        <v>1119.81</v>
      </c>
      <c r="CB26">
        <v>4057.58</v>
      </c>
      <c r="CC26">
        <v>35.5</v>
      </c>
      <c r="CD26">
        <v>38.25</v>
      </c>
      <c r="CE26">
        <v>37.125</v>
      </c>
      <c r="CF26">
        <v>36.375</v>
      </c>
      <c r="CG26">
        <v>35.686999999999998</v>
      </c>
      <c r="CH26">
        <v>450.22</v>
      </c>
      <c r="CI26">
        <v>50.02</v>
      </c>
      <c r="CJ26">
        <v>0</v>
      </c>
      <c r="CK26">
        <v>1690158777</v>
      </c>
      <c r="CL26">
        <v>0</v>
      </c>
      <c r="CM26">
        <v>1690158192.5999999</v>
      </c>
      <c r="CN26" t="s">
        <v>350</v>
      </c>
      <c r="CO26">
        <v>1690158192.5999999</v>
      </c>
      <c r="CP26">
        <v>1690158179.5999999</v>
      </c>
      <c r="CQ26">
        <v>48</v>
      </c>
      <c r="CR26">
        <v>9.5000000000000001E-2</v>
      </c>
      <c r="CS26">
        <v>-2.1000000000000001E-2</v>
      </c>
      <c r="CT26">
        <v>-7.7789999999999999</v>
      </c>
      <c r="CU26">
        <v>-1.61</v>
      </c>
      <c r="CV26">
        <v>404</v>
      </c>
      <c r="CW26">
        <v>16</v>
      </c>
      <c r="CX26">
        <v>0.26</v>
      </c>
      <c r="CY26">
        <v>0.17</v>
      </c>
      <c r="CZ26">
        <v>5.8618938873795781</v>
      </c>
      <c r="DA26">
        <v>-0.67386454035699905</v>
      </c>
      <c r="DB26">
        <v>9.7071168593877918E-2</v>
      </c>
      <c r="DC26">
        <v>1</v>
      </c>
      <c r="DD26">
        <v>402.95</v>
      </c>
      <c r="DE26">
        <v>-0.18756472795598261</v>
      </c>
      <c r="DF26">
        <v>3.6968229603267108E-2</v>
      </c>
      <c r="DG26">
        <v>-1</v>
      </c>
      <c r="DH26">
        <v>499.98078048780502</v>
      </c>
      <c r="DI26">
        <v>-0.29678937293921293</v>
      </c>
      <c r="DJ26">
        <v>0.12439188903742231</v>
      </c>
      <c r="DK26">
        <v>1</v>
      </c>
      <c r="DL26">
        <v>2</v>
      </c>
      <c r="DM26">
        <v>2</v>
      </c>
      <c r="DN26" t="s">
        <v>351</v>
      </c>
      <c r="DO26">
        <v>2.6935600000000002</v>
      </c>
      <c r="DP26">
        <v>2.7377199999999999</v>
      </c>
      <c r="DQ26">
        <v>9.5344300000000007E-2</v>
      </c>
      <c r="DR26">
        <v>9.4050900000000007E-2</v>
      </c>
      <c r="DS26">
        <v>9.42167E-2</v>
      </c>
      <c r="DT26">
        <v>8.5950100000000001E-2</v>
      </c>
      <c r="DU26">
        <v>27314.799999999999</v>
      </c>
      <c r="DV26">
        <v>30744.9</v>
      </c>
      <c r="DW26">
        <v>28415.7</v>
      </c>
      <c r="DX26">
        <v>32542.3</v>
      </c>
      <c r="DY26">
        <v>35777.199999999997</v>
      </c>
      <c r="DZ26">
        <v>39574</v>
      </c>
      <c r="EA26">
        <v>41711.800000000003</v>
      </c>
      <c r="EB26">
        <v>46092.6</v>
      </c>
      <c r="EC26">
        <v>1.81315</v>
      </c>
      <c r="ED26">
        <v>2.1771500000000001</v>
      </c>
      <c r="EE26">
        <v>0.13753000000000001</v>
      </c>
      <c r="EF26">
        <v>0</v>
      </c>
      <c r="EG26">
        <v>20.456</v>
      </c>
      <c r="EH26">
        <v>999.9</v>
      </c>
      <c r="EI26">
        <v>50.6</v>
      </c>
      <c r="EJ26">
        <v>28.1</v>
      </c>
      <c r="EK26">
        <v>19.237200000000001</v>
      </c>
      <c r="EL26">
        <v>62.555</v>
      </c>
      <c r="EM26">
        <v>9.8117000000000001</v>
      </c>
      <c r="EN26">
        <v>1</v>
      </c>
      <c r="EO26">
        <v>-0.26951999999999998</v>
      </c>
      <c r="EP26">
        <v>7.5620900000000005E-2</v>
      </c>
      <c r="EQ26">
        <v>20.2437</v>
      </c>
      <c r="ER26">
        <v>5.2289700000000003</v>
      </c>
      <c r="ES26">
        <v>12.0099</v>
      </c>
      <c r="ET26">
        <v>4.9900500000000001</v>
      </c>
      <c r="EU26">
        <v>3.3050000000000002</v>
      </c>
      <c r="EV26">
        <v>8896.4</v>
      </c>
      <c r="EW26">
        <v>9999</v>
      </c>
      <c r="EX26">
        <v>555.9</v>
      </c>
      <c r="EY26">
        <v>96.2</v>
      </c>
      <c r="EZ26">
        <v>1.8527199999999999</v>
      </c>
      <c r="FA26">
        <v>1.8614900000000001</v>
      </c>
      <c r="FB26">
        <v>1.86066</v>
      </c>
      <c r="FC26">
        <v>1.85669</v>
      </c>
      <c r="FD26">
        <v>1.8609800000000001</v>
      </c>
      <c r="FE26">
        <v>1.8572900000000001</v>
      </c>
      <c r="FF26">
        <v>1.85941</v>
      </c>
      <c r="FG26">
        <v>1.8622700000000001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-7.7679999999999998</v>
      </c>
      <c r="FV26">
        <v>-1.6104000000000001</v>
      </c>
      <c r="FW26">
        <v>-6.3073983130961171</v>
      </c>
      <c r="FX26">
        <v>-4.0117494158234393E-3</v>
      </c>
      <c r="FY26">
        <v>1.087516141204025E-6</v>
      </c>
      <c r="FZ26">
        <v>-8.657206703991749E-11</v>
      </c>
      <c r="GA26">
        <v>-1.610415000000003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9.4</v>
      </c>
      <c r="GJ26">
        <v>9.6999999999999993</v>
      </c>
      <c r="GK26">
        <v>1.01929</v>
      </c>
      <c r="GL26">
        <v>2.3925800000000002</v>
      </c>
      <c r="GM26">
        <v>1.5942400000000001</v>
      </c>
      <c r="GN26">
        <v>2.3132299999999999</v>
      </c>
      <c r="GO26">
        <v>1.40015</v>
      </c>
      <c r="GP26">
        <v>2.2973599999999998</v>
      </c>
      <c r="GQ26">
        <v>30.393899999999999</v>
      </c>
      <c r="GR26">
        <v>15.716900000000001</v>
      </c>
      <c r="GS26">
        <v>18</v>
      </c>
      <c r="GT26">
        <v>384.26400000000001</v>
      </c>
      <c r="GU26">
        <v>670.52300000000002</v>
      </c>
      <c r="GV26">
        <v>22.2117</v>
      </c>
      <c r="GW26">
        <v>23.721699999999998</v>
      </c>
      <c r="GX26">
        <v>30.0002</v>
      </c>
      <c r="GY26">
        <v>23.660799999999998</v>
      </c>
      <c r="GZ26">
        <v>23.604900000000001</v>
      </c>
      <c r="HA26">
        <v>20.451599999999999</v>
      </c>
      <c r="HB26">
        <v>0</v>
      </c>
      <c r="HC26">
        <v>-30</v>
      </c>
      <c r="HD26">
        <v>22.209800000000001</v>
      </c>
      <c r="HE26">
        <v>402.93099999999998</v>
      </c>
      <c r="HF26">
        <v>0</v>
      </c>
      <c r="HG26">
        <v>104.336</v>
      </c>
      <c r="HH26">
        <v>102.288</v>
      </c>
    </row>
    <row r="27" spans="1:216" x14ac:dyDescent="0.2">
      <c r="A27">
        <v>9</v>
      </c>
      <c r="B27">
        <v>1690158820.0999999</v>
      </c>
      <c r="C27">
        <v>484</v>
      </c>
      <c r="D27" t="s">
        <v>369</v>
      </c>
      <c r="E27" t="s">
        <v>370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1690158820.0999999</v>
      </c>
      <c r="M27">
        <f t="shared" si="0"/>
        <v>9.3629372208965461E-4</v>
      </c>
      <c r="N27">
        <f t="shared" si="1"/>
        <v>0.93629372208965456</v>
      </c>
      <c r="O27">
        <f t="shared" si="2"/>
        <v>8.9981728084084409</v>
      </c>
      <c r="P27">
        <f t="shared" si="3"/>
        <v>400.06799999999998</v>
      </c>
      <c r="Q27">
        <f t="shared" si="4"/>
        <v>211.36865244435899</v>
      </c>
      <c r="R27">
        <f t="shared" si="5"/>
        <v>21.244405535384598</v>
      </c>
      <c r="S27">
        <f t="shared" si="6"/>
        <v>40.210346877087602</v>
      </c>
      <c r="T27">
        <f t="shared" si="7"/>
        <v>7.9354452079056045E-2</v>
      </c>
      <c r="U27">
        <f t="shared" si="8"/>
        <v>4.7064859106241386</v>
      </c>
      <c r="V27">
        <f t="shared" si="9"/>
        <v>7.8618577052050179E-2</v>
      </c>
      <c r="W27">
        <f t="shared" si="10"/>
        <v>4.9202157178844345E-2</v>
      </c>
      <c r="X27">
        <f t="shared" si="11"/>
        <v>61.987568340926913</v>
      </c>
      <c r="Y27">
        <f t="shared" si="12"/>
        <v>23.003530470624924</v>
      </c>
      <c r="Z27">
        <f t="shared" si="13"/>
        <v>23.003530470624924</v>
      </c>
      <c r="AA27">
        <f t="shared" si="14"/>
        <v>2.820324312274169</v>
      </c>
      <c r="AB27">
        <f t="shared" si="15"/>
        <v>58.779595567500309</v>
      </c>
      <c r="AC27">
        <f t="shared" si="16"/>
        <v>1.6499521439711999</v>
      </c>
      <c r="AD27">
        <f t="shared" si="17"/>
        <v>2.807015135169578</v>
      </c>
      <c r="AE27">
        <f t="shared" si="18"/>
        <v>1.1703721683029691</v>
      </c>
      <c r="AF27">
        <f t="shared" si="19"/>
        <v>-41.290553144153769</v>
      </c>
      <c r="AG27">
        <f t="shared" si="20"/>
        <v>-19.824518439669959</v>
      </c>
      <c r="AH27">
        <f t="shared" si="21"/>
        <v>-0.87284235390679321</v>
      </c>
      <c r="AI27">
        <f t="shared" si="22"/>
        <v>-3.4559680360501943E-4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53808.375581112581</v>
      </c>
      <c r="AO27">
        <f t="shared" si="26"/>
        <v>374.79599999999999</v>
      </c>
      <c r="AP27">
        <f t="shared" si="27"/>
        <v>315.95305800048021</v>
      </c>
      <c r="AQ27">
        <f t="shared" si="28"/>
        <v>0.84300008004482496</v>
      </c>
      <c r="AR27">
        <f t="shared" si="29"/>
        <v>0.16539015448651243</v>
      </c>
      <c r="AS27">
        <v>1690158820.0999999</v>
      </c>
      <c r="AT27">
        <v>400.06799999999998</v>
      </c>
      <c r="AU27">
        <v>402.762</v>
      </c>
      <c r="AV27">
        <v>16.416</v>
      </c>
      <c r="AW27">
        <v>16.151299999999999</v>
      </c>
      <c r="AX27">
        <v>407.83699999999999</v>
      </c>
      <c r="AY27">
        <v>18.026499999999999</v>
      </c>
      <c r="AZ27">
        <v>400.09899999999999</v>
      </c>
      <c r="BA27">
        <v>100.40900000000001</v>
      </c>
      <c r="BB27">
        <v>9.97807E-2</v>
      </c>
      <c r="BC27">
        <v>22.9254</v>
      </c>
      <c r="BD27">
        <v>22.6219</v>
      </c>
      <c r="BE27">
        <v>999.9</v>
      </c>
      <c r="BF27">
        <v>0</v>
      </c>
      <c r="BG27">
        <v>0</v>
      </c>
      <c r="BH27">
        <v>9996.8799999999992</v>
      </c>
      <c r="BI27">
        <v>0</v>
      </c>
      <c r="BJ27">
        <v>557.98699999999997</v>
      </c>
      <c r="BK27">
        <v>-2.6937600000000002</v>
      </c>
      <c r="BL27">
        <v>406.745</v>
      </c>
      <c r="BM27">
        <v>409.37400000000002</v>
      </c>
      <c r="BN27">
        <v>0.26473400000000002</v>
      </c>
      <c r="BO27">
        <v>402.762</v>
      </c>
      <c r="BP27">
        <v>16.151299999999999</v>
      </c>
      <c r="BQ27">
        <v>1.6483099999999999</v>
      </c>
      <c r="BR27">
        <v>1.6217299999999999</v>
      </c>
      <c r="BS27">
        <v>14.417999999999999</v>
      </c>
      <c r="BT27">
        <v>14.1669</v>
      </c>
      <c r="BU27">
        <v>374.79599999999999</v>
      </c>
      <c r="BV27">
        <v>0.89998800000000001</v>
      </c>
      <c r="BW27">
        <v>0.100012</v>
      </c>
      <c r="BX27">
        <v>0</v>
      </c>
      <c r="BY27">
        <v>2.2290999999999999</v>
      </c>
      <c r="BZ27">
        <v>0</v>
      </c>
      <c r="CA27">
        <v>966.26900000000001</v>
      </c>
      <c r="CB27">
        <v>3040.07</v>
      </c>
      <c r="CC27">
        <v>35.811999999999998</v>
      </c>
      <c r="CD27">
        <v>39.436999999999998</v>
      </c>
      <c r="CE27">
        <v>37.811999999999998</v>
      </c>
      <c r="CF27">
        <v>37.5</v>
      </c>
      <c r="CG27">
        <v>36.125</v>
      </c>
      <c r="CH27">
        <v>337.31</v>
      </c>
      <c r="CI27">
        <v>37.479999999999997</v>
      </c>
      <c r="CJ27">
        <v>0</v>
      </c>
      <c r="CK27">
        <v>1690158837.5999999</v>
      </c>
      <c r="CL27">
        <v>0</v>
      </c>
      <c r="CM27">
        <v>1690158192.5999999</v>
      </c>
      <c r="CN27" t="s">
        <v>350</v>
      </c>
      <c r="CO27">
        <v>1690158192.5999999</v>
      </c>
      <c r="CP27">
        <v>1690158179.5999999</v>
      </c>
      <c r="CQ27">
        <v>48</v>
      </c>
      <c r="CR27">
        <v>9.5000000000000001E-2</v>
      </c>
      <c r="CS27">
        <v>-2.1000000000000001E-2</v>
      </c>
      <c r="CT27">
        <v>-7.7789999999999999</v>
      </c>
      <c r="CU27">
        <v>-1.61</v>
      </c>
      <c r="CV27">
        <v>404</v>
      </c>
      <c r="CW27">
        <v>16</v>
      </c>
      <c r="CX27">
        <v>0.26</v>
      </c>
      <c r="CY27">
        <v>0.17</v>
      </c>
      <c r="CZ27">
        <v>5.4952455819033217</v>
      </c>
      <c r="DA27">
        <v>-0.26750680803158677</v>
      </c>
      <c r="DB27">
        <v>7.984052144812058E-2</v>
      </c>
      <c r="DC27">
        <v>1</v>
      </c>
      <c r="DD27">
        <v>402.72280487804869</v>
      </c>
      <c r="DE27">
        <v>8.8703832751878403E-2</v>
      </c>
      <c r="DF27">
        <v>2.8097582147685991E-2</v>
      </c>
      <c r="DG27">
        <v>-1</v>
      </c>
      <c r="DH27">
        <v>374.97843902439018</v>
      </c>
      <c r="DI27">
        <v>-2.1382997365603749E-2</v>
      </c>
      <c r="DJ27">
        <v>0.15784432725894651</v>
      </c>
      <c r="DK27">
        <v>1</v>
      </c>
      <c r="DL27">
        <v>2</v>
      </c>
      <c r="DM27">
        <v>2</v>
      </c>
      <c r="DN27" t="s">
        <v>351</v>
      </c>
      <c r="DO27">
        <v>2.6936800000000001</v>
      </c>
      <c r="DP27">
        <v>2.7375099999999999</v>
      </c>
      <c r="DQ27">
        <v>9.5354099999999997E-2</v>
      </c>
      <c r="DR27">
        <v>9.4020199999999998E-2</v>
      </c>
      <c r="DS27">
        <v>9.4015000000000001E-2</v>
      </c>
      <c r="DT27">
        <v>8.5886400000000002E-2</v>
      </c>
      <c r="DU27">
        <v>27314.3</v>
      </c>
      <c r="DV27">
        <v>30745.1</v>
      </c>
      <c r="DW27">
        <v>28415.5</v>
      </c>
      <c r="DX27">
        <v>32541.5</v>
      </c>
      <c r="DY27">
        <v>35784.9</v>
      </c>
      <c r="DZ27">
        <v>39575.1</v>
      </c>
      <c r="EA27">
        <v>41711.199999999997</v>
      </c>
      <c r="EB27">
        <v>46090.7</v>
      </c>
      <c r="EC27">
        <v>1.8131299999999999</v>
      </c>
      <c r="ED27">
        <v>2.1770499999999999</v>
      </c>
      <c r="EE27">
        <v>0.131994</v>
      </c>
      <c r="EF27">
        <v>0</v>
      </c>
      <c r="EG27">
        <v>20.4438</v>
      </c>
      <c r="EH27">
        <v>999.9</v>
      </c>
      <c r="EI27">
        <v>50.6</v>
      </c>
      <c r="EJ27">
        <v>28.1</v>
      </c>
      <c r="EK27">
        <v>19.235900000000001</v>
      </c>
      <c r="EL27">
        <v>62.215000000000003</v>
      </c>
      <c r="EM27">
        <v>9.7996800000000004</v>
      </c>
      <c r="EN27">
        <v>1</v>
      </c>
      <c r="EO27">
        <v>-0.26891999999999999</v>
      </c>
      <c r="EP27">
        <v>0.176506</v>
      </c>
      <c r="EQ27">
        <v>20.244900000000001</v>
      </c>
      <c r="ER27">
        <v>5.2279200000000001</v>
      </c>
      <c r="ES27">
        <v>12.0099</v>
      </c>
      <c r="ET27">
        <v>4.9897999999999998</v>
      </c>
      <c r="EU27">
        <v>3.3050000000000002</v>
      </c>
      <c r="EV27">
        <v>8897.9</v>
      </c>
      <c r="EW27">
        <v>9999</v>
      </c>
      <c r="EX27">
        <v>555.9</v>
      </c>
      <c r="EY27">
        <v>96.3</v>
      </c>
      <c r="EZ27">
        <v>1.8527199999999999</v>
      </c>
      <c r="FA27">
        <v>1.86151</v>
      </c>
      <c r="FB27">
        <v>1.86066</v>
      </c>
      <c r="FC27">
        <v>1.85669</v>
      </c>
      <c r="FD27">
        <v>1.8609899999999999</v>
      </c>
      <c r="FE27">
        <v>1.85728</v>
      </c>
      <c r="FF27">
        <v>1.85944</v>
      </c>
      <c r="FG27">
        <v>1.8623400000000001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-7.7690000000000001</v>
      </c>
      <c r="FV27">
        <v>-1.6105</v>
      </c>
      <c r="FW27">
        <v>-6.3073983130961171</v>
      </c>
      <c r="FX27">
        <v>-4.0117494158234393E-3</v>
      </c>
      <c r="FY27">
        <v>1.087516141204025E-6</v>
      </c>
      <c r="FZ27">
        <v>-8.657206703991749E-11</v>
      </c>
      <c r="GA27">
        <v>-1.610415000000003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10.5</v>
      </c>
      <c r="GJ27">
        <v>10.7</v>
      </c>
      <c r="GK27">
        <v>1.01807</v>
      </c>
      <c r="GL27">
        <v>2.3889200000000002</v>
      </c>
      <c r="GM27">
        <v>1.5942400000000001</v>
      </c>
      <c r="GN27">
        <v>2.3120099999999999</v>
      </c>
      <c r="GO27">
        <v>1.40015</v>
      </c>
      <c r="GP27">
        <v>2.31934</v>
      </c>
      <c r="GQ27">
        <v>30.393899999999999</v>
      </c>
      <c r="GR27">
        <v>15.716900000000001</v>
      </c>
      <c r="GS27">
        <v>18</v>
      </c>
      <c r="GT27">
        <v>384.30700000000002</v>
      </c>
      <c r="GU27">
        <v>670.54100000000005</v>
      </c>
      <c r="GV27">
        <v>21.8902</v>
      </c>
      <c r="GW27">
        <v>23.729900000000001</v>
      </c>
      <c r="GX27">
        <v>29.9998</v>
      </c>
      <c r="GY27">
        <v>23.668700000000001</v>
      </c>
      <c r="GZ27">
        <v>23.6128</v>
      </c>
      <c r="HA27">
        <v>20.435600000000001</v>
      </c>
      <c r="HB27">
        <v>0</v>
      </c>
      <c r="HC27">
        <v>-30</v>
      </c>
      <c r="HD27">
        <v>21.9481</v>
      </c>
      <c r="HE27">
        <v>402.50200000000001</v>
      </c>
      <c r="HF27">
        <v>0</v>
      </c>
      <c r="HG27">
        <v>104.33499999999999</v>
      </c>
      <c r="HH27">
        <v>102.28400000000001</v>
      </c>
    </row>
    <row r="28" spans="1:216" x14ac:dyDescent="0.2">
      <c r="A28">
        <v>10</v>
      </c>
      <c r="B28">
        <v>1690158880.5999999</v>
      </c>
      <c r="C28">
        <v>544.5</v>
      </c>
      <c r="D28" t="s">
        <v>371</v>
      </c>
      <c r="E28" t="s">
        <v>372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1690158880.5999999</v>
      </c>
      <c r="M28">
        <f t="shared" si="0"/>
        <v>1.0061178570059104E-3</v>
      </c>
      <c r="N28">
        <f t="shared" si="1"/>
        <v>1.0061178570059104</v>
      </c>
      <c r="O28">
        <f t="shared" si="2"/>
        <v>7.5942664604287744</v>
      </c>
      <c r="P28">
        <f t="shared" si="3"/>
        <v>400.00799999999998</v>
      </c>
      <c r="Q28">
        <f t="shared" si="4"/>
        <v>250.81267534219202</v>
      </c>
      <c r="R28">
        <f t="shared" si="5"/>
        <v>25.207967814482391</v>
      </c>
      <c r="S28">
        <f t="shared" si="6"/>
        <v>40.202867641272</v>
      </c>
      <c r="T28">
        <f t="shared" si="7"/>
        <v>8.5689319387182064E-2</v>
      </c>
      <c r="U28">
        <f t="shared" si="8"/>
        <v>4.703035947855323</v>
      </c>
      <c r="V28">
        <f t="shared" si="9"/>
        <v>8.4831327549869898E-2</v>
      </c>
      <c r="W28">
        <f t="shared" si="10"/>
        <v>5.3095950762418305E-2</v>
      </c>
      <c r="X28">
        <f t="shared" si="11"/>
        <v>41.339602819575916</v>
      </c>
      <c r="Y28">
        <f t="shared" si="12"/>
        <v>22.981453420006918</v>
      </c>
      <c r="Z28">
        <f t="shared" si="13"/>
        <v>22.981453420006918</v>
      </c>
      <c r="AA28">
        <f t="shared" si="14"/>
        <v>2.8165580012677491</v>
      </c>
      <c r="AB28">
        <f t="shared" si="15"/>
        <v>58.578409148832677</v>
      </c>
      <c r="AC28">
        <f t="shared" si="16"/>
        <v>1.6510384489565999</v>
      </c>
      <c r="AD28">
        <f t="shared" si="17"/>
        <v>2.8185102206543977</v>
      </c>
      <c r="AE28">
        <f t="shared" si="18"/>
        <v>1.1655195523111492</v>
      </c>
      <c r="AF28">
        <f t="shared" si="19"/>
        <v>-44.369797493960647</v>
      </c>
      <c r="AG28">
        <f t="shared" si="20"/>
        <v>2.9022812045303015</v>
      </c>
      <c r="AH28">
        <f t="shared" si="21"/>
        <v>0.12790605007829289</v>
      </c>
      <c r="AI28">
        <f t="shared" si="22"/>
        <v>-7.4197761348315794E-6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53745.539839881967</v>
      </c>
      <c r="AO28">
        <f t="shared" si="26"/>
        <v>249.947</v>
      </c>
      <c r="AP28">
        <f t="shared" si="27"/>
        <v>210.70577099459891</v>
      </c>
      <c r="AQ28">
        <f t="shared" si="28"/>
        <v>0.843001800360072</v>
      </c>
      <c r="AR28">
        <f t="shared" si="29"/>
        <v>0.16539347469493898</v>
      </c>
      <c r="AS28">
        <v>1690158880.5999999</v>
      </c>
      <c r="AT28">
        <v>400.00799999999998</v>
      </c>
      <c r="AU28">
        <v>402.30700000000002</v>
      </c>
      <c r="AV28">
        <v>16.427399999999999</v>
      </c>
      <c r="AW28">
        <v>16.142900000000001</v>
      </c>
      <c r="AX28">
        <v>407.77699999999999</v>
      </c>
      <c r="AY28">
        <v>18.037800000000001</v>
      </c>
      <c r="AZ28">
        <v>400.01</v>
      </c>
      <c r="BA28">
        <v>100.405</v>
      </c>
      <c r="BB28">
        <v>0.100159</v>
      </c>
      <c r="BC28">
        <v>22.992899999999999</v>
      </c>
      <c r="BD28">
        <v>22.6691</v>
      </c>
      <c r="BE28">
        <v>999.9</v>
      </c>
      <c r="BF28">
        <v>0</v>
      </c>
      <c r="BG28">
        <v>0</v>
      </c>
      <c r="BH28">
        <v>9987.5</v>
      </c>
      <c r="BI28">
        <v>0</v>
      </c>
      <c r="BJ28">
        <v>569.11500000000001</v>
      </c>
      <c r="BK28">
        <v>-2.2982499999999999</v>
      </c>
      <c r="BL28">
        <v>406.68900000000002</v>
      </c>
      <c r="BM28">
        <v>408.90800000000002</v>
      </c>
      <c r="BN28">
        <v>0.28451199999999999</v>
      </c>
      <c r="BO28">
        <v>402.30700000000002</v>
      </c>
      <c r="BP28">
        <v>16.142900000000001</v>
      </c>
      <c r="BQ28">
        <v>1.6493899999999999</v>
      </c>
      <c r="BR28">
        <v>1.6208199999999999</v>
      </c>
      <c r="BS28">
        <v>14.428100000000001</v>
      </c>
      <c r="BT28">
        <v>14.158200000000001</v>
      </c>
      <c r="BU28">
        <v>249.947</v>
      </c>
      <c r="BV28">
        <v>0.89994799999999997</v>
      </c>
      <c r="BW28">
        <v>0.100052</v>
      </c>
      <c r="BX28">
        <v>0</v>
      </c>
      <c r="BY28">
        <v>2.2879</v>
      </c>
      <c r="BZ28">
        <v>0</v>
      </c>
      <c r="CA28">
        <v>775.83299999999997</v>
      </c>
      <c r="CB28">
        <v>2027.37</v>
      </c>
      <c r="CC28">
        <v>36</v>
      </c>
      <c r="CD28">
        <v>40.25</v>
      </c>
      <c r="CE28">
        <v>38.186999999999998</v>
      </c>
      <c r="CF28">
        <v>38.561999999999998</v>
      </c>
      <c r="CG28">
        <v>36.436999999999998</v>
      </c>
      <c r="CH28">
        <v>224.94</v>
      </c>
      <c r="CI28">
        <v>25.01</v>
      </c>
      <c r="CJ28">
        <v>0</v>
      </c>
      <c r="CK28">
        <v>1690158898.2</v>
      </c>
      <c r="CL28">
        <v>0</v>
      </c>
      <c r="CM28">
        <v>1690158192.5999999</v>
      </c>
      <c r="CN28" t="s">
        <v>350</v>
      </c>
      <c r="CO28">
        <v>1690158192.5999999</v>
      </c>
      <c r="CP28">
        <v>1690158179.5999999</v>
      </c>
      <c r="CQ28">
        <v>48</v>
      </c>
      <c r="CR28">
        <v>9.5000000000000001E-2</v>
      </c>
      <c r="CS28">
        <v>-2.1000000000000001E-2</v>
      </c>
      <c r="CT28">
        <v>-7.7789999999999999</v>
      </c>
      <c r="CU28">
        <v>-1.61</v>
      </c>
      <c r="CV28">
        <v>404</v>
      </c>
      <c r="CW28">
        <v>16</v>
      </c>
      <c r="CX28">
        <v>0.26</v>
      </c>
      <c r="CY28">
        <v>0.17</v>
      </c>
      <c r="CZ28">
        <v>4.4674789692051409</v>
      </c>
      <c r="DA28">
        <v>-0.6332142808023542</v>
      </c>
      <c r="DB28">
        <v>9.7557902155796655E-2</v>
      </c>
      <c r="DC28">
        <v>1</v>
      </c>
      <c r="DD28">
        <v>402.3186097560976</v>
      </c>
      <c r="DE28">
        <v>-0.3847108013928725</v>
      </c>
      <c r="DF28">
        <v>5.1878788394736378E-2</v>
      </c>
      <c r="DG28">
        <v>-1</v>
      </c>
      <c r="DH28">
        <v>250.00987499999999</v>
      </c>
      <c r="DI28">
        <v>-4.5622112432764053E-2</v>
      </c>
      <c r="DJ28">
        <v>0.116773538847635</v>
      </c>
      <c r="DK28">
        <v>1</v>
      </c>
      <c r="DL28">
        <v>2</v>
      </c>
      <c r="DM28">
        <v>2</v>
      </c>
      <c r="DN28" t="s">
        <v>351</v>
      </c>
      <c r="DO28">
        <v>2.6934100000000001</v>
      </c>
      <c r="DP28">
        <v>2.7378200000000001</v>
      </c>
      <c r="DQ28">
        <v>9.5338400000000004E-2</v>
      </c>
      <c r="DR28">
        <v>9.3934100000000006E-2</v>
      </c>
      <c r="DS28">
        <v>9.4052899999999995E-2</v>
      </c>
      <c r="DT28">
        <v>8.5849400000000006E-2</v>
      </c>
      <c r="DU28">
        <v>27314.1</v>
      </c>
      <c r="DV28">
        <v>30747.8</v>
      </c>
      <c r="DW28">
        <v>28414.799999999999</v>
      </c>
      <c r="DX28">
        <v>32541.3</v>
      </c>
      <c r="DY28">
        <v>35783</v>
      </c>
      <c r="DZ28">
        <v>39575.9</v>
      </c>
      <c r="EA28">
        <v>41710.800000000003</v>
      </c>
      <c r="EB28">
        <v>46089.7</v>
      </c>
      <c r="EC28">
        <v>1.8126500000000001</v>
      </c>
      <c r="ED28">
        <v>2.17733</v>
      </c>
      <c r="EE28">
        <v>0.13570099999999999</v>
      </c>
      <c r="EF28">
        <v>0</v>
      </c>
      <c r="EG28">
        <v>20.4298</v>
      </c>
      <c r="EH28">
        <v>999.9</v>
      </c>
      <c r="EI28">
        <v>50.6</v>
      </c>
      <c r="EJ28">
        <v>28.1</v>
      </c>
      <c r="EK28">
        <v>19.233499999999999</v>
      </c>
      <c r="EL28">
        <v>62.454999999999998</v>
      </c>
      <c r="EM28">
        <v>9.9559300000000004</v>
      </c>
      <c r="EN28">
        <v>1</v>
      </c>
      <c r="EO28">
        <v>-0.268598</v>
      </c>
      <c r="EP28">
        <v>-8.4782099999999999E-2</v>
      </c>
      <c r="EQ28">
        <v>20.245999999999999</v>
      </c>
      <c r="ER28">
        <v>5.2286700000000002</v>
      </c>
      <c r="ES28">
        <v>12.0099</v>
      </c>
      <c r="ET28">
        <v>4.9897</v>
      </c>
      <c r="EU28">
        <v>3.3050000000000002</v>
      </c>
      <c r="EV28">
        <v>8899.4</v>
      </c>
      <c r="EW28">
        <v>9999</v>
      </c>
      <c r="EX28">
        <v>555.9</v>
      </c>
      <c r="EY28">
        <v>96.3</v>
      </c>
      <c r="EZ28">
        <v>1.8527199999999999</v>
      </c>
      <c r="FA28">
        <v>1.86154</v>
      </c>
      <c r="FB28">
        <v>1.86066</v>
      </c>
      <c r="FC28">
        <v>1.85669</v>
      </c>
      <c r="FD28">
        <v>1.861</v>
      </c>
      <c r="FE28">
        <v>1.8573</v>
      </c>
      <c r="FF28">
        <v>1.85944</v>
      </c>
      <c r="FG28">
        <v>1.8623400000000001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-7.7690000000000001</v>
      </c>
      <c r="FV28">
        <v>-1.6104000000000001</v>
      </c>
      <c r="FW28">
        <v>-6.3073983130961171</v>
      </c>
      <c r="FX28">
        <v>-4.0117494158234393E-3</v>
      </c>
      <c r="FY28">
        <v>1.087516141204025E-6</v>
      </c>
      <c r="FZ28">
        <v>-8.657206703991749E-11</v>
      </c>
      <c r="GA28">
        <v>-1.610415000000003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11.5</v>
      </c>
      <c r="GJ28">
        <v>11.7</v>
      </c>
      <c r="GK28">
        <v>1.01685</v>
      </c>
      <c r="GL28">
        <v>2.3815900000000001</v>
      </c>
      <c r="GM28">
        <v>1.5942400000000001</v>
      </c>
      <c r="GN28">
        <v>2.3132299999999999</v>
      </c>
      <c r="GO28">
        <v>1.40015</v>
      </c>
      <c r="GP28">
        <v>2.2912599999999999</v>
      </c>
      <c r="GQ28">
        <v>30.372399999999999</v>
      </c>
      <c r="GR28">
        <v>15.7081</v>
      </c>
      <c r="GS28">
        <v>18</v>
      </c>
      <c r="GT28">
        <v>384.10500000000002</v>
      </c>
      <c r="GU28">
        <v>670.86500000000001</v>
      </c>
      <c r="GV28">
        <v>22.4329</v>
      </c>
      <c r="GW28">
        <v>23.736699999999999</v>
      </c>
      <c r="GX28">
        <v>30.0001</v>
      </c>
      <c r="GY28">
        <v>23.674700000000001</v>
      </c>
      <c r="GZ28">
        <v>23.6188</v>
      </c>
      <c r="HA28">
        <v>20.422799999999999</v>
      </c>
      <c r="HB28">
        <v>0</v>
      </c>
      <c r="HC28">
        <v>-30</v>
      </c>
      <c r="HD28">
        <v>22.436199999999999</v>
      </c>
      <c r="HE28">
        <v>402.20800000000003</v>
      </c>
      <c r="HF28">
        <v>0</v>
      </c>
      <c r="HG28">
        <v>104.333</v>
      </c>
      <c r="HH28">
        <v>102.282</v>
      </c>
    </row>
    <row r="29" spans="1:216" x14ac:dyDescent="0.2">
      <c r="A29">
        <v>11</v>
      </c>
      <c r="B29">
        <v>1690158941.0999999</v>
      </c>
      <c r="C29">
        <v>605</v>
      </c>
      <c r="D29" t="s">
        <v>373</v>
      </c>
      <c r="E29" t="s">
        <v>374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1690158941.0999999</v>
      </c>
      <c r="M29">
        <f t="shared" si="0"/>
        <v>8.3888833466945446E-4</v>
      </c>
      <c r="N29">
        <f t="shared" si="1"/>
        <v>0.83888833466945445</v>
      </c>
      <c r="O29">
        <f t="shared" si="2"/>
        <v>6.0443632912906597</v>
      </c>
      <c r="P29">
        <f t="shared" si="3"/>
        <v>400.06799999999998</v>
      </c>
      <c r="Q29">
        <f t="shared" si="4"/>
        <v>256.82727588585499</v>
      </c>
      <c r="R29">
        <f t="shared" si="5"/>
        <v>25.81160436315503</v>
      </c>
      <c r="S29">
        <f t="shared" si="6"/>
        <v>40.207555442624397</v>
      </c>
      <c r="T29">
        <f t="shared" si="7"/>
        <v>7.109963580037694E-2</v>
      </c>
      <c r="U29">
        <f t="shared" si="8"/>
        <v>4.7124185302486188</v>
      </c>
      <c r="V29">
        <f t="shared" si="9"/>
        <v>7.0509018308895971E-2</v>
      </c>
      <c r="W29">
        <f t="shared" si="10"/>
        <v>4.4120791921399054E-2</v>
      </c>
      <c r="X29">
        <f t="shared" si="11"/>
        <v>29.734012818405827</v>
      </c>
      <c r="Y29">
        <f t="shared" si="12"/>
        <v>22.970924039228802</v>
      </c>
      <c r="Z29">
        <f t="shared" si="13"/>
        <v>22.970924039228802</v>
      </c>
      <c r="AA29">
        <f t="shared" si="14"/>
        <v>2.8147632552782627</v>
      </c>
      <c r="AB29">
        <f t="shared" si="15"/>
        <v>58.36517807414392</v>
      </c>
      <c r="AC29">
        <f t="shared" si="16"/>
        <v>1.6455662763325503</v>
      </c>
      <c r="AD29">
        <f t="shared" si="17"/>
        <v>2.8194316039644618</v>
      </c>
      <c r="AE29">
        <f t="shared" si="18"/>
        <v>1.1691969789457124</v>
      </c>
      <c r="AF29">
        <f t="shared" si="19"/>
        <v>-36.994975558922938</v>
      </c>
      <c r="AG29">
        <f t="shared" si="20"/>
        <v>6.9550245656997411</v>
      </c>
      <c r="AH29">
        <f t="shared" si="21"/>
        <v>0.3058957345305498</v>
      </c>
      <c r="AI29">
        <f t="shared" si="22"/>
        <v>-4.2440286819100947E-5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53881.775769427506</v>
      </c>
      <c r="AO29">
        <f t="shared" si="26"/>
        <v>179.77699999999999</v>
      </c>
      <c r="AP29">
        <f t="shared" si="27"/>
        <v>151.55237099399264</v>
      </c>
      <c r="AQ29">
        <f t="shared" si="28"/>
        <v>0.84300200244743573</v>
      </c>
      <c r="AR29">
        <f t="shared" si="29"/>
        <v>0.165393864723551</v>
      </c>
      <c r="AS29">
        <v>1690158941.0999999</v>
      </c>
      <c r="AT29">
        <v>400.06799999999998</v>
      </c>
      <c r="AU29">
        <v>401.90199999999999</v>
      </c>
      <c r="AV29">
        <v>16.3735</v>
      </c>
      <c r="AW29">
        <v>16.136299999999999</v>
      </c>
      <c r="AX29">
        <v>407.83600000000001</v>
      </c>
      <c r="AY29">
        <v>17.983899999999998</v>
      </c>
      <c r="AZ29">
        <v>400.053</v>
      </c>
      <c r="BA29">
        <v>100.402</v>
      </c>
      <c r="BB29">
        <v>9.9803299999999998E-2</v>
      </c>
      <c r="BC29">
        <v>22.9983</v>
      </c>
      <c r="BD29">
        <v>22.633400000000002</v>
      </c>
      <c r="BE29">
        <v>999.9</v>
      </c>
      <c r="BF29">
        <v>0</v>
      </c>
      <c r="BG29">
        <v>0</v>
      </c>
      <c r="BH29">
        <v>10014.4</v>
      </c>
      <c r="BI29">
        <v>0</v>
      </c>
      <c r="BJ29">
        <v>568.47799999999995</v>
      </c>
      <c r="BK29">
        <v>-1.8344400000000001</v>
      </c>
      <c r="BL29">
        <v>406.72800000000001</v>
      </c>
      <c r="BM29">
        <v>408.49400000000003</v>
      </c>
      <c r="BN29">
        <v>0.23722099999999999</v>
      </c>
      <c r="BO29">
        <v>401.90199999999999</v>
      </c>
      <c r="BP29">
        <v>16.136299999999999</v>
      </c>
      <c r="BQ29">
        <v>1.64394</v>
      </c>
      <c r="BR29">
        <v>1.62012</v>
      </c>
      <c r="BS29">
        <v>14.376899999999999</v>
      </c>
      <c r="BT29">
        <v>14.1515</v>
      </c>
      <c r="BU29">
        <v>179.77699999999999</v>
      </c>
      <c r="BV29">
        <v>0.89993599999999996</v>
      </c>
      <c r="BW29">
        <v>0.100064</v>
      </c>
      <c r="BX29">
        <v>0</v>
      </c>
      <c r="BY29">
        <v>2.2547000000000001</v>
      </c>
      <c r="BZ29">
        <v>0</v>
      </c>
      <c r="CA29">
        <v>646.90200000000004</v>
      </c>
      <c r="CB29">
        <v>1458.2</v>
      </c>
      <c r="CC29">
        <v>36.061999999999998</v>
      </c>
      <c r="CD29">
        <v>40.75</v>
      </c>
      <c r="CE29">
        <v>38.5</v>
      </c>
      <c r="CF29">
        <v>39.25</v>
      </c>
      <c r="CG29">
        <v>36.625</v>
      </c>
      <c r="CH29">
        <v>161.79</v>
      </c>
      <c r="CI29">
        <v>17.989999999999998</v>
      </c>
      <c r="CJ29">
        <v>0</v>
      </c>
      <c r="CK29">
        <v>1690158958.8</v>
      </c>
      <c r="CL29">
        <v>0</v>
      </c>
      <c r="CM29">
        <v>1690158192.5999999</v>
      </c>
      <c r="CN29" t="s">
        <v>350</v>
      </c>
      <c r="CO29">
        <v>1690158192.5999999</v>
      </c>
      <c r="CP29">
        <v>1690158179.5999999</v>
      </c>
      <c r="CQ29">
        <v>48</v>
      </c>
      <c r="CR29">
        <v>9.5000000000000001E-2</v>
      </c>
      <c r="CS29">
        <v>-2.1000000000000001E-2</v>
      </c>
      <c r="CT29">
        <v>-7.7789999999999999</v>
      </c>
      <c r="CU29">
        <v>-1.61</v>
      </c>
      <c r="CV29">
        <v>404</v>
      </c>
      <c r="CW29">
        <v>16</v>
      </c>
      <c r="CX29">
        <v>0.26</v>
      </c>
      <c r="CY29">
        <v>0.17</v>
      </c>
      <c r="CZ29">
        <v>3.6885167660787692</v>
      </c>
      <c r="DA29">
        <v>1.0024755753983789</v>
      </c>
      <c r="DB29">
        <v>0.1206414346995944</v>
      </c>
      <c r="DC29">
        <v>1</v>
      </c>
      <c r="DD29">
        <v>401.89524999999998</v>
      </c>
      <c r="DE29">
        <v>0.18436772982952129</v>
      </c>
      <c r="DF29">
        <v>2.484929576467124E-2</v>
      </c>
      <c r="DG29">
        <v>-1</v>
      </c>
      <c r="DH29">
        <v>180.02199999999999</v>
      </c>
      <c r="DI29">
        <v>0.27558014170456407</v>
      </c>
      <c r="DJ29">
        <v>0.143597506602445</v>
      </c>
      <c r="DK29">
        <v>1</v>
      </c>
      <c r="DL29">
        <v>2</v>
      </c>
      <c r="DM29">
        <v>2</v>
      </c>
      <c r="DN29" t="s">
        <v>351</v>
      </c>
      <c r="DO29">
        <v>2.69353</v>
      </c>
      <c r="DP29">
        <v>2.7376999999999998</v>
      </c>
      <c r="DQ29">
        <v>9.5344799999999993E-2</v>
      </c>
      <c r="DR29">
        <v>9.38581E-2</v>
      </c>
      <c r="DS29">
        <v>9.3845700000000004E-2</v>
      </c>
      <c r="DT29">
        <v>8.5820300000000002E-2</v>
      </c>
      <c r="DU29">
        <v>27313.7</v>
      </c>
      <c r="DV29">
        <v>30750.9</v>
      </c>
      <c r="DW29">
        <v>28414.6</v>
      </c>
      <c r="DX29">
        <v>32541.8</v>
      </c>
      <c r="DY29">
        <v>35790.699999999997</v>
      </c>
      <c r="DZ29">
        <v>39577.4</v>
      </c>
      <c r="EA29">
        <v>41710</v>
      </c>
      <c r="EB29">
        <v>46090.1</v>
      </c>
      <c r="EC29">
        <v>1.8128</v>
      </c>
      <c r="ED29">
        <v>2.1770299999999998</v>
      </c>
      <c r="EE29">
        <v>0.13290299999999999</v>
      </c>
      <c r="EF29">
        <v>0</v>
      </c>
      <c r="EG29">
        <v>20.440300000000001</v>
      </c>
      <c r="EH29">
        <v>999.9</v>
      </c>
      <c r="EI29">
        <v>50.6</v>
      </c>
      <c r="EJ29">
        <v>28.1</v>
      </c>
      <c r="EK29">
        <v>19.235199999999999</v>
      </c>
      <c r="EL29">
        <v>61.935000000000002</v>
      </c>
      <c r="EM29">
        <v>10.4046</v>
      </c>
      <c r="EN29">
        <v>1</v>
      </c>
      <c r="EO29">
        <v>-0.26724900000000001</v>
      </c>
      <c r="EP29">
        <v>0.31579800000000002</v>
      </c>
      <c r="EQ29">
        <v>20.246500000000001</v>
      </c>
      <c r="ER29">
        <v>5.2286700000000002</v>
      </c>
      <c r="ES29">
        <v>12.0099</v>
      </c>
      <c r="ET29">
        <v>4.9900500000000001</v>
      </c>
      <c r="EU29">
        <v>3.3050000000000002</v>
      </c>
      <c r="EV29">
        <v>8900.7999999999993</v>
      </c>
      <c r="EW29">
        <v>9999</v>
      </c>
      <c r="EX29">
        <v>555.9</v>
      </c>
      <c r="EY29">
        <v>96.3</v>
      </c>
      <c r="EZ29">
        <v>1.8527199999999999</v>
      </c>
      <c r="FA29">
        <v>1.86151</v>
      </c>
      <c r="FB29">
        <v>1.86066</v>
      </c>
      <c r="FC29">
        <v>1.85669</v>
      </c>
      <c r="FD29">
        <v>1.8609899999999999</v>
      </c>
      <c r="FE29">
        <v>1.8573</v>
      </c>
      <c r="FF29">
        <v>1.85944</v>
      </c>
      <c r="FG29">
        <v>1.8623400000000001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-7.7679999999999998</v>
      </c>
      <c r="FV29">
        <v>-1.6104000000000001</v>
      </c>
      <c r="FW29">
        <v>-6.3073983130961171</v>
      </c>
      <c r="FX29">
        <v>-4.0117494158234393E-3</v>
      </c>
      <c r="FY29">
        <v>1.087516141204025E-6</v>
      </c>
      <c r="FZ29">
        <v>-8.657206703991749E-11</v>
      </c>
      <c r="GA29">
        <v>-1.610415000000003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12.5</v>
      </c>
      <c r="GJ29">
        <v>12.7</v>
      </c>
      <c r="GK29">
        <v>1.01685</v>
      </c>
      <c r="GL29">
        <v>2.3840300000000001</v>
      </c>
      <c r="GM29">
        <v>1.5942400000000001</v>
      </c>
      <c r="GN29">
        <v>2.3120099999999999</v>
      </c>
      <c r="GO29">
        <v>1.40015</v>
      </c>
      <c r="GP29">
        <v>2.3547400000000001</v>
      </c>
      <c r="GQ29">
        <v>30.372399999999999</v>
      </c>
      <c r="GR29">
        <v>15.7081</v>
      </c>
      <c r="GS29">
        <v>18</v>
      </c>
      <c r="GT29">
        <v>384.22399999999999</v>
      </c>
      <c r="GU29">
        <v>670.70600000000002</v>
      </c>
      <c r="GV29">
        <v>22.043299999999999</v>
      </c>
      <c r="GW29">
        <v>23.742699999999999</v>
      </c>
      <c r="GX29">
        <v>30.0002</v>
      </c>
      <c r="GY29">
        <v>23.680700000000002</v>
      </c>
      <c r="GZ29">
        <v>23.6267</v>
      </c>
      <c r="HA29">
        <v>20.4041</v>
      </c>
      <c r="HB29">
        <v>0</v>
      </c>
      <c r="HC29">
        <v>-30</v>
      </c>
      <c r="HD29">
        <v>22.041699999999999</v>
      </c>
      <c r="HE29">
        <v>401.76100000000002</v>
      </c>
      <c r="HF29">
        <v>0</v>
      </c>
      <c r="HG29">
        <v>104.33199999999999</v>
      </c>
      <c r="HH29">
        <v>102.28400000000001</v>
      </c>
    </row>
    <row r="30" spans="1:216" x14ac:dyDescent="0.2">
      <c r="A30">
        <v>12</v>
      </c>
      <c r="B30">
        <v>1690159001.5999999</v>
      </c>
      <c r="C30">
        <v>665.5</v>
      </c>
      <c r="D30" t="s">
        <v>375</v>
      </c>
      <c r="E30" t="s">
        <v>376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1690159001.5999999</v>
      </c>
      <c r="M30">
        <f t="shared" si="0"/>
        <v>8.2069339904394822E-4</v>
      </c>
      <c r="N30">
        <f t="shared" si="1"/>
        <v>0.82069339904394822</v>
      </c>
      <c r="O30">
        <f t="shared" si="2"/>
        <v>4.3427417193071127</v>
      </c>
      <c r="P30">
        <f t="shared" si="3"/>
        <v>400.06299999999999</v>
      </c>
      <c r="Q30">
        <f t="shared" si="4"/>
        <v>293.38486980056615</v>
      </c>
      <c r="R30">
        <f t="shared" si="5"/>
        <v>29.485764424387277</v>
      </c>
      <c r="S30">
        <f t="shared" si="6"/>
        <v>40.207129225621998</v>
      </c>
      <c r="T30">
        <f t="shared" si="7"/>
        <v>6.9891832881801036E-2</v>
      </c>
      <c r="U30">
        <f t="shared" si="8"/>
        <v>4.7077638527027155</v>
      </c>
      <c r="V30">
        <f t="shared" si="9"/>
        <v>6.9320464837436535E-2</v>
      </c>
      <c r="W30">
        <f t="shared" si="10"/>
        <v>4.3376236116246414E-2</v>
      </c>
      <c r="X30">
        <f t="shared" si="11"/>
        <v>20.653605386290835</v>
      </c>
      <c r="Y30">
        <f t="shared" si="12"/>
        <v>22.931557822972579</v>
      </c>
      <c r="Z30">
        <f t="shared" si="13"/>
        <v>22.931557822972579</v>
      </c>
      <c r="AA30">
        <f t="shared" si="14"/>
        <v>2.8080620945103454</v>
      </c>
      <c r="AB30">
        <f t="shared" si="15"/>
        <v>58.35824758380808</v>
      </c>
      <c r="AC30">
        <f t="shared" si="16"/>
        <v>1.6445643788189999</v>
      </c>
      <c r="AD30">
        <f t="shared" si="17"/>
        <v>2.8180496277878233</v>
      </c>
      <c r="AE30">
        <f t="shared" si="18"/>
        <v>1.1634977156913455</v>
      </c>
      <c r="AF30">
        <f t="shared" si="19"/>
        <v>-36.192578897838118</v>
      </c>
      <c r="AG30">
        <f t="shared" si="20"/>
        <v>14.883675677818404</v>
      </c>
      <c r="AH30">
        <f t="shared" si="21"/>
        <v>0.65510311605153149</v>
      </c>
      <c r="AI30">
        <f t="shared" si="22"/>
        <v>-1.9471767734735579E-4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53815.141082237875</v>
      </c>
      <c r="AO30">
        <f t="shared" si="26"/>
        <v>124.881</v>
      </c>
      <c r="AP30">
        <f t="shared" si="27"/>
        <v>105.27444299807816</v>
      </c>
      <c r="AQ30">
        <f t="shared" si="28"/>
        <v>0.84299807815502881</v>
      </c>
      <c r="AR30">
        <f t="shared" si="29"/>
        <v>0.16538629083920561</v>
      </c>
      <c r="AS30">
        <v>1690159001.5999999</v>
      </c>
      <c r="AT30">
        <v>400.06299999999999</v>
      </c>
      <c r="AU30">
        <v>401.40600000000001</v>
      </c>
      <c r="AV30">
        <v>16.363499999999998</v>
      </c>
      <c r="AW30">
        <v>16.131399999999999</v>
      </c>
      <c r="AX30">
        <v>407.83199999999999</v>
      </c>
      <c r="AY30">
        <v>17.9739</v>
      </c>
      <c r="AZ30">
        <v>399.98</v>
      </c>
      <c r="BA30">
        <v>100.402</v>
      </c>
      <c r="BB30">
        <v>9.9994E-2</v>
      </c>
      <c r="BC30">
        <v>22.990200000000002</v>
      </c>
      <c r="BD30">
        <v>22.606400000000001</v>
      </c>
      <c r="BE30">
        <v>999.9</v>
      </c>
      <c r="BF30">
        <v>0</v>
      </c>
      <c r="BG30">
        <v>0</v>
      </c>
      <c r="BH30">
        <v>10001.200000000001</v>
      </c>
      <c r="BI30">
        <v>0</v>
      </c>
      <c r="BJ30">
        <v>569.59500000000003</v>
      </c>
      <c r="BK30">
        <v>-1.3423799999999999</v>
      </c>
      <c r="BL30">
        <v>406.71899999999999</v>
      </c>
      <c r="BM30">
        <v>407.98700000000002</v>
      </c>
      <c r="BN30">
        <v>0.23213600000000001</v>
      </c>
      <c r="BO30">
        <v>401.40600000000001</v>
      </c>
      <c r="BP30">
        <v>16.131399999999999</v>
      </c>
      <c r="BQ30">
        <v>1.6429199999999999</v>
      </c>
      <c r="BR30">
        <v>1.6196200000000001</v>
      </c>
      <c r="BS30">
        <v>14.3674</v>
      </c>
      <c r="BT30">
        <v>14.146699999999999</v>
      </c>
      <c r="BU30">
        <v>124.881</v>
      </c>
      <c r="BV30">
        <v>0.90007300000000001</v>
      </c>
      <c r="BW30">
        <v>9.9926799999999996E-2</v>
      </c>
      <c r="BX30">
        <v>0</v>
      </c>
      <c r="BY30">
        <v>2.0897999999999999</v>
      </c>
      <c r="BZ30">
        <v>0</v>
      </c>
      <c r="CA30">
        <v>538.73299999999995</v>
      </c>
      <c r="CB30">
        <v>1012.97</v>
      </c>
      <c r="CC30">
        <v>36.186999999999998</v>
      </c>
      <c r="CD30">
        <v>41.125</v>
      </c>
      <c r="CE30">
        <v>38.75</v>
      </c>
      <c r="CF30">
        <v>39.811999999999998</v>
      </c>
      <c r="CG30">
        <v>36.75</v>
      </c>
      <c r="CH30">
        <v>112.4</v>
      </c>
      <c r="CI30">
        <v>12.48</v>
      </c>
      <c r="CJ30">
        <v>0</v>
      </c>
      <c r="CK30">
        <v>1690159019.4000001</v>
      </c>
      <c r="CL30">
        <v>0</v>
      </c>
      <c r="CM30">
        <v>1690158192.5999999</v>
      </c>
      <c r="CN30" t="s">
        <v>350</v>
      </c>
      <c r="CO30">
        <v>1690158192.5999999</v>
      </c>
      <c r="CP30">
        <v>1690158179.5999999</v>
      </c>
      <c r="CQ30">
        <v>48</v>
      </c>
      <c r="CR30">
        <v>9.5000000000000001E-2</v>
      </c>
      <c r="CS30">
        <v>-2.1000000000000001E-2</v>
      </c>
      <c r="CT30">
        <v>-7.7789999999999999</v>
      </c>
      <c r="CU30">
        <v>-1.61</v>
      </c>
      <c r="CV30">
        <v>404</v>
      </c>
      <c r="CW30">
        <v>16</v>
      </c>
      <c r="CX30">
        <v>0.26</v>
      </c>
      <c r="CY30">
        <v>0.17</v>
      </c>
      <c r="CZ30">
        <v>2.699838589946129</v>
      </c>
      <c r="DA30">
        <v>-0.58849381624013808</v>
      </c>
      <c r="DB30">
        <v>8.1591307246741171E-2</v>
      </c>
      <c r="DC30">
        <v>1</v>
      </c>
      <c r="DD30">
        <v>401.43146341463409</v>
      </c>
      <c r="DE30">
        <v>-0.1902439024392808</v>
      </c>
      <c r="DF30">
        <v>3.5679534040061633E-2</v>
      </c>
      <c r="DG30">
        <v>-1</v>
      </c>
      <c r="DH30">
        <v>124.983625</v>
      </c>
      <c r="DI30">
        <v>-0.17321619664965909</v>
      </c>
      <c r="DJ30">
        <v>0.14422199684860609</v>
      </c>
      <c r="DK30">
        <v>1</v>
      </c>
      <c r="DL30">
        <v>2</v>
      </c>
      <c r="DM30">
        <v>2</v>
      </c>
      <c r="DN30" t="s">
        <v>351</v>
      </c>
      <c r="DO30">
        <v>2.6932999999999998</v>
      </c>
      <c r="DP30">
        <v>2.7377600000000002</v>
      </c>
      <c r="DQ30">
        <v>9.5341200000000001E-2</v>
      </c>
      <c r="DR30">
        <v>9.3767500000000004E-2</v>
      </c>
      <c r="DS30">
        <v>9.38055E-2</v>
      </c>
      <c r="DT30">
        <v>8.5799500000000001E-2</v>
      </c>
      <c r="DU30">
        <v>27313.599999999999</v>
      </c>
      <c r="DV30">
        <v>30752.7</v>
      </c>
      <c r="DW30">
        <v>28414.400000000001</v>
      </c>
      <c r="DX30">
        <v>32540.5</v>
      </c>
      <c r="DY30">
        <v>35792.699999999997</v>
      </c>
      <c r="DZ30">
        <v>39576.400000000001</v>
      </c>
      <c r="EA30">
        <v>41710.5</v>
      </c>
      <c r="EB30">
        <v>46087.8</v>
      </c>
      <c r="EC30">
        <v>1.81253</v>
      </c>
      <c r="ED30">
        <v>2.1772300000000002</v>
      </c>
      <c r="EE30">
        <v>0.13147700000000001</v>
      </c>
      <c r="EF30">
        <v>0</v>
      </c>
      <c r="EG30">
        <v>20.436800000000002</v>
      </c>
      <c r="EH30">
        <v>999.9</v>
      </c>
      <c r="EI30">
        <v>50.6</v>
      </c>
      <c r="EJ30">
        <v>28</v>
      </c>
      <c r="EK30">
        <v>19.126799999999999</v>
      </c>
      <c r="EL30">
        <v>62.534999999999997</v>
      </c>
      <c r="EM30">
        <v>9.8076899999999991</v>
      </c>
      <c r="EN30">
        <v>1</v>
      </c>
      <c r="EO30">
        <v>-0.26730700000000002</v>
      </c>
      <c r="EP30">
        <v>0.21043300000000001</v>
      </c>
      <c r="EQ30">
        <v>20.247199999999999</v>
      </c>
      <c r="ER30">
        <v>5.2286700000000002</v>
      </c>
      <c r="ES30">
        <v>12.0099</v>
      </c>
      <c r="ET30">
        <v>4.99</v>
      </c>
      <c r="EU30">
        <v>3.3050000000000002</v>
      </c>
      <c r="EV30">
        <v>8902.1</v>
      </c>
      <c r="EW30">
        <v>9999</v>
      </c>
      <c r="EX30">
        <v>555.9</v>
      </c>
      <c r="EY30">
        <v>96.3</v>
      </c>
      <c r="EZ30">
        <v>1.85273</v>
      </c>
      <c r="FA30">
        <v>1.8615600000000001</v>
      </c>
      <c r="FB30">
        <v>1.86066</v>
      </c>
      <c r="FC30">
        <v>1.8567400000000001</v>
      </c>
      <c r="FD30">
        <v>1.86107</v>
      </c>
      <c r="FE30">
        <v>1.8573</v>
      </c>
      <c r="FF30">
        <v>1.85944</v>
      </c>
      <c r="FG30">
        <v>1.8623400000000001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-7.7690000000000001</v>
      </c>
      <c r="FV30">
        <v>-1.6104000000000001</v>
      </c>
      <c r="FW30">
        <v>-6.3073983130961171</v>
      </c>
      <c r="FX30">
        <v>-4.0117494158234393E-3</v>
      </c>
      <c r="FY30">
        <v>1.087516141204025E-6</v>
      </c>
      <c r="FZ30">
        <v>-8.657206703991749E-11</v>
      </c>
      <c r="GA30">
        <v>-1.610415000000003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13.5</v>
      </c>
      <c r="GJ30">
        <v>13.7</v>
      </c>
      <c r="GK30">
        <v>1.01562</v>
      </c>
      <c r="GL30">
        <v>2.3889200000000002</v>
      </c>
      <c r="GM30">
        <v>1.5942400000000001</v>
      </c>
      <c r="GN30">
        <v>2.3132299999999999</v>
      </c>
      <c r="GO30">
        <v>1.40015</v>
      </c>
      <c r="GP30">
        <v>2.2863799999999999</v>
      </c>
      <c r="GQ30">
        <v>30.372399999999999</v>
      </c>
      <c r="GR30">
        <v>15.6906</v>
      </c>
      <c r="GS30">
        <v>18</v>
      </c>
      <c r="GT30">
        <v>384.13900000000001</v>
      </c>
      <c r="GU30">
        <v>670.97199999999998</v>
      </c>
      <c r="GV30">
        <v>22.123100000000001</v>
      </c>
      <c r="GW30">
        <v>23.750699999999998</v>
      </c>
      <c r="GX30">
        <v>30</v>
      </c>
      <c r="GY30">
        <v>23.688600000000001</v>
      </c>
      <c r="GZ30">
        <v>23.633400000000002</v>
      </c>
      <c r="HA30">
        <v>20.3843</v>
      </c>
      <c r="HB30">
        <v>0</v>
      </c>
      <c r="HC30">
        <v>-30</v>
      </c>
      <c r="HD30">
        <v>22.128699999999998</v>
      </c>
      <c r="HE30">
        <v>401.32900000000001</v>
      </c>
      <c r="HF30">
        <v>0</v>
      </c>
      <c r="HG30">
        <v>104.33199999999999</v>
      </c>
      <c r="HH30">
        <v>102.279</v>
      </c>
    </row>
    <row r="31" spans="1:216" x14ac:dyDescent="0.2">
      <c r="A31">
        <v>13</v>
      </c>
      <c r="B31">
        <v>1690159062.0999999</v>
      </c>
      <c r="C31">
        <v>726</v>
      </c>
      <c r="D31" t="s">
        <v>377</v>
      </c>
      <c r="E31" t="s">
        <v>378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1690159062.0999999</v>
      </c>
      <c r="M31">
        <f t="shared" si="0"/>
        <v>7.6138312340659931E-4</v>
      </c>
      <c r="N31">
        <f t="shared" si="1"/>
        <v>0.7613831234065993</v>
      </c>
      <c r="O31">
        <f t="shared" si="2"/>
        <v>3.3757598676498595</v>
      </c>
      <c r="P31">
        <f t="shared" si="3"/>
        <v>400.06</v>
      </c>
      <c r="Q31">
        <f t="shared" si="4"/>
        <v>309.35913710339094</v>
      </c>
      <c r="R31">
        <f t="shared" si="5"/>
        <v>31.091812679801507</v>
      </c>
      <c r="S31">
        <f t="shared" si="6"/>
        <v>40.207606916502002</v>
      </c>
      <c r="T31">
        <f t="shared" si="7"/>
        <v>6.4734231829802896E-2</v>
      </c>
      <c r="U31">
        <f t="shared" si="8"/>
        <v>4.7093859324473106</v>
      </c>
      <c r="V31">
        <f t="shared" si="9"/>
        <v>6.4243927750485583E-2</v>
      </c>
      <c r="W31">
        <f t="shared" si="10"/>
        <v>4.0196196931575806E-2</v>
      </c>
      <c r="X31">
        <f t="shared" si="11"/>
        <v>16.527554976075645</v>
      </c>
      <c r="Y31">
        <f t="shared" si="12"/>
        <v>22.924878705191318</v>
      </c>
      <c r="Z31">
        <f t="shared" si="13"/>
        <v>22.924878705191318</v>
      </c>
      <c r="AA31">
        <f t="shared" si="14"/>
        <v>2.8069265197753142</v>
      </c>
      <c r="AB31">
        <f t="shared" si="15"/>
        <v>58.276954873647171</v>
      </c>
      <c r="AC31">
        <f t="shared" si="16"/>
        <v>1.6421741050129801</v>
      </c>
      <c r="AD31">
        <f t="shared" si="17"/>
        <v>2.8178790545481487</v>
      </c>
      <c r="AE31">
        <f t="shared" si="18"/>
        <v>1.164752414762334</v>
      </c>
      <c r="AF31">
        <f t="shared" si="19"/>
        <v>-33.576995742231027</v>
      </c>
      <c r="AG31">
        <f t="shared" si="20"/>
        <v>16.330688835673637</v>
      </c>
      <c r="AH31">
        <f t="shared" si="21"/>
        <v>0.71851767687945556</v>
      </c>
      <c r="AI31">
        <f t="shared" si="22"/>
        <v>-2.3425360229012426E-4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53839.101406440772</v>
      </c>
      <c r="AO31">
        <f t="shared" si="26"/>
        <v>99.932199999999995</v>
      </c>
      <c r="AP31">
        <f t="shared" si="27"/>
        <v>84.242724609365624</v>
      </c>
      <c r="AQ31">
        <f t="shared" si="28"/>
        <v>0.84299879927956778</v>
      </c>
      <c r="AR31">
        <f t="shared" si="29"/>
        <v>0.16538768260956574</v>
      </c>
      <c r="AS31">
        <v>1690159062.0999999</v>
      </c>
      <c r="AT31">
        <v>400.06</v>
      </c>
      <c r="AU31">
        <v>401.11799999999999</v>
      </c>
      <c r="AV31">
        <v>16.339400000000001</v>
      </c>
      <c r="AW31">
        <v>16.124099999999999</v>
      </c>
      <c r="AX31">
        <v>407.82900000000001</v>
      </c>
      <c r="AY31">
        <v>17.9498</v>
      </c>
      <c r="AZ31">
        <v>400.03899999999999</v>
      </c>
      <c r="BA31">
        <v>100.404</v>
      </c>
      <c r="BB31">
        <v>9.9941699999999994E-2</v>
      </c>
      <c r="BC31">
        <v>22.9892</v>
      </c>
      <c r="BD31">
        <v>22.6008</v>
      </c>
      <c r="BE31">
        <v>999.9</v>
      </c>
      <c r="BF31">
        <v>0</v>
      </c>
      <c r="BG31">
        <v>0</v>
      </c>
      <c r="BH31">
        <v>10005.6</v>
      </c>
      <c r="BI31">
        <v>0</v>
      </c>
      <c r="BJ31">
        <v>533.57100000000003</v>
      </c>
      <c r="BK31">
        <v>-1.0581700000000001</v>
      </c>
      <c r="BL31">
        <v>406.70600000000002</v>
      </c>
      <c r="BM31">
        <v>407.69200000000001</v>
      </c>
      <c r="BN31">
        <v>0.21525</v>
      </c>
      <c r="BO31">
        <v>401.11799999999999</v>
      </c>
      <c r="BP31">
        <v>16.124099999999999</v>
      </c>
      <c r="BQ31">
        <v>1.6405400000000001</v>
      </c>
      <c r="BR31">
        <v>1.61893</v>
      </c>
      <c r="BS31">
        <v>14.344900000000001</v>
      </c>
      <c r="BT31">
        <v>14.1401</v>
      </c>
      <c r="BU31">
        <v>99.932199999999995</v>
      </c>
      <c r="BV31">
        <v>0.90008100000000002</v>
      </c>
      <c r="BW31">
        <v>9.9919300000000003E-2</v>
      </c>
      <c r="BX31">
        <v>0</v>
      </c>
      <c r="BY31">
        <v>2.4020000000000001</v>
      </c>
      <c r="BZ31">
        <v>0</v>
      </c>
      <c r="CA31">
        <v>480.98899999999998</v>
      </c>
      <c r="CB31">
        <v>810.6</v>
      </c>
      <c r="CC31">
        <v>36.25</v>
      </c>
      <c r="CD31">
        <v>41.436999999999998</v>
      </c>
      <c r="CE31">
        <v>38.936999999999998</v>
      </c>
      <c r="CF31">
        <v>40.061999999999998</v>
      </c>
      <c r="CG31">
        <v>36.875</v>
      </c>
      <c r="CH31">
        <v>89.95</v>
      </c>
      <c r="CI31">
        <v>9.99</v>
      </c>
      <c r="CJ31">
        <v>0</v>
      </c>
      <c r="CK31">
        <v>1690159080</v>
      </c>
      <c r="CL31">
        <v>0</v>
      </c>
      <c r="CM31">
        <v>1690158192.5999999</v>
      </c>
      <c r="CN31" t="s">
        <v>350</v>
      </c>
      <c r="CO31">
        <v>1690158192.5999999</v>
      </c>
      <c r="CP31">
        <v>1690158179.5999999</v>
      </c>
      <c r="CQ31">
        <v>48</v>
      </c>
      <c r="CR31">
        <v>9.5000000000000001E-2</v>
      </c>
      <c r="CS31">
        <v>-2.1000000000000001E-2</v>
      </c>
      <c r="CT31">
        <v>-7.7789999999999999</v>
      </c>
      <c r="CU31">
        <v>-1.61</v>
      </c>
      <c r="CV31">
        <v>404</v>
      </c>
      <c r="CW31">
        <v>16</v>
      </c>
      <c r="CX31">
        <v>0.26</v>
      </c>
      <c r="CY31">
        <v>0.17</v>
      </c>
      <c r="CZ31">
        <v>2.175950082638467</v>
      </c>
      <c r="DA31">
        <v>-5.6841179619614657E-2</v>
      </c>
      <c r="DB31">
        <v>5.1330188231237132E-2</v>
      </c>
      <c r="DC31">
        <v>1</v>
      </c>
      <c r="DD31">
        <v>401.15746341463409</v>
      </c>
      <c r="DE31">
        <v>-0.1085644599297909</v>
      </c>
      <c r="DF31">
        <v>1.716646981476723E-2</v>
      </c>
      <c r="DG31">
        <v>-1</v>
      </c>
      <c r="DH31">
        <v>99.992199999999997</v>
      </c>
      <c r="DI31">
        <v>-3.4712008430318911E-3</v>
      </c>
      <c r="DJ31">
        <v>0.1050062093402111</v>
      </c>
      <c r="DK31">
        <v>1</v>
      </c>
      <c r="DL31">
        <v>2</v>
      </c>
      <c r="DM31">
        <v>2</v>
      </c>
      <c r="DN31" t="s">
        <v>351</v>
      </c>
      <c r="DO31">
        <v>2.69346</v>
      </c>
      <c r="DP31">
        <v>2.7377500000000001</v>
      </c>
      <c r="DQ31">
        <v>9.53407E-2</v>
      </c>
      <c r="DR31">
        <v>9.3716800000000003E-2</v>
      </c>
      <c r="DS31">
        <v>9.3714599999999995E-2</v>
      </c>
      <c r="DT31">
        <v>8.5772000000000001E-2</v>
      </c>
      <c r="DU31">
        <v>27313</v>
      </c>
      <c r="DV31">
        <v>30753.1</v>
      </c>
      <c r="DW31">
        <v>28413.8</v>
      </c>
      <c r="DX31">
        <v>32539.1</v>
      </c>
      <c r="DY31">
        <v>35795.599999999999</v>
      </c>
      <c r="DZ31">
        <v>39575.199999999997</v>
      </c>
      <c r="EA31">
        <v>41709.5</v>
      </c>
      <c r="EB31">
        <v>46085.1</v>
      </c>
      <c r="EC31">
        <v>1.8126</v>
      </c>
      <c r="ED31">
        <v>2.17685</v>
      </c>
      <c r="EE31">
        <v>0.13247900000000001</v>
      </c>
      <c r="EF31">
        <v>0</v>
      </c>
      <c r="EG31">
        <v>20.4146</v>
      </c>
      <c r="EH31">
        <v>999.9</v>
      </c>
      <c r="EI31">
        <v>50.6</v>
      </c>
      <c r="EJ31">
        <v>28</v>
      </c>
      <c r="EK31">
        <v>19.124600000000001</v>
      </c>
      <c r="EL31">
        <v>62.585000000000001</v>
      </c>
      <c r="EM31">
        <v>10.320499999999999</v>
      </c>
      <c r="EN31">
        <v>1</v>
      </c>
      <c r="EO31">
        <v>-0.26680100000000001</v>
      </c>
      <c r="EP31">
        <v>0.154692</v>
      </c>
      <c r="EQ31">
        <v>20.247299999999999</v>
      </c>
      <c r="ER31">
        <v>5.2273199999999997</v>
      </c>
      <c r="ES31">
        <v>12.0099</v>
      </c>
      <c r="ET31">
        <v>4.9904500000000001</v>
      </c>
      <c r="EU31">
        <v>3.3050000000000002</v>
      </c>
      <c r="EV31">
        <v>8903.6</v>
      </c>
      <c r="EW31">
        <v>9999</v>
      </c>
      <c r="EX31">
        <v>555.9</v>
      </c>
      <c r="EY31">
        <v>96.3</v>
      </c>
      <c r="EZ31">
        <v>1.8527199999999999</v>
      </c>
      <c r="FA31">
        <v>1.8614599999999999</v>
      </c>
      <c r="FB31">
        <v>1.8606499999999999</v>
      </c>
      <c r="FC31">
        <v>1.85669</v>
      </c>
      <c r="FD31">
        <v>1.8609599999999999</v>
      </c>
      <c r="FE31">
        <v>1.8572599999999999</v>
      </c>
      <c r="FF31">
        <v>1.8594200000000001</v>
      </c>
      <c r="FG31">
        <v>1.86232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-7.7690000000000001</v>
      </c>
      <c r="FV31">
        <v>-1.6104000000000001</v>
      </c>
      <c r="FW31">
        <v>-6.3073983130961171</v>
      </c>
      <c r="FX31">
        <v>-4.0117494158234393E-3</v>
      </c>
      <c r="FY31">
        <v>1.087516141204025E-6</v>
      </c>
      <c r="FZ31">
        <v>-8.657206703991749E-11</v>
      </c>
      <c r="GA31">
        <v>-1.610415000000003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14.5</v>
      </c>
      <c r="GJ31">
        <v>14.7</v>
      </c>
      <c r="GK31">
        <v>1.0144</v>
      </c>
      <c r="GL31">
        <v>2.3828100000000001</v>
      </c>
      <c r="GM31">
        <v>1.5942400000000001</v>
      </c>
      <c r="GN31">
        <v>2.3132299999999999</v>
      </c>
      <c r="GO31">
        <v>1.40015</v>
      </c>
      <c r="GP31">
        <v>2.3815900000000001</v>
      </c>
      <c r="GQ31">
        <v>30.372399999999999</v>
      </c>
      <c r="GR31">
        <v>15.6906</v>
      </c>
      <c r="GS31">
        <v>18</v>
      </c>
      <c r="GT31">
        <v>384.23500000000001</v>
      </c>
      <c r="GU31">
        <v>670.73599999999999</v>
      </c>
      <c r="GV31">
        <v>22.2072</v>
      </c>
      <c r="GW31">
        <v>23.7607</v>
      </c>
      <c r="GX31">
        <v>30.0001</v>
      </c>
      <c r="GY31">
        <v>23.6966</v>
      </c>
      <c r="GZ31">
        <v>23.640499999999999</v>
      </c>
      <c r="HA31">
        <v>20.3706</v>
      </c>
      <c r="HB31">
        <v>0</v>
      </c>
      <c r="HC31">
        <v>-30</v>
      </c>
      <c r="HD31">
        <v>22.213999999999999</v>
      </c>
      <c r="HE31">
        <v>401.05500000000001</v>
      </c>
      <c r="HF31">
        <v>0</v>
      </c>
      <c r="HG31">
        <v>104.33</v>
      </c>
      <c r="HH31">
        <v>102.274</v>
      </c>
    </row>
    <row r="32" spans="1:216" x14ac:dyDescent="0.2">
      <c r="A32">
        <v>14</v>
      </c>
      <c r="B32">
        <v>1690159122.5999999</v>
      </c>
      <c r="C32">
        <v>786.5</v>
      </c>
      <c r="D32" t="s">
        <v>379</v>
      </c>
      <c r="E32" t="s">
        <v>380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1690159122.5999999</v>
      </c>
      <c r="M32">
        <f t="shared" si="0"/>
        <v>6.7301064206288955E-4</v>
      </c>
      <c r="N32">
        <f t="shared" si="1"/>
        <v>0.67301064206288952</v>
      </c>
      <c r="O32">
        <f t="shared" si="2"/>
        <v>2.3678026645866996</v>
      </c>
      <c r="P32">
        <f t="shared" si="3"/>
        <v>400.04300000000001</v>
      </c>
      <c r="Q32">
        <f t="shared" si="4"/>
        <v>326.15886392822262</v>
      </c>
      <c r="R32">
        <f t="shared" si="5"/>
        <v>32.779359824693998</v>
      </c>
      <c r="S32">
        <f t="shared" si="6"/>
        <v>40.204804751944003</v>
      </c>
      <c r="T32">
        <f t="shared" si="7"/>
        <v>5.6893825700136298E-2</v>
      </c>
      <c r="U32">
        <f t="shared" si="8"/>
        <v>4.6964995730843855</v>
      </c>
      <c r="V32">
        <f t="shared" si="9"/>
        <v>5.6513689376884481E-2</v>
      </c>
      <c r="W32">
        <f t="shared" si="10"/>
        <v>3.535499763310232E-2</v>
      </c>
      <c r="X32">
        <f t="shared" si="11"/>
        <v>12.399007459146212</v>
      </c>
      <c r="Y32">
        <f t="shared" si="12"/>
        <v>22.933034953265459</v>
      </c>
      <c r="Z32">
        <f t="shared" si="13"/>
        <v>22.933034953265459</v>
      </c>
      <c r="AA32">
        <f t="shared" si="14"/>
        <v>2.8083132885061541</v>
      </c>
      <c r="AB32">
        <f t="shared" si="15"/>
        <v>58.094284729172848</v>
      </c>
      <c r="AC32">
        <f t="shared" si="16"/>
        <v>1.6379385376215998</v>
      </c>
      <c r="AD32">
        <f t="shared" si="17"/>
        <v>2.8194486691030489</v>
      </c>
      <c r="AE32">
        <f t="shared" si="18"/>
        <v>1.1703747508845543</v>
      </c>
      <c r="AF32">
        <f t="shared" si="19"/>
        <v>-29.679769314973427</v>
      </c>
      <c r="AG32">
        <f t="shared" si="20"/>
        <v>16.550278512065066</v>
      </c>
      <c r="AH32">
        <f t="shared" si="21"/>
        <v>0.73024141146332777</v>
      </c>
      <c r="AI32">
        <f t="shared" si="22"/>
        <v>-2.4193229882030209E-4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53648.828063427041</v>
      </c>
      <c r="AO32">
        <f t="shared" si="26"/>
        <v>74.959900000000005</v>
      </c>
      <c r="AP32">
        <f t="shared" si="27"/>
        <v>63.191915699039484</v>
      </c>
      <c r="AQ32">
        <f t="shared" si="28"/>
        <v>0.84300960512273204</v>
      </c>
      <c r="AR32">
        <f t="shared" si="29"/>
        <v>0.16540853788687299</v>
      </c>
      <c r="AS32">
        <v>1690159122.5999999</v>
      </c>
      <c r="AT32">
        <v>400.04300000000001</v>
      </c>
      <c r="AU32">
        <v>400.80099999999999</v>
      </c>
      <c r="AV32">
        <v>16.297699999999999</v>
      </c>
      <c r="AW32">
        <v>16.107399999999998</v>
      </c>
      <c r="AX32">
        <v>407.81200000000001</v>
      </c>
      <c r="AY32">
        <v>17.908100000000001</v>
      </c>
      <c r="AZ32">
        <v>400.07799999999997</v>
      </c>
      <c r="BA32">
        <v>100.401</v>
      </c>
      <c r="BB32">
        <v>0.10020800000000001</v>
      </c>
      <c r="BC32">
        <v>22.9984</v>
      </c>
      <c r="BD32">
        <v>22.590599999999998</v>
      </c>
      <c r="BE32">
        <v>999.9</v>
      </c>
      <c r="BF32">
        <v>0</v>
      </c>
      <c r="BG32">
        <v>0</v>
      </c>
      <c r="BH32">
        <v>9969.3799999999992</v>
      </c>
      <c r="BI32">
        <v>0</v>
      </c>
      <c r="BJ32">
        <v>540.80999999999995</v>
      </c>
      <c r="BK32">
        <v>-0.75808699999999996</v>
      </c>
      <c r="BL32">
        <v>406.67099999999999</v>
      </c>
      <c r="BM32">
        <v>407.363</v>
      </c>
      <c r="BN32">
        <v>0.19026399999999999</v>
      </c>
      <c r="BO32">
        <v>400.80099999999999</v>
      </c>
      <c r="BP32">
        <v>16.107399999999998</v>
      </c>
      <c r="BQ32">
        <v>1.6363099999999999</v>
      </c>
      <c r="BR32">
        <v>1.61721</v>
      </c>
      <c r="BS32">
        <v>14.305</v>
      </c>
      <c r="BT32">
        <v>14.123699999999999</v>
      </c>
      <c r="BU32">
        <v>74.959900000000005</v>
      </c>
      <c r="BV32">
        <v>0.89971100000000004</v>
      </c>
      <c r="BW32">
        <v>0.100289</v>
      </c>
      <c r="BX32">
        <v>0</v>
      </c>
      <c r="BY32">
        <v>2.35</v>
      </c>
      <c r="BZ32">
        <v>0</v>
      </c>
      <c r="CA32">
        <v>435.005</v>
      </c>
      <c r="CB32">
        <v>607.97</v>
      </c>
      <c r="CC32">
        <v>36.311999999999998</v>
      </c>
      <c r="CD32">
        <v>41.625</v>
      </c>
      <c r="CE32">
        <v>39.061999999999998</v>
      </c>
      <c r="CF32">
        <v>40.375</v>
      </c>
      <c r="CG32">
        <v>37</v>
      </c>
      <c r="CH32">
        <v>67.44</v>
      </c>
      <c r="CI32">
        <v>7.52</v>
      </c>
      <c r="CJ32">
        <v>0</v>
      </c>
      <c r="CK32">
        <v>1690159140</v>
      </c>
      <c r="CL32">
        <v>0</v>
      </c>
      <c r="CM32">
        <v>1690158192.5999999</v>
      </c>
      <c r="CN32" t="s">
        <v>350</v>
      </c>
      <c r="CO32">
        <v>1690158192.5999999</v>
      </c>
      <c r="CP32">
        <v>1690158179.5999999</v>
      </c>
      <c r="CQ32">
        <v>48</v>
      </c>
      <c r="CR32">
        <v>9.5000000000000001E-2</v>
      </c>
      <c r="CS32">
        <v>-2.1000000000000001E-2</v>
      </c>
      <c r="CT32">
        <v>-7.7789999999999999</v>
      </c>
      <c r="CU32">
        <v>-1.61</v>
      </c>
      <c r="CV32">
        <v>404</v>
      </c>
      <c r="CW32">
        <v>16</v>
      </c>
      <c r="CX32">
        <v>0.26</v>
      </c>
      <c r="CY32">
        <v>0.17</v>
      </c>
      <c r="CZ32">
        <v>1.5324344592195731</v>
      </c>
      <c r="DA32">
        <v>3.7908542633574661E-2</v>
      </c>
      <c r="DB32">
        <v>7.6758400141460181E-2</v>
      </c>
      <c r="DC32">
        <v>1</v>
      </c>
      <c r="DD32">
        <v>400.84865000000002</v>
      </c>
      <c r="DE32">
        <v>2.9335834896161789E-2</v>
      </c>
      <c r="DF32">
        <v>2.8017449919645721E-2</v>
      </c>
      <c r="DG32">
        <v>-1</v>
      </c>
      <c r="DH32">
        <v>74.997353658536596</v>
      </c>
      <c r="DI32">
        <v>-0.121809451732378</v>
      </c>
      <c r="DJ32">
        <v>0.1279712622037846</v>
      </c>
      <c r="DK32">
        <v>1</v>
      </c>
      <c r="DL32">
        <v>2</v>
      </c>
      <c r="DM32">
        <v>2</v>
      </c>
      <c r="DN32" t="s">
        <v>351</v>
      </c>
      <c r="DO32">
        <v>2.6935799999999999</v>
      </c>
      <c r="DP32">
        <v>2.7376999999999998</v>
      </c>
      <c r="DQ32">
        <v>9.5334799999999997E-2</v>
      </c>
      <c r="DR32">
        <v>9.3657799999999999E-2</v>
      </c>
      <c r="DS32">
        <v>9.3554300000000007E-2</v>
      </c>
      <c r="DT32">
        <v>8.5705500000000004E-2</v>
      </c>
      <c r="DU32">
        <v>27313.599999999999</v>
      </c>
      <c r="DV32">
        <v>30755.9</v>
      </c>
      <c r="DW32">
        <v>28414.3</v>
      </c>
      <c r="DX32">
        <v>32540</v>
      </c>
      <c r="DY32">
        <v>35802.699999999997</v>
      </c>
      <c r="DZ32">
        <v>39578.5</v>
      </c>
      <c r="EA32">
        <v>41710.199999999997</v>
      </c>
      <c r="EB32">
        <v>46085.599999999999</v>
      </c>
      <c r="EC32">
        <v>1.8124</v>
      </c>
      <c r="ED32">
        <v>2.1770700000000001</v>
      </c>
      <c r="EE32">
        <v>0.13358100000000001</v>
      </c>
      <c r="EF32">
        <v>0</v>
      </c>
      <c r="EG32">
        <v>20.386099999999999</v>
      </c>
      <c r="EH32">
        <v>999.9</v>
      </c>
      <c r="EI32">
        <v>50.6</v>
      </c>
      <c r="EJ32">
        <v>28</v>
      </c>
      <c r="EK32">
        <v>19.125900000000001</v>
      </c>
      <c r="EL32">
        <v>62.225000000000001</v>
      </c>
      <c r="EM32">
        <v>9.6955100000000005</v>
      </c>
      <c r="EN32">
        <v>1</v>
      </c>
      <c r="EO32">
        <v>-0.26635900000000001</v>
      </c>
      <c r="EP32">
        <v>0.25075700000000001</v>
      </c>
      <c r="EQ32">
        <v>20.247499999999999</v>
      </c>
      <c r="ER32">
        <v>5.2250800000000002</v>
      </c>
      <c r="ES32">
        <v>12.0099</v>
      </c>
      <c r="ET32">
        <v>4.9897499999999999</v>
      </c>
      <c r="EU32">
        <v>3.3050000000000002</v>
      </c>
      <c r="EV32">
        <v>8905</v>
      </c>
      <c r="EW32">
        <v>9999</v>
      </c>
      <c r="EX32">
        <v>555.9</v>
      </c>
      <c r="EY32">
        <v>96.3</v>
      </c>
      <c r="EZ32">
        <v>1.8527100000000001</v>
      </c>
      <c r="FA32">
        <v>1.8614299999999999</v>
      </c>
      <c r="FB32">
        <v>1.86066</v>
      </c>
      <c r="FC32">
        <v>1.85669</v>
      </c>
      <c r="FD32">
        <v>1.8609599999999999</v>
      </c>
      <c r="FE32">
        <v>1.8572500000000001</v>
      </c>
      <c r="FF32">
        <v>1.8594200000000001</v>
      </c>
      <c r="FG32">
        <v>1.8623099999999999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-7.7690000000000001</v>
      </c>
      <c r="FV32">
        <v>-1.6104000000000001</v>
      </c>
      <c r="FW32">
        <v>-6.3073983130961171</v>
      </c>
      <c r="FX32">
        <v>-4.0117494158234393E-3</v>
      </c>
      <c r="FY32">
        <v>1.087516141204025E-6</v>
      </c>
      <c r="FZ32">
        <v>-8.657206703991749E-11</v>
      </c>
      <c r="GA32">
        <v>-1.610415000000003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15.5</v>
      </c>
      <c r="GJ32">
        <v>15.7</v>
      </c>
      <c r="GK32">
        <v>1.0144</v>
      </c>
      <c r="GL32">
        <v>2.3864700000000001</v>
      </c>
      <c r="GM32">
        <v>1.5942400000000001</v>
      </c>
      <c r="GN32">
        <v>2.3132299999999999</v>
      </c>
      <c r="GO32">
        <v>1.40015</v>
      </c>
      <c r="GP32">
        <v>2.2778299999999998</v>
      </c>
      <c r="GQ32">
        <v>30.350899999999999</v>
      </c>
      <c r="GR32">
        <v>15.6731</v>
      </c>
      <c r="GS32">
        <v>18</v>
      </c>
      <c r="GT32">
        <v>384.13200000000001</v>
      </c>
      <c r="GU32">
        <v>670.93600000000004</v>
      </c>
      <c r="GV32">
        <v>22.135200000000001</v>
      </c>
      <c r="GW32">
        <v>23.758700000000001</v>
      </c>
      <c r="GX32">
        <v>30</v>
      </c>
      <c r="GY32">
        <v>23.6966</v>
      </c>
      <c r="GZ32">
        <v>23.640499999999999</v>
      </c>
      <c r="HA32">
        <v>20.3611</v>
      </c>
      <c r="HB32">
        <v>0</v>
      </c>
      <c r="HC32">
        <v>-30</v>
      </c>
      <c r="HD32">
        <v>22.1465</v>
      </c>
      <c r="HE32">
        <v>400.81099999999998</v>
      </c>
      <c r="HF32">
        <v>0</v>
      </c>
      <c r="HG32">
        <v>104.33199999999999</v>
      </c>
      <c r="HH32">
        <v>102.27500000000001</v>
      </c>
    </row>
    <row r="33" spans="1:216" x14ac:dyDescent="0.2">
      <c r="A33">
        <v>15</v>
      </c>
      <c r="B33">
        <v>1690159183.0999999</v>
      </c>
      <c r="C33">
        <v>847</v>
      </c>
      <c r="D33" t="s">
        <v>381</v>
      </c>
      <c r="E33" t="s">
        <v>382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1690159183.0999999</v>
      </c>
      <c r="M33">
        <f t="shared" si="0"/>
        <v>6.7128680162232819E-4</v>
      </c>
      <c r="N33">
        <f t="shared" si="1"/>
        <v>0.67128680162232823</v>
      </c>
      <c r="O33">
        <f t="shared" si="2"/>
        <v>1.5858919738079473</v>
      </c>
      <c r="P33">
        <f t="shared" si="3"/>
        <v>400.03100000000001</v>
      </c>
      <c r="Q33">
        <f t="shared" si="4"/>
        <v>347.89773605704528</v>
      </c>
      <c r="R33">
        <f t="shared" si="5"/>
        <v>34.963706435647424</v>
      </c>
      <c r="S33">
        <f t="shared" si="6"/>
        <v>40.203097058570904</v>
      </c>
      <c r="T33">
        <f t="shared" si="7"/>
        <v>5.6699298526055215E-2</v>
      </c>
      <c r="U33">
        <f t="shared" si="8"/>
        <v>4.707270334159892</v>
      </c>
      <c r="V33">
        <f t="shared" si="9"/>
        <v>5.6322605602466942E-2</v>
      </c>
      <c r="W33">
        <f t="shared" si="10"/>
        <v>3.5235264002509696E-2</v>
      </c>
      <c r="X33">
        <f t="shared" si="11"/>
        <v>9.9209854819006331</v>
      </c>
      <c r="Y33">
        <f t="shared" si="12"/>
        <v>22.929112632480035</v>
      </c>
      <c r="Z33">
        <f t="shared" si="13"/>
        <v>22.929112632480035</v>
      </c>
      <c r="AA33">
        <f t="shared" si="14"/>
        <v>2.8076463198426271</v>
      </c>
      <c r="AB33">
        <f t="shared" si="15"/>
        <v>58.01896660289583</v>
      </c>
      <c r="AC33">
        <f t="shared" si="16"/>
        <v>1.6363100994136304</v>
      </c>
      <c r="AD33">
        <f t="shared" si="17"/>
        <v>2.8203020412500059</v>
      </c>
      <c r="AE33">
        <f t="shared" si="18"/>
        <v>1.1713362204289968</v>
      </c>
      <c r="AF33">
        <f t="shared" si="19"/>
        <v>-29.603747951544673</v>
      </c>
      <c r="AG33">
        <f t="shared" si="20"/>
        <v>18.852526168319393</v>
      </c>
      <c r="AH33">
        <f t="shared" si="21"/>
        <v>0.82992380955541811</v>
      </c>
      <c r="AI33">
        <f t="shared" si="22"/>
        <v>-3.1249176922898414E-4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53805.476652197314</v>
      </c>
      <c r="AO33">
        <f t="shared" si="26"/>
        <v>59.981200000000001</v>
      </c>
      <c r="AP33">
        <f t="shared" si="27"/>
        <v>50.564511607202405</v>
      </c>
      <c r="AQ33">
        <f t="shared" si="28"/>
        <v>0.84300600200066689</v>
      </c>
      <c r="AR33">
        <f t="shared" si="29"/>
        <v>0.16540158386128709</v>
      </c>
      <c r="AS33">
        <v>1690159183.0999999</v>
      </c>
      <c r="AT33">
        <v>400.03100000000001</v>
      </c>
      <c r="AU33">
        <v>400.56400000000002</v>
      </c>
      <c r="AV33">
        <v>16.281700000000001</v>
      </c>
      <c r="AW33">
        <v>16.091899999999999</v>
      </c>
      <c r="AX33">
        <v>407.79899999999998</v>
      </c>
      <c r="AY33">
        <v>17.892099999999999</v>
      </c>
      <c r="AZ33">
        <v>400.11099999999999</v>
      </c>
      <c r="BA33">
        <v>100.4</v>
      </c>
      <c r="BB33">
        <v>9.9953899999999998E-2</v>
      </c>
      <c r="BC33">
        <v>23.003399999999999</v>
      </c>
      <c r="BD33">
        <v>22.591000000000001</v>
      </c>
      <c r="BE33">
        <v>999.9</v>
      </c>
      <c r="BF33">
        <v>0</v>
      </c>
      <c r="BG33">
        <v>0</v>
      </c>
      <c r="BH33">
        <v>10000</v>
      </c>
      <c r="BI33">
        <v>0</v>
      </c>
      <c r="BJ33">
        <v>534.30499999999995</v>
      </c>
      <c r="BK33">
        <v>-0.53271500000000005</v>
      </c>
      <c r="BL33">
        <v>406.65199999999999</v>
      </c>
      <c r="BM33">
        <v>407.11500000000001</v>
      </c>
      <c r="BN33">
        <v>0.189749</v>
      </c>
      <c r="BO33">
        <v>400.56400000000002</v>
      </c>
      <c r="BP33">
        <v>16.091899999999999</v>
      </c>
      <c r="BQ33">
        <v>1.6346799999999999</v>
      </c>
      <c r="BR33">
        <v>1.6156299999999999</v>
      </c>
      <c r="BS33">
        <v>14.2897</v>
      </c>
      <c r="BT33">
        <v>14.108700000000001</v>
      </c>
      <c r="BU33">
        <v>59.981200000000001</v>
      </c>
      <c r="BV33">
        <v>0.89982499999999999</v>
      </c>
      <c r="BW33">
        <v>0.100175</v>
      </c>
      <c r="BX33">
        <v>0</v>
      </c>
      <c r="BY33">
        <v>2.5613999999999999</v>
      </c>
      <c r="BZ33">
        <v>0</v>
      </c>
      <c r="CA33">
        <v>402.99200000000002</v>
      </c>
      <c r="CB33">
        <v>486.50099999999998</v>
      </c>
      <c r="CC33">
        <v>36.375</v>
      </c>
      <c r="CD33">
        <v>41.75</v>
      </c>
      <c r="CE33">
        <v>39.125</v>
      </c>
      <c r="CF33">
        <v>40.686999999999998</v>
      </c>
      <c r="CG33">
        <v>37.061999999999998</v>
      </c>
      <c r="CH33">
        <v>53.97</v>
      </c>
      <c r="CI33">
        <v>6.01</v>
      </c>
      <c r="CJ33">
        <v>0</v>
      </c>
      <c r="CK33">
        <v>1690159200.5999999</v>
      </c>
      <c r="CL33">
        <v>0</v>
      </c>
      <c r="CM33">
        <v>1690158192.5999999</v>
      </c>
      <c r="CN33" t="s">
        <v>350</v>
      </c>
      <c r="CO33">
        <v>1690158192.5999999</v>
      </c>
      <c r="CP33">
        <v>1690158179.5999999</v>
      </c>
      <c r="CQ33">
        <v>48</v>
      </c>
      <c r="CR33">
        <v>9.5000000000000001E-2</v>
      </c>
      <c r="CS33">
        <v>-2.1000000000000001E-2</v>
      </c>
      <c r="CT33">
        <v>-7.7789999999999999</v>
      </c>
      <c r="CU33">
        <v>-1.61</v>
      </c>
      <c r="CV33">
        <v>404</v>
      </c>
      <c r="CW33">
        <v>16</v>
      </c>
      <c r="CX33">
        <v>0.26</v>
      </c>
      <c r="CY33">
        <v>0.17</v>
      </c>
      <c r="CZ33">
        <v>1.0664262085345899</v>
      </c>
      <c r="DA33">
        <v>-1.4394618548622879E-2</v>
      </c>
      <c r="DB33">
        <v>5.4375886084589521E-2</v>
      </c>
      <c r="DC33">
        <v>1</v>
      </c>
      <c r="DD33">
        <v>400.62687499999998</v>
      </c>
      <c r="DE33">
        <v>-0.10452157598554419</v>
      </c>
      <c r="DF33">
        <v>2.0211614853845209E-2</v>
      </c>
      <c r="DG33">
        <v>-1</v>
      </c>
      <c r="DH33">
        <v>60.002704878048782</v>
      </c>
      <c r="DI33">
        <v>-4.9249968991299721E-2</v>
      </c>
      <c r="DJ33">
        <v>8.1032086241159845E-2</v>
      </c>
      <c r="DK33">
        <v>1</v>
      </c>
      <c r="DL33">
        <v>2</v>
      </c>
      <c r="DM33">
        <v>2</v>
      </c>
      <c r="DN33" t="s">
        <v>351</v>
      </c>
      <c r="DO33">
        <v>2.6936800000000001</v>
      </c>
      <c r="DP33">
        <v>2.7377199999999999</v>
      </c>
      <c r="DQ33">
        <v>9.5332600000000003E-2</v>
      </c>
      <c r="DR33">
        <v>9.3615500000000004E-2</v>
      </c>
      <c r="DS33">
        <v>9.3493699999999999E-2</v>
      </c>
      <c r="DT33">
        <v>8.5645799999999994E-2</v>
      </c>
      <c r="DU33">
        <v>27314</v>
      </c>
      <c r="DV33">
        <v>30758.799999999999</v>
      </c>
      <c r="DW33">
        <v>28414.6</v>
      </c>
      <c r="DX33">
        <v>32541.599999999999</v>
      </c>
      <c r="DY33">
        <v>35805.4</v>
      </c>
      <c r="DZ33">
        <v>39582.5</v>
      </c>
      <c r="EA33">
        <v>41710.699999999997</v>
      </c>
      <c r="EB33">
        <v>46087.199999999997</v>
      </c>
      <c r="EC33">
        <v>1.8126800000000001</v>
      </c>
      <c r="ED33">
        <v>2.1772999999999998</v>
      </c>
      <c r="EE33">
        <v>0.13506399999999999</v>
      </c>
      <c r="EF33">
        <v>0</v>
      </c>
      <c r="EG33">
        <v>20.361999999999998</v>
      </c>
      <c r="EH33">
        <v>999.9</v>
      </c>
      <c r="EI33">
        <v>50.6</v>
      </c>
      <c r="EJ33">
        <v>28</v>
      </c>
      <c r="EK33">
        <v>19.125699999999998</v>
      </c>
      <c r="EL33">
        <v>62.185000000000002</v>
      </c>
      <c r="EM33">
        <v>9.9599399999999996</v>
      </c>
      <c r="EN33">
        <v>1</v>
      </c>
      <c r="EO33">
        <v>-0.267675</v>
      </c>
      <c r="EP33">
        <v>0.18676999999999999</v>
      </c>
      <c r="EQ33">
        <v>20.247699999999998</v>
      </c>
      <c r="ER33">
        <v>5.2280699999999998</v>
      </c>
      <c r="ES33">
        <v>12.0099</v>
      </c>
      <c r="ET33">
        <v>4.9898999999999996</v>
      </c>
      <c r="EU33">
        <v>3.3050000000000002</v>
      </c>
      <c r="EV33">
        <v>8906.5</v>
      </c>
      <c r="EW33">
        <v>9999</v>
      </c>
      <c r="EX33">
        <v>555.9</v>
      </c>
      <c r="EY33">
        <v>96.4</v>
      </c>
      <c r="EZ33">
        <v>1.85273</v>
      </c>
      <c r="FA33">
        <v>1.8614999999999999</v>
      </c>
      <c r="FB33">
        <v>1.86066</v>
      </c>
      <c r="FC33">
        <v>1.85669</v>
      </c>
      <c r="FD33">
        <v>1.8609899999999999</v>
      </c>
      <c r="FE33">
        <v>1.8573</v>
      </c>
      <c r="FF33">
        <v>1.8594299999999999</v>
      </c>
      <c r="FG33">
        <v>1.8623400000000001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-7.7679999999999998</v>
      </c>
      <c r="FV33">
        <v>-1.6104000000000001</v>
      </c>
      <c r="FW33">
        <v>-6.3073983130961171</v>
      </c>
      <c r="FX33">
        <v>-4.0117494158234393E-3</v>
      </c>
      <c r="FY33">
        <v>1.087516141204025E-6</v>
      </c>
      <c r="FZ33">
        <v>-8.657206703991749E-11</v>
      </c>
      <c r="GA33">
        <v>-1.610415000000003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16.5</v>
      </c>
      <c r="GJ33">
        <v>16.7</v>
      </c>
      <c r="GK33">
        <v>1.0144</v>
      </c>
      <c r="GL33">
        <v>2.3864700000000001</v>
      </c>
      <c r="GM33">
        <v>1.5942400000000001</v>
      </c>
      <c r="GN33">
        <v>2.3132299999999999</v>
      </c>
      <c r="GO33">
        <v>1.40015</v>
      </c>
      <c r="GP33">
        <v>2.3596200000000001</v>
      </c>
      <c r="GQ33">
        <v>30.3294</v>
      </c>
      <c r="GR33">
        <v>15.6731</v>
      </c>
      <c r="GS33">
        <v>18</v>
      </c>
      <c r="GT33">
        <v>384.24400000000003</v>
      </c>
      <c r="GU33">
        <v>671.07600000000002</v>
      </c>
      <c r="GV33">
        <v>22.188600000000001</v>
      </c>
      <c r="GW33">
        <v>23.750699999999998</v>
      </c>
      <c r="GX33">
        <v>29.9999</v>
      </c>
      <c r="GY33">
        <v>23.692499999999999</v>
      </c>
      <c r="GZ33">
        <v>23.636099999999999</v>
      </c>
      <c r="HA33">
        <v>20.3536</v>
      </c>
      <c r="HB33">
        <v>0</v>
      </c>
      <c r="HC33">
        <v>-30</v>
      </c>
      <c r="HD33">
        <v>22.187799999999999</v>
      </c>
      <c r="HE33">
        <v>400.63600000000002</v>
      </c>
      <c r="HF33">
        <v>0</v>
      </c>
      <c r="HG33">
        <v>104.333</v>
      </c>
      <c r="HH33">
        <v>102.28</v>
      </c>
    </row>
    <row r="34" spans="1:216" x14ac:dyDescent="0.2">
      <c r="A34">
        <v>16</v>
      </c>
      <c r="B34">
        <v>1690159243.5999999</v>
      </c>
      <c r="C34">
        <v>907.5</v>
      </c>
      <c r="D34" t="s">
        <v>383</v>
      </c>
      <c r="E34" t="s">
        <v>384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1690159243.5999999</v>
      </c>
      <c r="M34">
        <f t="shared" si="0"/>
        <v>6.0491972507494571E-4</v>
      </c>
      <c r="N34">
        <f t="shared" si="1"/>
        <v>0.60491972507494574</v>
      </c>
      <c r="O34">
        <f t="shared" si="2"/>
        <v>1.389202147963599</v>
      </c>
      <c r="P34">
        <f t="shared" si="3"/>
        <v>400.04</v>
      </c>
      <c r="Q34">
        <f t="shared" si="4"/>
        <v>348.94510499047379</v>
      </c>
      <c r="R34">
        <f t="shared" si="5"/>
        <v>35.069586552101697</v>
      </c>
      <c r="S34">
        <f t="shared" si="6"/>
        <v>40.204711869180002</v>
      </c>
      <c r="T34">
        <f t="shared" si="7"/>
        <v>5.0855287710077031E-2</v>
      </c>
      <c r="U34">
        <f t="shared" si="8"/>
        <v>4.7139696231407999</v>
      </c>
      <c r="V34">
        <f t="shared" si="9"/>
        <v>5.0552448755007078E-2</v>
      </c>
      <c r="W34">
        <f t="shared" si="10"/>
        <v>3.1622338778862127E-2</v>
      </c>
      <c r="X34">
        <f t="shared" si="11"/>
        <v>8.2792909979784266</v>
      </c>
      <c r="Y34">
        <f t="shared" si="12"/>
        <v>22.93775751123794</v>
      </c>
      <c r="Z34">
        <f t="shared" si="13"/>
        <v>22.93775751123794</v>
      </c>
      <c r="AA34">
        <f t="shared" si="14"/>
        <v>2.8091165169319572</v>
      </c>
      <c r="AB34">
        <f t="shared" si="15"/>
        <v>57.891212166811016</v>
      </c>
      <c r="AC34">
        <f t="shared" si="16"/>
        <v>1.6330727029913998</v>
      </c>
      <c r="AD34">
        <f t="shared" si="17"/>
        <v>2.8209336821032038</v>
      </c>
      <c r="AE34">
        <f t="shared" si="18"/>
        <v>1.1760438139405573</v>
      </c>
      <c r="AF34">
        <f t="shared" si="19"/>
        <v>-26.676959875805107</v>
      </c>
      <c r="AG34">
        <f t="shared" si="20"/>
        <v>17.62266752540188</v>
      </c>
      <c r="AH34">
        <f t="shared" si="21"/>
        <v>0.77472906775580808</v>
      </c>
      <c r="AI34">
        <f t="shared" si="22"/>
        <v>-2.7228466899131831E-4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53902.86985877464</v>
      </c>
      <c r="AO34">
        <f t="shared" si="26"/>
        <v>50.061300000000003</v>
      </c>
      <c r="AP34">
        <f t="shared" si="27"/>
        <v>42.201495895325614</v>
      </c>
      <c r="AQ34">
        <f t="shared" si="28"/>
        <v>0.84299640431482226</v>
      </c>
      <c r="AR34">
        <f t="shared" si="29"/>
        <v>0.16538306032760688</v>
      </c>
      <c r="AS34">
        <v>1690159243.5999999</v>
      </c>
      <c r="AT34">
        <v>400.04</v>
      </c>
      <c r="AU34">
        <v>400.50900000000001</v>
      </c>
      <c r="AV34">
        <v>16.249199999999998</v>
      </c>
      <c r="AW34">
        <v>16.078099999999999</v>
      </c>
      <c r="AX34">
        <v>407.80900000000003</v>
      </c>
      <c r="AY34">
        <v>17.8597</v>
      </c>
      <c r="AZ34">
        <v>399.97300000000001</v>
      </c>
      <c r="BA34">
        <v>100.402</v>
      </c>
      <c r="BB34">
        <v>9.9729499999999999E-2</v>
      </c>
      <c r="BC34">
        <v>23.007100000000001</v>
      </c>
      <c r="BD34">
        <v>22.580100000000002</v>
      </c>
      <c r="BE34">
        <v>999.9</v>
      </c>
      <c r="BF34">
        <v>0</v>
      </c>
      <c r="BG34">
        <v>0</v>
      </c>
      <c r="BH34">
        <v>10018.799999999999</v>
      </c>
      <c r="BI34">
        <v>0</v>
      </c>
      <c r="BJ34">
        <v>521.39300000000003</v>
      </c>
      <c r="BK34">
        <v>-0.46838400000000002</v>
      </c>
      <c r="BL34">
        <v>406.64800000000002</v>
      </c>
      <c r="BM34">
        <v>407.053</v>
      </c>
      <c r="BN34">
        <v>0.171097</v>
      </c>
      <c r="BO34">
        <v>400.50900000000001</v>
      </c>
      <c r="BP34">
        <v>16.078099999999999</v>
      </c>
      <c r="BQ34">
        <v>1.6314500000000001</v>
      </c>
      <c r="BR34">
        <v>1.6142700000000001</v>
      </c>
      <c r="BS34">
        <v>14.2591</v>
      </c>
      <c r="BT34">
        <v>14.095700000000001</v>
      </c>
      <c r="BU34">
        <v>50.061300000000003</v>
      </c>
      <c r="BV34">
        <v>0.90012499999999995</v>
      </c>
      <c r="BW34">
        <v>9.9875500000000006E-2</v>
      </c>
      <c r="BX34">
        <v>0</v>
      </c>
      <c r="BY34">
        <v>2.2791999999999999</v>
      </c>
      <c r="BZ34">
        <v>0</v>
      </c>
      <c r="CA34">
        <v>378.78699999999998</v>
      </c>
      <c r="CB34">
        <v>406.07799999999997</v>
      </c>
      <c r="CC34">
        <v>36.436999999999998</v>
      </c>
      <c r="CD34">
        <v>41.875</v>
      </c>
      <c r="CE34">
        <v>39.25</v>
      </c>
      <c r="CF34">
        <v>40.936999999999998</v>
      </c>
      <c r="CG34">
        <v>37.125</v>
      </c>
      <c r="CH34">
        <v>45.06</v>
      </c>
      <c r="CI34">
        <v>5</v>
      </c>
      <c r="CJ34">
        <v>0</v>
      </c>
      <c r="CK34">
        <v>1690159261.2</v>
      </c>
      <c r="CL34">
        <v>0</v>
      </c>
      <c r="CM34">
        <v>1690158192.5999999</v>
      </c>
      <c r="CN34" t="s">
        <v>350</v>
      </c>
      <c r="CO34">
        <v>1690158192.5999999</v>
      </c>
      <c r="CP34">
        <v>1690158179.5999999</v>
      </c>
      <c r="CQ34">
        <v>48</v>
      </c>
      <c r="CR34">
        <v>9.5000000000000001E-2</v>
      </c>
      <c r="CS34">
        <v>-2.1000000000000001E-2</v>
      </c>
      <c r="CT34">
        <v>-7.7789999999999999</v>
      </c>
      <c r="CU34">
        <v>-1.61</v>
      </c>
      <c r="CV34">
        <v>404</v>
      </c>
      <c r="CW34">
        <v>16</v>
      </c>
      <c r="CX34">
        <v>0.26</v>
      </c>
      <c r="CY34">
        <v>0.17</v>
      </c>
      <c r="CZ34">
        <v>0.83250874875867864</v>
      </c>
      <c r="DA34">
        <v>-0.15635925077307131</v>
      </c>
      <c r="DB34">
        <v>5.5055852684005063E-2</v>
      </c>
      <c r="DC34">
        <v>1</v>
      </c>
      <c r="DD34">
        <v>400.49257499999987</v>
      </c>
      <c r="DE34">
        <v>-1.559099437295062E-2</v>
      </c>
      <c r="DF34">
        <v>1.11240449028253E-2</v>
      </c>
      <c r="DG34">
        <v>-1</v>
      </c>
      <c r="DH34">
        <v>49.988947500000002</v>
      </c>
      <c r="DI34">
        <v>0.30370415906054232</v>
      </c>
      <c r="DJ34">
        <v>0.1285803600622972</v>
      </c>
      <c r="DK34">
        <v>1</v>
      </c>
      <c r="DL34">
        <v>2</v>
      </c>
      <c r="DM34">
        <v>2</v>
      </c>
      <c r="DN34" t="s">
        <v>351</v>
      </c>
      <c r="DO34">
        <v>2.6932800000000001</v>
      </c>
      <c r="DP34">
        <v>2.73766</v>
      </c>
      <c r="DQ34">
        <v>9.5336500000000005E-2</v>
      </c>
      <c r="DR34">
        <v>9.3607599999999999E-2</v>
      </c>
      <c r="DS34">
        <v>9.3373399999999995E-2</v>
      </c>
      <c r="DT34">
        <v>8.5594600000000007E-2</v>
      </c>
      <c r="DU34">
        <v>27314.3</v>
      </c>
      <c r="DV34">
        <v>30758.7</v>
      </c>
      <c r="DW34">
        <v>28415</v>
      </c>
      <c r="DX34">
        <v>32541.200000000001</v>
      </c>
      <c r="DY34">
        <v>35810.5</v>
      </c>
      <c r="DZ34">
        <v>39583.5</v>
      </c>
      <c r="EA34">
        <v>41710.9</v>
      </c>
      <c r="EB34">
        <v>46085.7</v>
      </c>
      <c r="EC34">
        <v>1.8126500000000001</v>
      </c>
      <c r="ED34">
        <v>2.1776</v>
      </c>
      <c r="EE34">
        <v>0.13408800000000001</v>
      </c>
      <c r="EF34">
        <v>0</v>
      </c>
      <c r="EG34">
        <v>20.3672</v>
      </c>
      <c r="EH34">
        <v>999.9</v>
      </c>
      <c r="EI34">
        <v>50.6</v>
      </c>
      <c r="EJ34">
        <v>28</v>
      </c>
      <c r="EK34">
        <v>19.124099999999999</v>
      </c>
      <c r="EL34">
        <v>61.975000000000001</v>
      </c>
      <c r="EM34">
        <v>10.3125</v>
      </c>
      <c r="EN34">
        <v>1</v>
      </c>
      <c r="EO34">
        <v>-0.26774599999999998</v>
      </c>
      <c r="EP34">
        <v>0.34300399999999998</v>
      </c>
      <c r="EQ34">
        <v>20.247699999999998</v>
      </c>
      <c r="ER34">
        <v>5.2282200000000003</v>
      </c>
      <c r="ES34">
        <v>12.0099</v>
      </c>
      <c r="ET34">
        <v>4.99</v>
      </c>
      <c r="EU34">
        <v>3.3050000000000002</v>
      </c>
      <c r="EV34">
        <v>8907.7999999999993</v>
      </c>
      <c r="EW34">
        <v>9999</v>
      </c>
      <c r="EX34">
        <v>555.9</v>
      </c>
      <c r="EY34">
        <v>96.4</v>
      </c>
      <c r="EZ34">
        <v>1.8527199999999999</v>
      </c>
      <c r="FA34">
        <v>1.8614999999999999</v>
      </c>
      <c r="FB34">
        <v>1.86066</v>
      </c>
      <c r="FC34">
        <v>1.85669</v>
      </c>
      <c r="FD34">
        <v>1.86103</v>
      </c>
      <c r="FE34">
        <v>1.8572900000000001</v>
      </c>
      <c r="FF34">
        <v>1.8594299999999999</v>
      </c>
      <c r="FG34">
        <v>1.8623099999999999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-7.7690000000000001</v>
      </c>
      <c r="FV34">
        <v>-1.6105</v>
      </c>
      <c r="FW34">
        <v>-6.3073983130961171</v>
      </c>
      <c r="FX34">
        <v>-4.0117494158234393E-3</v>
      </c>
      <c r="FY34">
        <v>1.087516141204025E-6</v>
      </c>
      <c r="FZ34">
        <v>-8.657206703991749E-11</v>
      </c>
      <c r="GA34">
        <v>-1.610415000000003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17.5</v>
      </c>
      <c r="GJ34">
        <v>17.7</v>
      </c>
      <c r="GK34">
        <v>1.01318</v>
      </c>
      <c r="GL34">
        <v>2.3828100000000001</v>
      </c>
      <c r="GM34">
        <v>1.5942400000000001</v>
      </c>
      <c r="GN34">
        <v>2.3132299999999999</v>
      </c>
      <c r="GO34">
        <v>1.40015</v>
      </c>
      <c r="GP34">
        <v>2.33521</v>
      </c>
      <c r="GQ34">
        <v>30.3079</v>
      </c>
      <c r="GR34">
        <v>15.664300000000001</v>
      </c>
      <c r="GS34">
        <v>18</v>
      </c>
      <c r="GT34">
        <v>384.18900000000002</v>
      </c>
      <c r="GU34">
        <v>671.29600000000005</v>
      </c>
      <c r="GV34">
        <v>22.0596</v>
      </c>
      <c r="GW34">
        <v>23.744700000000002</v>
      </c>
      <c r="GX34">
        <v>30.0001</v>
      </c>
      <c r="GY34">
        <v>23.686599999999999</v>
      </c>
      <c r="GZ34">
        <v>23.6326</v>
      </c>
      <c r="HA34">
        <v>20.348500000000001</v>
      </c>
      <c r="HB34">
        <v>0</v>
      </c>
      <c r="HC34">
        <v>-30</v>
      </c>
      <c r="HD34">
        <v>22.0579</v>
      </c>
      <c r="HE34">
        <v>400.57799999999997</v>
      </c>
      <c r="HF34">
        <v>0</v>
      </c>
      <c r="HG34">
        <v>104.334</v>
      </c>
      <c r="HH34">
        <v>102.277</v>
      </c>
    </row>
    <row r="35" spans="1:216" x14ac:dyDescent="0.2">
      <c r="A35">
        <v>17</v>
      </c>
      <c r="B35">
        <v>1690159304.0999999</v>
      </c>
      <c r="C35">
        <v>968</v>
      </c>
      <c r="D35" t="s">
        <v>385</v>
      </c>
      <c r="E35" t="s">
        <v>386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1690159304.0999999</v>
      </c>
      <c r="M35">
        <f t="shared" si="0"/>
        <v>5.9703311114602377E-4</v>
      </c>
      <c r="N35">
        <f t="shared" si="1"/>
        <v>0.59703311114602375</v>
      </c>
      <c r="O35">
        <f t="shared" si="2"/>
        <v>0.46752029722880395</v>
      </c>
      <c r="P35">
        <f t="shared" si="3"/>
        <v>399.995</v>
      </c>
      <c r="Q35">
        <f t="shared" si="4"/>
        <v>377.62472358691099</v>
      </c>
      <c r="R35">
        <f t="shared" si="5"/>
        <v>37.951249110473121</v>
      </c>
      <c r="S35">
        <f t="shared" si="6"/>
        <v>40.1994597804715</v>
      </c>
      <c r="T35">
        <f t="shared" si="7"/>
        <v>5.0295642506143705E-2</v>
      </c>
      <c r="U35">
        <f t="shared" si="8"/>
        <v>4.7107968959715674</v>
      </c>
      <c r="V35">
        <f t="shared" si="9"/>
        <v>4.99992129612854E-2</v>
      </c>
      <c r="W35">
        <f t="shared" si="10"/>
        <v>3.1275995242071926E-2</v>
      </c>
      <c r="X35">
        <f t="shared" si="11"/>
        <v>4.9149276318876174</v>
      </c>
      <c r="Y35">
        <f t="shared" si="12"/>
        <v>22.921735580995787</v>
      </c>
      <c r="Z35">
        <f t="shared" si="13"/>
        <v>22.921735580995787</v>
      </c>
      <c r="AA35">
        <f t="shared" si="14"/>
        <v>2.806392269004319</v>
      </c>
      <c r="AB35">
        <f t="shared" si="15"/>
        <v>57.899153736188971</v>
      </c>
      <c r="AC35">
        <f t="shared" si="16"/>
        <v>1.6328420678890401</v>
      </c>
      <c r="AD35">
        <f t="shared" si="17"/>
        <v>2.820148417589837</v>
      </c>
      <c r="AE35">
        <f t="shared" si="18"/>
        <v>1.173550201115279</v>
      </c>
      <c r="AF35">
        <f t="shared" si="19"/>
        <v>-26.329160201539647</v>
      </c>
      <c r="AG35">
        <f t="shared" si="20"/>
        <v>20.511616914757294</v>
      </c>
      <c r="AH35">
        <f t="shared" si="21"/>
        <v>0.90224630343899392</v>
      </c>
      <c r="AI35">
        <f t="shared" si="22"/>
        <v>-3.6935145574190642E-4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53857.239174827198</v>
      </c>
      <c r="AO35">
        <f t="shared" si="26"/>
        <v>29.710899999999999</v>
      </c>
      <c r="AP35">
        <f t="shared" si="27"/>
        <v>25.046828534656797</v>
      </c>
      <c r="AQ35">
        <f t="shared" si="28"/>
        <v>0.84301816958277254</v>
      </c>
      <c r="AR35">
        <f t="shared" si="29"/>
        <v>0.16542506729475101</v>
      </c>
      <c r="AS35">
        <v>1690159304.0999999</v>
      </c>
      <c r="AT35">
        <v>399.995</v>
      </c>
      <c r="AU35">
        <v>400.19799999999998</v>
      </c>
      <c r="AV35">
        <v>16.247199999999999</v>
      </c>
      <c r="AW35">
        <v>16.078399999999998</v>
      </c>
      <c r="AX35">
        <v>407.76299999999998</v>
      </c>
      <c r="AY35">
        <v>17.857600000000001</v>
      </c>
      <c r="AZ35">
        <v>400.13799999999998</v>
      </c>
      <c r="BA35">
        <v>100.4</v>
      </c>
      <c r="BB35">
        <v>9.99057E-2</v>
      </c>
      <c r="BC35">
        <v>23.002500000000001</v>
      </c>
      <c r="BD35">
        <v>22.596499999999999</v>
      </c>
      <c r="BE35">
        <v>999.9</v>
      </c>
      <c r="BF35">
        <v>0</v>
      </c>
      <c r="BG35">
        <v>0</v>
      </c>
      <c r="BH35">
        <v>10010</v>
      </c>
      <c r="BI35">
        <v>0</v>
      </c>
      <c r="BJ35">
        <v>523.30399999999997</v>
      </c>
      <c r="BK35">
        <v>-0.20300299999999999</v>
      </c>
      <c r="BL35">
        <v>406.601</v>
      </c>
      <c r="BM35">
        <v>406.73700000000002</v>
      </c>
      <c r="BN35">
        <v>0.16885</v>
      </c>
      <c r="BO35">
        <v>400.19799999999998</v>
      </c>
      <c r="BP35">
        <v>16.078399999999998</v>
      </c>
      <c r="BQ35">
        <v>1.6312199999999999</v>
      </c>
      <c r="BR35">
        <v>1.6142700000000001</v>
      </c>
      <c r="BS35">
        <v>14.2569</v>
      </c>
      <c r="BT35">
        <v>14.095700000000001</v>
      </c>
      <c r="BU35">
        <v>29.710899999999999</v>
      </c>
      <c r="BV35">
        <v>0.89951000000000003</v>
      </c>
      <c r="BW35">
        <v>0.10049</v>
      </c>
      <c r="BX35">
        <v>0</v>
      </c>
      <c r="BY35">
        <v>2.4761000000000002</v>
      </c>
      <c r="BZ35">
        <v>0</v>
      </c>
      <c r="CA35">
        <v>338.12400000000002</v>
      </c>
      <c r="CB35">
        <v>240.959</v>
      </c>
      <c r="CC35">
        <v>36.436999999999998</v>
      </c>
      <c r="CD35">
        <v>41.936999999999998</v>
      </c>
      <c r="CE35">
        <v>39.125</v>
      </c>
      <c r="CF35">
        <v>40.936999999999998</v>
      </c>
      <c r="CG35">
        <v>37.125</v>
      </c>
      <c r="CH35">
        <v>26.73</v>
      </c>
      <c r="CI35">
        <v>2.99</v>
      </c>
      <c r="CJ35">
        <v>0</v>
      </c>
      <c r="CK35">
        <v>1690159321.8</v>
      </c>
      <c r="CL35">
        <v>0</v>
      </c>
      <c r="CM35">
        <v>1690158192.5999999</v>
      </c>
      <c r="CN35" t="s">
        <v>350</v>
      </c>
      <c r="CO35">
        <v>1690158192.5999999</v>
      </c>
      <c r="CP35">
        <v>1690158179.5999999</v>
      </c>
      <c r="CQ35">
        <v>48</v>
      </c>
      <c r="CR35">
        <v>9.5000000000000001E-2</v>
      </c>
      <c r="CS35">
        <v>-2.1000000000000001E-2</v>
      </c>
      <c r="CT35">
        <v>-7.7789999999999999</v>
      </c>
      <c r="CU35">
        <v>-1.61</v>
      </c>
      <c r="CV35">
        <v>404</v>
      </c>
      <c r="CW35">
        <v>16</v>
      </c>
      <c r="CX35">
        <v>0.26</v>
      </c>
      <c r="CY35">
        <v>0.17</v>
      </c>
      <c r="CZ35">
        <v>0.19532184264377739</v>
      </c>
      <c r="DA35">
        <v>-0.42487944109505082</v>
      </c>
      <c r="DB35">
        <v>9.6778919835960542E-2</v>
      </c>
      <c r="DC35">
        <v>1</v>
      </c>
      <c r="DD35">
        <v>400.21910000000003</v>
      </c>
      <c r="DE35">
        <v>-0.35768105065799849</v>
      </c>
      <c r="DF35">
        <v>4.9392712013009842E-2</v>
      </c>
      <c r="DG35">
        <v>-1</v>
      </c>
      <c r="DH35">
        <v>30.014021951219519</v>
      </c>
      <c r="DI35">
        <v>9.7102884678323259E-3</v>
      </c>
      <c r="DJ35">
        <v>4.8466908561007327E-2</v>
      </c>
      <c r="DK35">
        <v>1</v>
      </c>
      <c r="DL35">
        <v>2</v>
      </c>
      <c r="DM35">
        <v>2</v>
      </c>
      <c r="DN35" t="s">
        <v>351</v>
      </c>
      <c r="DO35">
        <v>2.6937799999999998</v>
      </c>
      <c r="DP35">
        <v>2.7377600000000002</v>
      </c>
      <c r="DQ35">
        <v>9.5327300000000004E-2</v>
      </c>
      <c r="DR35">
        <v>9.3551099999999998E-2</v>
      </c>
      <c r="DS35">
        <v>9.3364699999999995E-2</v>
      </c>
      <c r="DT35">
        <v>8.5594400000000001E-2</v>
      </c>
      <c r="DU35">
        <v>27314.9</v>
      </c>
      <c r="DV35">
        <v>30760</v>
      </c>
      <c r="DW35">
        <v>28415.3</v>
      </c>
      <c r="DX35">
        <v>32540.400000000001</v>
      </c>
      <c r="DY35">
        <v>35811.800000000003</v>
      </c>
      <c r="DZ35">
        <v>39582.199999999997</v>
      </c>
      <c r="EA35">
        <v>41712</v>
      </c>
      <c r="EB35">
        <v>46084.2</v>
      </c>
      <c r="EC35">
        <v>1.8129200000000001</v>
      </c>
      <c r="ED35">
        <v>2.17733</v>
      </c>
      <c r="EE35">
        <v>0.13445299999999999</v>
      </c>
      <c r="EF35">
        <v>0</v>
      </c>
      <c r="EG35">
        <v>20.377600000000001</v>
      </c>
      <c r="EH35">
        <v>999.9</v>
      </c>
      <c r="EI35">
        <v>50.6</v>
      </c>
      <c r="EJ35">
        <v>28</v>
      </c>
      <c r="EK35">
        <v>19.125599999999999</v>
      </c>
      <c r="EL35">
        <v>62.174999999999997</v>
      </c>
      <c r="EM35">
        <v>9.7956699999999994</v>
      </c>
      <c r="EN35">
        <v>1</v>
      </c>
      <c r="EO35">
        <v>-0.26832099999999998</v>
      </c>
      <c r="EP35">
        <v>0.26808300000000002</v>
      </c>
      <c r="EQ35">
        <v>20.245899999999999</v>
      </c>
      <c r="ER35">
        <v>5.2285199999999996</v>
      </c>
      <c r="ES35">
        <v>12.0099</v>
      </c>
      <c r="ET35">
        <v>4.9900500000000001</v>
      </c>
      <c r="EU35">
        <v>3.3050000000000002</v>
      </c>
      <c r="EV35">
        <v>8909.2999999999993</v>
      </c>
      <c r="EW35">
        <v>9999</v>
      </c>
      <c r="EX35">
        <v>555.9</v>
      </c>
      <c r="EY35">
        <v>96.4</v>
      </c>
      <c r="EZ35">
        <v>1.8527199999999999</v>
      </c>
      <c r="FA35">
        <v>1.86148</v>
      </c>
      <c r="FB35">
        <v>1.86066</v>
      </c>
      <c r="FC35">
        <v>1.85669</v>
      </c>
      <c r="FD35">
        <v>1.8609800000000001</v>
      </c>
      <c r="FE35">
        <v>1.85728</v>
      </c>
      <c r="FF35">
        <v>1.85944</v>
      </c>
      <c r="FG35">
        <v>1.86229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-7.7679999999999998</v>
      </c>
      <c r="FV35">
        <v>-1.6104000000000001</v>
      </c>
      <c r="FW35">
        <v>-6.3073983130961171</v>
      </c>
      <c r="FX35">
        <v>-4.0117494158234393E-3</v>
      </c>
      <c r="FY35">
        <v>1.087516141204025E-6</v>
      </c>
      <c r="FZ35">
        <v>-8.657206703991749E-11</v>
      </c>
      <c r="GA35">
        <v>-1.610415000000003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18.5</v>
      </c>
      <c r="GJ35">
        <v>18.7</v>
      </c>
      <c r="GK35">
        <v>1.01318</v>
      </c>
      <c r="GL35">
        <v>2.3864700000000001</v>
      </c>
      <c r="GM35">
        <v>1.5942400000000001</v>
      </c>
      <c r="GN35">
        <v>2.3132299999999999</v>
      </c>
      <c r="GO35">
        <v>1.39893</v>
      </c>
      <c r="GP35">
        <v>2.2888199999999999</v>
      </c>
      <c r="GQ35">
        <v>30.3079</v>
      </c>
      <c r="GR35">
        <v>15.646800000000001</v>
      </c>
      <c r="GS35">
        <v>18</v>
      </c>
      <c r="GT35">
        <v>384.33100000000002</v>
      </c>
      <c r="GU35">
        <v>671.05700000000002</v>
      </c>
      <c r="GV35">
        <v>22.109400000000001</v>
      </c>
      <c r="GW35">
        <v>23.746300000000002</v>
      </c>
      <c r="GX35">
        <v>30.0001</v>
      </c>
      <c r="GY35">
        <v>23.686599999999999</v>
      </c>
      <c r="GZ35">
        <v>23.633099999999999</v>
      </c>
      <c r="HA35">
        <v>20.3355</v>
      </c>
      <c r="HB35">
        <v>0</v>
      </c>
      <c r="HC35">
        <v>-30</v>
      </c>
      <c r="HD35">
        <v>22.106999999999999</v>
      </c>
      <c r="HE35">
        <v>400.221</v>
      </c>
      <c r="HF35">
        <v>0</v>
      </c>
      <c r="HG35">
        <v>104.336</v>
      </c>
      <c r="HH35">
        <v>102.274</v>
      </c>
    </row>
    <row r="36" spans="1:216" x14ac:dyDescent="0.2">
      <c r="A36">
        <v>18</v>
      </c>
      <c r="B36">
        <v>1690159364.5999999</v>
      </c>
      <c r="C36">
        <v>1028.5</v>
      </c>
      <c r="D36" t="s">
        <v>387</v>
      </c>
      <c r="E36" t="s">
        <v>388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1690159364.5999999</v>
      </c>
      <c r="M36">
        <f t="shared" si="0"/>
        <v>5.6116913527438906E-4</v>
      </c>
      <c r="N36">
        <f t="shared" si="1"/>
        <v>0.56116913527438905</v>
      </c>
      <c r="O36">
        <f t="shared" si="2"/>
        <v>-0.2523180567979541</v>
      </c>
      <c r="P36">
        <f t="shared" si="3"/>
        <v>400.03800000000001</v>
      </c>
      <c r="Q36">
        <f t="shared" si="4"/>
        <v>400.97356717617487</v>
      </c>
      <c r="R36">
        <f t="shared" si="5"/>
        <v>40.298649859049164</v>
      </c>
      <c r="S36">
        <f t="shared" si="6"/>
        <v>40.204623476418</v>
      </c>
      <c r="T36">
        <f t="shared" si="7"/>
        <v>4.7369766222496577E-2</v>
      </c>
      <c r="U36">
        <f t="shared" si="8"/>
        <v>4.7066774593527017</v>
      </c>
      <c r="V36">
        <f t="shared" si="9"/>
        <v>4.7106496049278301E-2</v>
      </c>
      <c r="W36">
        <f t="shared" si="10"/>
        <v>2.9465091605867293E-2</v>
      </c>
      <c r="X36">
        <f t="shared" si="11"/>
        <v>3.2841657728549847</v>
      </c>
      <c r="Y36">
        <f t="shared" si="12"/>
        <v>22.897981495575664</v>
      </c>
      <c r="Z36">
        <f t="shared" si="13"/>
        <v>22.897981495575664</v>
      </c>
      <c r="AA36">
        <f t="shared" si="14"/>
        <v>2.8023575575126798</v>
      </c>
      <c r="AB36">
        <f t="shared" si="15"/>
        <v>57.934250642393515</v>
      </c>
      <c r="AC36">
        <f t="shared" si="16"/>
        <v>1.6315094457695998</v>
      </c>
      <c r="AD36">
        <f t="shared" si="17"/>
        <v>2.8161397233569101</v>
      </c>
      <c r="AE36">
        <f t="shared" si="18"/>
        <v>1.17084811174308</v>
      </c>
      <c r="AF36">
        <f t="shared" si="19"/>
        <v>-24.747558865600556</v>
      </c>
      <c r="AG36">
        <f t="shared" si="20"/>
        <v>20.558153441248614</v>
      </c>
      <c r="AH36">
        <f t="shared" si="21"/>
        <v>0.90486803165343854</v>
      </c>
      <c r="AI36">
        <f t="shared" si="22"/>
        <v>-3.716198435199658E-4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53801.280949954358</v>
      </c>
      <c r="AO36">
        <f t="shared" si="26"/>
        <v>19.855699999999999</v>
      </c>
      <c r="AP36">
        <f t="shared" si="27"/>
        <v>16.738475074018126</v>
      </c>
      <c r="AQ36">
        <f t="shared" si="28"/>
        <v>0.84300604229607257</v>
      </c>
      <c r="AR36">
        <f t="shared" si="29"/>
        <v>0.16540166163141995</v>
      </c>
      <c r="AS36">
        <v>1690159364.5999999</v>
      </c>
      <c r="AT36">
        <v>400.03800000000001</v>
      </c>
      <c r="AU36">
        <v>400.03</v>
      </c>
      <c r="AV36">
        <v>16.233599999999999</v>
      </c>
      <c r="AW36">
        <v>16.0749</v>
      </c>
      <c r="AX36">
        <v>407.80599999999998</v>
      </c>
      <c r="AY36">
        <v>17.844000000000001</v>
      </c>
      <c r="AZ36">
        <v>400.04300000000001</v>
      </c>
      <c r="BA36">
        <v>100.402</v>
      </c>
      <c r="BB36">
        <v>0.100011</v>
      </c>
      <c r="BC36">
        <v>22.978999999999999</v>
      </c>
      <c r="BD36">
        <v>22.5808</v>
      </c>
      <c r="BE36">
        <v>999.9</v>
      </c>
      <c r="BF36">
        <v>0</v>
      </c>
      <c r="BG36">
        <v>0</v>
      </c>
      <c r="BH36">
        <v>9998.1200000000008</v>
      </c>
      <c r="BI36">
        <v>0</v>
      </c>
      <c r="BJ36">
        <v>486.95400000000001</v>
      </c>
      <c r="BK36">
        <v>8.3007800000000007E-3</v>
      </c>
      <c r="BL36">
        <v>406.63900000000001</v>
      </c>
      <c r="BM36">
        <v>406.565</v>
      </c>
      <c r="BN36">
        <v>0.15873000000000001</v>
      </c>
      <c r="BO36">
        <v>400.03</v>
      </c>
      <c r="BP36">
        <v>16.0749</v>
      </c>
      <c r="BQ36">
        <v>1.6298900000000001</v>
      </c>
      <c r="BR36">
        <v>1.61395</v>
      </c>
      <c r="BS36">
        <v>14.244300000000001</v>
      </c>
      <c r="BT36">
        <v>14.092700000000001</v>
      </c>
      <c r="BU36">
        <v>19.855699999999999</v>
      </c>
      <c r="BV36">
        <v>0.90000800000000003</v>
      </c>
      <c r="BW36">
        <v>9.9991800000000006E-2</v>
      </c>
      <c r="BX36">
        <v>0</v>
      </c>
      <c r="BY36">
        <v>2.3761000000000001</v>
      </c>
      <c r="BZ36">
        <v>0</v>
      </c>
      <c r="CA36">
        <v>311.00099999999998</v>
      </c>
      <c r="CB36">
        <v>161.05600000000001</v>
      </c>
      <c r="CC36">
        <v>35.125</v>
      </c>
      <c r="CD36">
        <v>39.375</v>
      </c>
      <c r="CE36">
        <v>37.186999999999998</v>
      </c>
      <c r="CF36">
        <v>37.75</v>
      </c>
      <c r="CG36">
        <v>35.5</v>
      </c>
      <c r="CH36">
        <v>17.87</v>
      </c>
      <c r="CI36">
        <v>1.99</v>
      </c>
      <c r="CJ36">
        <v>0</v>
      </c>
      <c r="CK36">
        <v>1690159382.4000001</v>
      </c>
      <c r="CL36">
        <v>0</v>
      </c>
      <c r="CM36">
        <v>1690158192.5999999</v>
      </c>
      <c r="CN36" t="s">
        <v>350</v>
      </c>
      <c r="CO36">
        <v>1690158192.5999999</v>
      </c>
      <c r="CP36">
        <v>1690158179.5999999</v>
      </c>
      <c r="CQ36">
        <v>48</v>
      </c>
      <c r="CR36">
        <v>9.5000000000000001E-2</v>
      </c>
      <c r="CS36">
        <v>-2.1000000000000001E-2</v>
      </c>
      <c r="CT36">
        <v>-7.7789999999999999</v>
      </c>
      <c r="CU36">
        <v>-1.61</v>
      </c>
      <c r="CV36">
        <v>404</v>
      </c>
      <c r="CW36">
        <v>16</v>
      </c>
      <c r="CX36">
        <v>0.26</v>
      </c>
      <c r="CY36">
        <v>0.17</v>
      </c>
      <c r="CZ36">
        <v>-7.1167014050339206E-2</v>
      </c>
      <c r="DA36">
        <v>0.75339275027591768</v>
      </c>
      <c r="DB36">
        <v>0.1129548520458829</v>
      </c>
      <c r="DC36">
        <v>1</v>
      </c>
      <c r="DD36">
        <v>400.04395121951222</v>
      </c>
      <c r="DE36">
        <v>6.8947735192272624E-2</v>
      </c>
      <c r="DF36">
        <v>3.2769670108206007E-2</v>
      </c>
      <c r="DG36">
        <v>-1</v>
      </c>
      <c r="DH36">
        <v>20.026965853658542</v>
      </c>
      <c r="DI36">
        <v>-0.32539772316908527</v>
      </c>
      <c r="DJ36">
        <v>0.17290569911153</v>
      </c>
      <c r="DK36">
        <v>1</v>
      </c>
      <c r="DL36">
        <v>2</v>
      </c>
      <c r="DM36">
        <v>2</v>
      </c>
      <c r="DN36" t="s">
        <v>351</v>
      </c>
      <c r="DO36">
        <v>2.6934800000000001</v>
      </c>
      <c r="DP36">
        <v>2.7377500000000001</v>
      </c>
      <c r="DQ36">
        <v>9.5335699999999995E-2</v>
      </c>
      <c r="DR36">
        <v>9.3522099999999997E-2</v>
      </c>
      <c r="DS36">
        <v>9.3313800000000002E-2</v>
      </c>
      <c r="DT36">
        <v>8.5581699999999997E-2</v>
      </c>
      <c r="DU36">
        <v>27314.400000000001</v>
      </c>
      <c r="DV36">
        <v>30761</v>
      </c>
      <c r="DW36">
        <v>28415.1</v>
      </c>
      <c r="DX36">
        <v>32540.6</v>
      </c>
      <c r="DY36">
        <v>35813.1</v>
      </c>
      <c r="DZ36">
        <v>39582.699999999997</v>
      </c>
      <c r="EA36">
        <v>41711.1</v>
      </c>
      <c r="EB36">
        <v>46084.2</v>
      </c>
      <c r="EC36">
        <v>1.8123199999999999</v>
      </c>
      <c r="ED36">
        <v>2.17747</v>
      </c>
      <c r="EE36">
        <v>0.132553</v>
      </c>
      <c r="EF36">
        <v>0</v>
      </c>
      <c r="EG36">
        <v>20.3933</v>
      </c>
      <c r="EH36">
        <v>999.9</v>
      </c>
      <c r="EI36">
        <v>50.7</v>
      </c>
      <c r="EJ36">
        <v>28</v>
      </c>
      <c r="EK36">
        <v>19.1629</v>
      </c>
      <c r="EL36">
        <v>62.475000000000001</v>
      </c>
      <c r="EM36">
        <v>9.6754800000000003</v>
      </c>
      <c r="EN36">
        <v>1</v>
      </c>
      <c r="EO36">
        <v>-0.26788099999999998</v>
      </c>
      <c r="EP36">
        <v>0.243336</v>
      </c>
      <c r="EQ36">
        <v>20.246099999999998</v>
      </c>
      <c r="ER36">
        <v>5.2285199999999996</v>
      </c>
      <c r="ES36">
        <v>12.0099</v>
      </c>
      <c r="ET36">
        <v>4.9901</v>
      </c>
      <c r="EU36">
        <v>3.3050000000000002</v>
      </c>
      <c r="EV36">
        <v>8910.7000000000007</v>
      </c>
      <c r="EW36">
        <v>9999</v>
      </c>
      <c r="EX36">
        <v>555.9</v>
      </c>
      <c r="EY36">
        <v>96.4</v>
      </c>
      <c r="EZ36">
        <v>1.8527199999999999</v>
      </c>
      <c r="FA36">
        <v>1.86145</v>
      </c>
      <c r="FB36">
        <v>1.8606499999999999</v>
      </c>
      <c r="FC36">
        <v>1.85669</v>
      </c>
      <c r="FD36">
        <v>1.8609800000000001</v>
      </c>
      <c r="FE36">
        <v>1.85724</v>
      </c>
      <c r="FF36">
        <v>1.8593999999999999</v>
      </c>
      <c r="FG36">
        <v>1.8622399999999999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-7.7679999999999998</v>
      </c>
      <c r="FV36">
        <v>-1.6104000000000001</v>
      </c>
      <c r="FW36">
        <v>-6.3073983130961171</v>
      </c>
      <c r="FX36">
        <v>-4.0117494158234393E-3</v>
      </c>
      <c r="FY36">
        <v>1.087516141204025E-6</v>
      </c>
      <c r="FZ36">
        <v>-8.657206703991749E-11</v>
      </c>
      <c r="GA36">
        <v>-1.610415000000003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19.5</v>
      </c>
      <c r="GJ36">
        <v>19.8</v>
      </c>
      <c r="GK36">
        <v>1.01318</v>
      </c>
      <c r="GL36">
        <v>2.3889200000000002</v>
      </c>
      <c r="GM36">
        <v>1.5942400000000001</v>
      </c>
      <c r="GN36">
        <v>2.3132299999999999</v>
      </c>
      <c r="GO36">
        <v>1.40015</v>
      </c>
      <c r="GP36">
        <v>2.2399900000000001</v>
      </c>
      <c r="GQ36">
        <v>30.3079</v>
      </c>
      <c r="GR36">
        <v>15.629300000000001</v>
      </c>
      <c r="GS36">
        <v>18</v>
      </c>
      <c r="GT36">
        <v>384.05</v>
      </c>
      <c r="GU36">
        <v>671.23800000000006</v>
      </c>
      <c r="GV36">
        <v>22.107299999999999</v>
      </c>
      <c r="GW36">
        <v>23.752700000000001</v>
      </c>
      <c r="GX36">
        <v>30</v>
      </c>
      <c r="GY36">
        <v>23.6906</v>
      </c>
      <c r="GZ36">
        <v>23.636600000000001</v>
      </c>
      <c r="HA36">
        <v>20.332100000000001</v>
      </c>
      <c r="HB36">
        <v>0</v>
      </c>
      <c r="HC36">
        <v>-30</v>
      </c>
      <c r="HD36">
        <v>22.1099</v>
      </c>
      <c r="HE36">
        <v>400.04899999999998</v>
      </c>
      <c r="HF36">
        <v>0</v>
      </c>
      <c r="HG36">
        <v>104.334</v>
      </c>
      <c r="HH36">
        <v>102.274</v>
      </c>
    </row>
    <row r="37" spans="1:216" x14ac:dyDescent="0.2">
      <c r="A37">
        <v>19</v>
      </c>
      <c r="B37">
        <v>1690159425.0999999</v>
      </c>
      <c r="C37">
        <v>1089</v>
      </c>
      <c r="D37" t="s">
        <v>389</v>
      </c>
      <c r="E37" t="s">
        <v>390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>
        <v>1690159425.0999999</v>
      </c>
      <c r="M37">
        <f t="shared" si="0"/>
        <v>6.1549423340137826E-4</v>
      </c>
      <c r="N37">
        <f t="shared" si="1"/>
        <v>0.61549423340137821</v>
      </c>
      <c r="O37">
        <f t="shared" si="2"/>
        <v>-1.1266343286239746</v>
      </c>
      <c r="P37">
        <f t="shared" si="3"/>
        <v>400.041</v>
      </c>
      <c r="Q37">
        <f t="shared" si="4"/>
        <v>426.86131949809396</v>
      </c>
      <c r="R37">
        <f t="shared" si="5"/>
        <v>42.900481215117999</v>
      </c>
      <c r="S37">
        <f t="shared" si="6"/>
        <v>40.204981388232</v>
      </c>
      <c r="T37">
        <f t="shared" si="7"/>
        <v>5.2305105924189223E-2</v>
      </c>
      <c r="U37">
        <f t="shared" si="8"/>
        <v>4.6978551045562424</v>
      </c>
      <c r="V37">
        <f t="shared" si="9"/>
        <v>5.1983721054262522E-2</v>
      </c>
      <c r="W37">
        <f t="shared" si="10"/>
        <v>3.2518535958056267E-2</v>
      </c>
      <c r="X37">
        <f t="shared" si="11"/>
        <v>0</v>
      </c>
      <c r="Y37">
        <f t="shared" si="12"/>
        <v>22.858256320990481</v>
      </c>
      <c r="Z37">
        <f t="shared" si="13"/>
        <v>22.858256320990481</v>
      </c>
      <c r="AA37">
        <f t="shared" si="14"/>
        <v>2.7956214419482479</v>
      </c>
      <c r="AB37">
        <f t="shared" si="15"/>
        <v>58.01071108977419</v>
      </c>
      <c r="AC37">
        <f t="shared" si="16"/>
        <v>1.6318735424544</v>
      </c>
      <c r="AD37">
        <f t="shared" si="17"/>
        <v>2.8130555750799231</v>
      </c>
      <c r="AE37">
        <f t="shared" si="18"/>
        <v>1.1637478994938479</v>
      </c>
      <c r="AF37">
        <f t="shared" si="19"/>
        <v>-27.14329569300078</v>
      </c>
      <c r="AG37">
        <f t="shared" si="20"/>
        <v>25.996643043243996</v>
      </c>
      <c r="AH37">
        <f t="shared" si="21"/>
        <v>1.1460562731598034</v>
      </c>
      <c r="AI37">
        <f t="shared" si="22"/>
        <v>-5.9637659698097423E-4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53675.480224650557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1690159425.0999999</v>
      </c>
      <c r="AT37">
        <v>400.041</v>
      </c>
      <c r="AU37">
        <v>399.78800000000001</v>
      </c>
      <c r="AV37">
        <v>16.237200000000001</v>
      </c>
      <c r="AW37">
        <v>16.063199999999998</v>
      </c>
      <c r="AX37">
        <v>407.80900000000003</v>
      </c>
      <c r="AY37">
        <v>17.8477</v>
      </c>
      <c r="AZ37">
        <v>400.18700000000001</v>
      </c>
      <c r="BA37">
        <v>100.402</v>
      </c>
      <c r="BB37">
        <v>0.100152</v>
      </c>
      <c r="BC37">
        <v>22.960899999999999</v>
      </c>
      <c r="BD37">
        <v>22.585999999999999</v>
      </c>
      <c r="BE37">
        <v>999.9</v>
      </c>
      <c r="BF37">
        <v>0</v>
      </c>
      <c r="BG37">
        <v>0</v>
      </c>
      <c r="BH37">
        <v>9973.1200000000008</v>
      </c>
      <c r="BI37">
        <v>0</v>
      </c>
      <c r="BJ37">
        <v>501.88099999999997</v>
      </c>
      <c r="BK37">
        <v>0.25329600000000002</v>
      </c>
      <c r="BL37">
        <v>406.64400000000001</v>
      </c>
      <c r="BM37">
        <v>406.31400000000002</v>
      </c>
      <c r="BN37">
        <v>0.174042</v>
      </c>
      <c r="BO37">
        <v>399.78800000000001</v>
      </c>
      <c r="BP37">
        <v>16.063199999999998</v>
      </c>
      <c r="BQ37">
        <v>1.63026</v>
      </c>
      <c r="BR37">
        <v>1.6127800000000001</v>
      </c>
      <c r="BS37">
        <v>14.2478</v>
      </c>
      <c r="BT37">
        <v>14.0815</v>
      </c>
      <c r="BU37">
        <v>0</v>
      </c>
      <c r="BV37">
        <v>0</v>
      </c>
      <c r="BW37">
        <v>0</v>
      </c>
      <c r="BX37">
        <v>0</v>
      </c>
      <c r="BY37">
        <v>0.56999999999999995</v>
      </c>
      <c r="BZ37">
        <v>0</v>
      </c>
      <c r="CA37">
        <v>267.14999999999998</v>
      </c>
      <c r="CB37">
        <v>-0.36</v>
      </c>
      <c r="CC37">
        <v>34</v>
      </c>
      <c r="CD37">
        <v>37.936999999999998</v>
      </c>
      <c r="CE37">
        <v>36.186999999999998</v>
      </c>
      <c r="CF37">
        <v>36.375</v>
      </c>
      <c r="CG37">
        <v>34.5</v>
      </c>
      <c r="CH37">
        <v>0</v>
      </c>
      <c r="CI37">
        <v>0</v>
      </c>
      <c r="CJ37">
        <v>0</v>
      </c>
      <c r="CK37">
        <v>1690159442.9000001</v>
      </c>
      <c r="CL37">
        <v>0</v>
      </c>
      <c r="CM37">
        <v>1690158192.5999999</v>
      </c>
      <c r="CN37" t="s">
        <v>350</v>
      </c>
      <c r="CO37">
        <v>1690158192.5999999</v>
      </c>
      <c r="CP37">
        <v>1690158179.5999999</v>
      </c>
      <c r="CQ37">
        <v>48</v>
      </c>
      <c r="CR37">
        <v>9.5000000000000001E-2</v>
      </c>
      <c r="CS37">
        <v>-2.1000000000000001E-2</v>
      </c>
      <c r="CT37">
        <v>-7.7789999999999999</v>
      </c>
      <c r="CU37">
        <v>-1.61</v>
      </c>
      <c r="CV37">
        <v>404</v>
      </c>
      <c r="CW37">
        <v>16</v>
      </c>
      <c r="CX37">
        <v>0.26</v>
      </c>
      <c r="CY37">
        <v>0.17</v>
      </c>
      <c r="CZ37">
        <v>-0.6721359370025819</v>
      </c>
      <c r="DA37">
        <v>5.5090609357492791E-2</v>
      </c>
      <c r="DB37">
        <v>8.895186215666448E-2</v>
      </c>
      <c r="DC37">
        <v>1</v>
      </c>
      <c r="DD37">
        <v>399.80175609756088</v>
      </c>
      <c r="DE37">
        <v>-0.1588850174205495</v>
      </c>
      <c r="DF37">
        <v>4.1122529868910247E-2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351</v>
      </c>
      <c r="DO37">
        <v>2.6939099999999998</v>
      </c>
      <c r="DP37">
        <v>2.7376800000000001</v>
      </c>
      <c r="DQ37">
        <v>9.5336699999999996E-2</v>
      </c>
      <c r="DR37">
        <v>9.3479599999999996E-2</v>
      </c>
      <c r="DS37">
        <v>9.3328099999999997E-2</v>
      </c>
      <c r="DT37">
        <v>8.55374E-2</v>
      </c>
      <c r="DU37">
        <v>27314.6</v>
      </c>
      <c r="DV37">
        <v>30762.9</v>
      </c>
      <c r="DW37">
        <v>28415.3</v>
      </c>
      <c r="DX37">
        <v>32540.9</v>
      </c>
      <c r="DY37">
        <v>35812.800000000003</v>
      </c>
      <c r="DZ37">
        <v>39584.400000000001</v>
      </c>
      <c r="EA37">
        <v>41711.5</v>
      </c>
      <c r="EB37">
        <v>46083.9</v>
      </c>
      <c r="EC37">
        <v>1.81297</v>
      </c>
      <c r="ED37">
        <v>2.1775000000000002</v>
      </c>
      <c r="EE37">
        <v>0.133213</v>
      </c>
      <c r="EF37">
        <v>0</v>
      </c>
      <c r="EG37">
        <v>20.387599999999999</v>
      </c>
      <c r="EH37">
        <v>999.9</v>
      </c>
      <c r="EI37">
        <v>50.7</v>
      </c>
      <c r="EJ37">
        <v>28</v>
      </c>
      <c r="EK37">
        <v>19.1633</v>
      </c>
      <c r="EL37">
        <v>62.645000000000003</v>
      </c>
      <c r="EM37">
        <v>9.7115399999999994</v>
      </c>
      <c r="EN37">
        <v>1</v>
      </c>
      <c r="EO37">
        <v>-0.26876</v>
      </c>
      <c r="EP37">
        <v>-8.9357300000000001E-2</v>
      </c>
      <c r="EQ37">
        <v>20.248899999999999</v>
      </c>
      <c r="ER37">
        <v>5.2277699999999996</v>
      </c>
      <c r="ES37">
        <v>12.0099</v>
      </c>
      <c r="ET37">
        <v>4.9901</v>
      </c>
      <c r="EU37">
        <v>3.3050000000000002</v>
      </c>
      <c r="EV37">
        <v>8912.2000000000007</v>
      </c>
      <c r="EW37">
        <v>9999</v>
      </c>
      <c r="EX37">
        <v>555.9</v>
      </c>
      <c r="EY37">
        <v>96.4</v>
      </c>
      <c r="EZ37">
        <v>1.8527199999999999</v>
      </c>
      <c r="FA37">
        <v>1.8615299999999999</v>
      </c>
      <c r="FB37">
        <v>1.86066</v>
      </c>
      <c r="FC37">
        <v>1.8567</v>
      </c>
      <c r="FD37">
        <v>1.8610199999999999</v>
      </c>
      <c r="FE37">
        <v>1.8573</v>
      </c>
      <c r="FF37">
        <v>1.8594299999999999</v>
      </c>
      <c r="FG37">
        <v>1.8623000000000001</v>
      </c>
      <c r="FH37">
        <v>0</v>
      </c>
      <c r="FI37">
        <v>0</v>
      </c>
      <c r="FJ37">
        <v>0</v>
      </c>
      <c r="FK37">
        <v>0</v>
      </c>
      <c r="FL37" t="s">
        <v>352</v>
      </c>
      <c r="FM37" t="s">
        <v>353</v>
      </c>
      <c r="FN37" t="s">
        <v>354</v>
      </c>
      <c r="FO37" t="s">
        <v>354</v>
      </c>
      <c r="FP37" t="s">
        <v>354</v>
      </c>
      <c r="FQ37" t="s">
        <v>354</v>
      </c>
      <c r="FR37">
        <v>0</v>
      </c>
      <c r="FS37">
        <v>100</v>
      </c>
      <c r="FT37">
        <v>100</v>
      </c>
      <c r="FU37">
        <v>-7.7679999999999998</v>
      </c>
      <c r="FV37">
        <v>-1.6105</v>
      </c>
      <c r="FW37">
        <v>-6.3073983130961171</v>
      </c>
      <c r="FX37">
        <v>-4.0117494158234393E-3</v>
      </c>
      <c r="FY37">
        <v>1.087516141204025E-6</v>
      </c>
      <c r="FZ37">
        <v>-8.657206703991749E-11</v>
      </c>
      <c r="GA37">
        <v>-1.610415000000003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20.5</v>
      </c>
      <c r="GJ37">
        <v>20.8</v>
      </c>
      <c r="GK37">
        <v>1.01196</v>
      </c>
      <c r="GL37">
        <v>2.3852500000000001</v>
      </c>
      <c r="GM37">
        <v>1.5942400000000001</v>
      </c>
      <c r="GN37">
        <v>2.3132299999999999</v>
      </c>
      <c r="GO37">
        <v>1.39893</v>
      </c>
      <c r="GP37">
        <v>2.2985799999999998</v>
      </c>
      <c r="GQ37">
        <v>30.3079</v>
      </c>
      <c r="GR37">
        <v>15.629300000000001</v>
      </c>
      <c r="GS37">
        <v>18</v>
      </c>
      <c r="GT37">
        <v>384.37799999999999</v>
      </c>
      <c r="GU37">
        <v>671.22799999999995</v>
      </c>
      <c r="GV37">
        <v>22.421900000000001</v>
      </c>
      <c r="GW37">
        <v>23.750699999999998</v>
      </c>
      <c r="GX37">
        <v>30.0001</v>
      </c>
      <c r="GY37">
        <v>23.689599999999999</v>
      </c>
      <c r="GZ37">
        <v>23.6342</v>
      </c>
      <c r="HA37">
        <v>20.318100000000001</v>
      </c>
      <c r="HB37">
        <v>0</v>
      </c>
      <c r="HC37">
        <v>-30</v>
      </c>
      <c r="HD37">
        <v>22.4496</v>
      </c>
      <c r="HE37">
        <v>399.78199999999998</v>
      </c>
      <c r="HF37">
        <v>0</v>
      </c>
      <c r="HG37">
        <v>104.33499999999999</v>
      </c>
      <c r="HH37">
        <v>102.274</v>
      </c>
    </row>
    <row r="38" spans="1:216" x14ac:dyDescent="0.2">
      <c r="A38">
        <v>20</v>
      </c>
      <c r="B38">
        <v>1690159485.5999999</v>
      </c>
      <c r="C38">
        <v>1149.5</v>
      </c>
      <c r="D38" t="s">
        <v>391</v>
      </c>
      <c r="E38" t="s">
        <v>392</v>
      </c>
      <c r="F38" t="s">
        <v>344</v>
      </c>
      <c r="G38" t="s">
        <v>345</v>
      </c>
      <c r="H38" t="s">
        <v>346</v>
      </c>
      <c r="I38" t="s">
        <v>347</v>
      </c>
      <c r="J38" t="s">
        <v>348</v>
      </c>
      <c r="K38" t="s">
        <v>349</v>
      </c>
      <c r="L38">
        <v>1690159485.5999999</v>
      </c>
      <c r="M38">
        <f t="shared" si="0"/>
        <v>3.0409963857567357E-4</v>
      </c>
      <c r="N38">
        <f t="shared" si="1"/>
        <v>0.30409963857567357</v>
      </c>
      <c r="O38">
        <f t="shared" si="2"/>
        <v>3.0372909500480696</v>
      </c>
      <c r="P38">
        <f t="shared" si="3"/>
        <v>399.952</v>
      </c>
      <c r="Q38">
        <f t="shared" si="4"/>
        <v>165.21545138418784</v>
      </c>
      <c r="R38">
        <f t="shared" si="5"/>
        <v>16.604487094969027</v>
      </c>
      <c r="S38">
        <f t="shared" si="6"/>
        <v>40.195985102895996</v>
      </c>
      <c r="T38">
        <f t="shared" si="7"/>
        <v>2.1334194523962943E-2</v>
      </c>
      <c r="U38">
        <f t="shared" si="8"/>
        <v>4.7141811177440047</v>
      </c>
      <c r="V38">
        <f t="shared" si="9"/>
        <v>2.1280701612164953E-2</v>
      </c>
      <c r="W38">
        <f t="shared" si="10"/>
        <v>1.3305233366151734E-2</v>
      </c>
      <c r="X38">
        <f t="shared" si="11"/>
        <v>297.71157600000004</v>
      </c>
      <c r="Y38">
        <f t="shared" si="12"/>
        <v>24.164670082888527</v>
      </c>
      <c r="Z38">
        <f t="shared" si="13"/>
        <v>24.164670082888527</v>
      </c>
      <c r="AA38">
        <f t="shared" si="14"/>
        <v>3.0247283631336921</v>
      </c>
      <c r="AB38">
        <f t="shared" si="15"/>
        <v>57.191513432105943</v>
      </c>
      <c r="AC38">
        <f t="shared" si="16"/>
        <v>1.6217609443418</v>
      </c>
      <c r="AD38">
        <f t="shared" si="17"/>
        <v>2.8356671244013314</v>
      </c>
      <c r="AE38">
        <f t="shared" si="18"/>
        <v>1.4029674187918921</v>
      </c>
      <c r="AF38">
        <f t="shared" si="19"/>
        <v>-13.410794061187204</v>
      </c>
      <c r="AG38">
        <f t="shared" si="20"/>
        <v>-272.31512062605555</v>
      </c>
      <c r="AH38">
        <f t="shared" si="21"/>
        <v>-12.050877030540779</v>
      </c>
      <c r="AI38">
        <f t="shared" si="22"/>
        <v>-6.5215717783530636E-2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53890.289390103397</v>
      </c>
      <c r="AO38">
        <f t="shared" si="26"/>
        <v>1800.06</v>
      </c>
      <c r="AP38">
        <f t="shared" si="27"/>
        <v>1517.4503999999999</v>
      </c>
      <c r="AQ38">
        <f t="shared" si="28"/>
        <v>0.84299990000333325</v>
      </c>
      <c r="AR38">
        <f t="shared" si="29"/>
        <v>0.16538980700643313</v>
      </c>
      <c r="AS38">
        <v>1690159485.5999999</v>
      </c>
      <c r="AT38">
        <v>399.952</v>
      </c>
      <c r="AU38">
        <v>400.86</v>
      </c>
      <c r="AV38">
        <v>16.136600000000001</v>
      </c>
      <c r="AW38">
        <v>16.050599999999999</v>
      </c>
      <c r="AX38">
        <v>407.72</v>
      </c>
      <c r="AY38">
        <v>17.7471</v>
      </c>
      <c r="AZ38">
        <v>400.08300000000003</v>
      </c>
      <c r="BA38">
        <v>100.402</v>
      </c>
      <c r="BB38">
        <v>0.100023</v>
      </c>
      <c r="BC38">
        <v>23.0932</v>
      </c>
      <c r="BD38">
        <v>23.256499999999999</v>
      </c>
      <c r="BE38">
        <v>999.9</v>
      </c>
      <c r="BF38">
        <v>0</v>
      </c>
      <c r="BG38">
        <v>0</v>
      </c>
      <c r="BH38">
        <v>10019.4</v>
      </c>
      <c r="BI38">
        <v>0</v>
      </c>
      <c r="BJ38">
        <v>469.91800000000001</v>
      </c>
      <c r="BK38">
        <v>-0.90820299999999998</v>
      </c>
      <c r="BL38">
        <v>406.51100000000002</v>
      </c>
      <c r="BM38">
        <v>407.399</v>
      </c>
      <c r="BN38">
        <v>8.60538E-2</v>
      </c>
      <c r="BO38">
        <v>400.86</v>
      </c>
      <c r="BP38">
        <v>16.050599999999999</v>
      </c>
      <c r="BQ38">
        <v>1.62015</v>
      </c>
      <c r="BR38">
        <v>1.61151</v>
      </c>
      <c r="BS38">
        <v>14.1518</v>
      </c>
      <c r="BT38">
        <v>14.0693</v>
      </c>
      <c r="BU38">
        <v>1800.06</v>
      </c>
      <c r="BV38">
        <v>0.90000500000000005</v>
      </c>
      <c r="BW38">
        <v>9.9994700000000006E-2</v>
      </c>
      <c r="BX38">
        <v>0</v>
      </c>
      <c r="BY38">
        <v>1.9942</v>
      </c>
      <c r="BZ38">
        <v>0</v>
      </c>
      <c r="CA38">
        <v>2947.95</v>
      </c>
      <c r="CB38">
        <v>14600.8</v>
      </c>
      <c r="CC38">
        <v>35.625</v>
      </c>
      <c r="CD38">
        <v>39.061999999999998</v>
      </c>
      <c r="CE38">
        <v>37</v>
      </c>
      <c r="CF38">
        <v>37.375</v>
      </c>
      <c r="CG38">
        <v>35.625</v>
      </c>
      <c r="CH38">
        <v>1620.06</v>
      </c>
      <c r="CI38">
        <v>180</v>
      </c>
      <c r="CJ38">
        <v>0</v>
      </c>
      <c r="CK38">
        <v>1690159503.5999999</v>
      </c>
      <c r="CL38">
        <v>0</v>
      </c>
      <c r="CM38">
        <v>1690158192.5999999</v>
      </c>
      <c r="CN38" t="s">
        <v>350</v>
      </c>
      <c r="CO38">
        <v>1690158192.5999999</v>
      </c>
      <c r="CP38">
        <v>1690158179.5999999</v>
      </c>
      <c r="CQ38">
        <v>48</v>
      </c>
      <c r="CR38">
        <v>9.5000000000000001E-2</v>
      </c>
      <c r="CS38">
        <v>-2.1000000000000001E-2</v>
      </c>
      <c r="CT38">
        <v>-7.7789999999999999</v>
      </c>
      <c r="CU38">
        <v>-1.61</v>
      </c>
      <c r="CV38">
        <v>404</v>
      </c>
      <c r="CW38">
        <v>16</v>
      </c>
      <c r="CX38">
        <v>0.26</v>
      </c>
      <c r="CY38">
        <v>0.17</v>
      </c>
      <c r="CZ38">
        <v>1.8100119043208469</v>
      </c>
      <c r="DA38">
        <v>0.38225988936143812</v>
      </c>
      <c r="DB38">
        <v>8.9459987039776603E-2</v>
      </c>
      <c r="DC38">
        <v>1</v>
      </c>
      <c r="DD38">
        <v>400.79065000000003</v>
      </c>
      <c r="DE38">
        <v>0.29484427767324622</v>
      </c>
      <c r="DF38">
        <v>3.77170717315101E-2</v>
      </c>
      <c r="DG38">
        <v>-1</v>
      </c>
      <c r="DH38">
        <v>1799.951707317073</v>
      </c>
      <c r="DI38">
        <v>-6.2945171612303161E-2</v>
      </c>
      <c r="DJ38">
        <v>0.1001682106971314</v>
      </c>
      <c r="DK38">
        <v>1</v>
      </c>
      <c r="DL38">
        <v>2</v>
      </c>
      <c r="DM38">
        <v>2</v>
      </c>
      <c r="DN38" t="s">
        <v>351</v>
      </c>
      <c r="DO38">
        <v>2.6936200000000001</v>
      </c>
      <c r="DP38">
        <v>2.7379500000000001</v>
      </c>
      <c r="DQ38">
        <v>9.5321400000000001E-2</v>
      </c>
      <c r="DR38">
        <v>9.3672000000000005E-2</v>
      </c>
      <c r="DS38">
        <v>9.2947799999999997E-2</v>
      </c>
      <c r="DT38">
        <v>8.5490200000000002E-2</v>
      </c>
      <c r="DU38">
        <v>27315.1</v>
      </c>
      <c r="DV38">
        <v>30756.9</v>
      </c>
      <c r="DW38">
        <v>28415.3</v>
      </c>
      <c r="DX38">
        <v>32541.5</v>
      </c>
      <c r="DY38">
        <v>35828.300000000003</v>
      </c>
      <c r="DZ38">
        <v>39586.400000000001</v>
      </c>
      <c r="EA38">
        <v>41711.599999999999</v>
      </c>
      <c r="EB38">
        <v>46083.9</v>
      </c>
      <c r="EC38">
        <v>1.8120799999999999</v>
      </c>
      <c r="ED38">
        <v>2.1778499999999998</v>
      </c>
      <c r="EE38">
        <v>0.162527</v>
      </c>
      <c r="EF38">
        <v>0</v>
      </c>
      <c r="EG38">
        <v>20.5762</v>
      </c>
      <c r="EH38">
        <v>999.9</v>
      </c>
      <c r="EI38">
        <v>50.7</v>
      </c>
      <c r="EJ38">
        <v>28</v>
      </c>
      <c r="EK38">
        <v>19.164300000000001</v>
      </c>
      <c r="EL38">
        <v>62.795000000000002</v>
      </c>
      <c r="EM38">
        <v>9.7515999999999998</v>
      </c>
      <c r="EN38">
        <v>1</v>
      </c>
      <c r="EO38">
        <v>-0.266461</v>
      </c>
      <c r="EP38">
        <v>1.68428</v>
      </c>
      <c r="EQ38">
        <v>20.222899999999999</v>
      </c>
      <c r="ER38">
        <v>5.2246300000000003</v>
      </c>
      <c r="ES38">
        <v>12.0099</v>
      </c>
      <c r="ET38">
        <v>4.9900500000000001</v>
      </c>
      <c r="EU38">
        <v>3.3050000000000002</v>
      </c>
      <c r="EV38">
        <v>8913.5</v>
      </c>
      <c r="EW38">
        <v>9999</v>
      </c>
      <c r="EX38">
        <v>555.9</v>
      </c>
      <c r="EY38">
        <v>96.4</v>
      </c>
      <c r="EZ38">
        <v>1.8527199999999999</v>
      </c>
      <c r="FA38">
        <v>1.86151</v>
      </c>
      <c r="FB38">
        <v>1.86066</v>
      </c>
      <c r="FC38">
        <v>1.8567</v>
      </c>
      <c r="FD38">
        <v>1.8610100000000001</v>
      </c>
      <c r="FE38">
        <v>1.85727</v>
      </c>
      <c r="FF38">
        <v>1.85944</v>
      </c>
      <c r="FG38">
        <v>1.8622799999999999</v>
      </c>
      <c r="FH38">
        <v>0</v>
      </c>
      <c r="FI38">
        <v>0</v>
      </c>
      <c r="FJ38">
        <v>0</v>
      </c>
      <c r="FK38">
        <v>0</v>
      </c>
      <c r="FL38" t="s">
        <v>352</v>
      </c>
      <c r="FM38" t="s">
        <v>353</v>
      </c>
      <c r="FN38" t="s">
        <v>354</v>
      </c>
      <c r="FO38" t="s">
        <v>354</v>
      </c>
      <c r="FP38" t="s">
        <v>354</v>
      </c>
      <c r="FQ38" t="s">
        <v>354</v>
      </c>
      <c r="FR38">
        <v>0</v>
      </c>
      <c r="FS38">
        <v>100</v>
      </c>
      <c r="FT38">
        <v>100</v>
      </c>
      <c r="FU38">
        <v>-7.7679999999999998</v>
      </c>
      <c r="FV38">
        <v>-1.6105</v>
      </c>
      <c r="FW38">
        <v>-6.3073983130961171</v>
      </c>
      <c r="FX38">
        <v>-4.0117494158234393E-3</v>
      </c>
      <c r="FY38">
        <v>1.087516141204025E-6</v>
      </c>
      <c r="FZ38">
        <v>-8.657206703991749E-11</v>
      </c>
      <c r="GA38">
        <v>-1.610415000000003</v>
      </c>
      <c r="GB38">
        <v>0</v>
      </c>
      <c r="GC38">
        <v>0</v>
      </c>
      <c r="GD38">
        <v>0</v>
      </c>
      <c r="GE38">
        <v>4</v>
      </c>
      <c r="GF38">
        <v>2094</v>
      </c>
      <c r="GG38">
        <v>-1</v>
      </c>
      <c r="GH38">
        <v>-1</v>
      </c>
      <c r="GI38">
        <v>21.6</v>
      </c>
      <c r="GJ38">
        <v>21.8</v>
      </c>
      <c r="GK38">
        <v>1.0144</v>
      </c>
      <c r="GL38">
        <v>2.3901400000000002</v>
      </c>
      <c r="GM38">
        <v>1.5942400000000001</v>
      </c>
      <c r="GN38">
        <v>2.3132299999999999</v>
      </c>
      <c r="GO38">
        <v>1.40015</v>
      </c>
      <c r="GP38">
        <v>2.2717299999999998</v>
      </c>
      <c r="GQ38">
        <v>30.3079</v>
      </c>
      <c r="GR38">
        <v>15.568</v>
      </c>
      <c r="GS38">
        <v>18</v>
      </c>
      <c r="GT38">
        <v>383.85199999999998</v>
      </c>
      <c r="GU38">
        <v>671.41</v>
      </c>
      <c r="GV38">
        <v>20.965599999999998</v>
      </c>
      <c r="GW38">
        <v>23.7394</v>
      </c>
      <c r="GX38">
        <v>30.0001</v>
      </c>
      <c r="GY38">
        <v>23.680700000000002</v>
      </c>
      <c r="GZ38">
        <v>23.624700000000001</v>
      </c>
      <c r="HA38">
        <v>20.361000000000001</v>
      </c>
      <c r="HB38">
        <v>0</v>
      </c>
      <c r="HC38">
        <v>-30</v>
      </c>
      <c r="HD38">
        <v>20.879000000000001</v>
      </c>
      <c r="HE38">
        <v>400.87900000000002</v>
      </c>
      <c r="HF38">
        <v>0</v>
      </c>
      <c r="HG38">
        <v>104.33499999999999</v>
      </c>
      <c r="HH38">
        <v>102.27500000000001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2023-07-24T00:44:48Z</dcterms:created>
  <dcterms:modified xsi:type="dcterms:W3CDTF">2023-07-25T17:39:46Z</dcterms:modified>
</cp:coreProperties>
</file>