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4A66F846-0551-4441-8E48-AD03F064CC96}" xr6:coauthVersionLast="47" xr6:coauthVersionMax="47" xr10:uidLastSave="{00000000-0000-0000-0000-000000000000}"/>
  <bookViews>
    <workbookView xWindow="240" yWindow="760" windowWidth="17640" windowHeight="120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 s="1"/>
  <c r="AD38" i="1"/>
  <c r="AC38" i="1"/>
  <c r="AB38" i="1" s="1"/>
  <c r="U38" i="1"/>
  <c r="AR37" i="1"/>
  <c r="AQ37" i="1"/>
  <c r="AO37" i="1"/>
  <c r="AP37" i="1" s="1"/>
  <c r="AN37" i="1"/>
  <c r="AM37" i="1"/>
  <c r="AL37" i="1"/>
  <c r="P37" i="1" s="1"/>
  <c r="AD37" i="1"/>
  <c r="AC37" i="1"/>
  <c r="AB37" i="1" s="1"/>
  <c r="U37" i="1"/>
  <c r="S37" i="1"/>
  <c r="AR36" i="1"/>
  <c r="AQ36" i="1"/>
  <c r="AO36" i="1"/>
  <c r="AP36" i="1" s="1"/>
  <c r="AN36" i="1"/>
  <c r="AL36" i="1"/>
  <c r="N36" i="1" s="1"/>
  <c r="M36" i="1" s="1"/>
  <c r="AD36" i="1"/>
  <c r="AC36" i="1"/>
  <c r="AB36" i="1" s="1"/>
  <c r="U36" i="1"/>
  <c r="S36" i="1"/>
  <c r="P36" i="1"/>
  <c r="O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M32" i="1"/>
  <c r="AL32" i="1"/>
  <c r="N32" i="1" s="1"/>
  <c r="M32" i="1" s="1"/>
  <c r="AD32" i="1"/>
  <c r="AC32" i="1"/>
  <c r="AB32" i="1" s="1"/>
  <c r="U32" i="1"/>
  <c r="S32" i="1"/>
  <c r="P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 s="1"/>
  <c r="AD30" i="1"/>
  <c r="AC30" i="1"/>
  <c r="AB30" i="1" s="1"/>
  <c r="U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M28" i="1"/>
  <c r="AL28" i="1"/>
  <c r="N28" i="1" s="1"/>
  <c r="M28" i="1" s="1"/>
  <c r="AD28" i="1"/>
  <c r="AC28" i="1"/>
  <c r="AB28" i="1" s="1"/>
  <c r="U28" i="1"/>
  <c r="S28" i="1"/>
  <c r="O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 s="1"/>
  <c r="AD26" i="1"/>
  <c r="AC26" i="1"/>
  <c r="AB26" i="1" s="1"/>
  <c r="U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M24" i="1"/>
  <c r="AL24" i="1"/>
  <c r="N24" i="1" s="1"/>
  <c r="M24" i="1" s="1"/>
  <c r="AD24" i="1"/>
  <c r="AC24" i="1"/>
  <c r="AB24" i="1" s="1"/>
  <c r="U24" i="1"/>
  <c r="S24" i="1"/>
  <c r="O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 s="1"/>
  <c r="AD22" i="1"/>
  <c r="AC22" i="1"/>
  <c r="AB22" i="1" s="1"/>
  <c r="U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N20" i="1" s="1"/>
  <c r="M20" i="1" s="1"/>
  <c r="AD20" i="1"/>
  <c r="AC20" i="1"/>
  <c r="AB20" i="1"/>
  <c r="U20" i="1"/>
  <c r="S20" i="1"/>
  <c r="O20" i="1"/>
  <c r="AR19" i="1"/>
  <c r="AQ19" i="1"/>
  <c r="AO19" i="1"/>
  <c r="AP19" i="1" s="1"/>
  <c r="AN19" i="1"/>
  <c r="AL19" i="1" s="1"/>
  <c r="AD19" i="1"/>
  <c r="AC19" i="1"/>
  <c r="AB19" i="1" s="1"/>
  <c r="U19" i="1"/>
  <c r="P22" i="1" l="1"/>
  <c r="O22" i="1"/>
  <c r="N22" i="1"/>
  <c r="M22" i="1" s="1"/>
  <c r="AM22" i="1"/>
  <c r="S22" i="1"/>
  <c r="AF24" i="1"/>
  <c r="P26" i="1"/>
  <c r="O26" i="1"/>
  <c r="N26" i="1"/>
  <c r="M26" i="1" s="1"/>
  <c r="AM26" i="1"/>
  <c r="S26" i="1"/>
  <c r="AF28" i="1"/>
  <c r="P30" i="1"/>
  <c r="O30" i="1"/>
  <c r="N30" i="1"/>
  <c r="M30" i="1" s="1"/>
  <c r="AM30" i="1"/>
  <c r="S30" i="1"/>
  <c r="S35" i="1"/>
  <c r="P35" i="1"/>
  <c r="O35" i="1"/>
  <c r="AM35" i="1"/>
  <c r="N35" i="1"/>
  <c r="M35" i="1" s="1"/>
  <c r="AF20" i="1"/>
  <c r="P21" i="1"/>
  <c r="O21" i="1"/>
  <c r="N21" i="1"/>
  <c r="M21" i="1" s="1"/>
  <c r="AM21" i="1"/>
  <c r="S21" i="1"/>
  <c r="P25" i="1"/>
  <c r="O25" i="1"/>
  <c r="N25" i="1"/>
  <c r="M25" i="1" s="1"/>
  <c r="AM25" i="1"/>
  <c r="S25" i="1"/>
  <c r="P29" i="1"/>
  <c r="O29" i="1"/>
  <c r="N29" i="1"/>
  <c r="M29" i="1" s="1"/>
  <c r="AM29" i="1"/>
  <c r="S29" i="1"/>
  <c r="AF32" i="1"/>
  <c r="P34" i="1"/>
  <c r="O34" i="1"/>
  <c r="N34" i="1"/>
  <c r="M34" i="1" s="1"/>
  <c r="AM34" i="1"/>
  <c r="S34" i="1"/>
  <c r="P33" i="1"/>
  <c r="O33" i="1"/>
  <c r="N33" i="1"/>
  <c r="M33" i="1" s="1"/>
  <c r="AM33" i="1"/>
  <c r="S33" i="1"/>
  <c r="AF36" i="1"/>
  <c r="P38" i="1"/>
  <c r="O38" i="1"/>
  <c r="N38" i="1"/>
  <c r="M38" i="1" s="1"/>
  <c r="S38" i="1"/>
  <c r="AM38" i="1"/>
  <c r="S19" i="1"/>
  <c r="AM19" i="1"/>
  <c r="P19" i="1"/>
  <c r="O19" i="1"/>
  <c r="N19" i="1"/>
  <c r="M19" i="1" s="1"/>
  <c r="S23" i="1"/>
  <c r="P23" i="1"/>
  <c r="AM23" i="1"/>
  <c r="O23" i="1"/>
  <c r="N23" i="1"/>
  <c r="M23" i="1" s="1"/>
  <c r="S27" i="1"/>
  <c r="P27" i="1"/>
  <c r="O27" i="1"/>
  <c r="AM27" i="1"/>
  <c r="N27" i="1"/>
  <c r="M27" i="1" s="1"/>
  <c r="S31" i="1"/>
  <c r="P31" i="1"/>
  <c r="AM31" i="1"/>
  <c r="O31" i="1"/>
  <c r="N31" i="1"/>
  <c r="M31" i="1" s="1"/>
  <c r="P20" i="1"/>
  <c r="X20" i="1"/>
  <c r="P24" i="1"/>
  <c r="X24" i="1"/>
  <c r="P28" i="1"/>
  <c r="X28" i="1"/>
  <c r="X32" i="1"/>
  <c r="X36" i="1"/>
  <c r="X19" i="1"/>
  <c r="X23" i="1"/>
  <c r="X27" i="1"/>
  <c r="X31" i="1"/>
  <c r="X35" i="1"/>
  <c r="X22" i="1"/>
  <c r="X26" i="1"/>
  <c r="X30" i="1"/>
  <c r="X34" i="1"/>
  <c r="N37" i="1"/>
  <c r="M37" i="1" s="1"/>
  <c r="X38" i="1"/>
  <c r="AM20" i="1"/>
  <c r="AM36" i="1"/>
  <c r="O37" i="1"/>
  <c r="X21" i="1"/>
  <c r="X25" i="1"/>
  <c r="X29" i="1"/>
  <c r="X33" i="1"/>
  <c r="X37" i="1"/>
  <c r="Y22" i="1" l="1"/>
  <c r="Z22" i="1" s="1"/>
  <c r="Y28" i="1"/>
  <c r="Z28" i="1" s="1"/>
  <c r="AF23" i="1"/>
  <c r="V23" i="1"/>
  <c r="T23" i="1" s="1"/>
  <c r="W23" i="1" s="1"/>
  <c r="Q23" i="1" s="1"/>
  <c r="R23" i="1" s="1"/>
  <c r="AF35" i="1"/>
  <c r="V35" i="1"/>
  <c r="T35" i="1" s="1"/>
  <c r="W35" i="1" s="1"/>
  <c r="Q35" i="1" s="1"/>
  <c r="R35" i="1" s="1"/>
  <c r="AF34" i="1"/>
  <c r="V34" i="1"/>
  <c r="T34" i="1" s="1"/>
  <c r="W34" i="1" s="1"/>
  <c r="Q34" i="1" s="1"/>
  <c r="R34" i="1" s="1"/>
  <c r="Y37" i="1"/>
  <c r="Z37" i="1" s="1"/>
  <c r="Y38" i="1"/>
  <c r="Z38" i="1" s="1"/>
  <c r="Y27" i="1"/>
  <c r="Z27" i="1" s="1"/>
  <c r="AF27" i="1"/>
  <c r="AF21" i="1"/>
  <c r="Y35" i="1"/>
  <c r="Z35" i="1" s="1"/>
  <c r="Y24" i="1"/>
  <c r="Z24" i="1" s="1"/>
  <c r="Y29" i="1"/>
  <c r="Z29" i="1" s="1"/>
  <c r="Y34" i="1"/>
  <c r="Z34" i="1" s="1"/>
  <c r="Y19" i="1"/>
  <c r="Z19" i="1" s="1"/>
  <c r="AF19" i="1"/>
  <c r="V19" i="1"/>
  <c r="T19" i="1" s="1"/>
  <c r="W19" i="1" s="1"/>
  <c r="Q19" i="1" s="1"/>
  <c r="R19" i="1" s="1"/>
  <c r="AF22" i="1"/>
  <c r="V22" i="1"/>
  <c r="T22" i="1" s="1"/>
  <c r="W22" i="1" s="1"/>
  <c r="Q22" i="1" s="1"/>
  <c r="R22" i="1" s="1"/>
  <c r="AF38" i="1"/>
  <c r="Y31" i="1"/>
  <c r="Z31" i="1" s="1"/>
  <c r="Y33" i="1"/>
  <c r="Z33" i="1" s="1"/>
  <c r="V33" i="1" s="1"/>
  <c r="T33" i="1" s="1"/>
  <c r="W33" i="1" s="1"/>
  <c r="Q33" i="1" s="1"/>
  <c r="R33" i="1" s="1"/>
  <c r="Y20" i="1"/>
  <c r="Z20" i="1" s="1"/>
  <c r="Y25" i="1"/>
  <c r="Z25" i="1" s="1"/>
  <c r="Y30" i="1"/>
  <c r="Z30" i="1" s="1"/>
  <c r="Y36" i="1"/>
  <c r="Z36" i="1" s="1"/>
  <c r="AF31" i="1"/>
  <c r="AF25" i="1"/>
  <c r="V25" i="1"/>
  <c r="T25" i="1" s="1"/>
  <c r="W25" i="1" s="1"/>
  <c r="Q25" i="1" s="1"/>
  <c r="R25" i="1" s="1"/>
  <c r="AF26" i="1"/>
  <c r="V26" i="1"/>
  <c r="T26" i="1" s="1"/>
  <c r="W26" i="1" s="1"/>
  <c r="Q26" i="1" s="1"/>
  <c r="R26" i="1" s="1"/>
  <c r="AF29" i="1"/>
  <c r="V29" i="1"/>
  <c r="T29" i="1" s="1"/>
  <c r="W29" i="1" s="1"/>
  <c r="Q29" i="1" s="1"/>
  <c r="R29" i="1" s="1"/>
  <c r="AF37" i="1"/>
  <c r="V37" i="1"/>
  <c r="T37" i="1" s="1"/>
  <c r="W37" i="1" s="1"/>
  <c r="Q37" i="1" s="1"/>
  <c r="R37" i="1" s="1"/>
  <c r="Y23" i="1"/>
  <c r="Z23" i="1" s="1"/>
  <c r="AF33" i="1"/>
  <c r="Y21" i="1"/>
  <c r="Z21" i="1" s="1"/>
  <c r="Y26" i="1"/>
  <c r="Z26" i="1" s="1"/>
  <c r="Y32" i="1"/>
  <c r="Z32" i="1" s="1"/>
  <c r="AF30" i="1"/>
  <c r="V30" i="1"/>
  <c r="T30" i="1" s="1"/>
  <c r="W30" i="1" s="1"/>
  <c r="Q30" i="1" s="1"/>
  <c r="R30" i="1" s="1"/>
  <c r="AA27" i="1" l="1"/>
  <c r="AE27" i="1" s="1"/>
  <c r="AH27" i="1"/>
  <c r="AG27" i="1"/>
  <c r="AA19" i="1"/>
  <c r="AE19" i="1" s="1"/>
  <c r="AH19" i="1"/>
  <c r="AI19" i="1" s="1"/>
  <c r="AG19" i="1"/>
  <c r="AH30" i="1"/>
  <c r="AI30" i="1" s="1"/>
  <c r="AA30" i="1"/>
  <c r="AE30" i="1" s="1"/>
  <c r="AG30" i="1"/>
  <c r="AH38" i="1"/>
  <c r="AA38" i="1"/>
  <c r="AE38" i="1" s="1"/>
  <c r="AG38" i="1"/>
  <c r="AA21" i="1"/>
  <c r="AE21" i="1" s="1"/>
  <c r="AH21" i="1"/>
  <c r="AG21" i="1"/>
  <c r="AA31" i="1"/>
  <c r="AE31" i="1" s="1"/>
  <c r="AH31" i="1"/>
  <c r="AG31" i="1"/>
  <c r="AA23" i="1"/>
  <c r="AE23" i="1" s="1"/>
  <c r="AH23" i="1"/>
  <c r="AG23" i="1"/>
  <c r="AG25" i="1"/>
  <c r="AA25" i="1"/>
  <c r="AE25" i="1" s="1"/>
  <c r="AH25" i="1"/>
  <c r="AI25" i="1" s="1"/>
  <c r="V38" i="1"/>
  <c r="T38" i="1" s="1"/>
  <c r="W38" i="1" s="1"/>
  <c r="Q38" i="1" s="1"/>
  <c r="R38" i="1" s="1"/>
  <c r="V21" i="1"/>
  <c r="T21" i="1" s="1"/>
  <c r="W21" i="1" s="1"/>
  <c r="Q21" i="1" s="1"/>
  <c r="R21" i="1" s="1"/>
  <c r="AA37" i="1"/>
  <c r="AE37" i="1" s="1"/>
  <c r="AG37" i="1"/>
  <c r="AH37" i="1"/>
  <c r="AI37" i="1" s="1"/>
  <c r="AA28" i="1"/>
  <c r="AE28" i="1" s="1"/>
  <c r="AH28" i="1"/>
  <c r="AG28" i="1"/>
  <c r="V28" i="1"/>
  <c r="T28" i="1" s="1"/>
  <c r="W28" i="1" s="1"/>
  <c r="Q28" i="1" s="1"/>
  <c r="R28" i="1" s="1"/>
  <c r="AA36" i="1"/>
  <c r="AE36" i="1" s="1"/>
  <c r="AH36" i="1"/>
  <c r="AI36" i="1" s="1"/>
  <c r="AG36" i="1"/>
  <c r="V36" i="1"/>
  <c r="T36" i="1" s="1"/>
  <c r="W36" i="1" s="1"/>
  <c r="Q36" i="1" s="1"/>
  <c r="R36" i="1" s="1"/>
  <c r="AA35" i="1"/>
  <c r="AE35" i="1" s="1"/>
  <c r="AH35" i="1"/>
  <c r="AG35" i="1"/>
  <c r="AA32" i="1"/>
  <c r="AE32" i="1" s="1"/>
  <c r="AH32" i="1"/>
  <c r="AG32" i="1"/>
  <c r="V32" i="1"/>
  <c r="T32" i="1" s="1"/>
  <c r="W32" i="1" s="1"/>
  <c r="Q32" i="1" s="1"/>
  <c r="R32" i="1" s="1"/>
  <c r="AH34" i="1"/>
  <c r="AA34" i="1"/>
  <c r="AE34" i="1" s="1"/>
  <c r="AG34" i="1"/>
  <c r="AA24" i="1"/>
  <c r="AE24" i="1" s="1"/>
  <c r="AH24" i="1"/>
  <c r="AG24" i="1"/>
  <c r="V24" i="1"/>
  <c r="T24" i="1" s="1"/>
  <c r="W24" i="1" s="1"/>
  <c r="Q24" i="1" s="1"/>
  <c r="R24" i="1" s="1"/>
  <c r="AG33" i="1"/>
  <c r="AA33" i="1"/>
  <c r="AE33" i="1" s="1"/>
  <c r="AH33" i="1"/>
  <c r="AI33" i="1" s="1"/>
  <c r="V31" i="1"/>
  <c r="T31" i="1" s="1"/>
  <c r="W31" i="1" s="1"/>
  <c r="Q31" i="1" s="1"/>
  <c r="R31" i="1" s="1"/>
  <c r="AA20" i="1"/>
  <c r="AE20" i="1" s="1"/>
  <c r="AH20" i="1"/>
  <c r="AG20" i="1"/>
  <c r="V20" i="1"/>
  <c r="T20" i="1" s="1"/>
  <c r="W20" i="1" s="1"/>
  <c r="Q20" i="1" s="1"/>
  <c r="R20" i="1" s="1"/>
  <c r="AA29" i="1"/>
  <c r="AE29" i="1" s="1"/>
  <c r="AG29" i="1"/>
  <c r="AH29" i="1"/>
  <c r="V27" i="1"/>
  <c r="T27" i="1" s="1"/>
  <c r="W27" i="1" s="1"/>
  <c r="Q27" i="1" s="1"/>
  <c r="R27" i="1" s="1"/>
  <c r="AH26" i="1"/>
  <c r="AI26" i="1" s="1"/>
  <c r="AA26" i="1"/>
  <c r="AE26" i="1" s="1"/>
  <c r="AG26" i="1"/>
  <c r="AH22" i="1"/>
  <c r="AA22" i="1"/>
  <c r="AE22" i="1" s="1"/>
  <c r="AG22" i="1"/>
  <c r="AI35" i="1" l="1"/>
  <c r="AI28" i="1"/>
  <c r="AI29" i="1"/>
  <c r="AI21" i="1"/>
  <c r="AI23" i="1"/>
  <c r="AI22" i="1"/>
  <c r="AI32" i="1"/>
  <c r="AI38" i="1"/>
  <c r="AI27" i="1"/>
  <c r="AI34" i="1"/>
  <c r="AI20" i="1"/>
  <c r="AI24" i="1"/>
  <c r="AI31" i="1"/>
</calcChain>
</file>

<file path=xl/sharedStrings.xml><?xml version="1.0" encoding="utf-8"?>
<sst xmlns="http://schemas.openxmlformats.org/spreadsheetml/2006/main" count="1012" uniqueCount="393">
  <si>
    <t>File opened</t>
  </si>
  <si>
    <t>2023-07-23 13:11:58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</si>
  <si>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</si>
  <si>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</si>
  <si>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</si>
  <si>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</si>
  <si>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</si>
  <si>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</si>
  <si>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</si>
  <si>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</si>
  <si>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</si>
  <si>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</si>
  <si>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</si>
  <si>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"1.00218", "flowazero": "0.321", "flowbzero": "0.30235", "chamberpressurezero": "2.59034",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</si>
  <si>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</si>
  <si>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</si>
  <si>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</si>
  <si>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</si>
  <si>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</si>
  <si>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</si>
  <si>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</si>
  <si>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</si>
  <si>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</si>
  <si>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</si>
  <si>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</si>
  <si>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</si>
  <si>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</si>
  <si>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13:11:58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</si>
  <si>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</si>
  <si>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</si>
  <si>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</si>
  <si>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</si>
  <si>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</si>
  <si>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</si>
  <si>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</si>
  <si>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</si>
  <si>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</si>
  <si>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</si>
  <si>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</si>
  <si>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</si>
  <si>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</si>
  <si>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</si>
  <si>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</si>
  <si>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</si>
  <si>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</si>
  <si>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</si>
  <si>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</si>
  <si>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</si>
  <si>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</si>
  <si>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</si>
  <si>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</si>
  <si>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</si>
  <si>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</si>
  <si>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</si>
  <si>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</si>
  <si>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</si>
  <si>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</si>
  <si>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</si>
  <si>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</si>
  <si>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</si>
  <si>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</si>
  <si>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</si>
  <si>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</si>
  <si>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</si>
  <si>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</si>
  <si>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</si>
  <si>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</si>
  <si>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</si>
  <si>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</si>
  <si>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</si>
  <si>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</si>
  <si>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</si>
  <si>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</si>
  <si>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</si>
  <si>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</si>
  <si>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</si>
  <si>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</si>
  <si>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</si>
  <si>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</si>
  <si>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</si>
  <si>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</si>
  <si>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</si>
  <si>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</si>
  <si>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</si>
  <si>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</si>
  <si>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</si>
  <si>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</si>
  <si>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3.32364 79.2943 377.969 625.744 880.647 1080.31 1276.01 1414.55</t>
  </si>
  <si>
    <t>Fs_true</t>
  </si>
  <si>
    <t>0.201825 100.334 401.833 601.318 802.968 1000.47 1201.21 1401.62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</si>
  <si>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</si>
  <si>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</si>
  <si>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</si>
  <si>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</si>
  <si>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</si>
  <si>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</si>
  <si>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</si>
  <si>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</si>
  <si>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</si>
  <si>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</si>
  <si>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</si>
  <si>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</si>
  <si>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</si>
  <si>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</si>
  <si>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</si>
  <si>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</si>
  <si>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</si>
  <si>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</si>
  <si>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</si>
  <si>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</si>
  <si>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</si>
  <si>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</si>
  <si>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</si>
  <si>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</si>
  <si>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</si>
  <si>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</si>
  <si>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</si>
  <si>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</si>
  <si>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</si>
  <si>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</si>
  <si>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</si>
  <si>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</si>
  <si>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</si>
  <si>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</si>
  <si>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</si>
  <si>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</si>
  <si>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</si>
  <si>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</si>
  <si>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</si>
  <si>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</si>
  <si>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</si>
  <si>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</si>
  <si>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</si>
  <si>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</si>
  <si>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</si>
  <si>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</si>
  <si>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</si>
  <si>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</si>
  <si>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</si>
  <si>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</si>
  <si>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</si>
  <si>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</si>
  <si>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</si>
  <si>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</si>
  <si>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</si>
  <si>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</si>
  <si>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</si>
  <si>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</si>
  <si>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</si>
  <si>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</si>
  <si>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</si>
  <si>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</si>
  <si>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</si>
  <si>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</si>
  <si>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</si>
  <si>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</si>
  <si>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</si>
  <si>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</si>
  <si>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</si>
  <si>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</si>
  <si>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</si>
  <si>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</si>
  <si>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</si>
  <si>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</si>
  <si>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</si>
  <si>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</si>
  <si>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</si>
  <si>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</si>
  <si>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</si>
  <si>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</si>
  <si>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</si>
  <si>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</si>
  <si>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</si>
  <si>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</si>
  <si>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</si>
  <si>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</si>
  <si>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</si>
  <si>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</si>
  <si>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</si>
  <si>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</si>
  <si>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</si>
  <si>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</si>
  <si>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</si>
  <si>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</si>
  <si>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</si>
  <si>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</si>
  <si>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</si>
  <si>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</si>
  <si>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</si>
  <si>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</si>
  <si>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</si>
  <si>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</si>
  <si>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</si>
  <si>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</si>
  <si>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</si>
  <si>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</si>
  <si>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</si>
  <si>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</si>
  <si>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</si>
  <si>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</si>
  <si>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</si>
  <si>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</si>
  <si>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</si>
  <si>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</si>
  <si>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</si>
  <si>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</si>
  <si>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</si>
  <si>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</si>
  <si>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</si>
  <si>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</si>
  <si>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</si>
  <si>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</si>
  <si>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</si>
  <si>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</si>
  <si>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</si>
  <si>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</si>
  <si>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</si>
  <si>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</si>
  <si>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</si>
  <si>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</si>
  <si>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</si>
  <si>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</si>
  <si>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</si>
  <si>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</si>
  <si>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</si>
  <si>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</si>
  <si>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</si>
  <si>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</si>
  <si>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</si>
  <si>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</si>
  <si>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</si>
  <si>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</si>
  <si>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</si>
  <si>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</si>
  <si>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</si>
  <si>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</si>
  <si>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</si>
  <si>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</si>
  <si>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</si>
  <si>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</si>
  <si>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</si>
  <si>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</si>
  <si>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</si>
  <si>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</si>
  <si>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</si>
  <si>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</si>
  <si>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</si>
  <si>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</si>
  <si>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</si>
  <si>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</si>
  <si>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</si>
  <si>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</si>
  <si>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</si>
  <si>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</si>
  <si>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</si>
  <si>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</si>
  <si>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</si>
  <si>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</si>
  <si>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</si>
  <si>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</si>
  <si>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</si>
  <si>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</si>
  <si>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</si>
  <si>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</si>
  <si>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</si>
  <si>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</si>
  <si>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</si>
  <si>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</si>
  <si>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</si>
  <si>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</si>
  <si>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</si>
  <si>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</si>
  <si>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</si>
  <si>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</si>
  <si>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</si>
  <si>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</si>
  <si>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</si>
  <si>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</si>
  <si>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</si>
  <si>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</si>
  <si>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</si>
  <si>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</si>
  <si>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</si>
  <si>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</si>
  <si>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</si>
  <si>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</si>
  <si>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</si>
  <si>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</si>
  <si>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</si>
  <si>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</si>
  <si>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</si>
  <si>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</si>
  <si>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</si>
  <si>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</si>
  <si>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</si>
  <si>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</si>
  <si>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</si>
  <si>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</si>
  <si>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</si>
  <si>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</si>
  <si>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</si>
  <si>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</si>
  <si>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</si>
  <si>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</si>
  <si>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</si>
  <si>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</si>
  <si>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</si>
  <si>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</si>
  <si>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</si>
  <si>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</si>
  <si>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</si>
  <si>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</si>
  <si>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</si>
  <si>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</si>
  <si>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</si>
  <si>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</si>
  <si>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</si>
  <si>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</si>
  <si>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</si>
  <si>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</si>
  <si>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</si>
  <si>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</si>
  <si>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</si>
  <si>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</si>
  <si>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</si>
  <si>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</si>
  <si>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</si>
  <si>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</si>
  <si>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</si>
  <si>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</si>
  <si>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</si>
  <si>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</si>
  <si>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</si>
  <si>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</si>
  <si>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</si>
  <si>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</si>
  <si>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</si>
  <si>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</si>
  <si>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</si>
  <si>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</si>
  <si>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</si>
  <si>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</si>
  <si>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20230723 13:39:27</t>
  </si>
  <si>
    <t>13:39:27</t>
  </si>
  <si>
    <t>none</t>
  </si>
  <si>
    <t>Picabo</t>
  </si>
  <si>
    <t>20230723</t>
  </si>
  <si>
    <t>kse</t>
  </si>
  <si>
    <t>ALVIF</t>
  </si>
  <si>
    <t>BNL19100</t>
  </si>
  <si>
    <t>13:36:13</t>
  </si>
  <si>
    <t>2/2</t>
  </si>
  <si>
    <t>00000000</t>
  </si>
  <si>
    <t>iiiiiiii</t>
  </si>
  <si>
    <t>off</t>
  </si>
  <si>
    <t>20230723 13:40:28</t>
  </si>
  <si>
    <t>13:40:28</t>
  </si>
  <si>
    <t>20230723 13:41:28</t>
  </si>
  <si>
    <t>13:41:28</t>
  </si>
  <si>
    <t>20230723 13:42:29</t>
  </si>
  <si>
    <t>13:42:29</t>
  </si>
  <si>
    <t>20230723 13:43:29</t>
  </si>
  <si>
    <t>13:43:29</t>
  </si>
  <si>
    <t>20230723 13:44:30</t>
  </si>
  <si>
    <t>13:44:30</t>
  </si>
  <si>
    <t>20230723 13:45:30</t>
  </si>
  <si>
    <t>13:45:30</t>
  </si>
  <si>
    <t>20230723 13:46:31</t>
  </si>
  <si>
    <t>13:46:31</t>
  </si>
  <si>
    <t>20230723 13:47:31</t>
  </si>
  <si>
    <t>13:47:31</t>
  </si>
  <si>
    <t>20230723 13:48:32</t>
  </si>
  <si>
    <t>13:48:32</t>
  </si>
  <si>
    <t>20230723 13:49:32</t>
  </si>
  <si>
    <t>13:49:32</t>
  </si>
  <si>
    <t>20230723 13:50:33</t>
  </si>
  <si>
    <t>13:50:33</t>
  </si>
  <si>
    <t>20230723 13:51:33</t>
  </si>
  <si>
    <t>13:51:33</t>
  </si>
  <si>
    <t>20230723 13:52:34</t>
  </si>
  <si>
    <t>13:52:34</t>
  </si>
  <si>
    <t>20230723 13:53:35</t>
  </si>
  <si>
    <t>13:53:35</t>
  </si>
  <si>
    <t>20230723 13:54:35</t>
  </si>
  <si>
    <t>13:54:35</t>
  </si>
  <si>
    <t>20230723 13:55:36</t>
  </si>
  <si>
    <t>13:55:36</t>
  </si>
  <si>
    <t>20230723 13:56:36</t>
  </si>
  <si>
    <t>13:56:36</t>
  </si>
  <si>
    <t>20230723 13:57:37</t>
  </si>
  <si>
    <t>13:57:37</t>
  </si>
  <si>
    <t>20230723 13:58:40</t>
  </si>
  <si>
    <t>13:58:40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</si>
</sst>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6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1690148367.5999999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1690148367.5999999</v>
      </c>
      <c r="M19">
        <f t="shared" ref="M19:M38" si="0">(N19)/1000</f>
        <v>7.6224064338849566E-4</v>
      </c>
      <c r="N19">
        <f t="shared" ref="N19:N38" si="1">1000*AZ19*AL19*(AV19-AW19)/(100*$B$7*(1000-AL19*AV19))</f>
        <v>0.76224064338849562</v>
      </c>
      <c r="O19">
        <f t="shared" ref="O19:O38" si="2">AZ19*AL19*(AU19-AT19*(1000-AL19*AW19)/(1000-AL19*AV19))/(100*$B$7)</f>
        <v>10.866156386075842</v>
      </c>
      <c r="P19">
        <f t="shared" ref="P19:P38" si="3">AT19 - IF(AL19&gt;1, O19*$B$7*100/(AN19*BH19), 0)</f>
        <v>400.05500000000001</v>
      </c>
      <c r="Q19">
        <f t="shared" ref="Q19:Q38" si="4">((W19-M19/2)*P19-O19)/(W19+M19/2)</f>
        <v>128.28971996619097</v>
      </c>
      <c r="R19">
        <f t="shared" ref="R19:R38" si="5">Q19*(BA19+BB19)/1000</f>
        <v>12.887413608811375</v>
      </c>
      <c r="S19">
        <f t="shared" ref="S19:S38" si="6">(AT19 - IF(AL19&gt;1, O19*$B$7*100/(AN19*BH19), 0))*(BA19+BB19)/1000</f>
        <v>40.187742654920001</v>
      </c>
      <c r="T19">
        <f t="shared" ref="T19:T38" si="7">2/((1/V19-1/U19)+SIGN(V19)*SQRT((1/V19-1/U19)*(1/V19-1/U19) + 4*$C$7/(($C$7+1)*($C$7+1))*(2*1/V19*1/U19-1/U19*1/U19)))</f>
        <v>6.5855060071337568E-2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2.9312663697545114</v>
      </c>
      <c r="V19">
        <f t="shared" ref="V19:V38" si="9">M19*(1000-(1000*0.61365*EXP(17.502*Z19/(240.97+Z19))/(BA19+BB19)+AV19)/2)/(1000*0.61365*EXP(17.502*Z19/(240.97+Z19))/(BA19+BB19)-AV19)</f>
        <v>6.5044025808585967E-2</v>
      </c>
      <c r="W19">
        <f t="shared" ref="W19:W38" si="10">1/(($C$7+1)/(T19/1.6)+1/(U19/1.37)) + $C$7/(($C$7+1)/(T19/1.6) + $C$7/(U19/1.37))</f>
        <v>4.0724552063228815E-2</v>
      </c>
      <c r="X19">
        <f t="shared" ref="X19:X38" si="11">(AO19*AR19)</f>
        <v>330.75185099999999</v>
      </c>
      <c r="Y19">
        <f t="shared" ref="Y19:Y38" si="12">(BC19+(X19+2*0.95*0.0000000567*(((BC19+$B$9)+273)^4-(BC19+273)^4)-44100*M19)/(1.84*29.3*U19+8*0.95*0.0000000567*(BC19+273)^3))</f>
        <v>27.498914135927329</v>
      </c>
      <c r="Z19">
        <f t="shared" ref="Z19:Z38" si="13">($C$9*BD19+$D$9*BE19+$E$9*Y19)</f>
        <v>26.030999999999999</v>
      </c>
      <c r="AA19">
        <f t="shared" ref="AA19:AA38" si="14">0.61365*EXP(17.502*Z19/(240.97+Z19))</f>
        <v>3.3804530447839323</v>
      </c>
      <c r="AB19">
        <f t="shared" ref="AB19:AB38" si="15">(AC19/AD19*100)</f>
        <v>67.2747080529508</v>
      </c>
      <c r="AC19">
        <f t="shared" ref="AC19:AC38" si="16">AV19*(BA19+BB19)/1000</f>
        <v>2.2361404094400004</v>
      </c>
      <c r="AD19">
        <f t="shared" ref="AD19:AD38" si="17">0.61365*EXP(17.502*BC19/(240.97+BC19))</f>
        <v>3.3238946316645057</v>
      </c>
      <c r="AE19">
        <f t="shared" ref="AE19:AE38" si="18">(AA19-AV19*(BA19+BB19)/1000)</f>
        <v>1.1443126353439319</v>
      </c>
      <c r="AF19">
        <f t="shared" ref="AF19:AF38" si="19">(-M19*44100)</f>
        <v>-33.614812373432656</v>
      </c>
      <c r="AG19">
        <f t="shared" ref="AG19:AG38" si="20">2*29.3*U19*0.92*(BC19-Z19)</f>
        <v>-45.022870226715924</v>
      </c>
      <c r="AH19">
        <f t="shared" ref="AH19:AH38" si="21">2*0.95*0.0000000567*(((BC19+$B$9)+273)^4-(Z19+273)^4)</f>
        <v>-3.2780610196079509</v>
      </c>
      <c r="AI19">
        <f t="shared" ref="AI19:AI38" si="22">X19+AH19+AF19+AG19</f>
        <v>248.83610738024348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53156.618032524224</v>
      </c>
      <c r="AO19">
        <f t="shared" ref="AO19:AO38" si="26">$B$13*BI19+$C$13*BJ19+$F$13*BU19*(1-BX19)</f>
        <v>1999.82</v>
      </c>
      <c r="AP19">
        <f t="shared" ref="AP19:AP38" si="27">AO19*AQ19</f>
        <v>1685.8490999999999</v>
      </c>
      <c r="AQ19">
        <f t="shared" ref="AQ19:AQ38" si="28">($B$13*$D$11+$C$13*$D$11+$F$13*((CH19+BZ19)/MAX(CH19+BZ19+CI19, 0.1)*$I$11+CI19/MAX(CH19+BZ19+CI19, 0.1)*$J$11))/($B$13+$C$13+$F$13)</f>
        <v>0.8430004200378034</v>
      </c>
      <c r="AR19">
        <f t="shared" ref="AR19:AR38" si="29">($B$13*$K$11+$C$13*$K$11+$F$13*((CH19+BZ19)/MAX(CH19+BZ19+CI19, 0.1)*$P$11+CI19/MAX(CH19+BZ19+CI19, 0.1)*$Q$11))/($B$13+$C$13+$F$13)</f>
        <v>0.16539081067296058</v>
      </c>
      <c r="AS19">
        <v>1690148367.5999999</v>
      </c>
      <c r="AT19">
        <v>400.05500000000001</v>
      </c>
      <c r="AU19">
        <v>411.22199999999998</v>
      </c>
      <c r="AV19">
        <v>22.26</v>
      </c>
      <c r="AW19">
        <v>21.515000000000001</v>
      </c>
      <c r="AX19">
        <v>407.05099999999999</v>
      </c>
      <c r="AY19">
        <v>23.625699999999998</v>
      </c>
      <c r="AZ19">
        <v>600.22</v>
      </c>
      <c r="BA19">
        <v>100.355</v>
      </c>
      <c r="BB19">
        <v>0.10054399999999999</v>
      </c>
      <c r="BC19">
        <v>25.746099999999998</v>
      </c>
      <c r="BD19">
        <v>26.030999999999999</v>
      </c>
      <c r="BE19">
        <v>999.9</v>
      </c>
      <c r="BF19">
        <v>0</v>
      </c>
      <c r="BG19">
        <v>0</v>
      </c>
      <c r="BH19">
        <v>9974.3799999999992</v>
      </c>
      <c r="BI19">
        <v>0</v>
      </c>
      <c r="BJ19">
        <v>1031.74</v>
      </c>
      <c r="BK19">
        <v>-11.166399999999999</v>
      </c>
      <c r="BL19">
        <v>409.16300000000001</v>
      </c>
      <c r="BM19">
        <v>420.26400000000001</v>
      </c>
      <c r="BN19">
        <v>0.74497400000000003</v>
      </c>
      <c r="BO19">
        <v>411.22199999999998</v>
      </c>
      <c r="BP19">
        <v>21.515000000000001</v>
      </c>
      <c r="BQ19">
        <v>2.2339000000000002</v>
      </c>
      <c r="BR19">
        <v>2.1591399999999998</v>
      </c>
      <c r="BS19">
        <v>19.2075</v>
      </c>
      <c r="BT19">
        <v>18.662299999999998</v>
      </c>
      <c r="BU19">
        <v>1999.82</v>
      </c>
      <c r="BV19">
        <v>0.89998800000000001</v>
      </c>
      <c r="BW19">
        <v>0.100012</v>
      </c>
      <c r="BX19">
        <v>0</v>
      </c>
      <c r="BY19">
        <v>2.3664999999999998</v>
      </c>
      <c r="BZ19">
        <v>0</v>
      </c>
      <c r="CA19">
        <v>18854.400000000001</v>
      </c>
      <c r="CB19">
        <v>16221.1</v>
      </c>
      <c r="CC19">
        <v>39.811999999999998</v>
      </c>
      <c r="CD19">
        <v>39.375</v>
      </c>
      <c r="CE19">
        <v>39.875</v>
      </c>
      <c r="CF19">
        <v>32.625</v>
      </c>
      <c r="CG19">
        <v>38.061999999999998</v>
      </c>
      <c r="CH19">
        <v>1799.81</v>
      </c>
      <c r="CI19">
        <v>200.01</v>
      </c>
      <c r="CJ19">
        <v>0</v>
      </c>
      <c r="CK19">
        <v>1690148384.9000001</v>
      </c>
      <c r="CL19">
        <v>0</v>
      </c>
      <c r="CM19">
        <v>1690148173.5999999</v>
      </c>
      <c r="CN19" t="s">
        <v>350</v>
      </c>
      <c r="CO19">
        <v>1690148166.5999999</v>
      </c>
      <c r="CP19">
        <v>1690148173.5999999</v>
      </c>
      <c r="CQ19">
        <v>24</v>
      </c>
      <c r="CR19">
        <v>2.7E-2</v>
      </c>
      <c r="CS19">
        <v>3.4000000000000002E-2</v>
      </c>
      <c r="CT19">
        <v>-7.0309999999999997</v>
      </c>
      <c r="CU19">
        <v>-1.3660000000000001</v>
      </c>
      <c r="CV19">
        <v>411</v>
      </c>
      <c r="CW19">
        <v>22</v>
      </c>
      <c r="CX19">
        <v>0.12</v>
      </c>
      <c r="CY19">
        <v>0.13</v>
      </c>
      <c r="CZ19">
        <v>10.951660093860781</v>
      </c>
      <c r="DA19">
        <v>-7.8629843009768857E-3</v>
      </c>
      <c r="DB19">
        <v>2.8267917181032672E-2</v>
      </c>
      <c r="DC19">
        <v>1</v>
      </c>
      <c r="DD19">
        <v>411.29242499999998</v>
      </c>
      <c r="DE19">
        <v>-2.6228893067126642E-3</v>
      </c>
      <c r="DF19">
        <v>3.2711532752226553E-2</v>
      </c>
      <c r="DG19">
        <v>-1</v>
      </c>
      <c r="DH19">
        <v>1999.999512195122</v>
      </c>
      <c r="DI19">
        <v>0.116651787566421</v>
      </c>
      <c r="DJ19">
        <v>0.1034042792790878</v>
      </c>
      <c r="DK19">
        <v>1</v>
      </c>
      <c r="DL19">
        <v>2</v>
      </c>
      <c r="DM19">
        <v>2</v>
      </c>
      <c r="DN19" t="s">
        <v>351</v>
      </c>
      <c r="DO19">
        <v>3.20838</v>
      </c>
      <c r="DP19">
        <v>2.7401200000000001</v>
      </c>
      <c r="DQ19">
        <v>9.4816800000000007E-2</v>
      </c>
      <c r="DR19">
        <v>9.5105999999999996E-2</v>
      </c>
      <c r="DS19">
        <v>0.11353100000000001</v>
      </c>
      <c r="DT19">
        <v>0.104869</v>
      </c>
      <c r="DU19">
        <v>27281.3</v>
      </c>
      <c r="DV19">
        <v>30673.9</v>
      </c>
      <c r="DW19">
        <v>28369.8</v>
      </c>
      <c r="DX19">
        <v>32511.1</v>
      </c>
      <c r="DY19">
        <v>34942.800000000003</v>
      </c>
      <c r="DZ19">
        <v>38837.800000000003</v>
      </c>
      <c r="EA19">
        <v>41643.699999999997</v>
      </c>
      <c r="EB19">
        <v>46194.8</v>
      </c>
      <c r="EC19">
        <v>2.1881499999999998</v>
      </c>
      <c r="ED19">
        <v>1.7437499999999999</v>
      </c>
      <c r="EE19">
        <v>0.15636900000000001</v>
      </c>
      <c r="EF19">
        <v>0</v>
      </c>
      <c r="EG19">
        <v>23.464200000000002</v>
      </c>
      <c r="EH19">
        <v>999.9</v>
      </c>
      <c r="EI19">
        <v>49</v>
      </c>
      <c r="EJ19">
        <v>34.9</v>
      </c>
      <c r="EK19">
        <v>27.426600000000001</v>
      </c>
      <c r="EL19">
        <v>63.582900000000002</v>
      </c>
      <c r="EM19">
        <v>21.2941</v>
      </c>
      <c r="EN19">
        <v>1</v>
      </c>
      <c r="EO19">
        <v>-0.15167900000000001</v>
      </c>
      <c r="EP19">
        <v>1.0706500000000001</v>
      </c>
      <c r="EQ19">
        <v>20.223400000000002</v>
      </c>
      <c r="ER19">
        <v>5.2250800000000002</v>
      </c>
      <c r="ES19">
        <v>12.0099</v>
      </c>
      <c r="ET19">
        <v>4.9897</v>
      </c>
      <c r="EU19">
        <v>3.3050000000000002</v>
      </c>
      <c r="EV19">
        <v>8666.7000000000007</v>
      </c>
      <c r="EW19">
        <v>9999</v>
      </c>
      <c r="EX19">
        <v>555.9</v>
      </c>
      <c r="EY19">
        <v>93.4</v>
      </c>
      <c r="EZ19">
        <v>1.85303</v>
      </c>
      <c r="FA19">
        <v>1.8615699999999999</v>
      </c>
      <c r="FB19">
        <v>1.8609100000000001</v>
      </c>
      <c r="FC19">
        <v>1.8569899999999999</v>
      </c>
      <c r="FD19">
        <v>1.86124</v>
      </c>
      <c r="FE19">
        <v>1.8573</v>
      </c>
      <c r="FF19">
        <v>1.8595900000000001</v>
      </c>
      <c r="FG19">
        <v>1.86249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-6.9960000000000004</v>
      </c>
      <c r="FV19">
        <v>-1.3656999999999999</v>
      </c>
      <c r="FW19">
        <v>-5.5367488100296498</v>
      </c>
      <c r="FX19">
        <v>-4.0117494158234393E-3</v>
      </c>
      <c r="FY19">
        <v>1.087516141204025E-6</v>
      </c>
      <c r="FZ19">
        <v>-8.657206703991749E-11</v>
      </c>
      <c r="GA19">
        <v>-1.365704761904762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3.4</v>
      </c>
      <c r="GJ19">
        <v>3.2</v>
      </c>
      <c r="GK19">
        <v>1.0412600000000001</v>
      </c>
      <c r="GL19">
        <v>2.4121100000000002</v>
      </c>
      <c r="GM19">
        <v>1.5942400000000001</v>
      </c>
      <c r="GN19">
        <v>2.3046899999999999</v>
      </c>
      <c r="GO19">
        <v>1.39893</v>
      </c>
      <c r="GP19">
        <v>2.3950200000000001</v>
      </c>
      <c r="GQ19">
        <v>36.694299999999998</v>
      </c>
      <c r="GR19">
        <v>14.7012</v>
      </c>
      <c r="GS19">
        <v>18</v>
      </c>
      <c r="GT19">
        <v>639.07600000000002</v>
      </c>
      <c r="GU19">
        <v>377.53500000000003</v>
      </c>
      <c r="GV19">
        <v>23.686699999999998</v>
      </c>
      <c r="GW19">
        <v>25.274000000000001</v>
      </c>
      <c r="GX19">
        <v>29.999600000000001</v>
      </c>
      <c r="GY19">
        <v>25.319099999999999</v>
      </c>
      <c r="GZ19">
        <v>25.302600000000002</v>
      </c>
      <c r="HA19">
        <v>20.907900000000001</v>
      </c>
      <c r="HB19">
        <v>15</v>
      </c>
      <c r="HC19">
        <v>-30</v>
      </c>
      <c r="HD19">
        <v>23.695799999999998</v>
      </c>
      <c r="HE19">
        <v>411.25299999999999</v>
      </c>
      <c r="HF19">
        <v>0</v>
      </c>
      <c r="HG19">
        <v>104.167</v>
      </c>
      <c r="HH19">
        <v>102.38</v>
      </c>
    </row>
    <row r="20" spans="1:216" x14ac:dyDescent="0.2">
      <c r="A20">
        <v>2</v>
      </c>
      <c r="B20">
        <v>1690148428.0999999</v>
      </c>
      <c r="C20">
        <v>60.5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1690148428.0999999</v>
      </c>
      <c r="M20">
        <f t="shared" si="0"/>
        <v>9.5657872360564136E-4</v>
      </c>
      <c r="N20">
        <f t="shared" si="1"/>
        <v>0.95657872360564133</v>
      </c>
      <c r="O20">
        <f t="shared" si="2"/>
        <v>10.923597224946407</v>
      </c>
      <c r="P20">
        <f t="shared" si="3"/>
        <v>400.012</v>
      </c>
      <c r="Q20">
        <f t="shared" si="4"/>
        <v>185.42876767551957</v>
      </c>
      <c r="R20">
        <f t="shared" si="5"/>
        <v>18.628010823367141</v>
      </c>
      <c r="S20">
        <f t="shared" si="6"/>
        <v>40.184853509439996</v>
      </c>
      <c r="T20">
        <f t="shared" si="7"/>
        <v>8.4681826329694815E-2</v>
      </c>
      <c r="U20">
        <f t="shared" si="8"/>
        <v>2.9378059261439868</v>
      </c>
      <c r="V20">
        <f t="shared" si="9"/>
        <v>8.3348783246903299E-2</v>
      </c>
      <c r="W20">
        <f t="shared" si="10"/>
        <v>5.221101012752867E-2</v>
      </c>
      <c r="X20">
        <f t="shared" si="11"/>
        <v>297.70780500000001</v>
      </c>
      <c r="Y20">
        <f t="shared" si="12"/>
        <v>27.264687580116025</v>
      </c>
      <c r="Z20">
        <f t="shared" si="13"/>
        <v>25.974900000000002</v>
      </c>
      <c r="AA20">
        <f t="shared" si="14"/>
        <v>3.3692500720509999</v>
      </c>
      <c r="AB20">
        <f t="shared" si="15"/>
        <v>67.589916468065354</v>
      </c>
      <c r="AC20">
        <f t="shared" si="16"/>
        <v>2.2485362993119997</v>
      </c>
      <c r="AD20">
        <f t="shared" si="17"/>
        <v>3.3267333602555649</v>
      </c>
      <c r="AE20">
        <f t="shared" si="18"/>
        <v>1.1207137727390002</v>
      </c>
      <c r="AF20">
        <f t="shared" si="19"/>
        <v>-42.185121711008783</v>
      </c>
      <c r="AG20">
        <f t="shared" si="20"/>
        <v>-33.957313718555078</v>
      </c>
      <c r="AH20">
        <f t="shared" si="21"/>
        <v>-2.4663711532058423</v>
      </c>
      <c r="AI20">
        <f t="shared" si="22"/>
        <v>219.09899841723032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53344.398175318725</v>
      </c>
      <c r="AO20">
        <f t="shared" si="26"/>
        <v>1800.04</v>
      </c>
      <c r="AP20">
        <f t="shared" si="27"/>
        <v>1517.4332999999999</v>
      </c>
      <c r="AQ20">
        <f t="shared" si="28"/>
        <v>0.84299976667185172</v>
      </c>
      <c r="AR20">
        <f t="shared" si="29"/>
        <v>0.16538954967667385</v>
      </c>
      <c r="AS20">
        <v>1690148428.0999999</v>
      </c>
      <c r="AT20">
        <v>400.012</v>
      </c>
      <c r="AU20">
        <v>411.315</v>
      </c>
      <c r="AV20">
        <v>22.3826</v>
      </c>
      <c r="AW20">
        <v>21.447700000000001</v>
      </c>
      <c r="AX20">
        <v>407.00700000000001</v>
      </c>
      <c r="AY20">
        <v>23.7483</v>
      </c>
      <c r="AZ20">
        <v>600.17200000000003</v>
      </c>
      <c r="BA20">
        <v>100.35899999999999</v>
      </c>
      <c r="BB20">
        <v>0.10012</v>
      </c>
      <c r="BC20">
        <v>25.7605</v>
      </c>
      <c r="BD20">
        <v>25.974900000000002</v>
      </c>
      <c r="BE20">
        <v>999.9</v>
      </c>
      <c r="BF20">
        <v>0</v>
      </c>
      <c r="BG20">
        <v>0</v>
      </c>
      <c r="BH20">
        <v>10011.200000000001</v>
      </c>
      <c r="BI20">
        <v>0</v>
      </c>
      <c r="BJ20">
        <v>1100.1099999999999</v>
      </c>
      <c r="BK20">
        <v>-11.3028</v>
      </c>
      <c r="BL20">
        <v>409.17</v>
      </c>
      <c r="BM20">
        <v>420.33</v>
      </c>
      <c r="BN20">
        <v>0.93498400000000004</v>
      </c>
      <c r="BO20">
        <v>411.315</v>
      </c>
      <c r="BP20">
        <v>21.447700000000001</v>
      </c>
      <c r="BQ20">
        <v>2.2463000000000002</v>
      </c>
      <c r="BR20">
        <v>2.1524700000000001</v>
      </c>
      <c r="BS20">
        <v>19.296399999999998</v>
      </c>
      <c r="BT20">
        <v>18.6129</v>
      </c>
      <c r="BU20">
        <v>1800.04</v>
      </c>
      <c r="BV20">
        <v>0.90000599999999997</v>
      </c>
      <c r="BW20">
        <v>9.9994200000000005E-2</v>
      </c>
      <c r="BX20">
        <v>0</v>
      </c>
      <c r="BY20">
        <v>2.2563</v>
      </c>
      <c r="BZ20">
        <v>0</v>
      </c>
      <c r="CA20">
        <v>17871</v>
      </c>
      <c r="CB20">
        <v>14600.7</v>
      </c>
      <c r="CC20">
        <v>40</v>
      </c>
      <c r="CD20">
        <v>39.436999999999998</v>
      </c>
      <c r="CE20">
        <v>40.061999999999998</v>
      </c>
      <c r="CF20">
        <v>32.936999999999998</v>
      </c>
      <c r="CG20">
        <v>38.25</v>
      </c>
      <c r="CH20">
        <v>1620.05</v>
      </c>
      <c r="CI20">
        <v>179.99</v>
      </c>
      <c r="CJ20">
        <v>0</v>
      </c>
      <c r="CK20">
        <v>1690148445.5</v>
      </c>
      <c r="CL20">
        <v>0</v>
      </c>
      <c r="CM20">
        <v>1690148173.5999999</v>
      </c>
      <c r="CN20" t="s">
        <v>350</v>
      </c>
      <c r="CO20">
        <v>1690148166.5999999</v>
      </c>
      <c r="CP20">
        <v>1690148173.5999999</v>
      </c>
      <c r="CQ20">
        <v>24</v>
      </c>
      <c r="CR20">
        <v>2.7E-2</v>
      </c>
      <c r="CS20">
        <v>3.4000000000000002E-2</v>
      </c>
      <c r="CT20">
        <v>-7.0309999999999997</v>
      </c>
      <c r="CU20">
        <v>-1.3660000000000001</v>
      </c>
      <c r="CV20">
        <v>411</v>
      </c>
      <c r="CW20">
        <v>22</v>
      </c>
      <c r="CX20">
        <v>0.12</v>
      </c>
      <c r="CY20">
        <v>0.13</v>
      </c>
      <c r="CZ20">
        <v>10.919817561453939</v>
      </c>
      <c r="DA20">
        <v>-0.19205969005536569</v>
      </c>
      <c r="DB20">
        <v>3.110303243285065E-2</v>
      </c>
      <c r="DC20">
        <v>1</v>
      </c>
      <c r="DD20">
        <v>411.29919999999998</v>
      </c>
      <c r="DE20">
        <v>-0.12846529080838009</v>
      </c>
      <c r="DF20">
        <v>2.6563320575564851E-2</v>
      </c>
      <c r="DG20">
        <v>-1</v>
      </c>
      <c r="DH20">
        <v>1799.980243902439</v>
      </c>
      <c r="DI20">
        <v>-0.18419357580800419</v>
      </c>
      <c r="DJ20">
        <v>0.1266739198691558</v>
      </c>
      <c r="DK20">
        <v>1</v>
      </c>
      <c r="DL20">
        <v>2</v>
      </c>
      <c r="DM20">
        <v>2</v>
      </c>
      <c r="DN20" t="s">
        <v>351</v>
      </c>
      <c r="DO20">
        <v>3.2083699999999999</v>
      </c>
      <c r="DP20">
        <v>2.7400199999999999</v>
      </c>
      <c r="DQ20">
        <v>9.4833399999999998E-2</v>
      </c>
      <c r="DR20">
        <v>9.5145300000000002E-2</v>
      </c>
      <c r="DS20">
        <v>0.113971</v>
      </c>
      <c r="DT20">
        <v>0.10466200000000001</v>
      </c>
      <c r="DU20">
        <v>27282.799999999999</v>
      </c>
      <c r="DV20">
        <v>30674.5</v>
      </c>
      <c r="DW20">
        <v>28371.7</v>
      </c>
      <c r="DX20">
        <v>32512.9</v>
      </c>
      <c r="DY20">
        <v>34927</v>
      </c>
      <c r="DZ20">
        <v>38848.9</v>
      </c>
      <c r="EA20">
        <v>41646.400000000001</v>
      </c>
      <c r="EB20">
        <v>46197.3</v>
      </c>
      <c r="EC20">
        <v>2.1897700000000002</v>
      </c>
      <c r="ED20">
        <v>1.74455</v>
      </c>
      <c r="EE20">
        <v>0.153333</v>
      </c>
      <c r="EF20">
        <v>0</v>
      </c>
      <c r="EG20">
        <v>23.457899999999999</v>
      </c>
      <c r="EH20">
        <v>999.9</v>
      </c>
      <c r="EI20">
        <v>48.9</v>
      </c>
      <c r="EJ20">
        <v>34.9</v>
      </c>
      <c r="EK20">
        <v>27.371600000000001</v>
      </c>
      <c r="EL20">
        <v>63.212899999999998</v>
      </c>
      <c r="EM20">
        <v>21.145800000000001</v>
      </c>
      <c r="EN20">
        <v>1</v>
      </c>
      <c r="EO20">
        <v>-0.15850900000000001</v>
      </c>
      <c r="EP20">
        <v>-1.11496</v>
      </c>
      <c r="EQ20">
        <v>20.225999999999999</v>
      </c>
      <c r="ER20">
        <v>5.2285199999999996</v>
      </c>
      <c r="ES20">
        <v>12.0099</v>
      </c>
      <c r="ET20">
        <v>4.9895500000000004</v>
      </c>
      <c r="EU20">
        <v>3.3050000000000002</v>
      </c>
      <c r="EV20">
        <v>8668.1</v>
      </c>
      <c r="EW20">
        <v>9999</v>
      </c>
      <c r="EX20">
        <v>555.9</v>
      </c>
      <c r="EY20">
        <v>93.4</v>
      </c>
      <c r="EZ20">
        <v>1.85303</v>
      </c>
      <c r="FA20">
        <v>1.8615699999999999</v>
      </c>
      <c r="FB20">
        <v>1.8609100000000001</v>
      </c>
      <c r="FC20">
        <v>1.8569899999999999</v>
      </c>
      <c r="FD20">
        <v>1.8612500000000001</v>
      </c>
      <c r="FE20">
        <v>1.8573</v>
      </c>
      <c r="FF20">
        <v>1.8595900000000001</v>
      </c>
      <c r="FG20">
        <v>1.86249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-6.9950000000000001</v>
      </c>
      <c r="FV20">
        <v>-1.3656999999999999</v>
      </c>
      <c r="FW20">
        <v>-5.5367488100296498</v>
      </c>
      <c r="FX20">
        <v>-4.0117494158234393E-3</v>
      </c>
      <c r="FY20">
        <v>1.087516141204025E-6</v>
      </c>
      <c r="FZ20">
        <v>-8.657206703991749E-11</v>
      </c>
      <c r="GA20">
        <v>-1.365704761904762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4.4000000000000004</v>
      </c>
      <c r="GJ20">
        <v>4.2</v>
      </c>
      <c r="GK20">
        <v>1.0412600000000001</v>
      </c>
      <c r="GL20">
        <v>2.4169900000000002</v>
      </c>
      <c r="GM20">
        <v>1.5942400000000001</v>
      </c>
      <c r="GN20">
        <v>2.3046899999999999</v>
      </c>
      <c r="GO20">
        <v>1.40015</v>
      </c>
      <c r="GP20">
        <v>2.4291999999999998</v>
      </c>
      <c r="GQ20">
        <v>36.599600000000002</v>
      </c>
      <c r="GR20">
        <v>14.692399999999999</v>
      </c>
      <c r="GS20">
        <v>18</v>
      </c>
      <c r="GT20">
        <v>639.39300000000003</v>
      </c>
      <c r="GU20">
        <v>377.39800000000002</v>
      </c>
      <c r="GV20">
        <v>25.463999999999999</v>
      </c>
      <c r="GW20">
        <v>25.209800000000001</v>
      </c>
      <c r="GX20">
        <v>29.9998</v>
      </c>
      <c r="GY20">
        <v>25.239699999999999</v>
      </c>
      <c r="GZ20">
        <v>25.221299999999999</v>
      </c>
      <c r="HA20">
        <v>20.914899999999999</v>
      </c>
      <c r="HB20">
        <v>15</v>
      </c>
      <c r="HC20">
        <v>-30</v>
      </c>
      <c r="HD20">
        <v>25.484500000000001</v>
      </c>
      <c r="HE20">
        <v>411.14400000000001</v>
      </c>
      <c r="HF20">
        <v>0</v>
      </c>
      <c r="HG20">
        <v>104.173</v>
      </c>
      <c r="HH20">
        <v>102.38500000000001</v>
      </c>
    </row>
    <row r="21" spans="1:216" x14ac:dyDescent="0.2">
      <c r="A21">
        <v>3</v>
      </c>
      <c r="B21">
        <v>1690148488.5999999</v>
      </c>
      <c r="C21">
        <v>121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1690148488.5999999</v>
      </c>
      <c r="M21">
        <f t="shared" si="0"/>
        <v>9.5256367920403386E-4</v>
      </c>
      <c r="N21">
        <f t="shared" si="1"/>
        <v>0.95256367920403384</v>
      </c>
      <c r="O21">
        <f t="shared" si="2"/>
        <v>10.821467415787682</v>
      </c>
      <c r="P21">
        <f t="shared" si="3"/>
        <v>400.07900000000001</v>
      </c>
      <c r="Q21">
        <f t="shared" si="4"/>
        <v>183.9036180539743</v>
      </c>
      <c r="R21">
        <f t="shared" si="5"/>
        <v>18.47473542447382</v>
      </c>
      <c r="S21">
        <f t="shared" si="6"/>
        <v>40.191453284615399</v>
      </c>
      <c r="T21">
        <f t="shared" si="7"/>
        <v>8.325812344103975E-2</v>
      </c>
      <c r="U21">
        <f t="shared" si="8"/>
        <v>2.9400161164631946</v>
      </c>
      <c r="V21">
        <f t="shared" si="9"/>
        <v>8.1970111834609741E-2</v>
      </c>
      <c r="W21">
        <f t="shared" si="10"/>
        <v>5.1345382769724265E-2</v>
      </c>
      <c r="X21">
        <f t="shared" si="11"/>
        <v>248.107923</v>
      </c>
      <c r="Y21">
        <f t="shared" si="12"/>
        <v>27.196415223048295</v>
      </c>
      <c r="Z21">
        <f t="shared" si="13"/>
        <v>25.999199999999998</v>
      </c>
      <c r="AA21">
        <f t="shared" si="14"/>
        <v>3.374098709316816</v>
      </c>
      <c r="AB21">
        <f t="shared" si="15"/>
        <v>66.426195729059714</v>
      </c>
      <c r="AC21">
        <f t="shared" si="16"/>
        <v>2.2392968082088198</v>
      </c>
      <c r="AD21">
        <f t="shared" si="17"/>
        <v>3.3711050040295873</v>
      </c>
      <c r="AE21">
        <f t="shared" si="18"/>
        <v>1.1348019011079962</v>
      </c>
      <c r="AF21">
        <f t="shared" si="19"/>
        <v>-42.008058252897897</v>
      </c>
      <c r="AG21">
        <f t="shared" si="20"/>
        <v>-2.3775322330609834</v>
      </c>
      <c r="AH21">
        <f t="shared" si="21"/>
        <v>-0.1727687964966248</v>
      </c>
      <c r="AI21">
        <f t="shared" si="22"/>
        <v>203.54956371754449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53368.80241016113</v>
      </c>
      <c r="AO21">
        <f t="shared" si="26"/>
        <v>1500.14</v>
      </c>
      <c r="AP21">
        <f t="shared" si="27"/>
        <v>1264.6179</v>
      </c>
      <c r="AQ21">
        <f t="shared" si="28"/>
        <v>0.84299992000746593</v>
      </c>
      <c r="AR21">
        <f t="shared" si="29"/>
        <v>0.16538984561440931</v>
      </c>
      <c r="AS21">
        <v>1690148488.5999999</v>
      </c>
      <c r="AT21">
        <v>400.07900000000001</v>
      </c>
      <c r="AU21">
        <v>411.28</v>
      </c>
      <c r="AV21">
        <v>22.290700000000001</v>
      </c>
      <c r="AW21">
        <v>21.359500000000001</v>
      </c>
      <c r="AX21">
        <v>407.07400000000001</v>
      </c>
      <c r="AY21">
        <v>23.656400000000001</v>
      </c>
      <c r="AZ21">
        <v>600.08399999999995</v>
      </c>
      <c r="BA21">
        <v>100.35899999999999</v>
      </c>
      <c r="BB21">
        <v>9.9792599999999995E-2</v>
      </c>
      <c r="BC21">
        <v>25.984200000000001</v>
      </c>
      <c r="BD21">
        <v>25.999199999999998</v>
      </c>
      <c r="BE21">
        <v>999.9</v>
      </c>
      <c r="BF21">
        <v>0</v>
      </c>
      <c r="BG21">
        <v>0</v>
      </c>
      <c r="BH21">
        <v>10023.799999999999</v>
      </c>
      <c r="BI21">
        <v>0</v>
      </c>
      <c r="BJ21">
        <v>707.84900000000005</v>
      </c>
      <c r="BK21">
        <v>-11.201000000000001</v>
      </c>
      <c r="BL21">
        <v>409.2</v>
      </c>
      <c r="BM21">
        <v>420.25700000000001</v>
      </c>
      <c r="BN21">
        <v>0.931145</v>
      </c>
      <c r="BO21">
        <v>411.28</v>
      </c>
      <c r="BP21">
        <v>21.359500000000001</v>
      </c>
      <c r="BQ21">
        <v>2.23706</v>
      </c>
      <c r="BR21">
        <v>2.1436099999999998</v>
      </c>
      <c r="BS21">
        <v>19.2302</v>
      </c>
      <c r="BT21">
        <v>18.547000000000001</v>
      </c>
      <c r="BU21">
        <v>1500.14</v>
      </c>
      <c r="BV21">
        <v>0.900003</v>
      </c>
      <c r="BW21">
        <v>9.9996799999999997E-2</v>
      </c>
      <c r="BX21">
        <v>0</v>
      </c>
      <c r="BY21">
        <v>2.1991000000000001</v>
      </c>
      <c r="BZ21">
        <v>0</v>
      </c>
      <c r="CA21">
        <v>14077.6</v>
      </c>
      <c r="CB21">
        <v>12168.1</v>
      </c>
      <c r="CC21">
        <v>40.125</v>
      </c>
      <c r="CD21">
        <v>39.686999999999998</v>
      </c>
      <c r="CE21">
        <v>40.311999999999998</v>
      </c>
      <c r="CF21">
        <v>33.375</v>
      </c>
      <c r="CG21">
        <v>38.5</v>
      </c>
      <c r="CH21">
        <v>1350.13</v>
      </c>
      <c r="CI21">
        <v>150.01</v>
      </c>
      <c r="CJ21">
        <v>0</v>
      </c>
      <c r="CK21">
        <v>1690148506.0999999</v>
      </c>
      <c r="CL21">
        <v>0</v>
      </c>
      <c r="CM21">
        <v>1690148173.5999999</v>
      </c>
      <c r="CN21" t="s">
        <v>350</v>
      </c>
      <c r="CO21">
        <v>1690148166.5999999</v>
      </c>
      <c r="CP21">
        <v>1690148173.5999999</v>
      </c>
      <c r="CQ21">
        <v>24</v>
      </c>
      <c r="CR21">
        <v>2.7E-2</v>
      </c>
      <c r="CS21">
        <v>3.4000000000000002E-2</v>
      </c>
      <c r="CT21">
        <v>-7.0309999999999997</v>
      </c>
      <c r="CU21">
        <v>-1.3660000000000001</v>
      </c>
      <c r="CV21">
        <v>411</v>
      </c>
      <c r="CW21">
        <v>22</v>
      </c>
      <c r="CX21">
        <v>0.12</v>
      </c>
      <c r="CY21">
        <v>0.13</v>
      </c>
      <c r="CZ21">
        <v>10.903785258712089</v>
      </c>
      <c r="DA21">
        <v>0.10672182710769269</v>
      </c>
      <c r="DB21">
        <v>3.2253304079988013E-2</v>
      </c>
      <c r="DC21">
        <v>1</v>
      </c>
      <c r="DD21">
        <v>411.25709756097558</v>
      </c>
      <c r="DE21">
        <v>0.19197909407676669</v>
      </c>
      <c r="DF21">
        <v>2.551212516895917E-2</v>
      </c>
      <c r="DG21">
        <v>-1</v>
      </c>
      <c r="DH21">
        <v>1499.98</v>
      </c>
      <c r="DI21">
        <v>0.2444216551652417</v>
      </c>
      <c r="DJ21">
        <v>0.1090759413235047</v>
      </c>
      <c r="DK21">
        <v>1</v>
      </c>
      <c r="DL21">
        <v>2</v>
      </c>
      <c r="DM21">
        <v>2</v>
      </c>
      <c r="DN21" t="s">
        <v>351</v>
      </c>
      <c r="DO21">
        <v>3.2082600000000001</v>
      </c>
      <c r="DP21">
        <v>2.7398099999999999</v>
      </c>
      <c r="DQ21">
        <v>9.4861000000000001E-2</v>
      </c>
      <c r="DR21">
        <v>9.5156099999999993E-2</v>
      </c>
      <c r="DS21">
        <v>0.113679</v>
      </c>
      <c r="DT21">
        <v>0.104378</v>
      </c>
      <c r="DU21">
        <v>27283.9</v>
      </c>
      <c r="DV21">
        <v>30675.3</v>
      </c>
      <c r="DW21">
        <v>28373.4</v>
      </c>
      <c r="DX21">
        <v>32513.9</v>
      </c>
      <c r="DY21">
        <v>34940.9</v>
      </c>
      <c r="DZ21">
        <v>38862.400000000001</v>
      </c>
      <c r="EA21">
        <v>41649</v>
      </c>
      <c r="EB21">
        <v>46198.6</v>
      </c>
      <c r="EC21">
        <v>2.1903700000000002</v>
      </c>
      <c r="ED21">
        <v>1.7456799999999999</v>
      </c>
      <c r="EE21">
        <v>0.15243899999999999</v>
      </c>
      <c r="EF21">
        <v>0</v>
      </c>
      <c r="EG21">
        <v>23.497</v>
      </c>
      <c r="EH21">
        <v>999.9</v>
      </c>
      <c r="EI21">
        <v>48.8</v>
      </c>
      <c r="EJ21">
        <v>34.9</v>
      </c>
      <c r="EK21">
        <v>27.318300000000001</v>
      </c>
      <c r="EL21">
        <v>62.762900000000002</v>
      </c>
      <c r="EM21">
        <v>21.1538</v>
      </c>
      <c r="EN21">
        <v>1</v>
      </c>
      <c r="EO21">
        <v>-0.16164899999999999</v>
      </c>
      <c r="EP21">
        <v>-1.6667700000000001</v>
      </c>
      <c r="EQ21">
        <v>20.223500000000001</v>
      </c>
      <c r="ER21">
        <v>5.2267200000000003</v>
      </c>
      <c r="ES21">
        <v>12.0099</v>
      </c>
      <c r="ET21">
        <v>4.9892500000000002</v>
      </c>
      <c r="EU21">
        <v>3.3047</v>
      </c>
      <c r="EV21">
        <v>8669.4</v>
      </c>
      <c r="EW21">
        <v>9999</v>
      </c>
      <c r="EX21">
        <v>555.9</v>
      </c>
      <c r="EY21">
        <v>93.4</v>
      </c>
      <c r="EZ21">
        <v>1.85303</v>
      </c>
      <c r="FA21">
        <v>1.8615699999999999</v>
      </c>
      <c r="FB21">
        <v>1.86093</v>
      </c>
      <c r="FC21">
        <v>1.8569899999999999</v>
      </c>
      <c r="FD21">
        <v>1.86127</v>
      </c>
      <c r="FE21">
        <v>1.8573</v>
      </c>
      <c r="FF21">
        <v>1.8595900000000001</v>
      </c>
      <c r="FG21">
        <v>1.86249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-6.9950000000000001</v>
      </c>
      <c r="FV21">
        <v>-1.3656999999999999</v>
      </c>
      <c r="FW21">
        <v>-5.5367488100296498</v>
      </c>
      <c r="FX21">
        <v>-4.0117494158234393E-3</v>
      </c>
      <c r="FY21">
        <v>1.087516141204025E-6</v>
      </c>
      <c r="FZ21">
        <v>-8.657206703991749E-11</v>
      </c>
      <c r="GA21">
        <v>-1.365704761904762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5.4</v>
      </c>
      <c r="GJ21">
        <v>5.2</v>
      </c>
      <c r="GK21">
        <v>1.0412600000000001</v>
      </c>
      <c r="GL21">
        <v>2.4169900000000002</v>
      </c>
      <c r="GM21">
        <v>1.5942400000000001</v>
      </c>
      <c r="GN21">
        <v>2.3034699999999999</v>
      </c>
      <c r="GO21">
        <v>1.40015</v>
      </c>
      <c r="GP21">
        <v>2.34375</v>
      </c>
      <c r="GQ21">
        <v>36.481400000000001</v>
      </c>
      <c r="GR21">
        <v>14.674899999999999</v>
      </c>
      <c r="GS21">
        <v>18</v>
      </c>
      <c r="GT21">
        <v>639.03</v>
      </c>
      <c r="GU21">
        <v>377.49200000000002</v>
      </c>
      <c r="GV21">
        <v>26.430399999999999</v>
      </c>
      <c r="GW21">
        <v>25.1523</v>
      </c>
      <c r="GX21">
        <v>29.9999</v>
      </c>
      <c r="GY21">
        <v>25.170300000000001</v>
      </c>
      <c r="GZ21">
        <v>25.146699999999999</v>
      </c>
      <c r="HA21">
        <v>20.914999999999999</v>
      </c>
      <c r="HB21">
        <v>15</v>
      </c>
      <c r="HC21">
        <v>-30</v>
      </c>
      <c r="HD21">
        <v>26.4207</v>
      </c>
      <c r="HE21">
        <v>411.33600000000001</v>
      </c>
      <c r="HF21">
        <v>0</v>
      </c>
      <c r="HG21">
        <v>104.18</v>
      </c>
      <c r="HH21">
        <v>102.38800000000001</v>
      </c>
    </row>
    <row r="22" spans="1:216" x14ac:dyDescent="0.2">
      <c r="A22">
        <v>4</v>
      </c>
      <c r="B22">
        <v>1690148549.0999999</v>
      </c>
      <c r="C22">
        <v>181.5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1690148549.0999999</v>
      </c>
      <c r="M22">
        <f t="shared" si="0"/>
        <v>9.2589157684970893E-4</v>
      </c>
      <c r="N22">
        <f t="shared" si="1"/>
        <v>0.92589157684970891</v>
      </c>
      <c r="O22">
        <f t="shared" si="2"/>
        <v>10.857699361782505</v>
      </c>
      <c r="P22">
        <f t="shared" si="3"/>
        <v>399.971</v>
      </c>
      <c r="Q22">
        <f t="shared" si="4"/>
        <v>178.7824898592286</v>
      </c>
      <c r="R22">
        <f t="shared" si="5"/>
        <v>17.959530299547481</v>
      </c>
      <c r="S22">
        <f t="shared" si="6"/>
        <v>40.178942015498002</v>
      </c>
      <c r="T22">
        <f t="shared" si="7"/>
        <v>8.1541437794391408E-2</v>
      </c>
      <c r="U22">
        <f t="shared" si="8"/>
        <v>2.9348914583538681</v>
      </c>
      <c r="V22">
        <f t="shared" si="9"/>
        <v>8.0303445511773347E-2</v>
      </c>
      <c r="W22">
        <f t="shared" si="10"/>
        <v>5.02993163856853E-2</v>
      </c>
      <c r="X22">
        <f t="shared" si="11"/>
        <v>206.76521100000002</v>
      </c>
      <c r="Y22">
        <f t="shared" si="12"/>
        <v>27.056893693739855</v>
      </c>
      <c r="Z22">
        <f t="shared" si="13"/>
        <v>25.884</v>
      </c>
      <c r="AA22">
        <f t="shared" si="14"/>
        <v>3.3511664948232873</v>
      </c>
      <c r="AB22">
        <f t="shared" si="15"/>
        <v>65.633789012155006</v>
      </c>
      <c r="AC22">
        <f t="shared" si="16"/>
        <v>2.2250802771638001</v>
      </c>
      <c r="AD22">
        <f t="shared" si="17"/>
        <v>3.3901444829761815</v>
      </c>
      <c r="AE22">
        <f t="shared" si="18"/>
        <v>1.1260862176594872</v>
      </c>
      <c r="AF22">
        <f t="shared" si="19"/>
        <v>-40.831818539072167</v>
      </c>
      <c r="AG22">
        <f t="shared" si="20"/>
        <v>30.917334666361892</v>
      </c>
      <c r="AH22">
        <f t="shared" si="21"/>
        <v>2.2503759496714966</v>
      </c>
      <c r="AI22">
        <f t="shared" si="22"/>
        <v>199.10110307696124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53202.69686063697</v>
      </c>
      <c r="AO22">
        <f t="shared" si="26"/>
        <v>1250.17</v>
      </c>
      <c r="AP22">
        <f t="shared" si="27"/>
        <v>1053.8931</v>
      </c>
      <c r="AQ22">
        <f t="shared" si="28"/>
        <v>0.8429998320228449</v>
      </c>
      <c r="AR22">
        <f t="shared" si="29"/>
        <v>0.16538967580409064</v>
      </c>
      <c r="AS22">
        <v>1690148549.0999999</v>
      </c>
      <c r="AT22">
        <v>399.971</v>
      </c>
      <c r="AU22">
        <v>411.19799999999998</v>
      </c>
      <c r="AV22">
        <v>22.150099999999998</v>
      </c>
      <c r="AW22">
        <v>21.244800000000001</v>
      </c>
      <c r="AX22">
        <v>406.96600000000001</v>
      </c>
      <c r="AY22">
        <v>23.515799999999999</v>
      </c>
      <c r="AZ22">
        <v>600.05499999999995</v>
      </c>
      <c r="BA22">
        <v>100.355</v>
      </c>
      <c r="BB22">
        <v>9.9638000000000004E-2</v>
      </c>
      <c r="BC22">
        <v>26.0794</v>
      </c>
      <c r="BD22">
        <v>25.884</v>
      </c>
      <c r="BE22">
        <v>999.9</v>
      </c>
      <c r="BF22">
        <v>0</v>
      </c>
      <c r="BG22">
        <v>0</v>
      </c>
      <c r="BH22">
        <v>9995</v>
      </c>
      <c r="BI22">
        <v>0</v>
      </c>
      <c r="BJ22">
        <v>740.91099999999994</v>
      </c>
      <c r="BK22">
        <v>-11.226699999999999</v>
      </c>
      <c r="BL22">
        <v>409.03100000000001</v>
      </c>
      <c r="BM22">
        <v>420.12299999999999</v>
      </c>
      <c r="BN22">
        <v>0.90535900000000002</v>
      </c>
      <c r="BO22">
        <v>411.19799999999998</v>
      </c>
      <c r="BP22">
        <v>21.244800000000001</v>
      </c>
      <c r="BQ22">
        <v>2.22289</v>
      </c>
      <c r="BR22">
        <v>2.1320299999999999</v>
      </c>
      <c r="BS22">
        <v>19.1282</v>
      </c>
      <c r="BT22">
        <v>18.4605</v>
      </c>
      <c r="BU22">
        <v>1250.17</v>
      </c>
      <c r="BV22">
        <v>0.90000400000000003</v>
      </c>
      <c r="BW22">
        <v>9.9995899999999999E-2</v>
      </c>
      <c r="BX22">
        <v>0</v>
      </c>
      <c r="BY22">
        <v>2.3424</v>
      </c>
      <c r="BZ22">
        <v>0</v>
      </c>
      <c r="CA22">
        <v>12927.6</v>
      </c>
      <c r="CB22">
        <v>10140.6</v>
      </c>
      <c r="CC22">
        <v>40.125</v>
      </c>
      <c r="CD22">
        <v>40</v>
      </c>
      <c r="CE22">
        <v>40.436999999999998</v>
      </c>
      <c r="CF22">
        <v>34.186999999999998</v>
      </c>
      <c r="CG22">
        <v>38.75</v>
      </c>
      <c r="CH22">
        <v>1125.1600000000001</v>
      </c>
      <c r="CI22">
        <v>125.01</v>
      </c>
      <c r="CJ22">
        <v>0</v>
      </c>
      <c r="CK22">
        <v>1690148566.7</v>
      </c>
      <c r="CL22">
        <v>0</v>
      </c>
      <c r="CM22">
        <v>1690148173.5999999</v>
      </c>
      <c r="CN22" t="s">
        <v>350</v>
      </c>
      <c r="CO22">
        <v>1690148166.5999999</v>
      </c>
      <c r="CP22">
        <v>1690148173.5999999</v>
      </c>
      <c r="CQ22">
        <v>24</v>
      </c>
      <c r="CR22">
        <v>2.7E-2</v>
      </c>
      <c r="CS22">
        <v>3.4000000000000002E-2</v>
      </c>
      <c r="CT22">
        <v>-7.0309999999999997</v>
      </c>
      <c r="CU22">
        <v>-1.3660000000000001</v>
      </c>
      <c r="CV22">
        <v>411</v>
      </c>
      <c r="CW22">
        <v>22</v>
      </c>
      <c r="CX22">
        <v>0.12</v>
      </c>
      <c r="CY22">
        <v>0.13</v>
      </c>
      <c r="CZ22">
        <v>10.81055744784161</v>
      </c>
      <c r="DA22">
        <v>-0.32394438087035338</v>
      </c>
      <c r="DB22">
        <v>7.9312412445023711E-2</v>
      </c>
      <c r="DC22">
        <v>1</v>
      </c>
      <c r="DD22">
        <v>411.17987804878049</v>
      </c>
      <c r="DE22">
        <v>-0.32088501742171288</v>
      </c>
      <c r="DF22">
        <v>5.9610604361049459E-2</v>
      </c>
      <c r="DG22">
        <v>-1</v>
      </c>
      <c r="DH22">
        <v>1250.0150000000001</v>
      </c>
      <c r="DI22">
        <v>-0.2019506823399432</v>
      </c>
      <c r="DJ22">
        <v>0.13685759021698879</v>
      </c>
      <c r="DK22">
        <v>1</v>
      </c>
      <c r="DL22">
        <v>2</v>
      </c>
      <c r="DM22">
        <v>2</v>
      </c>
      <c r="DN22" t="s">
        <v>351</v>
      </c>
      <c r="DO22">
        <v>3.20831</v>
      </c>
      <c r="DP22">
        <v>2.7393999999999998</v>
      </c>
      <c r="DQ22">
        <v>9.4856399999999993E-2</v>
      </c>
      <c r="DR22">
        <v>9.5157400000000003E-2</v>
      </c>
      <c r="DS22">
        <v>0.11322</v>
      </c>
      <c r="DT22">
        <v>0.104001</v>
      </c>
      <c r="DU22">
        <v>27286.1</v>
      </c>
      <c r="DV22">
        <v>30678.400000000001</v>
      </c>
      <c r="DW22">
        <v>28375.3</v>
      </c>
      <c r="DX22">
        <v>32517</v>
      </c>
      <c r="DY22">
        <v>34961.599999999999</v>
      </c>
      <c r="DZ22">
        <v>38882.1</v>
      </c>
      <c r="EA22">
        <v>41651.9</v>
      </c>
      <c r="EB22">
        <v>46202.5</v>
      </c>
      <c r="EC22">
        <v>2.1915</v>
      </c>
      <c r="ED22">
        <v>1.7463500000000001</v>
      </c>
      <c r="EE22">
        <v>0.14863899999999999</v>
      </c>
      <c r="EF22">
        <v>0</v>
      </c>
      <c r="EG22">
        <v>23.4438</v>
      </c>
      <c r="EH22">
        <v>999.9</v>
      </c>
      <c r="EI22">
        <v>48.8</v>
      </c>
      <c r="EJ22">
        <v>34.799999999999997</v>
      </c>
      <c r="EK22">
        <v>27.165400000000002</v>
      </c>
      <c r="EL22">
        <v>62.962899999999998</v>
      </c>
      <c r="EM22">
        <v>21.350200000000001</v>
      </c>
      <c r="EN22">
        <v>1</v>
      </c>
      <c r="EO22">
        <v>-0.167292</v>
      </c>
      <c r="EP22">
        <v>-2.04474</v>
      </c>
      <c r="EQ22">
        <v>20.221599999999999</v>
      </c>
      <c r="ER22">
        <v>5.2241799999999996</v>
      </c>
      <c r="ES22">
        <v>12.0099</v>
      </c>
      <c r="ET22">
        <v>4.9897999999999998</v>
      </c>
      <c r="EU22">
        <v>3.3050000000000002</v>
      </c>
      <c r="EV22">
        <v>8670.7999999999993</v>
      </c>
      <c r="EW22">
        <v>9999</v>
      </c>
      <c r="EX22">
        <v>555.9</v>
      </c>
      <c r="EY22">
        <v>93.4</v>
      </c>
      <c r="EZ22">
        <v>1.85303</v>
      </c>
      <c r="FA22">
        <v>1.8615699999999999</v>
      </c>
      <c r="FB22">
        <v>1.86093</v>
      </c>
      <c r="FC22">
        <v>1.8569899999999999</v>
      </c>
      <c r="FD22">
        <v>1.8612500000000001</v>
      </c>
      <c r="FE22">
        <v>1.8573</v>
      </c>
      <c r="FF22">
        <v>1.8595900000000001</v>
      </c>
      <c r="FG22">
        <v>1.86249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-6.9950000000000001</v>
      </c>
      <c r="FV22">
        <v>-1.3656999999999999</v>
      </c>
      <c r="FW22">
        <v>-5.5367488100296498</v>
      </c>
      <c r="FX22">
        <v>-4.0117494158234393E-3</v>
      </c>
      <c r="FY22">
        <v>1.087516141204025E-6</v>
      </c>
      <c r="FZ22">
        <v>-8.657206703991749E-11</v>
      </c>
      <c r="GA22">
        <v>-1.365704761904762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6.4</v>
      </c>
      <c r="GJ22">
        <v>6.3</v>
      </c>
      <c r="GK22">
        <v>1.0424800000000001</v>
      </c>
      <c r="GL22">
        <v>2.4206500000000002</v>
      </c>
      <c r="GM22">
        <v>1.5942400000000001</v>
      </c>
      <c r="GN22">
        <v>2.3034699999999999</v>
      </c>
      <c r="GO22">
        <v>1.40015</v>
      </c>
      <c r="GP22">
        <v>2.3083499999999999</v>
      </c>
      <c r="GQ22">
        <v>36.387099999999997</v>
      </c>
      <c r="GR22">
        <v>14.657400000000001</v>
      </c>
      <c r="GS22">
        <v>18</v>
      </c>
      <c r="GT22">
        <v>638.96600000000001</v>
      </c>
      <c r="GU22">
        <v>377.27300000000002</v>
      </c>
      <c r="GV22">
        <v>26.697299999999998</v>
      </c>
      <c r="GW22">
        <v>25.079699999999999</v>
      </c>
      <c r="GX22">
        <v>29.999700000000001</v>
      </c>
      <c r="GY22">
        <v>25.0916</v>
      </c>
      <c r="GZ22">
        <v>25.0641</v>
      </c>
      <c r="HA22">
        <v>20.917400000000001</v>
      </c>
      <c r="HB22">
        <v>15</v>
      </c>
      <c r="HC22">
        <v>-30</v>
      </c>
      <c r="HD22">
        <v>26.763300000000001</v>
      </c>
      <c r="HE22">
        <v>411.11700000000002</v>
      </c>
      <c r="HF22">
        <v>0</v>
      </c>
      <c r="HG22">
        <v>104.187</v>
      </c>
      <c r="HH22">
        <v>102.39700000000001</v>
      </c>
    </row>
    <row r="23" spans="1:216" x14ac:dyDescent="0.2">
      <c r="A23">
        <v>5</v>
      </c>
      <c r="B23">
        <v>1690148609.5999999</v>
      </c>
      <c r="C23">
        <v>242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1690148609.5999999</v>
      </c>
      <c r="M23">
        <f t="shared" si="0"/>
        <v>9.2738134129963484E-4</v>
      </c>
      <c r="N23">
        <f t="shared" si="1"/>
        <v>0.92738134129963479</v>
      </c>
      <c r="O23">
        <f t="shared" si="2"/>
        <v>10.705147250414099</v>
      </c>
      <c r="P23">
        <f t="shared" si="3"/>
        <v>399.92500000000001</v>
      </c>
      <c r="Q23">
        <f t="shared" si="4"/>
        <v>176.6785053529056</v>
      </c>
      <c r="R23">
        <f t="shared" si="5"/>
        <v>17.748519467335623</v>
      </c>
      <c r="S23">
        <f t="shared" si="6"/>
        <v>40.17510015605</v>
      </c>
      <c r="T23">
        <f t="shared" si="7"/>
        <v>7.9654857437989057E-2</v>
      </c>
      <c r="U23">
        <f t="shared" si="8"/>
        <v>2.9320525506464081</v>
      </c>
      <c r="V23">
        <f t="shared" si="9"/>
        <v>7.8471914410542992E-2</v>
      </c>
      <c r="W23">
        <f t="shared" si="10"/>
        <v>4.914976575043406E-2</v>
      </c>
      <c r="X23">
        <f t="shared" si="11"/>
        <v>165.38496377918935</v>
      </c>
      <c r="Y23">
        <f t="shared" si="12"/>
        <v>27.061078290570062</v>
      </c>
      <c r="Z23">
        <f t="shared" si="13"/>
        <v>25.956900000000001</v>
      </c>
      <c r="AA23">
        <f t="shared" si="14"/>
        <v>3.3656624134305835</v>
      </c>
      <c r="AB23">
        <f t="shared" si="15"/>
        <v>64.282804464017374</v>
      </c>
      <c r="AC23">
        <f t="shared" si="16"/>
        <v>2.2114211472281999</v>
      </c>
      <c r="AD23">
        <f t="shared" si="17"/>
        <v>3.4401441655614979</v>
      </c>
      <c r="AE23">
        <f t="shared" si="18"/>
        <v>1.1542412662023835</v>
      </c>
      <c r="AF23">
        <f t="shared" si="19"/>
        <v>-40.897517151313899</v>
      </c>
      <c r="AG23">
        <f t="shared" si="20"/>
        <v>58.534364175999372</v>
      </c>
      <c r="AH23">
        <f t="shared" si="21"/>
        <v>4.2715247408077559</v>
      </c>
      <c r="AI23">
        <f t="shared" si="22"/>
        <v>187.29333554468258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53076.257902192046</v>
      </c>
      <c r="AO23">
        <f t="shared" si="26"/>
        <v>999.97199999999998</v>
      </c>
      <c r="AP23">
        <f t="shared" si="27"/>
        <v>842.97618599958003</v>
      </c>
      <c r="AQ23">
        <f t="shared" si="28"/>
        <v>0.84299978999369984</v>
      </c>
      <c r="AR23">
        <f t="shared" si="29"/>
        <v>0.16538959468784062</v>
      </c>
      <c r="AS23">
        <v>1690148609.5999999</v>
      </c>
      <c r="AT23">
        <v>399.92500000000001</v>
      </c>
      <c r="AU23">
        <v>410.99900000000002</v>
      </c>
      <c r="AV23">
        <v>22.0137</v>
      </c>
      <c r="AW23">
        <v>21.1069</v>
      </c>
      <c r="AX23">
        <v>406.92</v>
      </c>
      <c r="AY23">
        <v>23.3794</v>
      </c>
      <c r="AZ23">
        <v>600.11</v>
      </c>
      <c r="BA23">
        <v>100.35599999999999</v>
      </c>
      <c r="BB23">
        <v>0.10058599999999999</v>
      </c>
      <c r="BC23">
        <v>26.327200000000001</v>
      </c>
      <c r="BD23">
        <v>25.956900000000001</v>
      </c>
      <c r="BE23">
        <v>999.9</v>
      </c>
      <c r="BF23">
        <v>0</v>
      </c>
      <c r="BG23">
        <v>0</v>
      </c>
      <c r="BH23">
        <v>9978.75</v>
      </c>
      <c r="BI23">
        <v>0</v>
      </c>
      <c r="BJ23">
        <v>818.95600000000002</v>
      </c>
      <c r="BK23">
        <v>-11.0748</v>
      </c>
      <c r="BL23">
        <v>408.92700000000002</v>
      </c>
      <c r="BM23">
        <v>419.86099999999999</v>
      </c>
      <c r="BN23">
        <v>0.90679399999999999</v>
      </c>
      <c r="BO23">
        <v>410.99900000000002</v>
      </c>
      <c r="BP23">
        <v>21.1069</v>
      </c>
      <c r="BQ23">
        <v>2.2092000000000001</v>
      </c>
      <c r="BR23">
        <v>2.1181999999999999</v>
      </c>
      <c r="BS23">
        <v>19.029199999999999</v>
      </c>
      <c r="BT23">
        <v>18.3567</v>
      </c>
      <c r="BU23">
        <v>999.97199999999998</v>
      </c>
      <c r="BV23">
        <v>0.90000599999999997</v>
      </c>
      <c r="BW23">
        <v>9.9994200000000005E-2</v>
      </c>
      <c r="BX23">
        <v>0</v>
      </c>
      <c r="BY23">
        <v>2.6229</v>
      </c>
      <c r="BZ23">
        <v>0</v>
      </c>
      <c r="CA23">
        <v>11970.2</v>
      </c>
      <c r="CB23">
        <v>8111.09</v>
      </c>
      <c r="CC23">
        <v>39.686999999999998</v>
      </c>
      <c r="CD23">
        <v>40.186999999999998</v>
      </c>
      <c r="CE23">
        <v>40.186999999999998</v>
      </c>
      <c r="CF23">
        <v>34.561999999999998</v>
      </c>
      <c r="CG23">
        <v>38.686999999999998</v>
      </c>
      <c r="CH23">
        <v>899.98</v>
      </c>
      <c r="CI23">
        <v>99.99</v>
      </c>
      <c r="CJ23">
        <v>0</v>
      </c>
      <c r="CK23">
        <v>1690148627.3</v>
      </c>
      <c r="CL23">
        <v>0</v>
      </c>
      <c r="CM23">
        <v>1690148173.5999999</v>
      </c>
      <c r="CN23" t="s">
        <v>350</v>
      </c>
      <c r="CO23">
        <v>1690148166.5999999</v>
      </c>
      <c r="CP23">
        <v>1690148173.5999999</v>
      </c>
      <c r="CQ23">
        <v>24</v>
      </c>
      <c r="CR23">
        <v>2.7E-2</v>
      </c>
      <c r="CS23">
        <v>3.4000000000000002E-2</v>
      </c>
      <c r="CT23">
        <v>-7.0309999999999997</v>
      </c>
      <c r="CU23">
        <v>-1.3660000000000001</v>
      </c>
      <c r="CV23">
        <v>411</v>
      </c>
      <c r="CW23">
        <v>22</v>
      </c>
      <c r="CX23">
        <v>0.12</v>
      </c>
      <c r="CY23">
        <v>0.13</v>
      </c>
      <c r="CZ23">
        <v>10.68660216092146</v>
      </c>
      <c r="DA23">
        <v>-0.33202200313226388</v>
      </c>
      <c r="DB23">
        <v>5.7183346276832692E-2</v>
      </c>
      <c r="DC23">
        <v>1</v>
      </c>
      <c r="DD23">
        <v>411.06597500000009</v>
      </c>
      <c r="DE23">
        <v>-0.209572232646693</v>
      </c>
      <c r="DF23">
        <v>6.0232253610505673E-2</v>
      </c>
      <c r="DG23">
        <v>-1</v>
      </c>
      <c r="DH23">
        <v>1000.008073170732</v>
      </c>
      <c r="DI23">
        <v>0.21538029955629151</v>
      </c>
      <c r="DJ23">
        <v>0.1436405388535591</v>
      </c>
      <c r="DK23">
        <v>1</v>
      </c>
      <c r="DL23">
        <v>2</v>
      </c>
      <c r="DM23">
        <v>2</v>
      </c>
      <c r="DN23" t="s">
        <v>351</v>
      </c>
      <c r="DO23">
        <v>3.2085699999999999</v>
      </c>
      <c r="DP23">
        <v>2.7402099999999998</v>
      </c>
      <c r="DQ23">
        <v>9.4869899999999993E-2</v>
      </c>
      <c r="DR23">
        <v>9.5144900000000004E-2</v>
      </c>
      <c r="DS23">
        <v>0.11278199999999999</v>
      </c>
      <c r="DT23">
        <v>0.10355</v>
      </c>
      <c r="DU23">
        <v>27289.5</v>
      </c>
      <c r="DV23">
        <v>30682.5</v>
      </c>
      <c r="DW23">
        <v>28378.9</v>
      </c>
      <c r="DX23">
        <v>32520.5</v>
      </c>
      <c r="DY23">
        <v>34983.800000000003</v>
      </c>
      <c r="DZ23">
        <v>38906</v>
      </c>
      <c r="EA23">
        <v>41657.599999999999</v>
      </c>
      <c r="EB23">
        <v>46207.4</v>
      </c>
      <c r="EC23">
        <v>2.1928000000000001</v>
      </c>
      <c r="ED23">
        <v>1.7477799999999999</v>
      </c>
      <c r="EE23">
        <v>0.15707699999999999</v>
      </c>
      <c r="EF23">
        <v>0</v>
      </c>
      <c r="EG23">
        <v>23.3782</v>
      </c>
      <c r="EH23">
        <v>999.9</v>
      </c>
      <c r="EI23">
        <v>48.7</v>
      </c>
      <c r="EJ23">
        <v>34.799999999999997</v>
      </c>
      <c r="EK23">
        <v>27.112500000000001</v>
      </c>
      <c r="EL23">
        <v>62.992899999999999</v>
      </c>
      <c r="EM23">
        <v>21.137799999999999</v>
      </c>
      <c r="EN23">
        <v>1</v>
      </c>
      <c r="EO23">
        <v>-0.17375299999999999</v>
      </c>
      <c r="EP23">
        <v>-2.6251699999999998</v>
      </c>
      <c r="EQ23">
        <v>20.2166</v>
      </c>
      <c r="ER23">
        <v>5.2286700000000002</v>
      </c>
      <c r="ES23">
        <v>12.0099</v>
      </c>
      <c r="ET23">
        <v>4.9897999999999998</v>
      </c>
      <c r="EU23">
        <v>3.3050000000000002</v>
      </c>
      <c r="EV23">
        <v>8671.9</v>
      </c>
      <c r="EW23">
        <v>9999</v>
      </c>
      <c r="EX23">
        <v>555.9</v>
      </c>
      <c r="EY23">
        <v>93.4</v>
      </c>
      <c r="EZ23">
        <v>1.85303</v>
      </c>
      <c r="FA23">
        <v>1.8615699999999999</v>
      </c>
      <c r="FB23">
        <v>1.86086</v>
      </c>
      <c r="FC23">
        <v>1.8569899999999999</v>
      </c>
      <c r="FD23">
        <v>1.8612299999999999</v>
      </c>
      <c r="FE23">
        <v>1.8572500000000001</v>
      </c>
      <c r="FF23">
        <v>1.85958</v>
      </c>
      <c r="FG23">
        <v>1.8624799999999999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-6.9950000000000001</v>
      </c>
      <c r="FV23">
        <v>-1.3656999999999999</v>
      </c>
      <c r="FW23">
        <v>-5.5367488100296498</v>
      </c>
      <c r="FX23">
        <v>-4.0117494158234393E-3</v>
      </c>
      <c r="FY23">
        <v>1.087516141204025E-6</v>
      </c>
      <c r="FZ23">
        <v>-8.657206703991749E-11</v>
      </c>
      <c r="GA23">
        <v>-1.365704761904762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7.4</v>
      </c>
      <c r="GJ23">
        <v>7.3</v>
      </c>
      <c r="GK23">
        <v>1.0412600000000001</v>
      </c>
      <c r="GL23">
        <v>2.4145500000000002</v>
      </c>
      <c r="GM23">
        <v>1.5942400000000001</v>
      </c>
      <c r="GN23">
        <v>2.3046899999999999</v>
      </c>
      <c r="GO23">
        <v>1.39893</v>
      </c>
      <c r="GP23">
        <v>2.4462899999999999</v>
      </c>
      <c r="GQ23">
        <v>36.269399999999997</v>
      </c>
      <c r="GR23">
        <v>14.657400000000001</v>
      </c>
      <c r="GS23">
        <v>18</v>
      </c>
      <c r="GT23">
        <v>638.85199999999998</v>
      </c>
      <c r="GU23">
        <v>377.37799999999999</v>
      </c>
      <c r="GV23">
        <v>27.963899999999999</v>
      </c>
      <c r="GW23">
        <v>24.980799999999999</v>
      </c>
      <c r="GX23">
        <v>29.999400000000001</v>
      </c>
      <c r="GY23">
        <v>24.997599999999998</v>
      </c>
      <c r="GZ23">
        <v>24.9679</v>
      </c>
      <c r="HA23">
        <v>20.918299999999999</v>
      </c>
      <c r="HB23">
        <v>15</v>
      </c>
      <c r="HC23">
        <v>-30</v>
      </c>
      <c r="HD23">
        <v>27.9818</v>
      </c>
      <c r="HE23">
        <v>411.28300000000002</v>
      </c>
      <c r="HF23">
        <v>0</v>
      </c>
      <c r="HG23">
        <v>104.20099999999999</v>
      </c>
      <c r="HH23">
        <v>102.408</v>
      </c>
    </row>
    <row r="24" spans="1:216" x14ac:dyDescent="0.2">
      <c r="A24">
        <v>6</v>
      </c>
      <c r="B24">
        <v>1690148670.0999999</v>
      </c>
      <c r="C24">
        <v>302.5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1690148670.0999999</v>
      </c>
      <c r="M24">
        <f t="shared" si="0"/>
        <v>8.5792286047485587E-4</v>
      </c>
      <c r="N24">
        <f t="shared" si="1"/>
        <v>0.85792286047485589</v>
      </c>
      <c r="O24">
        <f t="shared" si="2"/>
        <v>10.494930149044221</v>
      </c>
      <c r="P24">
        <f t="shared" si="3"/>
        <v>400.01600000000002</v>
      </c>
      <c r="Q24">
        <f t="shared" si="4"/>
        <v>158.20873273610499</v>
      </c>
      <c r="R24">
        <f t="shared" si="5"/>
        <v>15.892034264283591</v>
      </c>
      <c r="S24">
        <f t="shared" si="6"/>
        <v>40.181523916668802</v>
      </c>
      <c r="T24">
        <f t="shared" si="7"/>
        <v>7.1853384257847611E-2</v>
      </c>
      <c r="U24">
        <f t="shared" si="8"/>
        <v>2.937648371048414</v>
      </c>
      <c r="V24">
        <f t="shared" si="9"/>
        <v>7.0891108841208458E-2</v>
      </c>
      <c r="W24">
        <f t="shared" si="10"/>
        <v>4.4392325963792029E-2</v>
      </c>
      <c r="X24">
        <f t="shared" si="11"/>
        <v>124.03889438938236</v>
      </c>
      <c r="Y24">
        <f t="shared" si="12"/>
        <v>27.079805561825243</v>
      </c>
      <c r="Z24">
        <f t="shared" si="13"/>
        <v>26.020399999999999</v>
      </c>
      <c r="AA24">
        <f t="shared" si="14"/>
        <v>3.3783337726536105</v>
      </c>
      <c r="AB24">
        <f t="shared" si="15"/>
        <v>62.92953334034781</v>
      </c>
      <c r="AC24">
        <f t="shared" si="16"/>
        <v>2.19642510251962</v>
      </c>
      <c r="AD24">
        <f t="shared" si="17"/>
        <v>3.4902930085950015</v>
      </c>
      <c r="AE24">
        <f t="shared" si="18"/>
        <v>1.1819086701339905</v>
      </c>
      <c r="AF24">
        <f t="shared" si="19"/>
        <v>-37.83439814694114</v>
      </c>
      <c r="AG24">
        <f t="shared" si="20"/>
        <v>87.454398336735508</v>
      </c>
      <c r="AH24">
        <f t="shared" si="21"/>
        <v>6.3796718068840237</v>
      </c>
      <c r="AI24">
        <f t="shared" si="22"/>
        <v>180.03856638606078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53195.018015766589</v>
      </c>
      <c r="AO24">
        <f t="shared" si="26"/>
        <v>749.98099999999999</v>
      </c>
      <c r="AP24">
        <f t="shared" si="27"/>
        <v>632.23374299967986</v>
      </c>
      <c r="AQ24">
        <f t="shared" si="28"/>
        <v>0.8429996799914663</v>
      </c>
      <c r="AR24">
        <f t="shared" si="29"/>
        <v>0.16538938238353021</v>
      </c>
      <c r="AS24">
        <v>1690148670.0999999</v>
      </c>
      <c r="AT24">
        <v>400.01600000000002</v>
      </c>
      <c r="AU24">
        <v>410.85199999999998</v>
      </c>
      <c r="AV24">
        <v>21.8659</v>
      </c>
      <c r="AW24">
        <v>21.026900000000001</v>
      </c>
      <c r="AX24">
        <v>407.01100000000002</v>
      </c>
      <c r="AY24">
        <v>23.2316</v>
      </c>
      <c r="AZ24">
        <v>600.11699999999996</v>
      </c>
      <c r="BA24">
        <v>100.35</v>
      </c>
      <c r="BB24">
        <v>9.97918E-2</v>
      </c>
      <c r="BC24">
        <v>26.572600000000001</v>
      </c>
      <c r="BD24">
        <v>26.020399999999999</v>
      </c>
      <c r="BE24">
        <v>999.9</v>
      </c>
      <c r="BF24">
        <v>0</v>
      </c>
      <c r="BG24">
        <v>0</v>
      </c>
      <c r="BH24">
        <v>10011.200000000001</v>
      </c>
      <c r="BI24">
        <v>0</v>
      </c>
      <c r="BJ24">
        <v>1065.6400000000001</v>
      </c>
      <c r="BK24">
        <v>-10.836499999999999</v>
      </c>
      <c r="BL24">
        <v>408.95800000000003</v>
      </c>
      <c r="BM24">
        <v>419.67700000000002</v>
      </c>
      <c r="BN24">
        <v>0.83906700000000001</v>
      </c>
      <c r="BO24">
        <v>410.85199999999998</v>
      </c>
      <c r="BP24">
        <v>21.026900000000001</v>
      </c>
      <c r="BQ24">
        <v>2.1942599999999999</v>
      </c>
      <c r="BR24">
        <v>2.1100599999999998</v>
      </c>
      <c r="BS24">
        <v>18.920400000000001</v>
      </c>
      <c r="BT24">
        <v>18.295300000000001</v>
      </c>
      <c r="BU24">
        <v>749.98099999999999</v>
      </c>
      <c r="BV24">
        <v>0.90000999999999998</v>
      </c>
      <c r="BW24">
        <v>9.9989700000000001E-2</v>
      </c>
      <c r="BX24">
        <v>0</v>
      </c>
      <c r="BY24">
        <v>2.4234</v>
      </c>
      <c r="BZ24">
        <v>0</v>
      </c>
      <c r="CA24">
        <v>11764.3</v>
      </c>
      <c r="CB24">
        <v>6083.34</v>
      </c>
      <c r="CC24">
        <v>39.375</v>
      </c>
      <c r="CD24">
        <v>40.375</v>
      </c>
      <c r="CE24">
        <v>40.375</v>
      </c>
      <c r="CF24">
        <v>34.686999999999998</v>
      </c>
      <c r="CG24">
        <v>38.561999999999998</v>
      </c>
      <c r="CH24">
        <v>674.99</v>
      </c>
      <c r="CI24">
        <v>74.989999999999995</v>
      </c>
      <c r="CJ24">
        <v>0</v>
      </c>
      <c r="CK24">
        <v>1690148687.3</v>
      </c>
      <c r="CL24">
        <v>0</v>
      </c>
      <c r="CM24">
        <v>1690148173.5999999</v>
      </c>
      <c r="CN24" t="s">
        <v>350</v>
      </c>
      <c r="CO24">
        <v>1690148166.5999999</v>
      </c>
      <c r="CP24">
        <v>1690148173.5999999</v>
      </c>
      <c r="CQ24">
        <v>24</v>
      </c>
      <c r="CR24">
        <v>2.7E-2</v>
      </c>
      <c r="CS24">
        <v>3.4000000000000002E-2</v>
      </c>
      <c r="CT24">
        <v>-7.0309999999999997</v>
      </c>
      <c r="CU24">
        <v>-1.3660000000000001</v>
      </c>
      <c r="CV24">
        <v>411</v>
      </c>
      <c r="CW24">
        <v>22</v>
      </c>
      <c r="CX24">
        <v>0.12</v>
      </c>
      <c r="CY24">
        <v>0.13</v>
      </c>
      <c r="CZ24">
        <v>10.409874762212381</v>
      </c>
      <c r="DA24">
        <v>0.45537685723633781</v>
      </c>
      <c r="DB24">
        <v>5.5091171102179509E-2</v>
      </c>
      <c r="DC24">
        <v>1</v>
      </c>
      <c r="DD24">
        <v>410.76151219512201</v>
      </c>
      <c r="DE24">
        <v>1.059930313640051E-2</v>
      </c>
      <c r="DF24">
        <v>3.0893303364036669E-2</v>
      </c>
      <c r="DG24">
        <v>-1</v>
      </c>
      <c r="DH24">
        <v>750.00239999999997</v>
      </c>
      <c r="DI24">
        <v>-0.30956335476898911</v>
      </c>
      <c r="DJ24">
        <v>0.113892888276657</v>
      </c>
      <c r="DK24">
        <v>1</v>
      </c>
      <c r="DL24">
        <v>2</v>
      </c>
      <c r="DM24">
        <v>2</v>
      </c>
      <c r="DN24" t="s">
        <v>351</v>
      </c>
      <c r="DO24">
        <v>3.2087400000000001</v>
      </c>
      <c r="DP24">
        <v>2.73969</v>
      </c>
      <c r="DQ24">
        <v>9.4902899999999998E-2</v>
      </c>
      <c r="DR24">
        <v>9.5136100000000001E-2</v>
      </c>
      <c r="DS24">
        <v>0.112299</v>
      </c>
      <c r="DT24">
        <v>0.10329099999999999</v>
      </c>
      <c r="DU24">
        <v>27292.5</v>
      </c>
      <c r="DV24">
        <v>30686.7</v>
      </c>
      <c r="DW24">
        <v>28382.7</v>
      </c>
      <c r="DX24">
        <v>32524.2</v>
      </c>
      <c r="DY24">
        <v>35008</v>
      </c>
      <c r="DZ24">
        <v>38921.4</v>
      </c>
      <c r="EA24">
        <v>41663.5</v>
      </c>
      <c r="EB24">
        <v>46212.3</v>
      </c>
      <c r="EC24">
        <v>2.1938499999999999</v>
      </c>
      <c r="ED24">
        <v>1.7493000000000001</v>
      </c>
      <c r="EE24">
        <v>0.15448799999999999</v>
      </c>
      <c r="EF24">
        <v>0</v>
      </c>
      <c r="EG24">
        <v>23.4846</v>
      </c>
      <c r="EH24">
        <v>999.9</v>
      </c>
      <c r="EI24">
        <v>48.6</v>
      </c>
      <c r="EJ24">
        <v>34.700000000000003</v>
      </c>
      <c r="EK24">
        <v>26.9054</v>
      </c>
      <c r="EL24">
        <v>62.532800000000002</v>
      </c>
      <c r="EM24">
        <v>20.997599999999998</v>
      </c>
      <c r="EN24">
        <v>1</v>
      </c>
      <c r="EO24">
        <v>-0.18190799999999999</v>
      </c>
      <c r="EP24">
        <v>-1.4151400000000001</v>
      </c>
      <c r="EQ24">
        <v>20.233799999999999</v>
      </c>
      <c r="ER24">
        <v>5.2289700000000003</v>
      </c>
      <c r="ES24">
        <v>12.0099</v>
      </c>
      <c r="ET24">
        <v>4.9897999999999998</v>
      </c>
      <c r="EU24">
        <v>3.3050000000000002</v>
      </c>
      <c r="EV24">
        <v>8673.2000000000007</v>
      </c>
      <c r="EW24">
        <v>9999</v>
      </c>
      <c r="EX24">
        <v>555.9</v>
      </c>
      <c r="EY24">
        <v>93.4</v>
      </c>
      <c r="EZ24">
        <v>1.85304</v>
      </c>
      <c r="FA24">
        <v>1.86161</v>
      </c>
      <c r="FB24">
        <v>1.8609199999999999</v>
      </c>
      <c r="FC24">
        <v>1.857</v>
      </c>
      <c r="FD24">
        <v>1.86127</v>
      </c>
      <c r="FE24">
        <v>1.8573</v>
      </c>
      <c r="FF24">
        <v>1.8595900000000001</v>
      </c>
      <c r="FG24">
        <v>1.86249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-6.9950000000000001</v>
      </c>
      <c r="FV24">
        <v>-1.3656999999999999</v>
      </c>
      <c r="FW24">
        <v>-5.5367488100296498</v>
      </c>
      <c r="FX24">
        <v>-4.0117494158234393E-3</v>
      </c>
      <c r="FY24">
        <v>1.087516141204025E-6</v>
      </c>
      <c r="FZ24">
        <v>-8.657206703991749E-11</v>
      </c>
      <c r="GA24">
        <v>-1.365704761904762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8.4</v>
      </c>
      <c r="GJ24">
        <v>8.3000000000000007</v>
      </c>
      <c r="GK24">
        <v>1.0412600000000001</v>
      </c>
      <c r="GL24">
        <v>2.4182100000000002</v>
      </c>
      <c r="GM24">
        <v>1.5942400000000001</v>
      </c>
      <c r="GN24">
        <v>2.3034699999999999</v>
      </c>
      <c r="GO24">
        <v>1.39893</v>
      </c>
      <c r="GP24">
        <v>2.3950200000000001</v>
      </c>
      <c r="GQ24">
        <v>36.152000000000001</v>
      </c>
      <c r="GR24">
        <v>14.657400000000001</v>
      </c>
      <c r="GS24">
        <v>18</v>
      </c>
      <c r="GT24">
        <v>638.49699999999996</v>
      </c>
      <c r="GU24">
        <v>377.53500000000003</v>
      </c>
      <c r="GV24">
        <v>26.769200000000001</v>
      </c>
      <c r="GW24">
        <v>24.8813</v>
      </c>
      <c r="GX24">
        <v>29.999199999999998</v>
      </c>
      <c r="GY24">
        <v>24.899899999999999</v>
      </c>
      <c r="GZ24">
        <v>24.871500000000001</v>
      </c>
      <c r="HA24">
        <v>20.904199999999999</v>
      </c>
      <c r="HB24">
        <v>15</v>
      </c>
      <c r="HC24">
        <v>-30</v>
      </c>
      <c r="HD24">
        <v>26.830400000000001</v>
      </c>
      <c r="HE24">
        <v>410.80599999999998</v>
      </c>
      <c r="HF24">
        <v>0</v>
      </c>
      <c r="HG24">
        <v>104.215</v>
      </c>
      <c r="HH24">
        <v>102.42</v>
      </c>
    </row>
    <row r="25" spans="1:216" x14ac:dyDescent="0.2">
      <c r="A25">
        <v>7</v>
      </c>
      <c r="B25">
        <v>1690148730.5999999</v>
      </c>
      <c r="C25">
        <v>363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1690148730.5999999</v>
      </c>
      <c r="M25">
        <f t="shared" si="0"/>
        <v>8.9977239361622812E-4</v>
      </c>
      <c r="N25">
        <f t="shared" si="1"/>
        <v>0.89977239361622807</v>
      </c>
      <c r="O25">
        <f t="shared" si="2"/>
        <v>10.12359166300867</v>
      </c>
      <c r="P25">
        <f t="shared" si="3"/>
        <v>400.00200000000001</v>
      </c>
      <c r="Q25">
        <f t="shared" si="4"/>
        <v>174.48308468593024</v>
      </c>
      <c r="R25">
        <f t="shared" si="5"/>
        <v>17.526700054397637</v>
      </c>
      <c r="S25">
        <f t="shared" si="6"/>
        <v>40.179912498558004</v>
      </c>
      <c r="T25">
        <f t="shared" si="7"/>
        <v>7.4549262637881711E-2</v>
      </c>
      <c r="U25">
        <f t="shared" si="8"/>
        <v>2.9279699525905278</v>
      </c>
      <c r="V25">
        <f t="shared" si="9"/>
        <v>7.3510615406158775E-2</v>
      </c>
      <c r="W25">
        <f t="shared" si="10"/>
        <v>4.6036247373850737E-2</v>
      </c>
      <c r="X25">
        <f t="shared" si="11"/>
        <v>99.22910451347424</v>
      </c>
      <c r="Y25">
        <f t="shared" si="12"/>
        <v>26.992834574626542</v>
      </c>
      <c r="Z25">
        <f t="shared" si="13"/>
        <v>26.0718</v>
      </c>
      <c r="AA25">
        <f t="shared" si="14"/>
        <v>3.3886210827774841</v>
      </c>
      <c r="AB25">
        <f t="shared" si="15"/>
        <v>62.585267431430402</v>
      </c>
      <c r="AC25">
        <f t="shared" si="16"/>
        <v>2.1932798721813</v>
      </c>
      <c r="AD25">
        <f t="shared" si="17"/>
        <v>3.5044667254706527</v>
      </c>
      <c r="AE25">
        <f t="shared" si="18"/>
        <v>1.195341210596184</v>
      </c>
      <c r="AF25">
        <f t="shared" si="19"/>
        <v>-39.679962558475658</v>
      </c>
      <c r="AG25">
        <f t="shared" si="20"/>
        <v>89.91290708148108</v>
      </c>
      <c r="AH25">
        <f t="shared" si="21"/>
        <v>6.5846627697588769</v>
      </c>
      <c r="AI25">
        <f t="shared" si="22"/>
        <v>156.04671180623853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52902.14957138287</v>
      </c>
      <c r="AO25">
        <f t="shared" si="26"/>
        <v>599.96900000000005</v>
      </c>
      <c r="AP25">
        <f t="shared" si="27"/>
        <v>505.77398700180021</v>
      </c>
      <c r="AQ25">
        <f t="shared" si="28"/>
        <v>0.84300020001333431</v>
      </c>
      <c r="AR25">
        <f t="shared" si="29"/>
        <v>0.16539038602573505</v>
      </c>
      <c r="AS25">
        <v>1690148730.5999999</v>
      </c>
      <c r="AT25">
        <v>400.00200000000001</v>
      </c>
      <c r="AU25">
        <v>410.48399999999998</v>
      </c>
      <c r="AV25">
        <v>21.834700000000002</v>
      </c>
      <c r="AW25">
        <v>20.954699999999999</v>
      </c>
      <c r="AX25">
        <v>406.99700000000001</v>
      </c>
      <c r="AY25">
        <v>23.200399999999998</v>
      </c>
      <c r="AZ25">
        <v>600.08600000000001</v>
      </c>
      <c r="BA25">
        <v>100.349</v>
      </c>
      <c r="BB25">
        <v>0.10027899999999999</v>
      </c>
      <c r="BC25">
        <v>26.641400000000001</v>
      </c>
      <c r="BD25">
        <v>26.0718</v>
      </c>
      <c r="BE25">
        <v>999.9</v>
      </c>
      <c r="BF25">
        <v>0</v>
      </c>
      <c r="BG25">
        <v>0</v>
      </c>
      <c r="BH25">
        <v>9956.25</v>
      </c>
      <c r="BI25">
        <v>0</v>
      </c>
      <c r="BJ25">
        <v>1330.94</v>
      </c>
      <c r="BK25">
        <v>-10.4825</v>
      </c>
      <c r="BL25">
        <v>408.93099999999998</v>
      </c>
      <c r="BM25">
        <v>419.27</v>
      </c>
      <c r="BN25">
        <v>0.88002800000000003</v>
      </c>
      <c r="BO25">
        <v>410.48399999999998</v>
      </c>
      <c r="BP25">
        <v>20.954699999999999</v>
      </c>
      <c r="BQ25">
        <v>2.19109</v>
      </c>
      <c r="BR25">
        <v>2.1027800000000001</v>
      </c>
      <c r="BS25">
        <v>18.897300000000001</v>
      </c>
      <c r="BT25">
        <v>18.240200000000002</v>
      </c>
      <c r="BU25">
        <v>599.96900000000005</v>
      </c>
      <c r="BV25">
        <v>0.89998699999999998</v>
      </c>
      <c r="BW25">
        <v>0.100013</v>
      </c>
      <c r="BX25">
        <v>0</v>
      </c>
      <c r="BY25">
        <v>2.6154000000000002</v>
      </c>
      <c r="BZ25">
        <v>0</v>
      </c>
      <c r="CA25">
        <v>12366.4</v>
      </c>
      <c r="CB25">
        <v>4866.51</v>
      </c>
      <c r="CC25">
        <v>39</v>
      </c>
      <c r="CD25">
        <v>40.5</v>
      </c>
      <c r="CE25">
        <v>40.375</v>
      </c>
      <c r="CF25">
        <v>34.686999999999998</v>
      </c>
      <c r="CG25">
        <v>38.25</v>
      </c>
      <c r="CH25">
        <v>539.96</v>
      </c>
      <c r="CI25">
        <v>60</v>
      </c>
      <c r="CJ25">
        <v>0</v>
      </c>
      <c r="CK25">
        <v>1690148747.9000001</v>
      </c>
      <c r="CL25">
        <v>0</v>
      </c>
      <c r="CM25">
        <v>1690148173.5999999</v>
      </c>
      <c r="CN25" t="s">
        <v>350</v>
      </c>
      <c r="CO25">
        <v>1690148166.5999999</v>
      </c>
      <c r="CP25">
        <v>1690148173.5999999</v>
      </c>
      <c r="CQ25">
        <v>24</v>
      </c>
      <c r="CR25">
        <v>2.7E-2</v>
      </c>
      <c r="CS25">
        <v>3.4000000000000002E-2</v>
      </c>
      <c r="CT25">
        <v>-7.0309999999999997</v>
      </c>
      <c r="CU25">
        <v>-1.3660000000000001</v>
      </c>
      <c r="CV25">
        <v>411</v>
      </c>
      <c r="CW25">
        <v>22</v>
      </c>
      <c r="CX25">
        <v>0.12</v>
      </c>
      <c r="CY25">
        <v>0.13</v>
      </c>
      <c r="CZ25">
        <v>10.08455882752401</v>
      </c>
      <c r="DA25">
        <v>-0.41648457916992171</v>
      </c>
      <c r="DB25">
        <v>4.9896765127912877E-2</v>
      </c>
      <c r="DC25">
        <v>1</v>
      </c>
      <c r="DD25">
        <v>410.48652499999997</v>
      </c>
      <c r="DE25">
        <v>-0.43041275797397338</v>
      </c>
      <c r="DF25">
        <v>5.2232646639816582E-2</v>
      </c>
      <c r="DG25">
        <v>-1</v>
      </c>
      <c r="DH25">
        <v>600.0136500000001</v>
      </c>
      <c r="DI25">
        <v>-0.12697021768697431</v>
      </c>
      <c r="DJ25">
        <v>0.1159462267605136</v>
      </c>
      <c r="DK25">
        <v>1</v>
      </c>
      <c r="DL25">
        <v>2</v>
      </c>
      <c r="DM25">
        <v>2</v>
      </c>
      <c r="DN25" t="s">
        <v>351</v>
      </c>
      <c r="DO25">
        <v>3.2087500000000002</v>
      </c>
      <c r="DP25">
        <v>2.7397</v>
      </c>
      <c r="DQ25">
        <v>9.4914899999999996E-2</v>
      </c>
      <c r="DR25">
        <v>9.5084699999999994E-2</v>
      </c>
      <c r="DS25">
        <v>0.112208</v>
      </c>
      <c r="DT25">
        <v>0.10305599999999999</v>
      </c>
      <c r="DU25">
        <v>27294.1</v>
      </c>
      <c r="DV25">
        <v>30689.4</v>
      </c>
      <c r="DW25">
        <v>28384.6</v>
      </c>
      <c r="DX25">
        <v>32525.1</v>
      </c>
      <c r="DY25">
        <v>35014</v>
      </c>
      <c r="DZ25">
        <v>38932.400000000001</v>
      </c>
      <c r="EA25">
        <v>41666.400000000001</v>
      </c>
      <c r="EB25">
        <v>46213.2</v>
      </c>
      <c r="EC25">
        <v>2.1945999999999999</v>
      </c>
      <c r="ED25">
        <v>1.7504999999999999</v>
      </c>
      <c r="EE25">
        <v>0.141293</v>
      </c>
      <c r="EF25">
        <v>0</v>
      </c>
      <c r="EG25">
        <v>23.7532</v>
      </c>
      <c r="EH25">
        <v>999.9</v>
      </c>
      <c r="EI25">
        <v>48.6</v>
      </c>
      <c r="EJ25">
        <v>34.6</v>
      </c>
      <c r="EK25">
        <v>26.7529</v>
      </c>
      <c r="EL25">
        <v>63.012900000000002</v>
      </c>
      <c r="EM25">
        <v>21.129799999999999</v>
      </c>
      <c r="EN25">
        <v>1</v>
      </c>
      <c r="EO25">
        <v>-0.18601599999999999</v>
      </c>
      <c r="EP25">
        <v>-1.13954</v>
      </c>
      <c r="EQ25">
        <v>20.236999999999998</v>
      </c>
      <c r="ER25">
        <v>5.2280699999999998</v>
      </c>
      <c r="ES25">
        <v>12.0099</v>
      </c>
      <c r="ET25">
        <v>4.9897999999999998</v>
      </c>
      <c r="EU25">
        <v>3.3050000000000002</v>
      </c>
      <c r="EV25">
        <v>8674.6</v>
      </c>
      <c r="EW25">
        <v>9999</v>
      </c>
      <c r="EX25">
        <v>555.9</v>
      </c>
      <c r="EY25">
        <v>93.5</v>
      </c>
      <c r="EZ25">
        <v>1.85303</v>
      </c>
      <c r="FA25">
        <v>1.86158</v>
      </c>
      <c r="FB25">
        <v>1.86093</v>
      </c>
      <c r="FC25">
        <v>1.8569899999999999</v>
      </c>
      <c r="FD25">
        <v>1.86127</v>
      </c>
      <c r="FE25">
        <v>1.8572900000000001</v>
      </c>
      <c r="FF25">
        <v>1.8595900000000001</v>
      </c>
      <c r="FG25">
        <v>1.86249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-6.9950000000000001</v>
      </c>
      <c r="FV25">
        <v>-1.3656999999999999</v>
      </c>
      <c r="FW25">
        <v>-5.5367488100296498</v>
      </c>
      <c r="FX25">
        <v>-4.0117494158234393E-3</v>
      </c>
      <c r="FY25">
        <v>1.087516141204025E-6</v>
      </c>
      <c r="FZ25">
        <v>-8.657206703991749E-11</v>
      </c>
      <c r="GA25">
        <v>-1.365704761904762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9.4</v>
      </c>
      <c r="GJ25">
        <v>9.3000000000000007</v>
      </c>
      <c r="GK25">
        <v>1.0412600000000001</v>
      </c>
      <c r="GL25">
        <v>2.4206500000000002</v>
      </c>
      <c r="GM25">
        <v>1.5942400000000001</v>
      </c>
      <c r="GN25">
        <v>2.3034699999999999</v>
      </c>
      <c r="GO25">
        <v>1.39893</v>
      </c>
      <c r="GP25">
        <v>2.3584000000000001</v>
      </c>
      <c r="GQ25">
        <v>36.058199999999999</v>
      </c>
      <c r="GR25">
        <v>14.6486</v>
      </c>
      <c r="GS25">
        <v>18</v>
      </c>
      <c r="GT25">
        <v>638.27300000000002</v>
      </c>
      <c r="GU25">
        <v>377.74700000000001</v>
      </c>
      <c r="GV25">
        <v>27.130800000000001</v>
      </c>
      <c r="GW25">
        <v>24.836300000000001</v>
      </c>
      <c r="GX25">
        <v>29.9999</v>
      </c>
      <c r="GY25">
        <v>24.832799999999999</v>
      </c>
      <c r="GZ25">
        <v>24.808199999999999</v>
      </c>
      <c r="HA25">
        <v>20.895199999999999</v>
      </c>
      <c r="HB25">
        <v>15</v>
      </c>
      <c r="HC25">
        <v>-30</v>
      </c>
      <c r="HD25">
        <v>27.078199999999999</v>
      </c>
      <c r="HE25">
        <v>410.53399999999999</v>
      </c>
      <c r="HF25">
        <v>0</v>
      </c>
      <c r="HG25">
        <v>104.22199999999999</v>
      </c>
      <c r="HH25">
        <v>102.422</v>
      </c>
    </row>
    <row r="26" spans="1:216" x14ac:dyDescent="0.2">
      <c r="A26">
        <v>8</v>
      </c>
      <c r="B26">
        <v>1690148791.0999999</v>
      </c>
      <c r="C26">
        <v>423.5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1690148791.0999999</v>
      </c>
      <c r="M26">
        <f t="shared" si="0"/>
        <v>8.7399763490091445E-4</v>
      </c>
      <c r="N26">
        <f t="shared" si="1"/>
        <v>0.87399763490091442</v>
      </c>
      <c r="O26">
        <f t="shared" si="2"/>
        <v>9.7183367221129284</v>
      </c>
      <c r="P26">
        <f t="shared" si="3"/>
        <v>400.03100000000001</v>
      </c>
      <c r="Q26">
        <f t="shared" si="4"/>
        <v>177.58767342964512</v>
      </c>
      <c r="R26">
        <f t="shared" si="5"/>
        <v>17.838994598935834</v>
      </c>
      <c r="S26">
        <f t="shared" si="6"/>
        <v>40.183818564603406</v>
      </c>
      <c r="T26">
        <f t="shared" si="7"/>
        <v>7.2559883727275315E-2</v>
      </c>
      <c r="U26">
        <f t="shared" si="8"/>
        <v>2.937911503027165</v>
      </c>
      <c r="V26">
        <f t="shared" si="9"/>
        <v>7.1578818032328531E-2</v>
      </c>
      <c r="W26">
        <f t="shared" si="10"/>
        <v>4.4823800979191933E-2</v>
      </c>
      <c r="X26">
        <f t="shared" si="11"/>
        <v>82.691501888337768</v>
      </c>
      <c r="Y26">
        <f t="shared" si="12"/>
        <v>26.852931603459062</v>
      </c>
      <c r="Z26">
        <f t="shared" si="13"/>
        <v>26.027999999999999</v>
      </c>
      <c r="AA26">
        <f t="shared" si="14"/>
        <v>3.379853133011085</v>
      </c>
      <c r="AB26">
        <f t="shared" si="15"/>
        <v>62.591991120285648</v>
      </c>
      <c r="AC26">
        <f t="shared" si="16"/>
        <v>2.18729692378044</v>
      </c>
      <c r="AD26">
        <f t="shared" si="17"/>
        <v>3.4945316239852793</v>
      </c>
      <c r="AE26">
        <f t="shared" si="18"/>
        <v>1.192556209230645</v>
      </c>
      <c r="AF26">
        <f t="shared" si="19"/>
        <v>-38.543295699130326</v>
      </c>
      <c r="AG26">
        <f t="shared" si="20"/>
        <v>89.521284734418671</v>
      </c>
      <c r="AH26">
        <f t="shared" si="21"/>
        <v>6.5307864662394621</v>
      </c>
      <c r="AI26">
        <f t="shared" si="22"/>
        <v>140.20027738986556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53199.043420350725</v>
      </c>
      <c r="AO26">
        <f t="shared" si="26"/>
        <v>499.98200000000003</v>
      </c>
      <c r="AP26">
        <f t="shared" si="27"/>
        <v>421.4845560043201</v>
      </c>
      <c r="AQ26">
        <f t="shared" si="28"/>
        <v>0.84299945998919978</v>
      </c>
      <c r="AR26">
        <f t="shared" si="29"/>
        <v>0.16538895777915558</v>
      </c>
      <c r="AS26">
        <v>1690148791.0999999</v>
      </c>
      <c r="AT26">
        <v>400.03100000000001</v>
      </c>
      <c r="AU26">
        <v>410.09699999999998</v>
      </c>
      <c r="AV26">
        <v>21.7746</v>
      </c>
      <c r="AW26">
        <v>20.919799999999999</v>
      </c>
      <c r="AX26">
        <v>407.02600000000001</v>
      </c>
      <c r="AY26">
        <v>23.1403</v>
      </c>
      <c r="AZ26">
        <v>600.11699999999996</v>
      </c>
      <c r="BA26">
        <v>100.352</v>
      </c>
      <c r="BB26">
        <v>9.97614E-2</v>
      </c>
      <c r="BC26">
        <v>26.5932</v>
      </c>
      <c r="BD26">
        <v>26.027999999999999</v>
      </c>
      <c r="BE26">
        <v>999.9</v>
      </c>
      <c r="BF26">
        <v>0</v>
      </c>
      <c r="BG26">
        <v>0</v>
      </c>
      <c r="BH26">
        <v>10012.5</v>
      </c>
      <c r="BI26">
        <v>0</v>
      </c>
      <c r="BJ26">
        <v>1377.43</v>
      </c>
      <c r="BK26">
        <v>-10.0664</v>
      </c>
      <c r="BL26">
        <v>408.935</v>
      </c>
      <c r="BM26">
        <v>418.86</v>
      </c>
      <c r="BN26">
        <v>0.85476700000000005</v>
      </c>
      <c r="BO26">
        <v>410.09699999999998</v>
      </c>
      <c r="BP26">
        <v>20.919799999999999</v>
      </c>
      <c r="BQ26">
        <v>2.1851099999999999</v>
      </c>
      <c r="BR26">
        <v>2.0993400000000002</v>
      </c>
      <c r="BS26">
        <v>18.8536</v>
      </c>
      <c r="BT26">
        <v>18.214200000000002</v>
      </c>
      <c r="BU26">
        <v>499.98200000000003</v>
      </c>
      <c r="BV26">
        <v>0.90002300000000002</v>
      </c>
      <c r="BW26">
        <v>9.9977300000000005E-2</v>
      </c>
      <c r="BX26">
        <v>0</v>
      </c>
      <c r="BY26">
        <v>2.6530999999999998</v>
      </c>
      <c r="BZ26">
        <v>0</v>
      </c>
      <c r="CA26">
        <v>11942.7</v>
      </c>
      <c r="CB26">
        <v>4055.53</v>
      </c>
      <c r="CC26">
        <v>38.561999999999998</v>
      </c>
      <c r="CD26">
        <v>40.561999999999998</v>
      </c>
      <c r="CE26">
        <v>40.186999999999998</v>
      </c>
      <c r="CF26">
        <v>34.561999999999998</v>
      </c>
      <c r="CG26">
        <v>37.936999999999998</v>
      </c>
      <c r="CH26">
        <v>450</v>
      </c>
      <c r="CI26">
        <v>49.99</v>
      </c>
      <c r="CJ26">
        <v>0</v>
      </c>
      <c r="CK26">
        <v>1690148808.5</v>
      </c>
      <c r="CL26">
        <v>0</v>
      </c>
      <c r="CM26">
        <v>1690148173.5999999</v>
      </c>
      <c r="CN26" t="s">
        <v>350</v>
      </c>
      <c r="CO26">
        <v>1690148166.5999999</v>
      </c>
      <c r="CP26">
        <v>1690148173.5999999</v>
      </c>
      <c r="CQ26">
        <v>24</v>
      </c>
      <c r="CR26">
        <v>2.7E-2</v>
      </c>
      <c r="CS26">
        <v>3.4000000000000002E-2</v>
      </c>
      <c r="CT26">
        <v>-7.0309999999999997</v>
      </c>
      <c r="CU26">
        <v>-1.3660000000000001</v>
      </c>
      <c r="CV26">
        <v>411</v>
      </c>
      <c r="CW26">
        <v>22</v>
      </c>
      <c r="CX26">
        <v>0.12</v>
      </c>
      <c r="CY26">
        <v>0.13</v>
      </c>
      <c r="CZ26">
        <v>9.7002210889735476</v>
      </c>
      <c r="DA26">
        <v>-8.9968014910497843E-2</v>
      </c>
      <c r="DB26">
        <v>3.6194139660122519E-2</v>
      </c>
      <c r="DC26">
        <v>1</v>
      </c>
      <c r="DD26">
        <v>410.08272499999998</v>
      </c>
      <c r="DE26">
        <v>-3.9365853659625687E-2</v>
      </c>
      <c r="DF26">
        <v>4.5940171691015518E-2</v>
      </c>
      <c r="DG26">
        <v>-1</v>
      </c>
      <c r="DH26">
        <v>500.00780487804877</v>
      </c>
      <c r="DI26">
        <v>-6.6504393209195573E-2</v>
      </c>
      <c r="DJ26">
        <v>0.1164267213298517</v>
      </c>
      <c r="DK26">
        <v>1</v>
      </c>
      <c r="DL26">
        <v>2</v>
      </c>
      <c r="DM26">
        <v>2</v>
      </c>
      <c r="DN26" t="s">
        <v>351</v>
      </c>
      <c r="DO26">
        <v>3.2088000000000001</v>
      </c>
      <c r="DP26">
        <v>2.7396799999999999</v>
      </c>
      <c r="DQ26">
        <v>9.4927499999999998E-2</v>
      </c>
      <c r="DR26">
        <v>9.5024200000000003E-2</v>
      </c>
      <c r="DS26">
        <v>0.112012</v>
      </c>
      <c r="DT26">
        <v>0.10294300000000001</v>
      </c>
      <c r="DU26">
        <v>27292.7</v>
      </c>
      <c r="DV26">
        <v>30689.9</v>
      </c>
      <c r="DW26">
        <v>28383.599999999999</v>
      </c>
      <c r="DX26">
        <v>32523.4</v>
      </c>
      <c r="DY26">
        <v>35020.199999999997</v>
      </c>
      <c r="DZ26">
        <v>38935</v>
      </c>
      <c r="EA26">
        <v>41664.300000000003</v>
      </c>
      <c r="EB26">
        <v>46210.5</v>
      </c>
      <c r="EC26">
        <v>2.1947000000000001</v>
      </c>
      <c r="ED26">
        <v>1.75047</v>
      </c>
      <c r="EE26">
        <v>0.12045400000000001</v>
      </c>
      <c r="EF26">
        <v>0</v>
      </c>
      <c r="EG26">
        <v>24.0518</v>
      </c>
      <c r="EH26">
        <v>999.9</v>
      </c>
      <c r="EI26">
        <v>48.6</v>
      </c>
      <c r="EJ26">
        <v>34.6</v>
      </c>
      <c r="EK26">
        <v>26.755299999999998</v>
      </c>
      <c r="EL26">
        <v>62.762900000000002</v>
      </c>
      <c r="EM26">
        <v>21.430299999999999</v>
      </c>
      <c r="EN26">
        <v>1</v>
      </c>
      <c r="EO26">
        <v>-0.18488599999999999</v>
      </c>
      <c r="EP26">
        <v>-1.4201600000000001</v>
      </c>
      <c r="EQ26">
        <v>20.235499999999998</v>
      </c>
      <c r="ER26">
        <v>5.2253800000000004</v>
      </c>
      <c r="ES26">
        <v>12.0099</v>
      </c>
      <c r="ET26">
        <v>4.9898999999999996</v>
      </c>
      <c r="EU26">
        <v>3.3050000000000002</v>
      </c>
      <c r="EV26">
        <v>8676</v>
      </c>
      <c r="EW26">
        <v>9999</v>
      </c>
      <c r="EX26">
        <v>555.9</v>
      </c>
      <c r="EY26">
        <v>93.5</v>
      </c>
      <c r="EZ26">
        <v>1.85303</v>
      </c>
      <c r="FA26">
        <v>1.8615699999999999</v>
      </c>
      <c r="FB26">
        <v>1.8609100000000001</v>
      </c>
      <c r="FC26">
        <v>1.8569899999999999</v>
      </c>
      <c r="FD26">
        <v>1.8612599999999999</v>
      </c>
      <c r="FE26">
        <v>1.85728</v>
      </c>
      <c r="FF26">
        <v>1.8595900000000001</v>
      </c>
      <c r="FG26">
        <v>1.86249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-6.9950000000000001</v>
      </c>
      <c r="FV26">
        <v>-1.3656999999999999</v>
      </c>
      <c r="FW26">
        <v>-5.5367488100296498</v>
      </c>
      <c r="FX26">
        <v>-4.0117494158234393E-3</v>
      </c>
      <c r="FY26">
        <v>1.087516141204025E-6</v>
      </c>
      <c r="FZ26">
        <v>-8.657206703991749E-11</v>
      </c>
      <c r="GA26">
        <v>-1.365704761904762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10.4</v>
      </c>
      <c r="GJ26">
        <v>10.3</v>
      </c>
      <c r="GK26">
        <v>1.0400400000000001</v>
      </c>
      <c r="GL26">
        <v>2.4182100000000002</v>
      </c>
      <c r="GM26">
        <v>1.5942400000000001</v>
      </c>
      <c r="GN26">
        <v>2.3046899999999999</v>
      </c>
      <c r="GO26">
        <v>1.40015</v>
      </c>
      <c r="GP26">
        <v>2.3779300000000001</v>
      </c>
      <c r="GQ26">
        <v>35.987900000000003</v>
      </c>
      <c r="GR26">
        <v>14.657400000000001</v>
      </c>
      <c r="GS26">
        <v>18</v>
      </c>
      <c r="GT26">
        <v>638.10799999999995</v>
      </c>
      <c r="GU26">
        <v>377.589</v>
      </c>
      <c r="GV26">
        <v>26.996200000000002</v>
      </c>
      <c r="GW26">
        <v>24.848299999999998</v>
      </c>
      <c r="GX26">
        <v>30.000299999999999</v>
      </c>
      <c r="GY26">
        <v>24.8127</v>
      </c>
      <c r="GZ26">
        <v>24.788599999999999</v>
      </c>
      <c r="HA26">
        <v>20.875699999999998</v>
      </c>
      <c r="HB26">
        <v>15</v>
      </c>
      <c r="HC26">
        <v>-30</v>
      </c>
      <c r="HD26">
        <v>26.978999999999999</v>
      </c>
      <c r="HE26">
        <v>410.01400000000001</v>
      </c>
      <c r="HF26">
        <v>0</v>
      </c>
      <c r="HG26">
        <v>104.218</v>
      </c>
      <c r="HH26">
        <v>102.416</v>
      </c>
    </row>
    <row r="27" spans="1:216" x14ac:dyDescent="0.2">
      <c r="A27">
        <v>9</v>
      </c>
      <c r="B27">
        <v>1690148851.5999999</v>
      </c>
      <c r="C27">
        <v>484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1690148851.5999999</v>
      </c>
      <c r="M27">
        <f t="shared" si="0"/>
        <v>8.4853662602826633E-4</v>
      </c>
      <c r="N27">
        <f t="shared" si="1"/>
        <v>0.84853662602826629</v>
      </c>
      <c r="O27">
        <f t="shared" si="2"/>
        <v>8.7830090710504223</v>
      </c>
      <c r="P27">
        <f t="shared" si="3"/>
        <v>400.04199999999997</v>
      </c>
      <c r="Q27">
        <f t="shared" si="4"/>
        <v>192.71069942722389</v>
      </c>
      <c r="R27">
        <f t="shared" si="5"/>
        <v>19.358902025808522</v>
      </c>
      <c r="S27">
        <f t="shared" si="6"/>
        <v>40.186527822411392</v>
      </c>
      <c r="T27">
        <f t="shared" si="7"/>
        <v>7.051688215406339E-2</v>
      </c>
      <c r="U27">
        <f t="shared" si="8"/>
        <v>2.9331515438614844</v>
      </c>
      <c r="V27">
        <f t="shared" si="9"/>
        <v>6.9588421090343869E-2</v>
      </c>
      <c r="W27">
        <f t="shared" si="10"/>
        <v>4.3575163199729969E-2</v>
      </c>
      <c r="X27">
        <f t="shared" si="11"/>
        <v>62.014204437529344</v>
      </c>
      <c r="Y27">
        <f t="shared" si="12"/>
        <v>26.704811332245296</v>
      </c>
      <c r="Z27">
        <f t="shared" si="13"/>
        <v>25.978000000000002</v>
      </c>
      <c r="AA27">
        <f t="shared" si="14"/>
        <v>3.369868283634696</v>
      </c>
      <c r="AB27">
        <f t="shared" si="15"/>
        <v>62.470578237613537</v>
      </c>
      <c r="AC27">
        <f t="shared" si="16"/>
        <v>2.1787751868241299</v>
      </c>
      <c r="AD27">
        <f t="shared" si="17"/>
        <v>3.4876821189919598</v>
      </c>
      <c r="AE27">
        <f t="shared" si="18"/>
        <v>1.1910930968105662</v>
      </c>
      <c r="AF27">
        <f t="shared" si="19"/>
        <v>-37.420465207846547</v>
      </c>
      <c r="AG27">
        <f t="shared" si="20"/>
        <v>92.017049224404659</v>
      </c>
      <c r="AH27">
        <f t="shared" si="21"/>
        <v>6.7209458839764951</v>
      </c>
      <c r="AI27">
        <f t="shared" si="22"/>
        <v>123.33173433806395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53066.901834081771</v>
      </c>
      <c r="AO27">
        <f t="shared" si="26"/>
        <v>374.95600000000002</v>
      </c>
      <c r="AP27">
        <f t="shared" si="27"/>
        <v>316.08802799871984</v>
      </c>
      <c r="AQ27">
        <f t="shared" si="28"/>
        <v>0.84300032003413694</v>
      </c>
      <c r="AR27">
        <f t="shared" si="29"/>
        <v>0.16539061766588437</v>
      </c>
      <c r="AS27">
        <v>1690148851.5999999</v>
      </c>
      <c r="AT27">
        <v>400.04199999999997</v>
      </c>
      <c r="AU27">
        <v>409.16300000000001</v>
      </c>
      <c r="AV27">
        <v>21.6889</v>
      </c>
      <c r="AW27">
        <v>20.858899999999998</v>
      </c>
      <c r="AX27">
        <v>407.03699999999998</v>
      </c>
      <c r="AY27">
        <v>23.054600000000001</v>
      </c>
      <c r="AZ27">
        <v>600.096</v>
      </c>
      <c r="BA27">
        <v>100.35599999999999</v>
      </c>
      <c r="BB27">
        <v>9.9771700000000005E-2</v>
      </c>
      <c r="BC27">
        <v>26.559899999999999</v>
      </c>
      <c r="BD27">
        <v>25.978000000000002</v>
      </c>
      <c r="BE27">
        <v>999.9</v>
      </c>
      <c r="BF27">
        <v>0</v>
      </c>
      <c r="BG27">
        <v>0</v>
      </c>
      <c r="BH27">
        <v>9985</v>
      </c>
      <c r="BI27">
        <v>0</v>
      </c>
      <c r="BJ27">
        <v>1106.17</v>
      </c>
      <c r="BK27">
        <v>-9.1208200000000001</v>
      </c>
      <c r="BL27">
        <v>408.911</v>
      </c>
      <c r="BM27">
        <v>417.87900000000002</v>
      </c>
      <c r="BN27">
        <v>0.83001899999999995</v>
      </c>
      <c r="BO27">
        <v>409.16300000000001</v>
      </c>
      <c r="BP27">
        <v>20.858899999999998</v>
      </c>
      <c r="BQ27">
        <v>2.1766100000000002</v>
      </c>
      <c r="BR27">
        <v>2.0933099999999998</v>
      </c>
      <c r="BS27">
        <v>18.7912</v>
      </c>
      <c r="BT27">
        <v>18.168399999999998</v>
      </c>
      <c r="BU27">
        <v>374.95600000000002</v>
      </c>
      <c r="BV27">
        <v>0.9</v>
      </c>
      <c r="BW27">
        <v>0.1</v>
      </c>
      <c r="BX27">
        <v>0</v>
      </c>
      <c r="BY27">
        <v>2.6762999999999999</v>
      </c>
      <c r="BZ27">
        <v>0</v>
      </c>
      <c r="CA27">
        <v>10332.299999999999</v>
      </c>
      <c r="CB27">
        <v>3041.39</v>
      </c>
      <c r="CC27">
        <v>38.061999999999998</v>
      </c>
      <c r="CD27">
        <v>40.625</v>
      </c>
      <c r="CE27">
        <v>39.936999999999998</v>
      </c>
      <c r="CF27">
        <v>34.436999999999998</v>
      </c>
      <c r="CG27">
        <v>37.561999999999998</v>
      </c>
      <c r="CH27">
        <v>337.46</v>
      </c>
      <c r="CI27">
        <v>37.5</v>
      </c>
      <c r="CJ27">
        <v>0</v>
      </c>
      <c r="CK27">
        <v>1690148869.0999999</v>
      </c>
      <c r="CL27">
        <v>0</v>
      </c>
      <c r="CM27">
        <v>1690148173.5999999</v>
      </c>
      <c r="CN27" t="s">
        <v>350</v>
      </c>
      <c r="CO27">
        <v>1690148166.5999999</v>
      </c>
      <c r="CP27">
        <v>1690148173.5999999</v>
      </c>
      <c r="CQ27">
        <v>24</v>
      </c>
      <c r="CR27">
        <v>2.7E-2</v>
      </c>
      <c r="CS27">
        <v>3.4000000000000002E-2</v>
      </c>
      <c r="CT27">
        <v>-7.0309999999999997</v>
      </c>
      <c r="CU27">
        <v>-1.3660000000000001</v>
      </c>
      <c r="CV27">
        <v>411</v>
      </c>
      <c r="CW27">
        <v>22</v>
      </c>
      <c r="CX27">
        <v>0.12</v>
      </c>
      <c r="CY27">
        <v>0.13</v>
      </c>
      <c r="CZ27">
        <v>8.8140185366904014</v>
      </c>
      <c r="DA27">
        <v>-0.37751512739361531</v>
      </c>
      <c r="DB27">
        <v>5.5770058614661007E-2</v>
      </c>
      <c r="DC27">
        <v>1</v>
      </c>
      <c r="DD27">
        <v>409.21487804878052</v>
      </c>
      <c r="DE27">
        <v>-0.30121254355363508</v>
      </c>
      <c r="DF27">
        <v>3.995130885364704E-2</v>
      </c>
      <c r="DG27">
        <v>-1</v>
      </c>
      <c r="DH27">
        <v>375.00275609756102</v>
      </c>
      <c r="DI27">
        <v>-0.4823396676300461</v>
      </c>
      <c r="DJ27">
        <v>0.15058532634888511</v>
      </c>
      <c r="DK27">
        <v>1</v>
      </c>
      <c r="DL27">
        <v>2</v>
      </c>
      <c r="DM27">
        <v>2</v>
      </c>
      <c r="DN27" t="s">
        <v>351</v>
      </c>
      <c r="DO27">
        <v>3.2086800000000002</v>
      </c>
      <c r="DP27">
        <v>2.7394400000000001</v>
      </c>
      <c r="DQ27">
        <v>9.493E-2</v>
      </c>
      <c r="DR27">
        <v>9.4861799999999996E-2</v>
      </c>
      <c r="DS27">
        <v>0.111721</v>
      </c>
      <c r="DT27">
        <v>0.10273500000000001</v>
      </c>
      <c r="DU27">
        <v>27291.4</v>
      </c>
      <c r="DV27">
        <v>30693.9</v>
      </c>
      <c r="DW27">
        <v>28382.400000000001</v>
      </c>
      <c r="DX27">
        <v>32522.1</v>
      </c>
      <c r="DY27">
        <v>35030.6</v>
      </c>
      <c r="DZ27">
        <v>38941.699999999997</v>
      </c>
      <c r="EA27">
        <v>41662.6</v>
      </c>
      <c r="EB27">
        <v>46207.8</v>
      </c>
      <c r="EC27">
        <v>2.1937000000000002</v>
      </c>
      <c r="ED27">
        <v>1.75007</v>
      </c>
      <c r="EE27">
        <v>0.10767599999999999</v>
      </c>
      <c r="EF27">
        <v>0</v>
      </c>
      <c r="EG27">
        <v>24.211600000000001</v>
      </c>
      <c r="EH27">
        <v>999.9</v>
      </c>
      <c r="EI27">
        <v>48.6</v>
      </c>
      <c r="EJ27">
        <v>34.6</v>
      </c>
      <c r="EK27">
        <v>26.751200000000001</v>
      </c>
      <c r="EL27">
        <v>63.212899999999998</v>
      </c>
      <c r="EM27">
        <v>20.985600000000002</v>
      </c>
      <c r="EN27">
        <v>1</v>
      </c>
      <c r="EO27">
        <v>-0.18130299999999999</v>
      </c>
      <c r="EP27">
        <v>-1.6451100000000001</v>
      </c>
      <c r="EQ27">
        <v>20.234300000000001</v>
      </c>
      <c r="ER27">
        <v>5.2268699999999999</v>
      </c>
      <c r="ES27">
        <v>12.0099</v>
      </c>
      <c r="ET27">
        <v>4.9896000000000003</v>
      </c>
      <c r="EU27">
        <v>3.3050000000000002</v>
      </c>
      <c r="EV27">
        <v>8677.1</v>
      </c>
      <c r="EW27">
        <v>9999</v>
      </c>
      <c r="EX27">
        <v>555.9</v>
      </c>
      <c r="EY27">
        <v>93.5</v>
      </c>
      <c r="EZ27">
        <v>1.85303</v>
      </c>
      <c r="FA27">
        <v>1.8615699999999999</v>
      </c>
      <c r="FB27">
        <v>1.86084</v>
      </c>
      <c r="FC27">
        <v>1.8569899999999999</v>
      </c>
      <c r="FD27">
        <v>1.8611899999999999</v>
      </c>
      <c r="FE27">
        <v>1.8571800000000001</v>
      </c>
      <c r="FF27">
        <v>1.8595699999999999</v>
      </c>
      <c r="FG27">
        <v>1.8624799999999999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-6.9950000000000001</v>
      </c>
      <c r="FV27">
        <v>-1.3656999999999999</v>
      </c>
      <c r="FW27">
        <v>-5.5367488100296498</v>
      </c>
      <c r="FX27">
        <v>-4.0117494158234393E-3</v>
      </c>
      <c r="FY27">
        <v>1.087516141204025E-6</v>
      </c>
      <c r="FZ27">
        <v>-8.657206703991749E-11</v>
      </c>
      <c r="GA27">
        <v>-1.365704761904762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11.4</v>
      </c>
      <c r="GJ27">
        <v>11.3</v>
      </c>
      <c r="GK27">
        <v>1.0388200000000001</v>
      </c>
      <c r="GL27">
        <v>2.4108900000000002</v>
      </c>
      <c r="GM27">
        <v>1.5942400000000001</v>
      </c>
      <c r="GN27">
        <v>2.3034699999999999</v>
      </c>
      <c r="GO27">
        <v>1.40015</v>
      </c>
      <c r="GP27">
        <v>2.4121100000000002</v>
      </c>
      <c r="GQ27">
        <v>35.941200000000002</v>
      </c>
      <c r="GR27">
        <v>14.6486</v>
      </c>
      <c r="GS27">
        <v>18</v>
      </c>
      <c r="GT27">
        <v>637.46699999999998</v>
      </c>
      <c r="GU27">
        <v>377.41</v>
      </c>
      <c r="GV27">
        <v>27.226500000000001</v>
      </c>
      <c r="GW27">
        <v>24.891400000000001</v>
      </c>
      <c r="GX27">
        <v>30.000399999999999</v>
      </c>
      <c r="GY27">
        <v>24.823899999999998</v>
      </c>
      <c r="GZ27">
        <v>24.794799999999999</v>
      </c>
      <c r="HA27">
        <v>20.84</v>
      </c>
      <c r="HB27">
        <v>15</v>
      </c>
      <c r="HC27">
        <v>-30</v>
      </c>
      <c r="HD27">
        <v>27.2271</v>
      </c>
      <c r="HE27">
        <v>409.12</v>
      </c>
      <c r="HF27">
        <v>0</v>
      </c>
      <c r="HG27">
        <v>104.21299999999999</v>
      </c>
      <c r="HH27">
        <v>102.411</v>
      </c>
    </row>
    <row r="28" spans="1:216" x14ac:dyDescent="0.2">
      <c r="A28">
        <v>10</v>
      </c>
      <c r="B28">
        <v>1690148912.0999999</v>
      </c>
      <c r="C28">
        <v>544.5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1690148912.0999999</v>
      </c>
      <c r="M28">
        <f t="shared" si="0"/>
        <v>8.1140383867852022E-4</v>
      </c>
      <c r="N28">
        <f t="shared" si="1"/>
        <v>0.81140383867852017</v>
      </c>
      <c r="O28">
        <f t="shared" si="2"/>
        <v>6.9574761314455102</v>
      </c>
      <c r="P28">
        <f t="shared" si="3"/>
        <v>400.03899999999999</v>
      </c>
      <c r="Q28">
        <f t="shared" si="4"/>
        <v>224.95486330284032</v>
      </c>
      <c r="R28">
        <f t="shared" si="5"/>
        <v>22.598033804359542</v>
      </c>
      <c r="S28">
        <f t="shared" si="6"/>
        <v>40.186260978462002</v>
      </c>
      <c r="T28">
        <f t="shared" si="7"/>
        <v>6.6609007639455833E-2</v>
      </c>
      <c r="U28">
        <f t="shared" si="8"/>
        <v>2.9333537938620848</v>
      </c>
      <c r="V28">
        <f t="shared" si="9"/>
        <v>6.5780005256428201E-2</v>
      </c>
      <c r="W28">
        <f t="shared" si="10"/>
        <v>4.1186126152796765E-2</v>
      </c>
      <c r="X28">
        <f t="shared" si="11"/>
        <v>41.383108154727829</v>
      </c>
      <c r="Y28">
        <f t="shared" si="12"/>
        <v>26.692493148351627</v>
      </c>
      <c r="Z28">
        <f t="shared" si="13"/>
        <v>26.0289</v>
      </c>
      <c r="AA28">
        <f t="shared" si="14"/>
        <v>3.3800330967789125</v>
      </c>
      <c r="AB28">
        <f t="shared" si="15"/>
        <v>62.002115787696241</v>
      </c>
      <c r="AC28">
        <f t="shared" si="16"/>
        <v>2.1751606476882004</v>
      </c>
      <c r="AD28">
        <f t="shared" si="17"/>
        <v>3.5082039057122647</v>
      </c>
      <c r="AE28">
        <f t="shared" si="18"/>
        <v>1.2048724490907121</v>
      </c>
      <c r="AF28">
        <f t="shared" si="19"/>
        <v>-35.782909285722745</v>
      </c>
      <c r="AG28">
        <f t="shared" si="20"/>
        <v>99.724956714697427</v>
      </c>
      <c r="AH28">
        <f t="shared" si="21"/>
        <v>7.2889277070745226</v>
      </c>
      <c r="AI28">
        <f t="shared" si="22"/>
        <v>112.61408329077703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53055.106892497075</v>
      </c>
      <c r="AO28">
        <f t="shared" si="26"/>
        <v>250.22300000000001</v>
      </c>
      <c r="AP28">
        <f t="shared" si="27"/>
        <v>210.93732899208695</v>
      </c>
      <c r="AQ28">
        <f t="shared" si="28"/>
        <v>0.8429973623211573</v>
      </c>
      <c r="AR28">
        <f t="shared" si="29"/>
        <v>0.16538490927983371</v>
      </c>
      <c r="AS28">
        <v>1690148912.0999999</v>
      </c>
      <c r="AT28">
        <v>400.03899999999999</v>
      </c>
      <c r="AU28">
        <v>407.31799999999998</v>
      </c>
      <c r="AV28">
        <v>21.652899999999999</v>
      </c>
      <c r="AW28">
        <v>20.859400000000001</v>
      </c>
      <c r="AX28">
        <v>407.03500000000003</v>
      </c>
      <c r="AY28">
        <v>23.018699999999999</v>
      </c>
      <c r="AZ28">
        <v>600.25300000000004</v>
      </c>
      <c r="BA28">
        <v>100.355</v>
      </c>
      <c r="BB28">
        <v>0.100858</v>
      </c>
      <c r="BC28">
        <v>26.659500000000001</v>
      </c>
      <c r="BD28">
        <v>26.0289</v>
      </c>
      <c r="BE28">
        <v>999.9</v>
      </c>
      <c r="BF28">
        <v>0</v>
      </c>
      <c r="BG28">
        <v>0</v>
      </c>
      <c r="BH28">
        <v>9986.25</v>
      </c>
      <c r="BI28">
        <v>0</v>
      </c>
      <c r="BJ28">
        <v>1463.82</v>
      </c>
      <c r="BK28">
        <v>-7.2785000000000002</v>
      </c>
      <c r="BL28">
        <v>408.89299999999997</v>
      </c>
      <c r="BM28">
        <v>415.995</v>
      </c>
      <c r="BN28">
        <v>0.79356400000000005</v>
      </c>
      <c r="BO28">
        <v>407.31799999999998</v>
      </c>
      <c r="BP28">
        <v>20.859400000000001</v>
      </c>
      <c r="BQ28">
        <v>2.17299</v>
      </c>
      <c r="BR28">
        <v>2.09335</v>
      </c>
      <c r="BS28">
        <v>18.764600000000002</v>
      </c>
      <c r="BT28">
        <v>18.168700000000001</v>
      </c>
      <c r="BU28">
        <v>250.22300000000001</v>
      </c>
      <c r="BV28">
        <v>0.90007499999999996</v>
      </c>
      <c r="BW28">
        <v>9.9925399999999998E-2</v>
      </c>
      <c r="BX28">
        <v>0</v>
      </c>
      <c r="BY28">
        <v>2.9247999999999998</v>
      </c>
      <c r="BZ28">
        <v>0</v>
      </c>
      <c r="CA28">
        <v>10939</v>
      </c>
      <c r="CB28">
        <v>2029.68</v>
      </c>
      <c r="CC28">
        <v>37.625</v>
      </c>
      <c r="CD28">
        <v>40.625</v>
      </c>
      <c r="CE28">
        <v>39.686999999999998</v>
      </c>
      <c r="CF28">
        <v>34.375</v>
      </c>
      <c r="CG28">
        <v>37.25</v>
      </c>
      <c r="CH28">
        <v>225.22</v>
      </c>
      <c r="CI28">
        <v>25</v>
      </c>
      <c r="CJ28">
        <v>0</v>
      </c>
      <c r="CK28">
        <v>1690148929.7</v>
      </c>
      <c r="CL28">
        <v>0</v>
      </c>
      <c r="CM28">
        <v>1690148173.5999999</v>
      </c>
      <c r="CN28" t="s">
        <v>350</v>
      </c>
      <c r="CO28">
        <v>1690148166.5999999</v>
      </c>
      <c r="CP28">
        <v>1690148173.5999999</v>
      </c>
      <c r="CQ28">
        <v>24</v>
      </c>
      <c r="CR28">
        <v>2.7E-2</v>
      </c>
      <c r="CS28">
        <v>3.4000000000000002E-2</v>
      </c>
      <c r="CT28">
        <v>-7.0309999999999997</v>
      </c>
      <c r="CU28">
        <v>-1.3660000000000001</v>
      </c>
      <c r="CV28">
        <v>411</v>
      </c>
      <c r="CW28">
        <v>22</v>
      </c>
      <c r="CX28">
        <v>0.12</v>
      </c>
      <c r="CY28">
        <v>0.13</v>
      </c>
      <c r="CZ28">
        <v>6.9288235186741058</v>
      </c>
      <c r="DA28">
        <v>9.4037489212041969E-2</v>
      </c>
      <c r="DB28">
        <v>5.4936517642972783E-2</v>
      </c>
      <c r="DC28">
        <v>1</v>
      </c>
      <c r="DD28">
        <v>407.40673170731708</v>
      </c>
      <c r="DE28">
        <v>-0.54535191637511937</v>
      </c>
      <c r="DF28">
        <v>6.8503524705555457E-2</v>
      </c>
      <c r="DG28">
        <v>-1</v>
      </c>
      <c r="DH28">
        <v>250.00344999999999</v>
      </c>
      <c r="DI28">
        <v>0.2361095328296153</v>
      </c>
      <c r="DJ28">
        <v>0.13905609479630851</v>
      </c>
      <c r="DK28">
        <v>1</v>
      </c>
      <c r="DL28">
        <v>2</v>
      </c>
      <c r="DM28">
        <v>2</v>
      </c>
      <c r="DN28" t="s">
        <v>351</v>
      </c>
      <c r="DO28">
        <v>3.2089500000000002</v>
      </c>
      <c r="DP28">
        <v>2.7405400000000002</v>
      </c>
      <c r="DQ28">
        <v>9.4922500000000007E-2</v>
      </c>
      <c r="DR28">
        <v>9.4531699999999996E-2</v>
      </c>
      <c r="DS28">
        <v>0.111591</v>
      </c>
      <c r="DT28">
        <v>0.102731</v>
      </c>
      <c r="DU28">
        <v>27289.1</v>
      </c>
      <c r="DV28">
        <v>30703.3</v>
      </c>
      <c r="DW28">
        <v>28380</v>
      </c>
      <c r="DX28">
        <v>32520.3</v>
      </c>
      <c r="DY28">
        <v>35033.300000000003</v>
      </c>
      <c r="DZ28">
        <v>38939.1</v>
      </c>
      <c r="EA28">
        <v>41659.300000000003</v>
      </c>
      <c r="EB28">
        <v>46204.5</v>
      </c>
      <c r="EC28">
        <v>2.19333</v>
      </c>
      <c r="ED28">
        <v>1.7496799999999999</v>
      </c>
      <c r="EE28">
        <v>0.102758</v>
      </c>
      <c r="EF28">
        <v>0</v>
      </c>
      <c r="EG28">
        <v>24.343399999999999</v>
      </c>
      <c r="EH28">
        <v>999.9</v>
      </c>
      <c r="EI28">
        <v>48.6</v>
      </c>
      <c r="EJ28">
        <v>34.5</v>
      </c>
      <c r="EK28">
        <v>26.6066</v>
      </c>
      <c r="EL28">
        <v>63.082900000000002</v>
      </c>
      <c r="EM28">
        <v>20.9816</v>
      </c>
      <c r="EN28">
        <v>1</v>
      </c>
      <c r="EO28">
        <v>-0.17769299999999999</v>
      </c>
      <c r="EP28">
        <v>-1.31473</v>
      </c>
      <c r="EQ28">
        <v>20.238600000000002</v>
      </c>
      <c r="ER28">
        <v>5.2235800000000001</v>
      </c>
      <c r="ES28">
        <v>12.0099</v>
      </c>
      <c r="ET28">
        <v>4.9896000000000003</v>
      </c>
      <c r="EU28">
        <v>3.3050000000000002</v>
      </c>
      <c r="EV28">
        <v>8678.4</v>
      </c>
      <c r="EW28">
        <v>9999</v>
      </c>
      <c r="EX28">
        <v>555.9</v>
      </c>
      <c r="EY28">
        <v>93.5</v>
      </c>
      <c r="EZ28">
        <v>1.85303</v>
      </c>
      <c r="FA28">
        <v>1.8615699999999999</v>
      </c>
      <c r="FB28">
        <v>1.8609100000000001</v>
      </c>
      <c r="FC28">
        <v>1.8569899999999999</v>
      </c>
      <c r="FD28">
        <v>1.86127</v>
      </c>
      <c r="FE28">
        <v>1.85724</v>
      </c>
      <c r="FF28">
        <v>1.8595900000000001</v>
      </c>
      <c r="FG28">
        <v>1.86249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-6.9960000000000004</v>
      </c>
      <c r="FV28">
        <v>-1.3657999999999999</v>
      </c>
      <c r="FW28">
        <v>-5.5367488100296498</v>
      </c>
      <c r="FX28">
        <v>-4.0117494158234393E-3</v>
      </c>
      <c r="FY28">
        <v>1.087516141204025E-6</v>
      </c>
      <c r="FZ28">
        <v>-8.657206703991749E-11</v>
      </c>
      <c r="GA28">
        <v>-1.365704761904762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12.4</v>
      </c>
      <c r="GJ28">
        <v>12.3</v>
      </c>
      <c r="GK28">
        <v>1.0351600000000001</v>
      </c>
      <c r="GL28">
        <v>2.4169900000000002</v>
      </c>
      <c r="GM28">
        <v>1.5942400000000001</v>
      </c>
      <c r="GN28">
        <v>2.3034699999999999</v>
      </c>
      <c r="GO28">
        <v>1.39893</v>
      </c>
      <c r="GP28">
        <v>2.3925800000000002</v>
      </c>
      <c r="GQ28">
        <v>35.9178</v>
      </c>
      <c r="GR28">
        <v>14.639900000000001</v>
      </c>
      <c r="GS28">
        <v>18</v>
      </c>
      <c r="GT28">
        <v>637.48</v>
      </c>
      <c r="GU28">
        <v>377.32400000000001</v>
      </c>
      <c r="GV28">
        <v>27.1982</v>
      </c>
      <c r="GW28">
        <v>24.9451</v>
      </c>
      <c r="GX28">
        <v>30.000499999999999</v>
      </c>
      <c r="GY28">
        <v>24.8492</v>
      </c>
      <c r="GZ28">
        <v>24.8139</v>
      </c>
      <c r="HA28">
        <v>20.771899999999999</v>
      </c>
      <c r="HB28">
        <v>15</v>
      </c>
      <c r="HC28">
        <v>-30</v>
      </c>
      <c r="HD28">
        <v>27.220400000000001</v>
      </c>
      <c r="HE28">
        <v>407.38200000000001</v>
      </c>
      <c r="HF28">
        <v>0</v>
      </c>
      <c r="HG28">
        <v>104.205</v>
      </c>
      <c r="HH28">
        <v>102.404</v>
      </c>
    </row>
    <row r="29" spans="1:216" x14ac:dyDescent="0.2">
      <c r="A29">
        <v>11</v>
      </c>
      <c r="B29">
        <v>1690148972.5999999</v>
      </c>
      <c r="C29">
        <v>605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1690148972.5999999</v>
      </c>
      <c r="M29">
        <f t="shared" si="0"/>
        <v>7.8525647163600479E-4</v>
      </c>
      <c r="N29">
        <f t="shared" si="1"/>
        <v>0.78525647163600476</v>
      </c>
      <c r="O29">
        <f t="shared" si="2"/>
        <v>5.5073759340381621</v>
      </c>
      <c r="P29">
        <f t="shared" si="3"/>
        <v>399.99599999999998</v>
      </c>
      <c r="Q29">
        <f t="shared" si="4"/>
        <v>257.54973236228045</v>
      </c>
      <c r="R29">
        <f t="shared" si="5"/>
        <v>25.8738376659728</v>
      </c>
      <c r="S29">
        <f t="shared" si="6"/>
        <v>40.184206273918797</v>
      </c>
      <c r="T29">
        <f t="shared" si="7"/>
        <v>6.5445706831864722E-2</v>
      </c>
      <c r="U29">
        <f t="shared" si="8"/>
        <v>2.9394022829659856</v>
      </c>
      <c r="V29">
        <f t="shared" si="9"/>
        <v>6.4646845840404948E-2</v>
      </c>
      <c r="W29">
        <f t="shared" si="10"/>
        <v>4.0475240597869576E-2</v>
      </c>
      <c r="X29">
        <f t="shared" si="11"/>
        <v>29.752916854252366</v>
      </c>
      <c r="Y29">
        <f t="shared" si="12"/>
        <v>26.538421433315374</v>
      </c>
      <c r="Z29">
        <f t="shared" si="13"/>
        <v>25.932300000000001</v>
      </c>
      <c r="AA29">
        <f t="shared" si="14"/>
        <v>3.3607646763026122</v>
      </c>
      <c r="AB29">
        <f t="shared" si="15"/>
        <v>62.309737958716703</v>
      </c>
      <c r="AC29">
        <f t="shared" si="16"/>
        <v>2.1740877608122995</v>
      </c>
      <c r="AD29">
        <f t="shared" si="17"/>
        <v>3.4891620989527201</v>
      </c>
      <c r="AE29">
        <f t="shared" si="18"/>
        <v>1.1866769154903127</v>
      </c>
      <c r="AF29">
        <f t="shared" si="19"/>
        <v>-34.629810399147814</v>
      </c>
      <c r="AG29">
        <f t="shared" si="20"/>
        <v>100.59615667215543</v>
      </c>
      <c r="AH29">
        <f t="shared" si="21"/>
        <v>7.3305275270391563</v>
      </c>
      <c r="AI29">
        <f t="shared" si="22"/>
        <v>103.04979065429913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53247.191815886516</v>
      </c>
      <c r="AO29">
        <f t="shared" si="26"/>
        <v>179.892</v>
      </c>
      <c r="AP29">
        <f t="shared" si="27"/>
        <v>151.64925598665926</v>
      </c>
      <c r="AQ29">
        <f t="shared" si="28"/>
        <v>0.84300166759310735</v>
      </c>
      <c r="AR29">
        <f t="shared" si="29"/>
        <v>0.16539321845469707</v>
      </c>
      <c r="AS29">
        <v>1690148972.5999999</v>
      </c>
      <c r="AT29">
        <v>399.99599999999998</v>
      </c>
      <c r="AU29">
        <v>405.81700000000001</v>
      </c>
      <c r="AV29">
        <v>21.640999999999998</v>
      </c>
      <c r="AW29">
        <v>20.872800000000002</v>
      </c>
      <c r="AX29">
        <v>406.99099999999999</v>
      </c>
      <c r="AY29">
        <v>23.006699999999999</v>
      </c>
      <c r="AZ29">
        <v>600.04899999999998</v>
      </c>
      <c r="BA29">
        <v>100.36199999999999</v>
      </c>
      <c r="BB29">
        <v>9.9520300000000006E-2</v>
      </c>
      <c r="BC29">
        <v>26.5671</v>
      </c>
      <c r="BD29">
        <v>25.932300000000001</v>
      </c>
      <c r="BE29">
        <v>999.9</v>
      </c>
      <c r="BF29">
        <v>0</v>
      </c>
      <c r="BG29">
        <v>0</v>
      </c>
      <c r="BH29">
        <v>10020</v>
      </c>
      <c r="BI29">
        <v>0</v>
      </c>
      <c r="BJ29">
        <v>1231.18</v>
      </c>
      <c r="BK29">
        <v>-5.8211399999999998</v>
      </c>
      <c r="BL29">
        <v>408.84399999999999</v>
      </c>
      <c r="BM29">
        <v>414.46800000000002</v>
      </c>
      <c r="BN29">
        <v>0.76818699999999995</v>
      </c>
      <c r="BO29">
        <v>405.81700000000001</v>
      </c>
      <c r="BP29">
        <v>20.872800000000002</v>
      </c>
      <c r="BQ29">
        <v>2.1719300000000001</v>
      </c>
      <c r="BR29">
        <v>2.09483</v>
      </c>
      <c r="BS29">
        <v>18.756699999999999</v>
      </c>
      <c r="BT29">
        <v>18.1799</v>
      </c>
      <c r="BU29">
        <v>179.892</v>
      </c>
      <c r="BV29">
        <v>0.89995800000000004</v>
      </c>
      <c r="BW29">
        <v>0.10004200000000001</v>
      </c>
      <c r="BX29">
        <v>0</v>
      </c>
      <c r="BY29">
        <v>2.3241000000000001</v>
      </c>
      <c r="BZ29">
        <v>0</v>
      </c>
      <c r="CA29">
        <v>9329.11</v>
      </c>
      <c r="CB29">
        <v>1459.14</v>
      </c>
      <c r="CC29">
        <v>37.061999999999998</v>
      </c>
      <c r="CD29">
        <v>40.5</v>
      </c>
      <c r="CE29">
        <v>39.5</v>
      </c>
      <c r="CF29">
        <v>33.811999999999998</v>
      </c>
      <c r="CG29">
        <v>36.75</v>
      </c>
      <c r="CH29">
        <v>161.9</v>
      </c>
      <c r="CI29">
        <v>18</v>
      </c>
      <c r="CJ29">
        <v>0</v>
      </c>
      <c r="CK29">
        <v>1690148990.3</v>
      </c>
      <c r="CL29">
        <v>0</v>
      </c>
      <c r="CM29">
        <v>1690148173.5999999</v>
      </c>
      <c r="CN29" t="s">
        <v>350</v>
      </c>
      <c r="CO29">
        <v>1690148166.5999999</v>
      </c>
      <c r="CP29">
        <v>1690148173.5999999</v>
      </c>
      <c r="CQ29">
        <v>24</v>
      </c>
      <c r="CR29">
        <v>2.7E-2</v>
      </c>
      <c r="CS29">
        <v>3.4000000000000002E-2</v>
      </c>
      <c r="CT29">
        <v>-7.0309999999999997</v>
      </c>
      <c r="CU29">
        <v>-1.3660000000000001</v>
      </c>
      <c r="CV29">
        <v>411</v>
      </c>
      <c r="CW29">
        <v>22</v>
      </c>
      <c r="CX29">
        <v>0.12</v>
      </c>
      <c r="CY29">
        <v>0.13</v>
      </c>
      <c r="CZ29">
        <v>5.3751038463806733</v>
      </c>
      <c r="DA29">
        <v>0.57624889108080457</v>
      </c>
      <c r="DB29">
        <v>6.4062523428908169E-2</v>
      </c>
      <c r="DC29">
        <v>1</v>
      </c>
      <c r="DD29">
        <v>405.79522500000002</v>
      </c>
      <c r="DE29">
        <v>-4.9632270169564487E-2</v>
      </c>
      <c r="DF29">
        <v>3.431288934205208E-2</v>
      </c>
      <c r="DG29">
        <v>-1</v>
      </c>
      <c r="DH29">
        <v>179.99963414634149</v>
      </c>
      <c r="DI29">
        <v>-0.20095351495094069</v>
      </c>
      <c r="DJ29">
        <v>0.14683369655424161</v>
      </c>
      <c r="DK29">
        <v>1</v>
      </c>
      <c r="DL29">
        <v>2</v>
      </c>
      <c r="DM29">
        <v>2</v>
      </c>
      <c r="DN29" t="s">
        <v>351</v>
      </c>
      <c r="DO29">
        <v>3.20838</v>
      </c>
      <c r="DP29">
        <v>2.7395</v>
      </c>
      <c r="DQ29">
        <v>9.49097E-2</v>
      </c>
      <c r="DR29">
        <v>9.4263299999999994E-2</v>
      </c>
      <c r="DS29">
        <v>0.11154500000000001</v>
      </c>
      <c r="DT29">
        <v>0.10277500000000001</v>
      </c>
      <c r="DU29">
        <v>27286.6</v>
      </c>
      <c r="DV29">
        <v>30708.9</v>
      </c>
      <c r="DW29">
        <v>28377.3</v>
      </c>
      <c r="DX29">
        <v>32517</v>
      </c>
      <c r="DY29">
        <v>35032.300000000003</v>
      </c>
      <c r="DZ29">
        <v>38932.300000000003</v>
      </c>
      <c r="EA29">
        <v>41655.699999999997</v>
      </c>
      <c r="EB29">
        <v>46198.7</v>
      </c>
      <c r="EC29">
        <v>2.1919300000000002</v>
      </c>
      <c r="ED29">
        <v>1.7492000000000001</v>
      </c>
      <c r="EE29">
        <v>8.8922699999999993E-2</v>
      </c>
      <c r="EF29">
        <v>0</v>
      </c>
      <c r="EG29">
        <v>24.473800000000001</v>
      </c>
      <c r="EH29">
        <v>999.9</v>
      </c>
      <c r="EI29">
        <v>48.6</v>
      </c>
      <c r="EJ29">
        <v>34.5</v>
      </c>
      <c r="EK29">
        <v>26.6038</v>
      </c>
      <c r="EL29">
        <v>63.142899999999997</v>
      </c>
      <c r="EM29">
        <v>21.706700000000001</v>
      </c>
      <c r="EN29">
        <v>1</v>
      </c>
      <c r="EO29">
        <v>-0.17169000000000001</v>
      </c>
      <c r="EP29">
        <v>-1.60467</v>
      </c>
      <c r="EQ29">
        <v>20.2361</v>
      </c>
      <c r="ER29">
        <v>5.2270200000000004</v>
      </c>
      <c r="ES29">
        <v>12.0099</v>
      </c>
      <c r="ET29">
        <v>4.9897999999999998</v>
      </c>
      <c r="EU29">
        <v>3.3050000000000002</v>
      </c>
      <c r="EV29">
        <v>8679.7999999999993</v>
      </c>
      <c r="EW29">
        <v>9999</v>
      </c>
      <c r="EX29">
        <v>555.9</v>
      </c>
      <c r="EY29">
        <v>93.5</v>
      </c>
      <c r="EZ29">
        <v>1.85301</v>
      </c>
      <c r="FA29">
        <v>1.8615699999999999</v>
      </c>
      <c r="FB29">
        <v>1.8608199999999999</v>
      </c>
      <c r="FC29">
        <v>1.85694</v>
      </c>
      <c r="FD29">
        <v>1.8611899999999999</v>
      </c>
      <c r="FE29">
        <v>1.8571500000000001</v>
      </c>
      <c r="FF29">
        <v>1.8595600000000001</v>
      </c>
      <c r="FG29">
        <v>1.8624499999999999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-6.9950000000000001</v>
      </c>
      <c r="FV29">
        <v>-1.3656999999999999</v>
      </c>
      <c r="FW29">
        <v>-5.5367488100296498</v>
      </c>
      <c r="FX29">
        <v>-4.0117494158234393E-3</v>
      </c>
      <c r="FY29">
        <v>1.087516141204025E-6</v>
      </c>
      <c r="FZ29">
        <v>-8.657206703991749E-11</v>
      </c>
      <c r="GA29">
        <v>-1.365704761904762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13.4</v>
      </c>
      <c r="GJ29">
        <v>13.3</v>
      </c>
      <c r="GK29">
        <v>1.03149</v>
      </c>
      <c r="GL29">
        <v>2.4206500000000002</v>
      </c>
      <c r="GM29">
        <v>1.5942400000000001</v>
      </c>
      <c r="GN29">
        <v>2.3034699999999999</v>
      </c>
      <c r="GO29">
        <v>1.40015</v>
      </c>
      <c r="GP29">
        <v>2.3034699999999999</v>
      </c>
      <c r="GQ29">
        <v>35.9178</v>
      </c>
      <c r="GR29">
        <v>14.622400000000001</v>
      </c>
      <c r="GS29">
        <v>18</v>
      </c>
      <c r="GT29">
        <v>636.94299999999998</v>
      </c>
      <c r="GU29">
        <v>377.351</v>
      </c>
      <c r="GV29">
        <v>27.168199999999999</v>
      </c>
      <c r="GW29">
        <v>25.017199999999999</v>
      </c>
      <c r="GX29">
        <v>30.000599999999999</v>
      </c>
      <c r="GY29">
        <v>24.8949</v>
      </c>
      <c r="GZ29">
        <v>24.854199999999999</v>
      </c>
      <c r="HA29">
        <v>20.7059</v>
      </c>
      <c r="HB29">
        <v>15</v>
      </c>
      <c r="HC29">
        <v>-30</v>
      </c>
      <c r="HD29">
        <v>27.169</v>
      </c>
      <c r="HE29">
        <v>405.95499999999998</v>
      </c>
      <c r="HF29">
        <v>0</v>
      </c>
      <c r="HG29">
        <v>104.196</v>
      </c>
      <c r="HH29">
        <v>102.393</v>
      </c>
    </row>
    <row r="30" spans="1:216" x14ac:dyDescent="0.2">
      <c r="A30">
        <v>12</v>
      </c>
      <c r="B30">
        <v>1690149033.0999999</v>
      </c>
      <c r="C30">
        <v>665.5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1690149033.0999999</v>
      </c>
      <c r="M30">
        <f t="shared" si="0"/>
        <v>7.9781813792100681E-4</v>
      </c>
      <c r="N30">
        <f t="shared" si="1"/>
        <v>0.79781813792100675</v>
      </c>
      <c r="O30">
        <f t="shared" si="2"/>
        <v>3.7514285999266441</v>
      </c>
      <c r="P30">
        <f t="shared" si="3"/>
        <v>400.09399999999999</v>
      </c>
      <c r="Q30">
        <f t="shared" si="4"/>
        <v>299.90435881419188</v>
      </c>
      <c r="R30">
        <f t="shared" si="5"/>
        <v>30.129591054052433</v>
      </c>
      <c r="S30">
        <f t="shared" si="6"/>
        <v>40.195043015859</v>
      </c>
      <c r="T30">
        <f t="shared" si="7"/>
        <v>6.5046178070515964E-2</v>
      </c>
      <c r="U30">
        <f t="shared" si="8"/>
        <v>2.9368051803338115</v>
      </c>
      <c r="V30">
        <f t="shared" si="9"/>
        <v>6.4256288774986514E-2</v>
      </c>
      <c r="W30">
        <f t="shared" si="10"/>
        <v>4.0230349623071024E-2</v>
      </c>
      <c r="X30">
        <f t="shared" si="11"/>
        <v>20.671715999999996</v>
      </c>
      <c r="Y30">
        <f t="shared" si="12"/>
        <v>26.647901200050558</v>
      </c>
      <c r="Z30">
        <f t="shared" si="13"/>
        <v>26.083300000000001</v>
      </c>
      <c r="AA30">
        <f t="shared" si="14"/>
        <v>3.3909264600113853</v>
      </c>
      <c r="AB30">
        <f t="shared" si="15"/>
        <v>61.817327420996271</v>
      </c>
      <c r="AC30">
        <f t="shared" si="16"/>
        <v>2.1781197658790998</v>
      </c>
      <c r="AD30">
        <f t="shared" si="17"/>
        <v>3.5234777314868206</v>
      </c>
      <c r="AE30">
        <f t="shared" si="18"/>
        <v>1.2128066941322855</v>
      </c>
      <c r="AF30">
        <f t="shared" si="19"/>
        <v>-35.183779882316401</v>
      </c>
      <c r="AG30">
        <f t="shared" si="20"/>
        <v>102.91387657340148</v>
      </c>
      <c r="AH30">
        <f t="shared" si="21"/>
        <v>7.5179948820124132</v>
      </c>
      <c r="AI30">
        <f t="shared" si="22"/>
        <v>95.919807573097486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53142.336262128447</v>
      </c>
      <c r="AO30">
        <f t="shared" si="26"/>
        <v>124.98</v>
      </c>
      <c r="AP30">
        <f t="shared" si="27"/>
        <v>105.3588</v>
      </c>
      <c r="AQ30">
        <f t="shared" si="28"/>
        <v>0.8430052808449352</v>
      </c>
      <c r="AR30">
        <f t="shared" si="29"/>
        <v>0.1654001920307249</v>
      </c>
      <c r="AS30">
        <v>1690149033.0999999</v>
      </c>
      <c r="AT30">
        <v>400.09399999999999</v>
      </c>
      <c r="AU30">
        <v>404.16399999999999</v>
      </c>
      <c r="AV30">
        <v>21.680599999999998</v>
      </c>
      <c r="AW30">
        <v>20.900200000000002</v>
      </c>
      <c r="AX30">
        <v>407.09</v>
      </c>
      <c r="AY30">
        <v>23.046299999999999</v>
      </c>
      <c r="AZ30">
        <v>600.09299999999996</v>
      </c>
      <c r="BA30">
        <v>100.364</v>
      </c>
      <c r="BB30">
        <v>9.9998500000000004E-2</v>
      </c>
      <c r="BC30">
        <v>26.7333</v>
      </c>
      <c r="BD30">
        <v>26.083300000000001</v>
      </c>
      <c r="BE30">
        <v>999.9</v>
      </c>
      <c r="BF30">
        <v>0</v>
      </c>
      <c r="BG30">
        <v>0</v>
      </c>
      <c r="BH30">
        <v>10005</v>
      </c>
      <c r="BI30">
        <v>0</v>
      </c>
      <c r="BJ30">
        <v>1353.72</v>
      </c>
      <c r="BK30">
        <v>-4.0695800000000002</v>
      </c>
      <c r="BL30">
        <v>408.96100000000001</v>
      </c>
      <c r="BM30">
        <v>412.791</v>
      </c>
      <c r="BN30">
        <v>0.78038200000000002</v>
      </c>
      <c r="BO30">
        <v>404.16399999999999</v>
      </c>
      <c r="BP30">
        <v>20.900200000000002</v>
      </c>
      <c r="BQ30">
        <v>2.1759400000000002</v>
      </c>
      <c r="BR30">
        <v>2.09762</v>
      </c>
      <c r="BS30">
        <v>18.786300000000001</v>
      </c>
      <c r="BT30">
        <v>18.2011</v>
      </c>
      <c r="BU30">
        <v>124.98</v>
      </c>
      <c r="BV30">
        <v>0.89984299999999995</v>
      </c>
      <c r="BW30">
        <v>0.100157</v>
      </c>
      <c r="BX30">
        <v>0</v>
      </c>
      <c r="BY30">
        <v>2.5344000000000002</v>
      </c>
      <c r="BZ30">
        <v>0</v>
      </c>
      <c r="CA30">
        <v>9371.42</v>
      </c>
      <c r="CB30">
        <v>1013.71</v>
      </c>
      <c r="CC30">
        <v>36.75</v>
      </c>
      <c r="CD30">
        <v>40.375</v>
      </c>
      <c r="CE30">
        <v>39.25</v>
      </c>
      <c r="CF30">
        <v>34.25</v>
      </c>
      <c r="CG30">
        <v>36.561999999999998</v>
      </c>
      <c r="CH30">
        <v>112.46</v>
      </c>
      <c r="CI30">
        <v>12.52</v>
      </c>
      <c r="CJ30">
        <v>0</v>
      </c>
      <c r="CK30">
        <v>1690149050.3</v>
      </c>
      <c r="CL30">
        <v>0</v>
      </c>
      <c r="CM30">
        <v>1690148173.5999999</v>
      </c>
      <c r="CN30" t="s">
        <v>350</v>
      </c>
      <c r="CO30">
        <v>1690148166.5999999</v>
      </c>
      <c r="CP30">
        <v>1690148173.5999999</v>
      </c>
      <c r="CQ30">
        <v>24</v>
      </c>
      <c r="CR30">
        <v>2.7E-2</v>
      </c>
      <c r="CS30">
        <v>3.4000000000000002E-2</v>
      </c>
      <c r="CT30">
        <v>-7.0309999999999997</v>
      </c>
      <c r="CU30">
        <v>-1.3660000000000001</v>
      </c>
      <c r="CV30">
        <v>411</v>
      </c>
      <c r="CW30">
        <v>22</v>
      </c>
      <c r="CX30">
        <v>0.12</v>
      </c>
      <c r="CY30">
        <v>0.13</v>
      </c>
      <c r="CZ30">
        <v>3.752442219786686</v>
      </c>
      <c r="DA30">
        <v>-0.18760289012031911</v>
      </c>
      <c r="DB30">
        <v>5.2681857566888528E-2</v>
      </c>
      <c r="DC30">
        <v>1</v>
      </c>
      <c r="DD30">
        <v>404.21375609756097</v>
      </c>
      <c r="DE30">
        <v>-0.37735191637630339</v>
      </c>
      <c r="DF30">
        <v>4.7535753161942557E-2</v>
      </c>
      <c r="DG30">
        <v>-1</v>
      </c>
      <c r="DH30">
        <v>124.994</v>
      </c>
      <c r="DI30">
        <v>-1.437910051907651E-2</v>
      </c>
      <c r="DJ30">
        <v>5.0708636874388383E-2</v>
      </c>
      <c r="DK30">
        <v>1</v>
      </c>
      <c r="DL30">
        <v>2</v>
      </c>
      <c r="DM30">
        <v>2</v>
      </c>
      <c r="DN30" t="s">
        <v>351</v>
      </c>
      <c r="DO30">
        <v>3.2084000000000001</v>
      </c>
      <c r="DP30">
        <v>2.7398500000000001</v>
      </c>
      <c r="DQ30">
        <v>9.4920199999999996E-2</v>
      </c>
      <c r="DR30">
        <v>9.3965800000000002E-2</v>
      </c>
      <c r="DS30">
        <v>0.11167299999999999</v>
      </c>
      <c r="DT30">
        <v>0.102864</v>
      </c>
      <c r="DU30">
        <v>27284.6</v>
      </c>
      <c r="DV30">
        <v>30716.6</v>
      </c>
      <c r="DW30">
        <v>28375.7</v>
      </c>
      <c r="DX30">
        <v>32514.7</v>
      </c>
      <c r="DY30">
        <v>35024.699999999997</v>
      </c>
      <c r="DZ30">
        <v>38924.9</v>
      </c>
      <c r="EA30">
        <v>41652.699999999997</v>
      </c>
      <c r="EB30">
        <v>46194.7</v>
      </c>
      <c r="EC30">
        <v>2.1912799999999999</v>
      </c>
      <c r="ED30">
        <v>1.74902</v>
      </c>
      <c r="EE30">
        <v>0.100594</v>
      </c>
      <c r="EF30">
        <v>0</v>
      </c>
      <c r="EG30">
        <v>24.433499999999999</v>
      </c>
      <c r="EH30">
        <v>999.9</v>
      </c>
      <c r="EI30">
        <v>48.7</v>
      </c>
      <c r="EJ30">
        <v>34.5</v>
      </c>
      <c r="EK30">
        <v>26.656099999999999</v>
      </c>
      <c r="EL30">
        <v>63.042900000000003</v>
      </c>
      <c r="EM30">
        <v>21.025600000000001</v>
      </c>
      <c r="EN30">
        <v>1</v>
      </c>
      <c r="EO30">
        <v>-0.16822400000000001</v>
      </c>
      <c r="EP30">
        <v>-0.608595</v>
      </c>
      <c r="EQ30">
        <v>20.243400000000001</v>
      </c>
      <c r="ER30">
        <v>5.22403</v>
      </c>
      <c r="ES30">
        <v>12.0099</v>
      </c>
      <c r="ET30">
        <v>4.9896500000000001</v>
      </c>
      <c r="EU30">
        <v>3.3050000000000002</v>
      </c>
      <c r="EV30">
        <v>8681.2000000000007</v>
      </c>
      <c r="EW30">
        <v>9999</v>
      </c>
      <c r="EX30">
        <v>555.9</v>
      </c>
      <c r="EY30">
        <v>93.5</v>
      </c>
      <c r="EZ30">
        <v>1.85303</v>
      </c>
      <c r="FA30">
        <v>1.86158</v>
      </c>
      <c r="FB30">
        <v>1.8609199999999999</v>
      </c>
      <c r="FC30">
        <v>1.8569899999999999</v>
      </c>
      <c r="FD30">
        <v>1.8612599999999999</v>
      </c>
      <c r="FE30">
        <v>1.85727</v>
      </c>
      <c r="FF30">
        <v>1.8595900000000001</v>
      </c>
      <c r="FG30">
        <v>1.86249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-6.9960000000000004</v>
      </c>
      <c r="FV30">
        <v>-1.3656999999999999</v>
      </c>
      <c r="FW30">
        <v>-5.5367488100296498</v>
      </c>
      <c r="FX30">
        <v>-4.0117494158234393E-3</v>
      </c>
      <c r="FY30">
        <v>1.087516141204025E-6</v>
      </c>
      <c r="FZ30">
        <v>-8.657206703991749E-11</v>
      </c>
      <c r="GA30">
        <v>-1.365704761904762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14.4</v>
      </c>
      <c r="GJ30">
        <v>14.3</v>
      </c>
      <c r="GK30">
        <v>1.02783</v>
      </c>
      <c r="GL30">
        <v>2.4133300000000002</v>
      </c>
      <c r="GM30">
        <v>1.5942400000000001</v>
      </c>
      <c r="GN30">
        <v>2.3034699999999999</v>
      </c>
      <c r="GO30">
        <v>1.39893</v>
      </c>
      <c r="GP30">
        <v>2.3999000000000001</v>
      </c>
      <c r="GQ30">
        <v>35.9178</v>
      </c>
      <c r="GR30">
        <v>14.622400000000001</v>
      </c>
      <c r="GS30">
        <v>18</v>
      </c>
      <c r="GT30">
        <v>636.88099999999997</v>
      </c>
      <c r="GU30">
        <v>377.47</v>
      </c>
      <c r="GV30">
        <v>27.5976</v>
      </c>
      <c r="GW30">
        <v>25.072199999999999</v>
      </c>
      <c r="GX30">
        <v>30.0002</v>
      </c>
      <c r="GY30">
        <v>24.931799999999999</v>
      </c>
      <c r="GZ30">
        <v>24.8842</v>
      </c>
      <c r="HA30">
        <v>20.638400000000001</v>
      </c>
      <c r="HB30">
        <v>15</v>
      </c>
      <c r="HC30">
        <v>-30</v>
      </c>
      <c r="HD30">
        <v>27.397300000000001</v>
      </c>
      <c r="HE30">
        <v>404.10500000000002</v>
      </c>
      <c r="HF30">
        <v>0</v>
      </c>
      <c r="HG30">
        <v>104.18899999999999</v>
      </c>
      <c r="HH30">
        <v>102.384</v>
      </c>
    </row>
    <row r="31" spans="1:216" x14ac:dyDescent="0.2">
      <c r="A31">
        <v>13</v>
      </c>
      <c r="B31">
        <v>1690149093.5999999</v>
      </c>
      <c r="C31">
        <v>726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1690149093.5999999</v>
      </c>
      <c r="M31">
        <f t="shared" si="0"/>
        <v>7.2479505729237026E-4</v>
      </c>
      <c r="N31">
        <f t="shared" si="1"/>
        <v>0.72479505729237026</v>
      </c>
      <c r="O31">
        <f t="shared" si="2"/>
        <v>3.0268404897201791</v>
      </c>
      <c r="P31">
        <f t="shared" si="3"/>
        <v>400.02100000000002</v>
      </c>
      <c r="Q31">
        <f t="shared" si="4"/>
        <v>310.83916557854207</v>
      </c>
      <c r="R31">
        <f t="shared" si="5"/>
        <v>31.228181055508362</v>
      </c>
      <c r="S31">
        <f t="shared" si="6"/>
        <v>40.187754946373005</v>
      </c>
      <c r="T31">
        <f t="shared" si="7"/>
        <v>5.9493626016496791E-2</v>
      </c>
      <c r="U31">
        <f t="shared" si="8"/>
        <v>2.9355970077665643</v>
      </c>
      <c r="V31">
        <f t="shared" si="9"/>
        <v>5.8831827218070863E-2</v>
      </c>
      <c r="W31">
        <f t="shared" si="10"/>
        <v>3.6828738478478645E-2</v>
      </c>
      <c r="X31">
        <f t="shared" si="11"/>
        <v>16.541612999999998</v>
      </c>
      <c r="Y31">
        <f t="shared" si="12"/>
        <v>26.604410245474522</v>
      </c>
      <c r="Z31">
        <f t="shared" si="13"/>
        <v>26.0473</v>
      </c>
      <c r="AA31">
        <f t="shared" si="14"/>
        <v>3.3837141910711273</v>
      </c>
      <c r="AB31">
        <f t="shared" si="15"/>
        <v>62.017904003828683</v>
      </c>
      <c r="AC31">
        <f t="shared" si="16"/>
        <v>2.1802922731486003</v>
      </c>
      <c r="AD31">
        <f t="shared" si="17"/>
        <v>3.5155852300555006</v>
      </c>
      <c r="AE31">
        <f t="shared" si="18"/>
        <v>1.203421917922527</v>
      </c>
      <c r="AF31">
        <f t="shared" si="19"/>
        <v>-31.963462026593529</v>
      </c>
      <c r="AG31">
        <f t="shared" si="20"/>
        <v>102.53918462140847</v>
      </c>
      <c r="AH31">
        <f t="shared" si="21"/>
        <v>7.4909243600248523</v>
      </c>
      <c r="AI31">
        <f t="shared" si="22"/>
        <v>94.608259954839781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53114.03860896</v>
      </c>
      <c r="AO31">
        <f t="shared" si="26"/>
        <v>100.02</v>
      </c>
      <c r="AP31">
        <f t="shared" si="27"/>
        <v>84.316500000000005</v>
      </c>
      <c r="AQ31">
        <f t="shared" si="28"/>
        <v>0.84299640071985604</v>
      </c>
      <c r="AR31">
        <f t="shared" si="29"/>
        <v>0.16538305338932213</v>
      </c>
      <c r="AS31">
        <v>1690149093.5999999</v>
      </c>
      <c r="AT31">
        <v>400.02100000000002</v>
      </c>
      <c r="AU31">
        <v>403.33699999999999</v>
      </c>
      <c r="AV31">
        <v>21.702200000000001</v>
      </c>
      <c r="AW31">
        <v>20.993300000000001</v>
      </c>
      <c r="AX31">
        <v>407.01600000000002</v>
      </c>
      <c r="AY31">
        <v>23.067900000000002</v>
      </c>
      <c r="AZ31">
        <v>600.14</v>
      </c>
      <c r="BA31">
        <v>100.364</v>
      </c>
      <c r="BB31">
        <v>0.10011299999999999</v>
      </c>
      <c r="BC31">
        <v>26.6952</v>
      </c>
      <c r="BD31">
        <v>26.0473</v>
      </c>
      <c r="BE31">
        <v>999.9</v>
      </c>
      <c r="BF31">
        <v>0</v>
      </c>
      <c r="BG31">
        <v>0</v>
      </c>
      <c r="BH31">
        <v>9998.1200000000008</v>
      </c>
      <c r="BI31">
        <v>0</v>
      </c>
      <c r="BJ31">
        <v>1436.61</v>
      </c>
      <c r="BK31">
        <v>-3.3157700000000001</v>
      </c>
      <c r="BL31">
        <v>408.89499999999998</v>
      </c>
      <c r="BM31">
        <v>411.98599999999999</v>
      </c>
      <c r="BN31">
        <v>0.70887900000000004</v>
      </c>
      <c r="BO31">
        <v>403.33699999999999</v>
      </c>
      <c r="BP31">
        <v>20.993300000000001</v>
      </c>
      <c r="BQ31">
        <v>2.1781100000000002</v>
      </c>
      <c r="BR31">
        <v>2.10697</v>
      </c>
      <c r="BS31">
        <v>18.802199999999999</v>
      </c>
      <c r="BT31">
        <v>18.271899999999999</v>
      </c>
      <c r="BU31">
        <v>100.02</v>
      </c>
      <c r="BV31">
        <v>0.90008100000000002</v>
      </c>
      <c r="BW31">
        <v>9.9919300000000003E-2</v>
      </c>
      <c r="BX31">
        <v>0</v>
      </c>
      <c r="BY31">
        <v>2.7313999999999998</v>
      </c>
      <c r="BZ31">
        <v>0</v>
      </c>
      <c r="CA31">
        <v>9760.64</v>
      </c>
      <c r="CB31">
        <v>811.31399999999996</v>
      </c>
      <c r="CC31">
        <v>36.436999999999998</v>
      </c>
      <c r="CD31">
        <v>40.375</v>
      </c>
      <c r="CE31">
        <v>39.125</v>
      </c>
      <c r="CF31">
        <v>34.375</v>
      </c>
      <c r="CG31">
        <v>36.375</v>
      </c>
      <c r="CH31">
        <v>90.03</v>
      </c>
      <c r="CI31">
        <v>9.99</v>
      </c>
      <c r="CJ31">
        <v>0</v>
      </c>
      <c r="CK31">
        <v>1690149110.9000001</v>
      </c>
      <c r="CL31">
        <v>0</v>
      </c>
      <c r="CM31">
        <v>1690148173.5999999</v>
      </c>
      <c r="CN31" t="s">
        <v>350</v>
      </c>
      <c r="CO31">
        <v>1690148166.5999999</v>
      </c>
      <c r="CP31">
        <v>1690148173.5999999</v>
      </c>
      <c r="CQ31">
        <v>24</v>
      </c>
      <c r="CR31">
        <v>2.7E-2</v>
      </c>
      <c r="CS31">
        <v>3.4000000000000002E-2</v>
      </c>
      <c r="CT31">
        <v>-7.0309999999999997</v>
      </c>
      <c r="CU31">
        <v>-1.3660000000000001</v>
      </c>
      <c r="CV31">
        <v>411</v>
      </c>
      <c r="CW31">
        <v>22</v>
      </c>
      <c r="CX31">
        <v>0.12</v>
      </c>
      <c r="CY31">
        <v>0.13</v>
      </c>
      <c r="CZ31">
        <v>2.9601747615731102</v>
      </c>
      <c r="DA31">
        <v>-4.9791939191667273E-2</v>
      </c>
      <c r="DB31">
        <v>1.930730391330426E-2</v>
      </c>
      <c r="DC31">
        <v>1</v>
      </c>
      <c r="DD31">
        <v>403.33772499999998</v>
      </c>
      <c r="DE31">
        <v>-0.32376360225264011</v>
      </c>
      <c r="DF31">
        <v>3.5483085759279262E-2</v>
      </c>
      <c r="DG31">
        <v>-1</v>
      </c>
      <c r="DH31">
        <v>99.988497499999994</v>
      </c>
      <c r="DI31">
        <v>0.22284817667037621</v>
      </c>
      <c r="DJ31">
        <v>6.8300829012172076E-2</v>
      </c>
      <c r="DK31">
        <v>1</v>
      </c>
      <c r="DL31">
        <v>2</v>
      </c>
      <c r="DM31">
        <v>2</v>
      </c>
      <c r="DN31" t="s">
        <v>351</v>
      </c>
      <c r="DO31">
        <v>3.2084100000000002</v>
      </c>
      <c r="DP31">
        <v>2.7399</v>
      </c>
      <c r="DQ31">
        <v>9.4897099999999998E-2</v>
      </c>
      <c r="DR31">
        <v>9.3810400000000002E-2</v>
      </c>
      <c r="DS31">
        <v>0.111735</v>
      </c>
      <c r="DT31">
        <v>0.103176</v>
      </c>
      <c r="DU31">
        <v>27284.7</v>
      </c>
      <c r="DV31">
        <v>30720.799999999999</v>
      </c>
      <c r="DW31">
        <v>28375.3</v>
      </c>
      <c r="DX31">
        <v>32513.8</v>
      </c>
      <c r="DY31">
        <v>35022.1</v>
      </c>
      <c r="DZ31">
        <v>38909.4</v>
      </c>
      <c r="EA31">
        <v>41652.400000000001</v>
      </c>
      <c r="EB31">
        <v>46192.4</v>
      </c>
      <c r="EC31">
        <v>2.1905299999999999</v>
      </c>
      <c r="ED31">
        <v>1.7485999999999999</v>
      </c>
      <c r="EE31">
        <v>8.8006299999999996E-2</v>
      </c>
      <c r="EF31">
        <v>0</v>
      </c>
      <c r="EG31">
        <v>24.604199999999999</v>
      </c>
      <c r="EH31">
        <v>999.9</v>
      </c>
      <c r="EI31">
        <v>48.8</v>
      </c>
      <c r="EJ31">
        <v>34.5</v>
      </c>
      <c r="EK31">
        <v>26.711099999999998</v>
      </c>
      <c r="EL31">
        <v>63.282899999999998</v>
      </c>
      <c r="EM31">
        <v>21.105799999999999</v>
      </c>
      <c r="EN31">
        <v>1</v>
      </c>
      <c r="EO31">
        <v>-0.16498699999999999</v>
      </c>
      <c r="EP31">
        <v>-0.69737499999999997</v>
      </c>
      <c r="EQ31">
        <v>20.243600000000001</v>
      </c>
      <c r="ER31">
        <v>5.2273199999999997</v>
      </c>
      <c r="ES31">
        <v>12.0099</v>
      </c>
      <c r="ET31">
        <v>4.9896000000000003</v>
      </c>
      <c r="EU31">
        <v>3.3050000000000002</v>
      </c>
      <c r="EV31">
        <v>8682.5</v>
      </c>
      <c r="EW31">
        <v>9999</v>
      </c>
      <c r="EX31">
        <v>555.9</v>
      </c>
      <c r="EY31">
        <v>93.6</v>
      </c>
      <c r="EZ31">
        <v>1.85303</v>
      </c>
      <c r="FA31">
        <v>1.8615699999999999</v>
      </c>
      <c r="FB31">
        <v>1.8608899999999999</v>
      </c>
      <c r="FC31">
        <v>1.8569899999999999</v>
      </c>
      <c r="FD31">
        <v>1.8612599999999999</v>
      </c>
      <c r="FE31">
        <v>1.8572</v>
      </c>
      <c r="FF31">
        <v>1.8595900000000001</v>
      </c>
      <c r="FG31">
        <v>1.86249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-6.9950000000000001</v>
      </c>
      <c r="FV31">
        <v>-1.3656999999999999</v>
      </c>
      <c r="FW31">
        <v>-5.5367488100296498</v>
      </c>
      <c r="FX31">
        <v>-4.0117494158234393E-3</v>
      </c>
      <c r="FY31">
        <v>1.087516141204025E-6</v>
      </c>
      <c r="FZ31">
        <v>-8.657206703991749E-11</v>
      </c>
      <c r="GA31">
        <v>-1.365704761904762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15.4</v>
      </c>
      <c r="GJ31">
        <v>15.3</v>
      </c>
      <c r="GK31">
        <v>1.02661</v>
      </c>
      <c r="GL31">
        <v>2.4133300000000002</v>
      </c>
      <c r="GM31">
        <v>1.5942400000000001</v>
      </c>
      <c r="GN31">
        <v>2.3046899999999999</v>
      </c>
      <c r="GO31">
        <v>1.40015</v>
      </c>
      <c r="GP31">
        <v>2.4206500000000002</v>
      </c>
      <c r="GQ31">
        <v>35.941200000000002</v>
      </c>
      <c r="GR31">
        <v>14.622400000000001</v>
      </c>
      <c r="GS31">
        <v>18</v>
      </c>
      <c r="GT31">
        <v>636.80600000000004</v>
      </c>
      <c r="GU31">
        <v>377.529</v>
      </c>
      <c r="GV31">
        <v>26.6873</v>
      </c>
      <c r="GW31">
        <v>25.132400000000001</v>
      </c>
      <c r="GX31">
        <v>30.000399999999999</v>
      </c>
      <c r="GY31">
        <v>24.9742</v>
      </c>
      <c r="GZ31">
        <v>24.9251</v>
      </c>
      <c r="HA31">
        <v>20.602</v>
      </c>
      <c r="HB31">
        <v>15</v>
      </c>
      <c r="HC31">
        <v>-30</v>
      </c>
      <c r="HD31">
        <v>26.634</v>
      </c>
      <c r="HE31">
        <v>403.23899999999998</v>
      </c>
      <c r="HF31">
        <v>0</v>
      </c>
      <c r="HG31">
        <v>104.188</v>
      </c>
      <c r="HH31">
        <v>102.38</v>
      </c>
    </row>
    <row r="32" spans="1:216" x14ac:dyDescent="0.2">
      <c r="A32">
        <v>14</v>
      </c>
      <c r="B32">
        <v>1690149154.0999999</v>
      </c>
      <c r="C32">
        <v>786.5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1690149154.0999999</v>
      </c>
      <c r="M32">
        <f t="shared" si="0"/>
        <v>6.9428882636337523E-4</v>
      </c>
      <c r="N32">
        <f t="shared" si="1"/>
        <v>0.69428882636337519</v>
      </c>
      <c r="O32">
        <f t="shared" si="2"/>
        <v>1.930788912016087</v>
      </c>
      <c r="P32">
        <f t="shared" si="3"/>
        <v>400.09500000000003</v>
      </c>
      <c r="Q32">
        <f t="shared" si="4"/>
        <v>339.05990885045821</v>
      </c>
      <c r="R32">
        <f t="shared" si="5"/>
        <v>34.063008511654743</v>
      </c>
      <c r="S32">
        <f t="shared" si="6"/>
        <v>40.194782794215001</v>
      </c>
      <c r="T32">
        <f t="shared" si="7"/>
        <v>5.7877582828056301E-2</v>
      </c>
      <c r="U32">
        <f t="shared" si="8"/>
        <v>2.9398582154263742</v>
      </c>
      <c r="V32">
        <f t="shared" si="9"/>
        <v>5.7251942333930897E-2</v>
      </c>
      <c r="W32">
        <f t="shared" si="10"/>
        <v>3.5838111615825223E-2</v>
      </c>
      <c r="X32">
        <f t="shared" si="11"/>
        <v>12.428570536622754</v>
      </c>
      <c r="Y32">
        <f t="shared" si="12"/>
        <v>26.479853170582931</v>
      </c>
      <c r="Z32">
        <f t="shared" si="13"/>
        <v>25.9862</v>
      </c>
      <c r="AA32">
        <f t="shared" si="14"/>
        <v>3.3715040306455712</v>
      </c>
      <c r="AB32">
        <f t="shared" si="15"/>
        <v>62.604255151463065</v>
      </c>
      <c r="AC32">
        <f t="shared" si="16"/>
        <v>2.1869007881154001</v>
      </c>
      <c r="AD32">
        <f t="shared" si="17"/>
        <v>3.4932142916235818</v>
      </c>
      <c r="AE32">
        <f t="shared" si="18"/>
        <v>1.1846032425301711</v>
      </c>
      <c r="AF32">
        <f t="shared" si="19"/>
        <v>-30.618137242624847</v>
      </c>
      <c r="AG32">
        <f t="shared" si="20"/>
        <v>95.191277847706061</v>
      </c>
      <c r="AH32">
        <f t="shared" si="21"/>
        <v>6.9381518166892446</v>
      </c>
      <c r="AI32">
        <f t="shared" si="22"/>
        <v>83.939862958393206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53256.955603326802</v>
      </c>
      <c r="AO32">
        <f t="shared" si="26"/>
        <v>75.148799999999994</v>
      </c>
      <c r="AP32">
        <f t="shared" si="27"/>
        <v>63.350288402395194</v>
      </c>
      <c r="AQ32">
        <f t="shared" si="28"/>
        <v>0.84299800399201585</v>
      </c>
      <c r="AR32">
        <f t="shared" si="29"/>
        <v>0.16538614770459081</v>
      </c>
      <c r="AS32">
        <v>1690149154.0999999</v>
      </c>
      <c r="AT32">
        <v>400.09500000000003</v>
      </c>
      <c r="AU32">
        <v>402.303</v>
      </c>
      <c r="AV32">
        <v>21.7682</v>
      </c>
      <c r="AW32">
        <v>21.089200000000002</v>
      </c>
      <c r="AX32">
        <v>407.09100000000001</v>
      </c>
      <c r="AY32">
        <v>23.133900000000001</v>
      </c>
      <c r="AZ32">
        <v>600.15499999999997</v>
      </c>
      <c r="BA32">
        <v>100.363</v>
      </c>
      <c r="BB32">
        <v>0.10009700000000001</v>
      </c>
      <c r="BC32">
        <v>26.5868</v>
      </c>
      <c r="BD32">
        <v>25.9862</v>
      </c>
      <c r="BE32">
        <v>999.9</v>
      </c>
      <c r="BF32">
        <v>0</v>
      </c>
      <c r="BG32">
        <v>0</v>
      </c>
      <c r="BH32">
        <v>10022.5</v>
      </c>
      <c r="BI32">
        <v>0</v>
      </c>
      <c r="BJ32">
        <v>1319.33</v>
      </c>
      <c r="BK32">
        <v>-2.2076699999999998</v>
      </c>
      <c r="BL32">
        <v>408.99799999999999</v>
      </c>
      <c r="BM32">
        <v>410.97</v>
      </c>
      <c r="BN32">
        <v>0.67897399999999997</v>
      </c>
      <c r="BO32">
        <v>402.303</v>
      </c>
      <c r="BP32">
        <v>21.089200000000002</v>
      </c>
      <c r="BQ32">
        <v>2.1847300000000001</v>
      </c>
      <c r="BR32">
        <v>2.11659</v>
      </c>
      <c r="BS32">
        <v>18.8508</v>
      </c>
      <c r="BT32">
        <v>18.3446</v>
      </c>
      <c r="BU32">
        <v>75.148799999999994</v>
      </c>
      <c r="BV32">
        <v>0.90009300000000003</v>
      </c>
      <c r="BW32">
        <v>9.9906800000000004E-2</v>
      </c>
      <c r="BX32">
        <v>0</v>
      </c>
      <c r="BY32">
        <v>2.6225000000000001</v>
      </c>
      <c r="BZ32">
        <v>0</v>
      </c>
      <c r="CA32">
        <v>8882.2000000000007</v>
      </c>
      <c r="CB32">
        <v>609.57100000000003</v>
      </c>
      <c r="CC32">
        <v>36.311999999999998</v>
      </c>
      <c r="CD32">
        <v>40.625</v>
      </c>
      <c r="CE32">
        <v>38.936999999999998</v>
      </c>
      <c r="CF32">
        <v>35.061999999999998</v>
      </c>
      <c r="CG32">
        <v>36.436999999999998</v>
      </c>
      <c r="CH32">
        <v>67.64</v>
      </c>
      <c r="CI32">
        <v>7.51</v>
      </c>
      <c r="CJ32">
        <v>0</v>
      </c>
      <c r="CK32">
        <v>1690149171.5</v>
      </c>
      <c r="CL32">
        <v>0</v>
      </c>
      <c r="CM32">
        <v>1690148173.5999999</v>
      </c>
      <c r="CN32" t="s">
        <v>350</v>
      </c>
      <c r="CO32">
        <v>1690148166.5999999</v>
      </c>
      <c r="CP32">
        <v>1690148173.5999999</v>
      </c>
      <c r="CQ32">
        <v>24</v>
      </c>
      <c r="CR32">
        <v>2.7E-2</v>
      </c>
      <c r="CS32">
        <v>3.4000000000000002E-2</v>
      </c>
      <c r="CT32">
        <v>-7.0309999999999997</v>
      </c>
      <c r="CU32">
        <v>-1.3660000000000001</v>
      </c>
      <c r="CV32">
        <v>411</v>
      </c>
      <c r="CW32">
        <v>22</v>
      </c>
      <c r="CX32">
        <v>0.12</v>
      </c>
      <c r="CY32">
        <v>0.13</v>
      </c>
      <c r="CZ32">
        <v>2.0323137899596961</v>
      </c>
      <c r="DA32">
        <v>0.1130084300234621</v>
      </c>
      <c r="DB32">
        <v>5.6551616580799248E-2</v>
      </c>
      <c r="DC32">
        <v>1</v>
      </c>
      <c r="DD32">
        <v>402.40780487804881</v>
      </c>
      <c r="DE32">
        <v>-0.12894773519116859</v>
      </c>
      <c r="DF32">
        <v>4.2404106745545421E-2</v>
      </c>
      <c r="DG32">
        <v>-1</v>
      </c>
      <c r="DH32">
        <v>74.989290243902431</v>
      </c>
      <c r="DI32">
        <v>-7.3480756699481776E-3</v>
      </c>
      <c r="DJ32">
        <v>0.15256041395073139</v>
      </c>
      <c r="DK32">
        <v>1</v>
      </c>
      <c r="DL32">
        <v>2</v>
      </c>
      <c r="DM32">
        <v>2</v>
      </c>
      <c r="DN32" t="s">
        <v>351</v>
      </c>
      <c r="DO32">
        <v>3.2083200000000001</v>
      </c>
      <c r="DP32">
        <v>2.7401</v>
      </c>
      <c r="DQ32">
        <v>9.4894699999999998E-2</v>
      </c>
      <c r="DR32">
        <v>9.3612500000000001E-2</v>
      </c>
      <c r="DS32">
        <v>0.111943</v>
      </c>
      <c r="DT32">
        <v>0.103492</v>
      </c>
      <c r="DU32">
        <v>27280.2</v>
      </c>
      <c r="DV32">
        <v>30724.2</v>
      </c>
      <c r="DW32">
        <v>28370.9</v>
      </c>
      <c r="DX32">
        <v>32510.6</v>
      </c>
      <c r="DY32">
        <v>35008.199999999997</v>
      </c>
      <c r="DZ32">
        <v>38891.599999999999</v>
      </c>
      <c r="EA32">
        <v>41645.5</v>
      </c>
      <c r="EB32">
        <v>46187.7</v>
      </c>
      <c r="EC32">
        <v>2.1892200000000002</v>
      </c>
      <c r="ED32">
        <v>1.7475799999999999</v>
      </c>
      <c r="EE32">
        <v>7.2214799999999996E-2</v>
      </c>
      <c r="EF32">
        <v>0</v>
      </c>
      <c r="EG32">
        <v>24.802099999999999</v>
      </c>
      <c r="EH32">
        <v>999.9</v>
      </c>
      <c r="EI32">
        <v>48.9</v>
      </c>
      <c r="EJ32">
        <v>34.5</v>
      </c>
      <c r="EK32">
        <v>26.768599999999999</v>
      </c>
      <c r="EL32">
        <v>62.672899999999998</v>
      </c>
      <c r="EM32">
        <v>20.933499999999999</v>
      </c>
      <c r="EN32">
        <v>1</v>
      </c>
      <c r="EO32">
        <v>-0.15882099999999999</v>
      </c>
      <c r="EP32">
        <v>-1.33142</v>
      </c>
      <c r="EQ32">
        <v>20.232900000000001</v>
      </c>
      <c r="ER32">
        <v>5.2273199999999997</v>
      </c>
      <c r="ES32">
        <v>12.0099</v>
      </c>
      <c r="ET32">
        <v>4.9897499999999999</v>
      </c>
      <c r="EU32">
        <v>3.3050000000000002</v>
      </c>
      <c r="EV32">
        <v>8683.6</v>
      </c>
      <c r="EW32">
        <v>9999</v>
      </c>
      <c r="EX32">
        <v>555.9</v>
      </c>
      <c r="EY32">
        <v>93.6</v>
      </c>
      <c r="EZ32">
        <v>1.85303</v>
      </c>
      <c r="FA32">
        <v>1.86158</v>
      </c>
      <c r="FB32">
        <v>1.86093</v>
      </c>
      <c r="FC32">
        <v>1.8569800000000001</v>
      </c>
      <c r="FD32">
        <v>1.8612599999999999</v>
      </c>
      <c r="FE32">
        <v>1.85724</v>
      </c>
      <c r="FF32">
        <v>1.8595900000000001</v>
      </c>
      <c r="FG32">
        <v>1.86249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-6.9960000000000004</v>
      </c>
      <c r="FV32">
        <v>-1.3656999999999999</v>
      </c>
      <c r="FW32">
        <v>-5.5367488100296498</v>
      </c>
      <c r="FX32">
        <v>-4.0117494158234393E-3</v>
      </c>
      <c r="FY32">
        <v>1.087516141204025E-6</v>
      </c>
      <c r="FZ32">
        <v>-8.657206703991749E-11</v>
      </c>
      <c r="GA32">
        <v>-1.365704761904762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16.5</v>
      </c>
      <c r="GJ32">
        <v>16.3</v>
      </c>
      <c r="GK32">
        <v>1.02417</v>
      </c>
      <c r="GL32">
        <v>2.4206500000000002</v>
      </c>
      <c r="GM32">
        <v>1.5942400000000001</v>
      </c>
      <c r="GN32">
        <v>2.3046899999999999</v>
      </c>
      <c r="GO32">
        <v>1.40015</v>
      </c>
      <c r="GP32">
        <v>2.3962400000000001</v>
      </c>
      <c r="GQ32">
        <v>35.987900000000003</v>
      </c>
      <c r="GR32">
        <v>14.569800000000001</v>
      </c>
      <c r="GS32">
        <v>18</v>
      </c>
      <c r="GT32">
        <v>636.58299999999997</v>
      </c>
      <c r="GU32">
        <v>377.41300000000001</v>
      </c>
      <c r="GV32">
        <v>26.119900000000001</v>
      </c>
      <c r="GW32">
        <v>25.222899999999999</v>
      </c>
      <c r="GX32">
        <v>30.000699999999998</v>
      </c>
      <c r="GY32">
        <v>25.039899999999999</v>
      </c>
      <c r="GZ32">
        <v>24.988499999999998</v>
      </c>
      <c r="HA32">
        <v>20.560600000000001</v>
      </c>
      <c r="HB32">
        <v>15</v>
      </c>
      <c r="HC32">
        <v>-30</v>
      </c>
      <c r="HD32">
        <v>26.788699999999999</v>
      </c>
      <c r="HE32">
        <v>402.35199999999998</v>
      </c>
      <c r="HF32">
        <v>0</v>
      </c>
      <c r="HG32">
        <v>104.17100000000001</v>
      </c>
      <c r="HH32">
        <v>102.37</v>
      </c>
    </row>
    <row r="33" spans="1:216" x14ac:dyDescent="0.2">
      <c r="A33">
        <v>15</v>
      </c>
      <c r="B33">
        <v>1690149215</v>
      </c>
      <c r="C33">
        <v>847.40000009536743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1690149215</v>
      </c>
      <c r="M33">
        <f t="shared" si="0"/>
        <v>6.5856476310730179E-4</v>
      </c>
      <c r="N33">
        <f t="shared" si="1"/>
        <v>0.65856476310730183</v>
      </c>
      <c r="O33">
        <f t="shared" si="2"/>
        <v>1.4320506885084541</v>
      </c>
      <c r="P33">
        <f t="shared" si="3"/>
        <v>400.02699999999999</v>
      </c>
      <c r="Q33">
        <f t="shared" si="4"/>
        <v>350.45100279671891</v>
      </c>
      <c r="R33">
        <f t="shared" si="5"/>
        <v>35.206701647885524</v>
      </c>
      <c r="S33">
        <f t="shared" si="6"/>
        <v>40.187162050348</v>
      </c>
      <c r="T33">
        <f t="shared" si="7"/>
        <v>5.4672366403473512E-2</v>
      </c>
      <c r="U33">
        <f t="shared" si="8"/>
        <v>2.938069062381929</v>
      </c>
      <c r="V33">
        <f t="shared" si="9"/>
        <v>5.4113404959424127E-2</v>
      </c>
      <c r="W33">
        <f t="shared" si="10"/>
        <v>3.3870622222438147E-2</v>
      </c>
      <c r="X33">
        <f t="shared" si="11"/>
        <v>9.9215229167927994</v>
      </c>
      <c r="Y33">
        <f t="shared" si="12"/>
        <v>26.493713361504724</v>
      </c>
      <c r="Z33">
        <f t="shared" si="13"/>
        <v>26.0379</v>
      </c>
      <c r="AA33">
        <f t="shared" si="14"/>
        <v>3.3818331948075091</v>
      </c>
      <c r="AB33">
        <f t="shared" si="15"/>
        <v>62.711058759394412</v>
      </c>
      <c r="AC33">
        <f t="shared" si="16"/>
        <v>2.1931366597067998</v>
      </c>
      <c r="AD33">
        <f t="shared" si="17"/>
        <v>3.497208790751372</v>
      </c>
      <c r="AE33">
        <f t="shared" si="18"/>
        <v>1.1886965351007093</v>
      </c>
      <c r="AF33">
        <f t="shared" si="19"/>
        <v>-29.04270605303201</v>
      </c>
      <c r="AG33">
        <f t="shared" si="20"/>
        <v>90.01711699115188</v>
      </c>
      <c r="AH33">
        <f t="shared" si="21"/>
        <v>6.5673601213192816</v>
      </c>
      <c r="AI33">
        <f t="shared" si="22"/>
        <v>77.463293976231952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53201.506010958612</v>
      </c>
      <c r="AO33">
        <f t="shared" si="26"/>
        <v>59.9848</v>
      </c>
      <c r="AP33">
        <f t="shared" si="27"/>
        <v>50.567516371395236</v>
      </c>
      <c r="AQ33">
        <f t="shared" si="28"/>
        <v>0.84300550091681947</v>
      </c>
      <c r="AR33">
        <f t="shared" si="29"/>
        <v>0.16540061676946158</v>
      </c>
      <c r="AS33">
        <v>1690149215</v>
      </c>
      <c r="AT33">
        <v>400.02699999999999</v>
      </c>
      <c r="AU33">
        <v>401.72199999999998</v>
      </c>
      <c r="AV33">
        <v>21.8307</v>
      </c>
      <c r="AW33">
        <v>21.186699999999998</v>
      </c>
      <c r="AX33">
        <v>407.02199999999999</v>
      </c>
      <c r="AY33">
        <v>23.196400000000001</v>
      </c>
      <c r="AZ33">
        <v>600.17499999999995</v>
      </c>
      <c r="BA33">
        <v>100.361</v>
      </c>
      <c r="BB33">
        <v>0.100124</v>
      </c>
      <c r="BC33">
        <v>26.606200000000001</v>
      </c>
      <c r="BD33">
        <v>26.0379</v>
      </c>
      <c r="BE33">
        <v>999.9</v>
      </c>
      <c r="BF33">
        <v>0</v>
      </c>
      <c r="BG33">
        <v>0</v>
      </c>
      <c r="BH33">
        <v>10012.5</v>
      </c>
      <c r="BI33">
        <v>0</v>
      </c>
      <c r="BJ33">
        <v>1171.81</v>
      </c>
      <c r="BK33">
        <v>-1.6950400000000001</v>
      </c>
      <c r="BL33">
        <v>408.95400000000001</v>
      </c>
      <c r="BM33">
        <v>410.41699999999997</v>
      </c>
      <c r="BN33">
        <v>0.64395000000000002</v>
      </c>
      <c r="BO33">
        <v>401.72199999999998</v>
      </c>
      <c r="BP33">
        <v>21.186699999999998</v>
      </c>
      <c r="BQ33">
        <v>2.1909399999999999</v>
      </c>
      <c r="BR33">
        <v>2.1263200000000002</v>
      </c>
      <c r="BS33">
        <v>18.8962</v>
      </c>
      <c r="BT33">
        <v>18.4177</v>
      </c>
      <c r="BU33">
        <v>59.9848</v>
      </c>
      <c r="BV33">
        <v>0.89981699999999998</v>
      </c>
      <c r="BW33">
        <v>0.10018299999999999</v>
      </c>
      <c r="BX33">
        <v>0</v>
      </c>
      <c r="BY33">
        <v>2.5030000000000001</v>
      </c>
      <c r="BZ33">
        <v>0</v>
      </c>
      <c r="CA33">
        <v>8282.61</v>
      </c>
      <c r="CB33">
        <v>486.529</v>
      </c>
      <c r="CC33">
        <v>36.25</v>
      </c>
      <c r="CD33">
        <v>40.811999999999998</v>
      </c>
      <c r="CE33">
        <v>38.936999999999998</v>
      </c>
      <c r="CF33">
        <v>35.686999999999998</v>
      </c>
      <c r="CG33">
        <v>36.5</v>
      </c>
      <c r="CH33">
        <v>53.98</v>
      </c>
      <c r="CI33">
        <v>6.01</v>
      </c>
      <c r="CJ33">
        <v>0</v>
      </c>
      <c r="CK33">
        <v>1690149232.7</v>
      </c>
      <c r="CL33">
        <v>0</v>
      </c>
      <c r="CM33">
        <v>1690148173.5999999</v>
      </c>
      <c r="CN33" t="s">
        <v>350</v>
      </c>
      <c r="CO33">
        <v>1690148166.5999999</v>
      </c>
      <c r="CP33">
        <v>1690148173.5999999</v>
      </c>
      <c r="CQ33">
        <v>24</v>
      </c>
      <c r="CR33">
        <v>2.7E-2</v>
      </c>
      <c r="CS33">
        <v>3.4000000000000002E-2</v>
      </c>
      <c r="CT33">
        <v>-7.0309999999999997</v>
      </c>
      <c r="CU33">
        <v>-1.3660000000000001</v>
      </c>
      <c r="CV33">
        <v>411</v>
      </c>
      <c r="CW33">
        <v>22</v>
      </c>
      <c r="CX33">
        <v>0.12</v>
      </c>
      <c r="CY33">
        <v>0.13</v>
      </c>
      <c r="CZ33">
        <v>1.3494212491708339</v>
      </c>
      <c r="DA33">
        <v>0.18441822600041149</v>
      </c>
      <c r="DB33">
        <v>5.1449574956020608E-2</v>
      </c>
      <c r="DC33">
        <v>1</v>
      </c>
      <c r="DD33">
        <v>401.7063</v>
      </c>
      <c r="DE33">
        <v>-0.24560600375237571</v>
      </c>
      <c r="DF33">
        <v>3.7276131773563703E-2</v>
      </c>
      <c r="DG33">
        <v>-1</v>
      </c>
      <c r="DH33">
        <v>59.992037500000002</v>
      </c>
      <c r="DI33">
        <v>-0.1507539322149101</v>
      </c>
      <c r="DJ33">
        <v>4.8529355484592987E-2</v>
      </c>
      <c r="DK33">
        <v>1</v>
      </c>
      <c r="DL33">
        <v>2</v>
      </c>
      <c r="DM33">
        <v>2</v>
      </c>
      <c r="DN33" t="s">
        <v>351</v>
      </c>
      <c r="DO33">
        <v>3.2082299999999999</v>
      </c>
      <c r="DP33">
        <v>2.74004</v>
      </c>
      <c r="DQ33">
        <v>9.4863500000000003E-2</v>
      </c>
      <c r="DR33">
        <v>9.3492199999999998E-2</v>
      </c>
      <c r="DS33">
        <v>0.112135</v>
      </c>
      <c r="DT33">
        <v>0.103809</v>
      </c>
      <c r="DU33">
        <v>27278.1</v>
      </c>
      <c r="DV33">
        <v>30724.1</v>
      </c>
      <c r="DW33">
        <v>28368.1</v>
      </c>
      <c r="DX33">
        <v>32506.5</v>
      </c>
      <c r="DY33">
        <v>34997.199999999997</v>
      </c>
      <c r="DZ33">
        <v>38871.9</v>
      </c>
      <c r="EA33">
        <v>41641.4</v>
      </c>
      <c r="EB33">
        <v>46180.7</v>
      </c>
      <c r="EC33">
        <v>2.1882999999999999</v>
      </c>
      <c r="ED33">
        <v>1.74647</v>
      </c>
      <c r="EE33">
        <v>7.0277599999999996E-2</v>
      </c>
      <c r="EF33">
        <v>0</v>
      </c>
      <c r="EG33">
        <v>24.8857</v>
      </c>
      <c r="EH33">
        <v>999.9</v>
      </c>
      <c r="EI33">
        <v>49</v>
      </c>
      <c r="EJ33">
        <v>34.6</v>
      </c>
      <c r="EK33">
        <v>26.9724</v>
      </c>
      <c r="EL33">
        <v>62.932899999999997</v>
      </c>
      <c r="EM33">
        <v>20.929500000000001</v>
      </c>
      <c r="EN33">
        <v>1</v>
      </c>
      <c r="EO33">
        <v>-0.15234500000000001</v>
      </c>
      <c r="EP33">
        <v>-0.23636199999999999</v>
      </c>
      <c r="EQ33">
        <v>20.2454</v>
      </c>
      <c r="ER33">
        <v>5.2273199999999997</v>
      </c>
      <c r="ES33">
        <v>12.0099</v>
      </c>
      <c r="ET33">
        <v>4.9897</v>
      </c>
      <c r="EU33">
        <v>3.3050000000000002</v>
      </c>
      <c r="EV33">
        <v>8685</v>
      </c>
      <c r="EW33">
        <v>9999</v>
      </c>
      <c r="EX33">
        <v>555.9</v>
      </c>
      <c r="EY33">
        <v>93.6</v>
      </c>
      <c r="EZ33">
        <v>1.85304</v>
      </c>
      <c r="FA33">
        <v>1.8615999999999999</v>
      </c>
      <c r="FB33">
        <v>1.86093</v>
      </c>
      <c r="FC33">
        <v>1.8569899999999999</v>
      </c>
      <c r="FD33">
        <v>1.86127</v>
      </c>
      <c r="FE33">
        <v>1.8572900000000001</v>
      </c>
      <c r="FF33">
        <v>1.8595900000000001</v>
      </c>
      <c r="FG33">
        <v>1.86249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-6.9950000000000001</v>
      </c>
      <c r="FV33">
        <v>-1.3656999999999999</v>
      </c>
      <c r="FW33">
        <v>-5.5367488100296498</v>
      </c>
      <c r="FX33">
        <v>-4.0117494158234393E-3</v>
      </c>
      <c r="FY33">
        <v>1.087516141204025E-6</v>
      </c>
      <c r="FZ33">
        <v>-8.657206703991749E-11</v>
      </c>
      <c r="GA33">
        <v>-1.365704761904762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17.5</v>
      </c>
      <c r="GJ33">
        <v>17.399999999999999</v>
      </c>
      <c r="GK33">
        <v>1.02295</v>
      </c>
      <c r="GL33">
        <v>2.4121100000000002</v>
      </c>
      <c r="GM33">
        <v>1.5942400000000001</v>
      </c>
      <c r="GN33">
        <v>2.3046899999999999</v>
      </c>
      <c r="GO33">
        <v>1.40015</v>
      </c>
      <c r="GP33">
        <v>2.4023400000000001</v>
      </c>
      <c r="GQ33">
        <v>36.034700000000001</v>
      </c>
      <c r="GR33">
        <v>14.604900000000001</v>
      </c>
      <c r="GS33">
        <v>18</v>
      </c>
      <c r="GT33">
        <v>636.70699999999999</v>
      </c>
      <c r="GU33">
        <v>377.27300000000002</v>
      </c>
      <c r="GV33">
        <v>26.1799</v>
      </c>
      <c r="GW33">
        <v>25.3111</v>
      </c>
      <c r="GX33">
        <v>30.000699999999998</v>
      </c>
      <c r="GY33">
        <v>25.110499999999998</v>
      </c>
      <c r="GZ33">
        <v>25.054600000000001</v>
      </c>
      <c r="HA33">
        <v>20.5337</v>
      </c>
      <c r="HB33">
        <v>15</v>
      </c>
      <c r="HC33">
        <v>-30</v>
      </c>
      <c r="HD33">
        <v>26.15</v>
      </c>
      <c r="HE33">
        <v>401.64</v>
      </c>
      <c r="HF33">
        <v>0</v>
      </c>
      <c r="HG33">
        <v>104.161</v>
      </c>
      <c r="HH33">
        <v>102.35599999999999</v>
      </c>
    </row>
    <row r="34" spans="1:216" x14ac:dyDescent="0.2">
      <c r="A34">
        <v>16</v>
      </c>
      <c r="B34">
        <v>1690149275.5</v>
      </c>
      <c r="C34">
        <v>907.90000009536743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1690149275.5</v>
      </c>
      <c r="M34">
        <f t="shared" si="0"/>
        <v>6.8051676017160864E-4</v>
      </c>
      <c r="N34">
        <f t="shared" si="1"/>
        <v>0.68051676017160867</v>
      </c>
      <c r="O34">
        <f t="shared" si="2"/>
        <v>1.0149979309034229</v>
      </c>
      <c r="P34">
        <f t="shared" si="3"/>
        <v>399.94200000000001</v>
      </c>
      <c r="Q34">
        <f t="shared" si="4"/>
        <v>364.14373260553316</v>
      </c>
      <c r="R34">
        <f t="shared" si="5"/>
        <v>36.582233652989316</v>
      </c>
      <c r="S34">
        <f t="shared" si="6"/>
        <v>40.178562423571798</v>
      </c>
      <c r="T34">
        <f t="shared" si="7"/>
        <v>5.751563149772651E-2</v>
      </c>
      <c r="U34">
        <f t="shared" si="8"/>
        <v>2.9377356416063991</v>
      </c>
      <c r="V34">
        <f t="shared" si="9"/>
        <v>5.6897305404297063E-2</v>
      </c>
      <c r="W34">
        <f t="shared" si="10"/>
        <v>3.5615815996824646E-2</v>
      </c>
      <c r="X34">
        <f t="shared" si="11"/>
        <v>8.233229832432702</v>
      </c>
      <c r="Y34">
        <f t="shared" si="12"/>
        <v>26.4291685305081</v>
      </c>
      <c r="Z34">
        <f t="shared" si="13"/>
        <v>25.9909</v>
      </c>
      <c r="AA34">
        <f t="shared" si="14"/>
        <v>3.3724419055759047</v>
      </c>
      <c r="AB34">
        <f t="shared" si="15"/>
        <v>63.21023411058956</v>
      </c>
      <c r="AC34">
        <f t="shared" si="16"/>
        <v>2.2042342985934797</v>
      </c>
      <c r="AD34">
        <f t="shared" si="17"/>
        <v>3.487147816502401</v>
      </c>
      <c r="AE34">
        <f t="shared" si="18"/>
        <v>1.168207606982425</v>
      </c>
      <c r="AF34">
        <f t="shared" si="19"/>
        <v>-30.010789123567942</v>
      </c>
      <c r="AG34">
        <f t="shared" si="20"/>
        <v>89.705981094785216</v>
      </c>
      <c r="AH34">
        <f t="shared" si="21"/>
        <v>6.5422582729255652</v>
      </c>
      <c r="AI34">
        <f t="shared" si="22"/>
        <v>74.470680076575547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53200.508830487255</v>
      </c>
      <c r="AO34">
        <f t="shared" si="26"/>
        <v>49.783499999999997</v>
      </c>
      <c r="AP34">
        <f t="shared" si="27"/>
        <v>41.967250483125746</v>
      </c>
      <c r="AQ34">
        <f t="shared" si="28"/>
        <v>0.84299517878666119</v>
      </c>
      <c r="AR34">
        <f t="shared" si="29"/>
        <v>0.16538069505825631</v>
      </c>
      <c r="AS34">
        <v>1690149275.5</v>
      </c>
      <c r="AT34">
        <v>399.94200000000001</v>
      </c>
      <c r="AU34">
        <v>401.22899999999998</v>
      </c>
      <c r="AV34">
        <v>21.941199999999998</v>
      </c>
      <c r="AW34">
        <v>21.275700000000001</v>
      </c>
      <c r="AX34">
        <v>406.93700000000001</v>
      </c>
      <c r="AY34">
        <v>23.306899999999999</v>
      </c>
      <c r="AZ34">
        <v>600.077</v>
      </c>
      <c r="BA34">
        <v>100.361</v>
      </c>
      <c r="BB34">
        <v>9.9972900000000003E-2</v>
      </c>
      <c r="BC34">
        <v>26.557300000000001</v>
      </c>
      <c r="BD34">
        <v>25.9909</v>
      </c>
      <c r="BE34">
        <v>999.9</v>
      </c>
      <c r="BF34">
        <v>0</v>
      </c>
      <c r="BG34">
        <v>0</v>
      </c>
      <c r="BH34">
        <v>10010.6</v>
      </c>
      <c r="BI34">
        <v>0</v>
      </c>
      <c r="BJ34">
        <v>1365.64</v>
      </c>
      <c r="BK34">
        <v>-1.28748</v>
      </c>
      <c r="BL34">
        <v>408.91399999999999</v>
      </c>
      <c r="BM34">
        <v>409.95100000000002</v>
      </c>
      <c r="BN34">
        <v>0.66542199999999996</v>
      </c>
      <c r="BO34">
        <v>401.22899999999998</v>
      </c>
      <c r="BP34">
        <v>21.275700000000001</v>
      </c>
      <c r="BQ34">
        <v>2.2020300000000002</v>
      </c>
      <c r="BR34">
        <v>2.13524</v>
      </c>
      <c r="BS34">
        <v>18.9771</v>
      </c>
      <c r="BT34">
        <v>18.4846</v>
      </c>
      <c r="BU34">
        <v>49.783499999999997</v>
      </c>
      <c r="BV34">
        <v>0.90010999999999997</v>
      </c>
      <c r="BW34">
        <v>9.9889699999999998E-2</v>
      </c>
      <c r="BX34">
        <v>0</v>
      </c>
      <c r="BY34">
        <v>2.9878999999999998</v>
      </c>
      <c r="BZ34">
        <v>0</v>
      </c>
      <c r="CA34">
        <v>7950.73</v>
      </c>
      <c r="CB34">
        <v>403.82299999999998</v>
      </c>
      <c r="CC34">
        <v>36.061999999999998</v>
      </c>
      <c r="CD34">
        <v>41.061999999999998</v>
      </c>
      <c r="CE34">
        <v>38.811999999999998</v>
      </c>
      <c r="CF34">
        <v>36.375</v>
      </c>
      <c r="CG34">
        <v>36.561999999999998</v>
      </c>
      <c r="CH34">
        <v>44.81</v>
      </c>
      <c r="CI34">
        <v>4.97</v>
      </c>
      <c r="CJ34">
        <v>0</v>
      </c>
      <c r="CK34">
        <v>1690149293.3</v>
      </c>
      <c r="CL34">
        <v>0</v>
      </c>
      <c r="CM34">
        <v>1690148173.5999999</v>
      </c>
      <c r="CN34" t="s">
        <v>350</v>
      </c>
      <c r="CO34">
        <v>1690148166.5999999</v>
      </c>
      <c r="CP34">
        <v>1690148173.5999999</v>
      </c>
      <c r="CQ34">
        <v>24</v>
      </c>
      <c r="CR34">
        <v>2.7E-2</v>
      </c>
      <c r="CS34">
        <v>3.4000000000000002E-2</v>
      </c>
      <c r="CT34">
        <v>-7.0309999999999997</v>
      </c>
      <c r="CU34">
        <v>-1.3660000000000001</v>
      </c>
      <c r="CV34">
        <v>411</v>
      </c>
      <c r="CW34">
        <v>22</v>
      </c>
      <c r="CX34">
        <v>0.12</v>
      </c>
      <c r="CY34">
        <v>0.13</v>
      </c>
      <c r="CZ34">
        <v>0.90996824961779554</v>
      </c>
      <c r="DA34">
        <v>-0.1364604621155755</v>
      </c>
      <c r="DB34">
        <v>4.6285116994914853E-2</v>
      </c>
      <c r="DC34">
        <v>1</v>
      </c>
      <c r="DD34">
        <v>401.22851219512188</v>
      </c>
      <c r="DE34">
        <v>-0.29805574912863247</v>
      </c>
      <c r="DF34">
        <v>4.8782304844206877E-2</v>
      </c>
      <c r="DG34">
        <v>-1</v>
      </c>
      <c r="DH34">
        <v>50.010787804878042</v>
      </c>
      <c r="DI34">
        <v>-6.6834700367715688E-2</v>
      </c>
      <c r="DJ34">
        <v>0.12746400198682911</v>
      </c>
      <c r="DK34">
        <v>1</v>
      </c>
      <c r="DL34">
        <v>2</v>
      </c>
      <c r="DM34">
        <v>2</v>
      </c>
      <c r="DN34" t="s">
        <v>351</v>
      </c>
      <c r="DO34">
        <v>3.2078899999999999</v>
      </c>
      <c r="DP34">
        <v>2.7398699999999998</v>
      </c>
      <c r="DQ34">
        <v>9.4832600000000003E-2</v>
      </c>
      <c r="DR34">
        <v>9.3389799999999995E-2</v>
      </c>
      <c r="DS34">
        <v>0.11249199999999999</v>
      </c>
      <c r="DT34">
        <v>0.104099</v>
      </c>
      <c r="DU34">
        <v>27275.200000000001</v>
      </c>
      <c r="DV34">
        <v>30723.9</v>
      </c>
      <c r="DW34">
        <v>28364.3</v>
      </c>
      <c r="DX34">
        <v>32503</v>
      </c>
      <c r="DY34">
        <v>34978.699999999997</v>
      </c>
      <c r="DZ34">
        <v>38854.5</v>
      </c>
      <c r="EA34">
        <v>41636.199999999997</v>
      </c>
      <c r="EB34">
        <v>46175.1</v>
      </c>
      <c r="EC34">
        <v>2.1873800000000001</v>
      </c>
      <c r="ED34">
        <v>1.7459800000000001</v>
      </c>
      <c r="EE34">
        <v>6.8694400000000003E-2</v>
      </c>
      <c r="EF34">
        <v>0</v>
      </c>
      <c r="EG34">
        <v>24.864599999999999</v>
      </c>
      <c r="EH34">
        <v>999.9</v>
      </c>
      <c r="EI34">
        <v>49.2</v>
      </c>
      <c r="EJ34">
        <v>34.6</v>
      </c>
      <c r="EK34">
        <v>27.081399999999999</v>
      </c>
      <c r="EL34">
        <v>62.602899999999998</v>
      </c>
      <c r="EM34">
        <v>21.4984</v>
      </c>
      <c r="EN34">
        <v>1</v>
      </c>
      <c r="EO34">
        <v>-0.14569399999999999</v>
      </c>
      <c r="EP34">
        <v>-1.04139</v>
      </c>
      <c r="EQ34">
        <v>20.242000000000001</v>
      </c>
      <c r="ER34">
        <v>5.2270200000000004</v>
      </c>
      <c r="ES34">
        <v>12.0099</v>
      </c>
      <c r="ET34">
        <v>4.9897</v>
      </c>
      <c r="EU34">
        <v>3.3050000000000002</v>
      </c>
      <c r="EV34">
        <v>8686.2999999999993</v>
      </c>
      <c r="EW34">
        <v>9999</v>
      </c>
      <c r="EX34">
        <v>555.9</v>
      </c>
      <c r="EY34">
        <v>93.6</v>
      </c>
      <c r="EZ34">
        <v>1.85303</v>
      </c>
      <c r="FA34">
        <v>1.86158</v>
      </c>
      <c r="FB34">
        <v>1.86093</v>
      </c>
      <c r="FC34">
        <v>1.8569899999999999</v>
      </c>
      <c r="FD34">
        <v>1.86127</v>
      </c>
      <c r="FE34">
        <v>1.8572900000000001</v>
      </c>
      <c r="FF34">
        <v>1.8595900000000001</v>
      </c>
      <c r="FG34">
        <v>1.86249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-6.9950000000000001</v>
      </c>
      <c r="FV34">
        <v>-1.3656999999999999</v>
      </c>
      <c r="FW34">
        <v>-5.5367488100296498</v>
      </c>
      <c r="FX34">
        <v>-4.0117494158234393E-3</v>
      </c>
      <c r="FY34">
        <v>1.087516141204025E-6</v>
      </c>
      <c r="FZ34">
        <v>-8.657206703991749E-11</v>
      </c>
      <c r="GA34">
        <v>-1.365704761904762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18.5</v>
      </c>
      <c r="GJ34">
        <v>18.399999999999999</v>
      </c>
      <c r="GK34">
        <v>1.02173</v>
      </c>
      <c r="GL34">
        <v>2.4133300000000002</v>
      </c>
      <c r="GM34">
        <v>1.5942400000000001</v>
      </c>
      <c r="GN34">
        <v>2.3046899999999999</v>
      </c>
      <c r="GO34">
        <v>1.40015</v>
      </c>
      <c r="GP34">
        <v>2.3022499999999999</v>
      </c>
      <c r="GQ34">
        <v>36.104999999999997</v>
      </c>
      <c r="GR34">
        <v>14.587300000000001</v>
      </c>
      <c r="GS34">
        <v>18</v>
      </c>
      <c r="GT34">
        <v>636.81399999999996</v>
      </c>
      <c r="GU34">
        <v>377.46800000000002</v>
      </c>
      <c r="GV34">
        <v>26.699200000000001</v>
      </c>
      <c r="GW34">
        <v>25.386800000000001</v>
      </c>
      <c r="GX34">
        <v>30.000499999999999</v>
      </c>
      <c r="GY34">
        <v>25.1797</v>
      </c>
      <c r="GZ34">
        <v>25.1203</v>
      </c>
      <c r="HA34">
        <v>20.511600000000001</v>
      </c>
      <c r="HB34">
        <v>15</v>
      </c>
      <c r="HC34">
        <v>-30</v>
      </c>
      <c r="HD34">
        <v>26.706499999999998</v>
      </c>
      <c r="HE34">
        <v>401.10700000000003</v>
      </c>
      <c r="HF34">
        <v>0</v>
      </c>
      <c r="HG34">
        <v>104.14700000000001</v>
      </c>
      <c r="HH34">
        <v>102.34399999999999</v>
      </c>
    </row>
    <row r="35" spans="1:216" x14ac:dyDescent="0.2">
      <c r="A35">
        <v>17</v>
      </c>
      <c r="B35">
        <v>1690149336</v>
      </c>
      <c r="C35">
        <v>968.40000009536743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1690149336</v>
      </c>
      <c r="M35">
        <f t="shared" si="0"/>
        <v>6.2881936229397203E-4</v>
      </c>
      <c r="N35">
        <f t="shared" si="1"/>
        <v>0.62881936229397206</v>
      </c>
      <c r="O35">
        <f t="shared" si="2"/>
        <v>8.4175641181979746E-3</v>
      </c>
      <c r="P35">
        <f t="shared" si="3"/>
        <v>400.09800000000001</v>
      </c>
      <c r="Q35">
        <f t="shared" si="4"/>
        <v>392.37703724564386</v>
      </c>
      <c r="R35">
        <f t="shared" si="5"/>
        <v>39.418973479665574</v>
      </c>
      <c r="S35">
        <f t="shared" si="6"/>
        <v>40.194636673893001</v>
      </c>
      <c r="T35">
        <f t="shared" si="7"/>
        <v>5.3843176100066087E-2</v>
      </c>
      <c r="U35">
        <f t="shared" si="8"/>
        <v>2.9349050088641033</v>
      </c>
      <c r="V35">
        <f t="shared" si="9"/>
        <v>5.3300372188167564E-2</v>
      </c>
      <c r="W35">
        <f t="shared" si="10"/>
        <v>3.3361045259572231E-2</v>
      </c>
      <c r="X35">
        <f t="shared" si="11"/>
        <v>4.9445244831850115</v>
      </c>
      <c r="Y35">
        <f t="shared" si="12"/>
        <v>26.339104630485945</v>
      </c>
      <c r="Z35">
        <f t="shared" si="13"/>
        <v>25.916399999999999</v>
      </c>
      <c r="AA35">
        <f t="shared" si="14"/>
        <v>3.3576023788257405</v>
      </c>
      <c r="AB35">
        <f t="shared" si="15"/>
        <v>63.551841854142666</v>
      </c>
      <c r="AC35">
        <f t="shared" si="16"/>
        <v>2.2052007052621003</v>
      </c>
      <c r="AD35">
        <f t="shared" si="17"/>
        <v>3.4699241452722003</v>
      </c>
      <c r="AE35">
        <f t="shared" si="18"/>
        <v>1.1524016735636402</v>
      </c>
      <c r="AF35">
        <f t="shared" si="19"/>
        <v>-27.730933877164166</v>
      </c>
      <c r="AG35">
        <f t="shared" si="20"/>
        <v>88.116392892816066</v>
      </c>
      <c r="AH35">
        <f t="shared" si="21"/>
        <v>6.4274186208259492</v>
      </c>
      <c r="AI35">
        <f t="shared" si="22"/>
        <v>71.757402119662856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53133.263184040115</v>
      </c>
      <c r="AO35">
        <f t="shared" si="26"/>
        <v>29.8888</v>
      </c>
      <c r="AP35">
        <f t="shared" si="27"/>
        <v>25.19688837470726</v>
      </c>
      <c r="AQ35">
        <f t="shared" si="28"/>
        <v>0.84302107728337239</v>
      </c>
      <c r="AR35">
        <f t="shared" si="29"/>
        <v>0.16543067915690865</v>
      </c>
      <c r="AS35">
        <v>1690149336</v>
      </c>
      <c r="AT35">
        <v>400.09800000000001</v>
      </c>
      <c r="AU35">
        <v>400.358</v>
      </c>
      <c r="AV35">
        <v>21.950600000000001</v>
      </c>
      <c r="AW35">
        <v>21.335599999999999</v>
      </c>
      <c r="AX35">
        <v>407.09399999999999</v>
      </c>
      <c r="AY35">
        <v>23.316299999999998</v>
      </c>
      <c r="AZ35">
        <v>600.01599999999996</v>
      </c>
      <c r="BA35">
        <v>100.36199999999999</v>
      </c>
      <c r="BB35">
        <v>9.9978499999999998E-2</v>
      </c>
      <c r="BC35">
        <v>26.473299999999998</v>
      </c>
      <c r="BD35">
        <v>25.916399999999999</v>
      </c>
      <c r="BE35">
        <v>999.9</v>
      </c>
      <c r="BF35">
        <v>0</v>
      </c>
      <c r="BG35">
        <v>0</v>
      </c>
      <c r="BH35">
        <v>9994.3799999999992</v>
      </c>
      <c r="BI35">
        <v>0</v>
      </c>
      <c r="BJ35">
        <v>1121.33</v>
      </c>
      <c r="BK35">
        <v>-0.26013199999999997</v>
      </c>
      <c r="BL35">
        <v>409.077</v>
      </c>
      <c r="BM35">
        <v>409.08600000000001</v>
      </c>
      <c r="BN35">
        <v>0.61502299999999999</v>
      </c>
      <c r="BO35">
        <v>400.358</v>
      </c>
      <c r="BP35">
        <v>21.335599999999999</v>
      </c>
      <c r="BQ35">
        <v>2.2030099999999999</v>
      </c>
      <c r="BR35">
        <v>2.1412900000000001</v>
      </c>
      <c r="BS35">
        <v>18.984200000000001</v>
      </c>
      <c r="BT35">
        <v>18.529699999999998</v>
      </c>
      <c r="BU35">
        <v>29.8888</v>
      </c>
      <c r="BV35">
        <v>0.89944800000000003</v>
      </c>
      <c r="BW35">
        <v>0.100552</v>
      </c>
      <c r="BX35">
        <v>0</v>
      </c>
      <c r="BY35">
        <v>2.6162000000000001</v>
      </c>
      <c r="BZ35">
        <v>0</v>
      </c>
      <c r="CA35">
        <v>7213.94</v>
      </c>
      <c r="CB35">
        <v>242.398</v>
      </c>
      <c r="CC35">
        <v>35.875</v>
      </c>
      <c r="CD35">
        <v>41</v>
      </c>
      <c r="CE35">
        <v>38.875</v>
      </c>
      <c r="CF35">
        <v>35.686999999999998</v>
      </c>
      <c r="CG35">
        <v>36.25</v>
      </c>
      <c r="CH35">
        <v>26.88</v>
      </c>
      <c r="CI35">
        <v>3.01</v>
      </c>
      <c r="CJ35">
        <v>0</v>
      </c>
      <c r="CK35">
        <v>1690149353.3</v>
      </c>
      <c r="CL35">
        <v>0</v>
      </c>
      <c r="CM35">
        <v>1690148173.5999999</v>
      </c>
      <c r="CN35" t="s">
        <v>350</v>
      </c>
      <c r="CO35">
        <v>1690148166.5999999</v>
      </c>
      <c r="CP35">
        <v>1690148173.5999999</v>
      </c>
      <c r="CQ35">
        <v>24</v>
      </c>
      <c r="CR35">
        <v>2.7E-2</v>
      </c>
      <c r="CS35">
        <v>3.4000000000000002E-2</v>
      </c>
      <c r="CT35">
        <v>-7.0309999999999997</v>
      </c>
      <c r="CU35">
        <v>-1.3660000000000001</v>
      </c>
      <c r="CV35">
        <v>411</v>
      </c>
      <c r="CW35">
        <v>22</v>
      </c>
      <c r="CX35">
        <v>0.12</v>
      </c>
      <c r="CY35">
        <v>0.13</v>
      </c>
      <c r="CZ35">
        <v>-4.7998517447953443E-2</v>
      </c>
      <c r="DA35">
        <v>-4.5532978738974328E-2</v>
      </c>
      <c r="DB35">
        <v>3.3270734491753613E-2</v>
      </c>
      <c r="DC35">
        <v>1</v>
      </c>
      <c r="DD35">
        <v>400.32714634146339</v>
      </c>
      <c r="DE35">
        <v>-0.2429686411162531</v>
      </c>
      <c r="DF35">
        <v>3.9458877004038703E-2</v>
      </c>
      <c r="DG35">
        <v>-1</v>
      </c>
      <c r="DH35">
        <v>30.001051219512199</v>
      </c>
      <c r="DI35">
        <v>-1.332269697900164E-2</v>
      </c>
      <c r="DJ35">
        <v>7.3105263638697834E-2</v>
      </c>
      <c r="DK35">
        <v>1</v>
      </c>
      <c r="DL35">
        <v>2</v>
      </c>
      <c r="DM35">
        <v>2</v>
      </c>
      <c r="DN35" t="s">
        <v>351</v>
      </c>
      <c r="DO35">
        <v>3.20764</v>
      </c>
      <c r="DP35">
        <v>2.7397300000000002</v>
      </c>
      <c r="DQ35">
        <v>9.4845200000000005E-2</v>
      </c>
      <c r="DR35">
        <v>9.3220800000000006E-2</v>
      </c>
      <c r="DS35">
        <v>0.112508</v>
      </c>
      <c r="DT35">
        <v>0.10428900000000001</v>
      </c>
      <c r="DU35">
        <v>27272.1</v>
      </c>
      <c r="DV35">
        <v>30726.2</v>
      </c>
      <c r="DW35">
        <v>28361.8</v>
      </c>
      <c r="DX35">
        <v>32499.7</v>
      </c>
      <c r="DY35">
        <v>34975</v>
      </c>
      <c r="DZ35">
        <v>38841.4</v>
      </c>
      <c r="EA35">
        <v>41632.300000000003</v>
      </c>
      <c r="EB35">
        <v>46169.4</v>
      </c>
      <c r="EC35">
        <v>2.1859999999999999</v>
      </c>
      <c r="ED35">
        <v>1.74505</v>
      </c>
      <c r="EE35">
        <v>6.2536400000000006E-2</v>
      </c>
      <c r="EF35">
        <v>0</v>
      </c>
      <c r="EG35">
        <v>24.890999999999998</v>
      </c>
      <c r="EH35">
        <v>999.9</v>
      </c>
      <c r="EI35">
        <v>49.2</v>
      </c>
      <c r="EJ35">
        <v>34.6</v>
      </c>
      <c r="EK35">
        <v>27.082999999999998</v>
      </c>
      <c r="EL35">
        <v>63.312899999999999</v>
      </c>
      <c r="EM35">
        <v>21.458300000000001</v>
      </c>
      <c r="EN35">
        <v>1</v>
      </c>
      <c r="EO35">
        <v>-0.139296</v>
      </c>
      <c r="EP35">
        <v>-1.00617</v>
      </c>
      <c r="EQ35">
        <v>20.2425</v>
      </c>
      <c r="ER35">
        <v>5.2262700000000004</v>
      </c>
      <c r="ES35">
        <v>12.0099</v>
      </c>
      <c r="ET35">
        <v>4.9896000000000003</v>
      </c>
      <c r="EU35">
        <v>3.3050000000000002</v>
      </c>
      <c r="EV35">
        <v>8687.7000000000007</v>
      </c>
      <c r="EW35">
        <v>9999</v>
      </c>
      <c r="EX35">
        <v>555.9</v>
      </c>
      <c r="EY35">
        <v>93.6</v>
      </c>
      <c r="EZ35">
        <v>1.85303</v>
      </c>
      <c r="FA35">
        <v>1.8615699999999999</v>
      </c>
      <c r="FB35">
        <v>1.86086</v>
      </c>
      <c r="FC35">
        <v>1.8569899999999999</v>
      </c>
      <c r="FD35">
        <v>1.86127</v>
      </c>
      <c r="FE35">
        <v>1.8572900000000001</v>
      </c>
      <c r="FF35">
        <v>1.8595900000000001</v>
      </c>
      <c r="FG35">
        <v>1.86249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-6.9960000000000004</v>
      </c>
      <c r="FV35">
        <v>-1.3656999999999999</v>
      </c>
      <c r="FW35">
        <v>-5.5367488100296498</v>
      </c>
      <c r="FX35">
        <v>-4.0117494158234393E-3</v>
      </c>
      <c r="FY35">
        <v>1.087516141204025E-6</v>
      </c>
      <c r="FZ35">
        <v>-8.657206703991749E-11</v>
      </c>
      <c r="GA35">
        <v>-1.365704761904762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19.5</v>
      </c>
      <c r="GJ35">
        <v>19.399999999999999</v>
      </c>
      <c r="GK35">
        <v>1.01929</v>
      </c>
      <c r="GL35">
        <v>2.4218799999999998</v>
      </c>
      <c r="GM35">
        <v>1.5942400000000001</v>
      </c>
      <c r="GN35">
        <v>2.3046899999999999</v>
      </c>
      <c r="GO35">
        <v>1.39893</v>
      </c>
      <c r="GP35">
        <v>2.3144499999999999</v>
      </c>
      <c r="GQ35">
        <v>36.175400000000003</v>
      </c>
      <c r="GR35">
        <v>14.569800000000001</v>
      </c>
      <c r="GS35">
        <v>18</v>
      </c>
      <c r="GT35">
        <v>636.57500000000005</v>
      </c>
      <c r="GU35">
        <v>377.44400000000002</v>
      </c>
      <c r="GV35">
        <v>26.617699999999999</v>
      </c>
      <c r="GW35">
        <v>25.460100000000001</v>
      </c>
      <c r="GX35">
        <v>30.000599999999999</v>
      </c>
      <c r="GY35">
        <v>25.249199999999998</v>
      </c>
      <c r="GZ35">
        <v>25.1889</v>
      </c>
      <c r="HA35">
        <v>20.465199999999999</v>
      </c>
      <c r="HB35">
        <v>15</v>
      </c>
      <c r="HC35">
        <v>-30</v>
      </c>
      <c r="HD35">
        <v>26.6416</v>
      </c>
      <c r="HE35">
        <v>400.15</v>
      </c>
      <c r="HF35">
        <v>0</v>
      </c>
      <c r="HG35">
        <v>104.13800000000001</v>
      </c>
      <c r="HH35">
        <v>102.33199999999999</v>
      </c>
    </row>
    <row r="36" spans="1:216" x14ac:dyDescent="0.2">
      <c r="A36">
        <v>18</v>
      </c>
      <c r="B36">
        <v>1690149396.5</v>
      </c>
      <c r="C36">
        <v>1028.900000095367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1690149396.5</v>
      </c>
      <c r="M36">
        <f t="shared" si="0"/>
        <v>6.5786522736419777E-4</v>
      </c>
      <c r="N36">
        <f t="shared" si="1"/>
        <v>0.65786522736419772</v>
      </c>
      <c r="O36">
        <f t="shared" si="2"/>
        <v>-0.45412310664011785</v>
      </c>
      <c r="P36">
        <f t="shared" si="3"/>
        <v>400.02699999999999</v>
      </c>
      <c r="Q36">
        <f t="shared" si="4"/>
        <v>405.48451750412977</v>
      </c>
      <c r="R36">
        <f t="shared" si="5"/>
        <v>40.73552061336769</v>
      </c>
      <c r="S36">
        <f t="shared" si="6"/>
        <v>40.1872510563555</v>
      </c>
      <c r="T36">
        <f t="shared" si="7"/>
        <v>5.5960474269715794E-2</v>
      </c>
      <c r="U36">
        <f t="shared" si="8"/>
        <v>2.9354531086311035</v>
      </c>
      <c r="V36">
        <f t="shared" si="9"/>
        <v>5.5374500030260621E-2</v>
      </c>
      <c r="W36">
        <f t="shared" si="10"/>
        <v>3.4661198556542261E-2</v>
      </c>
      <c r="X36">
        <f t="shared" si="11"/>
        <v>3.2812879161592736</v>
      </c>
      <c r="Y36">
        <f t="shared" si="12"/>
        <v>26.432503494364092</v>
      </c>
      <c r="Z36">
        <f t="shared" si="13"/>
        <v>26.003499999999999</v>
      </c>
      <c r="AA36">
        <f t="shared" si="14"/>
        <v>3.3749573329419489</v>
      </c>
      <c r="AB36">
        <f t="shared" si="15"/>
        <v>63.409097393982286</v>
      </c>
      <c r="AC36">
        <f t="shared" si="16"/>
        <v>2.2146502913231996</v>
      </c>
      <c r="AD36">
        <f t="shared" si="17"/>
        <v>3.4926380950714759</v>
      </c>
      <c r="AE36">
        <f t="shared" si="18"/>
        <v>1.1603070416187493</v>
      </c>
      <c r="AF36">
        <f t="shared" si="19"/>
        <v>-29.011856526761122</v>
      </c>
      <c r="AG36">
        <f t="shared" si="20"/>
        <v>91.867693909658001</v>
      </c>
      <c r="AH36">
        <f t="shared" si="21"/>
        <v>6.7064428347189144</v>
      </c>
      <c r="AI36">
        <f t="shared" si="22"/>
        <v>72.843568133775065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53129.534374761031</v>
      </c>
      <c r="AO36">
        <f t="shared" si="26"/>
        <v>19.841100000000001</v>
      </c>
      <c r="AP36">
        <f t="shared" si="27"/>
        <v>16.725927293346775</v>
      </c>
      <c r="AQ36">
        <f t="shared" si="28"/>
        <v>0.84299395161290314</v>
      </c>
      <c r="AR36">
        <f t="shared" si="29"/>
        <v>0.16537832661290319</v>
      </c>
      <c r="AS36">
        <v>1690149396.5</v>
      </c>
      <c r="AT36">
        <v>400.02699999999999</v>
      </c>
      <c r="AU36">
        <v>399.83600000000001</v>
      </c>
      <c r="AV36">
        <v>22.044799999999999</v>
      </c>
      <c r="AW36">
        <v>21.401299999999999</v>
      </c>
      <c r="AX36">
        <v>407.02199999999999</v>
      </c>
      <c r="AY36">
        <v>23.410499999999999</v>
      </c>
      <c r="AZ36">
        <v>599.87199999999996</v>
      </c>
      <c r="BA36">
        <v>100.36199999999999</v>
      </c>
      <c r="BB36">
        <v>9.9346500000000004E-2</v>
      </c>
      <c r="BC36">
        <v>26.584</v>
      </c>
      <c r="BD36">
        <v>26.003499999999999</v>
      </c>
      <c r="BE36">
        <v>999.9</v>
      </c>
      <c r="BF36">
        <v>0</v>
      </c>
      <c r="BG36">
        <v>0</v>
      </c>
      <c r="BH36">
        <v>9997.5</v>
      </c>
      <c r="BI36">
        <v>0</v>
      </c>
      <c r="BJ36">
        <v>1030.3699999999999</v>
      </c>
      <c r="BK36">
        <v>0.191498</v>
      </c>
      <c r="BL36">
        <v>409.04399999999998</v>
      </c>
      <c r="BM36">
        <v>408.58</v>
      </c>
      <c r="BN36">
        <v>0.643513</v>
      </c>
      <c r="BO36">
        <v>399.83600000000001</v>
      </c>
      <c r="BP36">
        <v>21.401299999999999</v>
      </c>
      <c r="BQ36">
        <v>2.2124600000000001</v>
      </c>
      <c r="BR36">
        <v>2.1478700000000002</v>
      </c>
      <c r="BS36">
        <v>19.052800000000001</v>
      </c>
      <c r="BT36">
        <v>18.578700000000001</v>
      </c>
      <c r="BU36">
        <v>19.841100000000001</v>
      </c>
      <c r="BV36">
        <v>0.89997300000000002</v>
      </c>
      <c r="BW36">
        <v>0.100027</v>
      </c>
      <c r="BX36">
        <v>0</v>
      </c>
      <c r="BY36">
        <v>1.9220999999999999</v>
      </c>
      <c r="BZ36">
        <v>0</v>
      </c>
      <c r="CA36">
        <v>7104.97</v>
      </c>
      <c r="CB36">
        <v>160.93600000000001</v>
      </c>
      <c r="CC36">
        <v>35.75</v>
      </c>
      <c r="CD36">
        <v>41</v>
      </c>
      <c r="CE36">
        <v>38.686999999999998</v>
      </c>
      <c r="CF36">
        <v>35.875</v>
      </c>
      <c r="CG36">
        <v>36.186999999999998</v>
      </c>
      <c r="CH36">
        <v>17.86</v>
      </c>
      <c r="CI36">
        <v>1.98</v>
      </c>
      <c r="CJ36">
        <v>0</v>
      </c>
      <c r="CK36">
        <v>1690149413.9000001</v>
      </c>
      <c r="CL36">
        <v>0</v>
      </c>
      <c r="CM36">
        <v>1690148173.5999999</v>
      </c>
      <c r="CN36" t="s">
        <v>350</v>
      </c>
      <c r="CO36">
        <v>1690148166.5999999</v>
      </c>
      <c r="CP36">
        <v>1690148173.5999999</v>
      </c>
      <c r="CQ36">
        <v>24</v>
      </c>
      <c r="CR36">
        <v>2.7E-2</v>
      </c>
      <c r="CS36">
        <v>3.4000000000000002E-2</v>
      </c>
      <c r="CT36">
        <v>-7.0309999999999997</v>
      </c>
      <c r="CU36">
        <v>-1.3660000000000001</v>
      </c>
      <c r="CV36">
        <v>411</v>
      </c>
      <c r="CW36">
        <v>22</v>
      </c>
      <c r="CX36">
        <v>0.12</v>
      </c>
      <c r="CY36">
        <v>0.13</v>
      </c>
      <c r="CZ36">
        <v>-0.52985322675425284</v>
      </c>
      <c r="DA36">
        <v>8.4692870858053063E-2</v>
      </c>
      <c r="DB36">
        <v>3.6510615990383508E-2</v>
      </c>
      <c r="DC36">
        <v>1</v>
      </c>
      <c r="DD36">
        <v>399.80236585365861</v>
      </c>
      <c r="DE36">
        <v>-0.13509407665426709</v>
      </c>
      <c r="DF36">
        <v>3.167884274921616E-2</v>
      </c>
      <c r="DG36">
        <v>-1</v>
      </c>
      <c r="DH36">
        <v>19.992047500000002</v>
      </c>
      <c r="DI36">
        <v>-0.237267019983497</v>
      </c>
      <c r="DJ36">
        <v>0.1667898213133823</v>
      </c>
      <c r="DK36">
        <v>1</v>
      </c>
      <c r="DL36">
        <v>2</v>
      </c>
      <c r="DM36">
        <v>2</v>
      </c>
      <c r="DN36" t="s">
        <v>351</v>
      </c>
      <c r="DO36">
        <v>3.2072500000000002</v>
      </c>
      <c r="DP36">
        <v>2.7391200000000002</v>
      </c>
      <c r="DQ36">
        <v>9.4820600000000005E-2</v>
      </c>
      <c r="DR36">
        <v>9.3116599999999994E-2</v>
      </c>
      <c r="DS36">
        <v>0.112814</v>
      </c>
      <c r="DT36">
        <v>0.104502</v>
      </c>
      <c r="DU36">
        <v>27270.9</v>
      </c>
      <c r="DV36">
        <v>30727.200000000001</v>
      </c>
      <c r="DW36">
        <v>28359.9</v>
      </c>
      <c r="DX36">
        <v>32497.200000000001</v>
      </c>
      <c r="DY36">
        <v>34960.699999999997</v>
      </c>
      <c r="DZ36">
        <v>38828.5</v>
      </c>
      <c r="EA36">
        <v>41629.800000000003</v>
      </c>
      <c r="EB36">
        <v>46165.1</v>
      </c>
      <c r="EC36">
        <v>2.1854499999999999</v>
      </c>
      <c r="ED36">
        <v>1.74448</v>
      </c>
      <c r="EE36">
        <v>7.6629199999999995E-2</v>
      </c>
      <c r="EF36">
        <v>0</v>
      </c>
      <c r="EG36">
        <v>24.7469</v>
      </c>
      <c r="EH36">
        <v>999.9</v>
      </c>
      <c r="EI36">
        <v>49.3</v>
      </c>
      <c r="EJ36">
        <v>34.6</v>
      </c>
      <c r="EK36">
        <v>27.1358</v>
      </c>
      <c r="EL36">
        <v>63.192900000000002</v>
      </c>
      <c r="EM36">
        <v>21.546500000000002</v>
      </c>
      <c r="EN36">
        <v>1</v>
      </c>
      <c r="EO36">
        <v>-0.134296</v>
      </c>
      <c r="EP36">
        <v>-1.5770999999999999</v>
      </c>
      <c r="EQ36">
        <v>20.238199999999999</v>
      </c>
      <c r="ER36">
        <v>5.2256799999999997</v>
      </c>
      <c r="ES36">
        <v>12.0099</v>
      </c>
      <c r="ET36">
        <v>4.9894999999999996</v>
      </c>
      <c r="EU36">
        <v>3.3050000000000002</v>
      </c>
      <c r="EV36">
        <v>8688.7999999999993</v>
      </c>
      <c r="EW36">
        <v>9999</v>
      </c>
      <c r="EX36">
        <v>555.9</v>
      </c>
      <c r="EY36">
        <v>93.6</v>
      </c>
      <c r="EZ36">
        <v>1.85303</v>
      </c>
      <c r="FA36">
        <v>1.8615699999999999</v>
      </c>
      <c r="FB36">
        <v>1.8609199999999999</v>
      </c>
      <c r="FC36">
        <v>1.8569899999999999</v>
      </c>
      <c r="FD36">
        <v>1.8612599999999999</v>
      </c>
      <c r="FE36">
        <v>1.8573</v>
      </c>
      <c r="FF36">
        <v>1.8595900000000001</v>
      </c>
      <c r="FG36">
        <v>1.86249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-6.9950000000000001</v>
      </c>
      <c r="FV36">
        <v>-1.3656999999999999</v>
      </c>
      <c r="FW36">
        <v>-5.5367488100296498</v>
      </c>
      <c r="FX36">
        <v>-4.0117494158234393E-3</v>
      </c>
      <c r="FY36">
        <v>1.087516141204025E-6</v>
      </c>
      <c r="FZ36">
        <v>-8.657206703991749E-11</v>
      </c>
      <c r="GA36">
        <v>-1.365704761904762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20.5</v>
      </c>
      <c r="GJ36">
        <v>20.399999999999999</v>
      </c>
      <c r="GK36">
        <v>1.01807</v>
      </c>
      <c r="GL36">
        <v>2.4291999999999998</v>
      </c>
      <c r="GM36">
        <v>1.5942400000000001</v>
      </c>
      <c r="GN36">
        <v>2.3046899999999999</v>
      </c>
      <c r="GO36">
        <v>1.39893</v>
      </c>
      <c r="GP36">
        <v>2.2814899999999998</v>
      </c>
      <c r="GQ36">
        <v>36.2224</v>
      </c>
      <c r="GR36">
        <v>14.5611</v>
      </c>
      <c r="GS36">
        <v>18</v>
      </c>
      <c r="GT36">
        <v>636.76499999999999</v>
      </c>
      <c r="GU36">
        <v>377.47500000000002</v>
      </c>
      <c r="GV36">
        <v>27.471699999999998</v>
      </c>
      <c r="GW36">
        <v>25.503900000000002</v>
      </c>
      <c r="GX36">
        <v>30.000399999999999</v>
      </c>
      <c r="GY36">
        <v>25.301200000000001</v>
      </c>
      <c r="GZ36">
        <v>25.238</v>
      </c>
      <c r="HA36">
        <v>20.440799999999999</v>
      </c>
      <c r="HB36">
        <v>15</v>
      </c>
      <c r="HC36">
        <v>-30</v>
      </c>
      <c r="HD36">
        <v>27.463799999999999</v>
      </c>
      <c r="HE36">
        <v>399.66399999999999</v>
      </c>
      <c r="HF36">
        <v>0</v>
      </c>
      <c r="HG36">
        <v>104.131</v>
      </c>
      <c r="HH36">
        <v>102.32299999999999</v>
      </c>
    </row>
    <row r="37" spans="1:216" x14ac:dyDescent="0.2">
      <c r="A37">
        <v>19</v>
      </c>
      <c r="B37">
        <v>1690149457</v>
      </c>
      <c r="C37">
        <v>1089.400000095367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1690149457</v>
      </c>
      <c r="M37">
        <f t="shared" si="0"/>
        <v>6.2764563781146383E-4</v>
      </c>
      <c r="N37">
        <f t="shared" si="1"/>
        <v>0.62764563781146387</v>
      </c>
      <c r="O37">
        <f t="shared" si="2"/>
        <v>-1.5123622642762584</v>
      </c>
      <c r="P37">
        <f t="shared" si="3"/>
        <v>400.18299999999999</v>
      </c>
      <c r="Q37">
        <f t="shared" si="4"/>
        <v>437.73218536130491</v>
      </c>
      <c r="R37">
        <f t="shared" si="5"/>
        <v>43.976609439088847</v>
      </c>
      <c r="S37">
        <f t="shared" si="6"/>
        <v>40.204243790382691</v>
      </c>
      <c r="T37">
        <f t="shared" si="7"/>
        <v>5.3700405704518457E-2</v>
      </c>
      <c r="U37">
        <f t="shared" si="8"/>
        <v>2.9398932377539113</v>
      </c>
      <c r="V37">
        <f t="shared" si="9"/>
        <v>5.3161367222663486E-2</v>
      </c>
      <c r="W37">
        <f t="shared" si="10"/>
        <v>3.3273833953526642E-2</v>
      </c>
      <c r="X37">
        <f t="shared" si="11"/>
        <v>0</v>
      </c>
      <c r="Y37">
        <f t="shared" si="12"/>
        <v>26.435461441262735</v>
      </c>
      <c r="Z37">
        <f t="shared" si="13"/>
        <v>25.9818</v>
      </c>
      <c r="AA37">
        <f t="shared" si="14"/>
        <v>3.3706262265373748</v>
      </c>
      <c r="AB37">
        <f t="shared" si="15"/>
        <v>63.437192702833386</v>
      </c>
      <c r="AC37">
        <f t="shared" si="16"/>
        <v>2.2174858257708698</v>
      </c>
      <c r="AD37">
        <f t="shared" si="17"/>
        <v>3.4955610916745803</v>
      </c>
      <c r="AE37">
        <f t="shared" si="18"/>
        <v>1.1531404007665049</v>
      </c>
      <c r="AF37">
        <f t="shared" si="19"/>
        <v>-27.679172627485556</v>
      </c>
      <c r="AG37">
        <f t="shared" si="20"/>
        <v>97.69664113770726</v>
      </c>
      <c r="AH37">
        <f t="shared" si="21"/>
        <v>7.1209241617001462</v>
      </c>
      <c r="AI37">
        <f t="shared" si="22"/>
        <v>77.138392671921849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53255.990371142318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1690149457</v>
      </c>
      <c r="AT37">
        <v>400.18299999999999</v>
      </c>
      <c r="AU37">
        <v>398.92200000000003</v>
      </c>
      <c r="AV37">
        <v>22.072299999999998</v>
      </c>
      <c r="AW37">
        <v>21.458600000000001</v>
      </c>
      <c r="AX37">
        <v>407.178</v>
      </c>
      <c r="AY37">
        <v>23.437999999999999</v>
      </c>
      <c r="AZ37">
        <v>600.09</v>
      </c>
      <c r="BA37">
        <v>100.36499999999999</v>
      </c>
      <c r="BB37">
        <v>9.9646899999999997E-2</v>
      </c>
      <c r="BC37">
        <v>26.598199999999999</v>
      </c>
      <c r="BD37">
        <v>25.9818</v>
      </c>
      <c r="BE37">
        <v>999.9</v>
      </c>
      <c r="BF37">
        <v>0</v>
      </c>
      <c r="BG37">
        <v>0</v>
      </c>
      <c r="BH37">
        <v>10022.5</v>
      </c>
      <c r="BI37">
        <v>0</v>
      </c>
      <c r="BJ37">
        <v>1289.68</v>
      </c>
      <c r="BK37">
        <v>1.2607699999999999</v>
      </c>
      <c r="BL37">
        <v>409.21499999999997</v>
      </c>
      <c r="BM37">
        <v>407.67</v>
      </c>
      <c r="BN37">
        <v>0.61372599999999999</v>
      </c>
      <c r="BO37">
        <v>398.92200000000003</v>
      </c>
      <c r="BP37">
        <v>21.458600000000001</v>
      </c>
      <c r="BQ37">
        <v>2.21529</v>
      </c>
      <c r="BR37">
        <v>2.1537000000000002</v>
      </c>
      <c r="BS37">
        <v>19.0733</v>
      </c>
      <c r="BT37">
        <v>18.622</v>
      </c>
      <c r="BU37">
        <v>0</v>
      </c>
      <c r="BV37">
        <v>0</v>
      </c>
      <c r="BW37">
        <v>0</v>
      </c>
      <c r="BX37">
        <v>0</v>
      </c>
      <c r="BY37">
        <v>1.5</v>
      </c>
      <c r="BZ37">
        <v>0</v>
      </c>
      <c r="CA37">
        <v>8053.35</v>
      </c>
      <c r="CB37">
        <v>8.24</v>
      </c>
      <c r="CC37">
        <v>35.561999999999998</v>
      </c>
      <c r="CD37">
        <v>40.936999999999998</v>
      </c>
      <c r="CE37">
        <v>38.625</v>
      </c>
      <c r="CF37">
        <v>35.686999999999998</v>
      </c>
      <c r="CG37">
        <v>36</v>
      </c>
      <c r="CH37">
        <v>0</v>
      </c>
      <c r="CI37">
        <v>0</v>
      </c>
      <c r="CJ37">
        <v>0</v>
      </c>
      <c r="CK37">
        <v>1690149474</v>
      </c>
      <c r="CL37">
        <v>0</v>
      </c>
      <c r="CM37">
        <v>1690148173.5999999</v>
      </c>
      <c r="CN37" t="s">
        <v>350</v>
      </c>
      <c r="CO37">
        <v>1690148166.5999999</v>
      </c>
      <c r="CP37">
        <v>1690148173.5999999</v>
      </c>
      <c r="CQ37">
        <v>24</v>
      </c>
      <c r="CR37">
        <v>2.7E-2</v>
      </c>
      <c r="CS37">
        <v>3.4000000000000002E-2</v>
      </c>
      <c r="CT37">
        <v>-7.0309999999999997</v>
      </c>
      <c r="CU37">
        <v>-1.3660000000000001</v>
      </c>
      <c r="CV37">
        <v>411</v>
      </c>
      <c r="CW37">
        <v>22</v>
      </c>
      <c r="CX37">
        <v>0.12</v>
      </c>
      <c r="CY37">
        <v>0.13</v>
      </c>
      <c r="CZ37">
        <v>-1.3855736420808089</v>
      </c>
      <c r="DA37">
        <v>-0.30241728042362148</v>
      </c>
      <c r="DB37">
        <v>5.0317271684209047E-2</v>
      </c>
      <c r="DC37">
        <v>1</v>
      </c>
      <c r="DD37">
        <v>398.99807317073169</v>
      </c>
      <c r="DE37">
        <v>-0.2774843205572366</v>
      </c>
      <c r="DF37">
        <v>5.1447055543471197E-2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3.2077100000000001</v>
      </c>
      <c r="DP37">
        <v>2.7396500000000001</v>
      </c>
      <c r="DQ37">
        <v>9.48431E-2</v>
      </c>
      <c r="DR37">
        <v>9.2949400000000001E-2</v>
      </c>
      <c r="DS37">
        <v>0.112902</v>
      </c>
      <c r="DT37">
        <v>0.10469299999999999</v>
      </c>
      <c r="DU37">
        <v>27268.9</v>
      </c>
      <c r="DV37">
        <v>30732.400000000001</v>
      </c>
      <c r="DW37">
        <v>28358.7</v>
      </c>
      <c r="DX37">
        <v>32496.799999999999</v>
      </c>
      <c r="DY37">
        <v>34955.199999999997</v>
      </c>
      <c r="DZ37">
        <v>38819.300000000003</v>
      </c>
      <c r="EA37">
        <v>41627.5</v>
      </c>
      <c r="EB37">
        <v>46164.2</v>
      </c>
      <c r="EC37">
        <v>2.1852499999999999</v>
      </c>
      <c r="ED37">
        <v>1.7443500000000001</v>
      </c>
      <c r="EE37">
        <v>7.6577099999999995E-2</v>
      </c>
      <c r="EF37">
        <v>0</v>
      </c>
      <c r="EG37">
        <v>24.726099999999999</v>
      </c>
      <c r="EH37">
        <v>999.9</v>
      </c>
      <c r="EI37">
        <v>49.4</v>
      </c>
      <c r="EJ37">
        <v>34.6</v>
      </c>
      <c r="EK37">
        <v>27.19</v>
      </c>
      <c r="EL37">
        <v>63.362900000000003</v>
      </c>
      <c r="EM37">
        <v>20.889399999999998</v>
      </c>
      <c r="EN37">
        <v>1</v>
      </c>
      <c r="EO37">
        <v>-0.132795</v>
      </c>
      <c r="EP37">
        <v>-1.28853</v>
      </c>
      <c r="EQ37">
        <v>20.241099999999999</v>
      </c>
      <c r="ER37">
        <v>5.2273199999999997</v>
      </c>
      <c r="ES37">
        <v>12.0099</v>
      </c>
      <c r="ET37">
        <v>4.9893999999999998</v>
      </c>
      <c r="EU37">
        <v>3.3050000000000002</v>
      </c>
      <c r="EV37">
        <v>8690.2000000000007</v>
      </c>
      <c r="EW37">
        <v>9999</v>
      </c>
      <c r="EX37">
        <v>555.9</v>
      </c>
      <c r="EY37">
        <v>93.7</v>
      </c>
      <c r="EZ37">
        <v>1.85304</v>
      </c>
      <c r="FA37">
        <v>1.8615900000000001</v>
      </c>
      <c r="FB37">
        <v>1.8609500000000001</v>
      </c>
      <c r="FC37">
        <v>1.85701</v>
      </c>
      <c r="FD37">
        <v>1.86127</v>
      </c>
      <c r="FE37">
        <v>1.8573</v>
      </c>
      <c r="FF37">
        <v>1.85961</v>
      </c>
      <c r="FG37">
        <v>1.8625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-6.9950000000000001</v>
      </c>
      <c r="FV37">
        <v>-1.3656999999999999</v>
      </c>
      <c r="FW37">
        <v>-5.5367488100296498</v>
      </c>
      <c r="FX37">
        <v>-4.0117494158234393E-3</v>
      </c>
      <c r="FY37">
        <v>1.087516141204025E-6</v>
      </c>
      <c r="FZ37">
        <v>-8.657206703991749E-11</v>
      </c>
      <c r="GA37">
        <v>-1.365704761904762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21.5</v>
      </c>
      <c r="GJ37">
        <v>21.4</v>
      </c>
      <c r="GK37">
        <v>1.01685</v>
      </c>
      <c r="GL37">
        <v>2.4145500000000002</v>
      </c>
      <c r="GM37">
        <v>1.5942400000000001</v>
      </c>
      <c r="GN37">
        <v>2.3107899999999999</v>
      </c>
      <c r="GO37">
        <v>1.39893</v>
      </c>
      <c r="GP37">
        <v>2.4230999999999998</v>
      </c>
      <c r="GQ37">
        <v>36.269399999999997</v>
      </c>
      <c r="GR37">
        <v>14.5611</v>
      </c>
      <c r="GS37">
        <v>18</v>
      </c>
      <c r="GT37">
        <v>637.03399999999999</v>
      </c>
      <c r="GU37">
        <v>377.661</v>
      </c>
      <c r="GV37">
        <v>27.1145</v>
      </c>
      <c r="GW37">
        <v>25.530999999999999</v>
      </c>
      <c r="GX37">
        <v>30.0001</v>
      </c>
      <c r="GY37">
        <v>25.3369</v>
      </c>
      <c r="GZ37">
        <v>25.273599999999998</v>
      </c>
      <c r="HA37">
        <v>20.405899999999999</v>
      </c>
      <c r="HB37">
        <v>15</v>
      </c>
      <c r="HC37">
        <v>-30</v>
      </c>
      <c r="HD37">
        <v>27.112200000000001</v>
      </c>
      <c r="HE37">
        <v>398.76799999999997</v>
      </c>
      <c r="HF37">
        <v>0</v>
      </c>
      <c r="HG37">
        <v>104.126</v>
      </c>
      <c r="HH37">
        <v>102.321</v>
      </c>
    </row>
    <row r="38" spans="1:216" x14ac:dyDescent="0.2">
      <c r="A38">
        <v>20</v>
      </c>
      <c r="B38">
        <v>1690149520</v>
      </c>
      <c r="C38">
        <v>1152.400000095367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1690149520</v>
      </c>
      <c r="M38">
        <f t="shared" si="0"/>
        <v>-1.4887778112156471E-3</v>
      </c>
      <c r="N38">
        <f t="shared" si="1"/>
        <v>-1.4887778112156471</v>
      </c>
      <c r="O38">
        <f t="shared" si="2"/>
        <v>6.6516977304669407</v>
      </c>
      <c r="P38">
        <f t="shared" si="3"/>
        <v>399.42099999999999</v>
      </c>
      <c r="Q38">
        <f t="shared" si="4"/>
        <v>489.64629888689188</v>
      </c>
      <c r="R38">
        <f t="shared" si="5"/>
        <v>49.193159078244577</v>
      </c>
      <c r="S38">
        <f t="shared" si="6"/>
        <v>40.128518967383002</v>
      </c>
      <c r="T38">
        <f t="shared" si="7"/>
        <v>-0.1044211039616411</v>
      </c>
      <c r="U38">
        <f t="shared" si="8"/>
        <v>2.9355230984361915</v>
      </c>
      <c r="V38">
        <f t="shared" si="9"/>
        <v>-0.10652972309099741</v>
      </c>
      <c r="W38">
        <f t="shared" si="10"/>
        <v>-6.6388097027485063E-2</v>
      </c>
      <c r="X38">
        <f t="shared" si="11"/>
        <v>297.68328600000001</v>
      </c>
      <c r="Y38">
        <f t="shared" si="12"/>
        <v>27.906909191321589</v>
      </c>
      <c r="Z38">
        <f t="shared" si="13"/>
        <v>26.043700000000001</v>
      </c>
      <c r="AA38">
        <f t="shared" si="14"/>
        <v>3.3829937015897653</v>
      </c>
      <c r="AB38">
        <f t="shared" si="15"/>
        <v>60.598828200600273</v>
      </c>
      <c r="AC38">
        <f t="shared" si="16"/>
        <v>2.0166785774512999</v>
      </c>
      <c r="AD38">
        <f t="shared" si="17"/>
        <v>3.3279167887132894</v>
      </c>
      <c r="AE38">
        <f t="shared" si="18"/>
        <v>1.3663151241384655</v>
      </c>
      <c r="AF38">
        <f t="shared" si="19"/>
        <v>65.655101474610035</v>
      </c>
      <c r="AG38">
        <f t="shared" si="20"/>
        <v>-43.869650179617736</v>
      </c>
      <c r="AH38">
        <f t="shared" si="21"/>
        <v>-3.1899945857712564</v>
      </c>
      <c r="AI38">
        <f t="shared" si="22"/>
        <v>316.27874270922104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53277.033402446148</v>
      </c>
      <c r="AO38">
        <f t="shared" si="26"/>
        <v>1799.89</v>
      </c>
      <c r="AP38">
        <f t="shared" si="27"/>
        <v>1517.3069999999998</v>
      </c>
      <c r="AQ38">
        <f t="shared" si="28"/>
        <v>0.84299984999083266</v>
      </c>
      <c r="AR38">
        <f t="shared" si="29"/>
        <v>0.16538971048230725</v>
      </c>
      <c r="AS38">
        <v>1690149520</v>
      </c>
      <c r="AT38">
        <v>399.42099999999999</v>
      </c>
      <c r="AU38">
        <v>405.476</v>
      </c>
      <c r="AV38">
        <v>20.0731</v>
      </c>
      <c r="AW38">
        <v>21.531500000000001</v>
      </c>
      <c r="AX38">
        <v>406.41399999999999</v>
      </c>
      <c r="AY38">
        <v>21.438800000000001</v>
      </c>
      <c r="AZ38">
        <v>600.20299999999997</v>
      </c>
      <c r="BA38">
        <v>100.366</v>
      </c>
      <c r="BB38">
        <v>0.10072299999999999</v>
      </c>
      <c r="BC38">
        <v>25.766500000000001</v>
      </c>
      <c r="BD38">
        <v>26.043700000000001</v>
      </c>
      <c r="BE38">
        <v>999.9</v>
      </c>
      <c r="BF38">
        <v>0</v>
      </c>
      <c r="BG38">
        <v>0</v>
      </c>
      <c r="BH38">
        <v>9997.5</v>
      </c>
      <c r="BI38">
        <v>0</v>
      </c>
      <c r="BJ38">
        <v>1168.6600000000001</v>
      </c>
      <c r="BK38">
        <v>-6.05457</v>
      </c>
      <c r="BL38">
        <v>407.60300000000001</v>
      </c>
      <c r="BM38">
        <v>414.39800000000002</v>
      </c>
      <c r="BN38">
        <v>-1.4584600000000001</v>
      </c>
      <c r="BO38">
        <v>405.476</v>
      </c>
      <c r="BP38">
        <v>21.531500000000001</v>
      </c>
      <c r="BQ38">
        <v>2.0146600000000001</v>
      </c>
      <c r="BR38">
        <v>2.1610399999999998</v>
      </c>
      <c r="BS38">
        <v>17.559999999999999</v>
      </c>
      <c r="BT38">
        <v>18.676400000000001</v>
      </c>
      <c r="BU38">
        <v>1799.89</v>
      </c>
      <c r="BV38">
        <v>0.90000400000000003</v>
      </c>
      <c r="BW38">
        <v>9.9996399999999999E-2</v>
      </c>
      <c r="BX38">
        <v>0</v>
      </c>
      <c r="BY38">
        <v>2.6867000000000001</v>
      </c>
      <c r="BZ38">
        <v>0</v>
      </c>
      <c r="CA38">
        <v>18786.3</v>
      </c>
      <c r="CB38">
        <v>14599.5</v>
      </c>
      <c r="CC38">
        <v>37.061999999999998</v>
      </c>
      <c r="CD38">
        <v>40.936999999999998</v>
      </c>
      <c r="CE38">
        <v>38.686999999999998</v>
      </c>
      <c r="CF38">
        <v>36.061999999999998</v>
      </c>
      <c r="CG38">
        <v>36.686999999999998</v>
      </c>
      <c r="CH38">
        <v>1619.91</v>
      </c>
      <c r="CI38">
        <v>179.98</v>
      </c>
      <c r="CJ38">
        <v>0</v>
      </c>
      <c r="CK38">
        <v>1690149537.7</v>
      </c>
      <c r="CL38">
        <v>0</v>
      </c>
      <c r="CM38">
        <v>1690148173.5999999</v>
      </c>
      <c r="CN38" t="s">
        <v>350</v>
      </c>
      <c r="CO38">
        <v>1690148166.5999999</v>
      </c>
      <c r="CP38">
        <v>1690148173.5999999</v>
      </c>
      <c r="CQ38">
        <v>24</v>
      </c>
      <c r="CR38">
        <v>2.7E-2</v>
      </c>
      <c r="CS38">
        <v>3.4000000000000002E-2</v>
      </c>
      <c r="CT38">
        <v>-7.0309999999999997</v>
      </c>
      <c r="CU38">
        <v>-1.3660000000000001</v>
      </c>
      <c r="CV38">
        <v>411</v>
      </c>
      <c r="CW38">
        <v>22</v>
      </c>
      <c r="CX38">
        <v>0.12</v>
      </c>
      <c r="CY38">
        <v>0.13</v>
      </c>
      <c r="CZ38">
        <v>6.2591336389723891</v>
      </c>
      <c r="DA38">
        <v>1.7775757722778269</v>
      </c>
      <c r="DB38">
        <v>0.17517156840260609</v>
      </c>
      <c r="DC38">
        <v>1</v>
      </c>
      <c r="DD38">
        <v>405.12292682926829</v>
      </c>
      <c r="DE38">
        <v>2.33634146341468</v>
      </c>
      <c r="DF38">
        <v>0.24184689676592749</v>
      </c>
      <c r="DG38">
        <v>-1</v>
      </c>
      <c r="DH38">
        <v>1799.9690000000001</v>
      </c>
      <c r="DI38">
        <v>0.1171682193190965</v>
      </c>
      <c r="DJ38">
        <v>0.1169144986731761</v>
      </c>
      <c r="DK38">
        <v>1</v>
      </c>
      <c r="DL38">
        <v>2</v>
      </c>
      <c r="DM38">
        <v>2</v>
      </c>
      <c r="DN38" t="s">
        <v>351</v>
      </c>
      <c r="DO38">
        <v>3.2078899999999999</v>
      </c>
      <c r="DP38">
        <v>2.7404999999999999</v>
      </c>
      <c r="DQ38">
        <v>9.4683199999999995E-2</v>
      </c>
      <c r="DR38">
        <v>9.41028E-2</v>
      </c>
      <c r="DS38">
        <v>0.10599</v>
      </c>
      <c r="DT38">
        <v>0.104934</v>
      </c>
      <c r="DU38">
        <v>27273</v>
      </c>
      <c r="DV38">
        <v>30691</v>
      </c>
      <c r="DW38">
        <v>28358.2</v>
      </c>
      <c r="DX38">
        <v>32494.6</v>
      </c>
      <c r="DY38">
        <v>35232.800000000003</v>
      </c>
      <c r="DZ38">
        <v>38805.4</v>
      </c>
      <c r="EA38">
        <v>41626.400000000001</v>
      </c>
      <c r="EB38">
        <v>46160.1</v>
      </c>
      <c r="EC38">
        <v>2.1815199999999999</v>
      </c>
      <c r="ED38">
        <v>1.7435</v>
      </c>
      <c r="EE38">
        <v>8.1866999999999995E-2</v>
      </c>
      <c r="EF38">
        <v>0</v>
      </c>
      <c r="EG38">
        <v>24.7013</v>
      </c>
      <c r="EH38">
        <v>999.9</v>
      </c>
      <c r="EI38">
        <v>49.4</v>
      </c>
      <c r="EJ38">
        <v>34.700000000000003</v>
      </c>
      <c r="EK38">
        <v>27.343</v>
      </c>
      <c r="EL38">
        <v>64.502799999999993</v>
      </c>
      <c r="EM38">
        <v>20.7973</v>
      </c>
      <c r="EN38">
        <v>1</v>
      </c>
      <c r="EO38">
        <v>-9.2782000000000003E-2</v>
      </c>
      <c r="EP38">
        <v>9.2810500000000005</v>
      </c>
      <c r="EQ38">
        <v>19.975999999999999</v>
      </c>
      <c r="ER38">
        <v>5.22912</v>
      </c>
      <c r="ES38">
        <v>12.0159</v>
      </c>
      <c r="ET38">
        <v>4.9910500000000004</v>
      </c>
      <c r="EU38">
        <v>3.3050000000000002</v>
      </c>
      <c r="EV38">
        <v>8691.5</v>
      </c>
      <c r="EW38">
        <v>9999</v>
      </c>
      <c r="EX38">
        <v>555.9</v>
      </c>
      <c r="EY38">
        <v>93.7</v>
      </c>
      <c r="EZ38">
        <v>1.8529500000000001</v>
      </c>
      <c r="FA38">
        <v>1.86155</v>
      </c>
      <c r="FB38">
        <v>1.8608100000000001</v>
      </c>
      <c r="FC38">
        <v>1.85687</v>
      </c>
      <c r="FD38">
        <v>1.86113</v>
      </c>
      <c r="FE38">
        <v>1.8571599999999999</v>
      </c>
      <c r="FF38">
        <v>1.8594999999999999</v>
      </c>
      <c r="FG38">
        <v>1.8623700000000001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-6.9930000000000003</v>
      </c>
      <c r="FV38">
        <v>-1.3656999999999999</v>
      </c>
      <c r="FW38">
        <v>-5.5367488100296498</v>
      </c>
      <c r="FX38">
        <v>-4.0117494158234393E-3</v>
      </c>
      <c r="FY38">
        <v>1.087516141204025E-6</v>
      </c>
      <c r="FZ38">
        <v>-8.657206703991749E-11</v>
      </c>
      <c r="GA38">
        <v>-1.365704761904762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22.6</v>
      </c>
      <c r="GJ38">
        <v>22.4</v>
      </c>
      <c r="GK38">
        <v>1.03027</v>
      </c>
      <c r="GL38">
        <v>2.4145500000000002</v>
      </c>
      <c r="GM38">
        <v>1.5942400000000001</v>
      </c>
      <c r="GN38">
        <v>2.3120099999999999</v>
      </c>
      <c r="GO38">
        <v>1.39893</v>
      </c>
      <c r="GP38">
        <v>2.4157700000000002</v>
      </c>
      <c r="GQ38">
        <v>36.363500000000002</v>
      </c>
      <c r="GR38">
        <v>14.2721</v>
      </c>
      <c r="GS38">
        <v>18</v>
      </c>
      <c r="GT38">
        <v>634.47799999999995</v>
      </c>
      <c r="GU38">
        <v>377.46899999999999</v>
      </c>
      <c r="GV38">
        <v>18.8858</v>
      </c>
      <c r="GW38">
        <v>25.587800000000001</v>
      </c>
      <c r="GX38">
        <v>29.999700000000001</v>
      </c>
      <c r="GY38">
        <v>25.364699999999999</v>
      </c>
      <c r="GZ38">
        <v>25.313300000000002</v>
      </c>
      <c r="HA38">
        <v>20.6828</v>
      </c>
      <c r="HB38">
        <v>15</v>
      </c>
      <c r="HC38">
        <v>-30</v>
      </c>
      <c r="HD38">
        <v>18.886800000000001</v>
      </c>
      <c r="HE38">
        <v>405.64400000000001</v>
      </c>
      <c r="HF38">
        <v>0</v>
      </c>
      <c r="HG38">
        <v>104.124</v>
      </c>
      <c r="HH38">
        <v>102.313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2023-07-23T21:59:07Z</dcterms:created>
  <dcterms:modified xsi:type="dcterms:W3CDTF">2023-07-25T17:09:07Z</dcterms:modified>
</cp:coreProperties>
</file>