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F79B7F89-C2F5-264A-B9DE-0F7D243BB154}" xr6:coauthVersionLast="47" xr6:coauthVersionMax="47" xr10:uidLastSave="{00000000-0000-0000-0000-000000000000}"/>
  <bookViews>
    <workbookView xWindow="360" yWindow="760" windowWidth="16100" windowHeight="126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P38" i="1" s="1"/>
  <c r="AD38" i="1"/>
  <c r="AC38" i="1"/>
  <c r="AB38" i="1"/>
  <c r="U38" i="1"/>
  <c r="S38" i="1"/>
  <c r="AR37" i="1"/>
  <c r="AQ37" i="1"/>
  <c r="AO37" i="1"/>
  <c r="AP37" i="1" s="1"/>
  <c r="AN37" i="1"/>
  <c r="AL37" i="1"/>
  <c r="P37" i="1" s="1"/>
  <c r="AD37" i="1"/>
  <c r="AC37" i="1"/>
  <c r="AB37" i="1"/>
  <c r="U37" i="1"/>
  <c r="AR36" i="1"/>
  <c r="AQ36" i="1"/>
  <c r="AO36" i="1"/>
  <c r="AP36" i="1" s="1"/>
  <c r="AN36" i="1"/>
  <c r="AL36" i="1"/>
  <c r="N36" i="1" s="1"/>
  <c r="M36" i="1" s="1"/>
  <c r="AD36" i="1"/>
  <c r="AC36" i="1"/>
  <c r="AB36" i="1"/>
  <c r="U36" i="1"/>
  <c r="S36" i="1"/>
  <c r="P36" i="1"/>
  <c r="O36" i="1"/>
  <c r="AR35" i="1"/>
  <c r="AQ35" i="1"/>
  <c r="AP35" i="1" s="1"/>
  <c r="AO35" i="1"/>
  <c r="AN35" i="1"/>
  <c r="AL35" i="1" s="1"/>
  <c r="AD35" i="1"/>
  <c r="AC35" i="1"/>
  <c r="AB35" i="1" s="1"/>
  <c r="X35" i="1"/>
  <c r="U35" i="1"/>
  <c r="AR34" i="1"/>
  <c r="AQ34" i="1"/>
  <c r="AO34" i="1"/>
  <c r="AP34" i="1" s="1"/>
  <c r="AN34" i="1"/>
  <c r="AL34" i="1"/>
  <c r="P34" i="1" s="1"/>
  <c r="AD34" i="1"/>
  <c r="AC34" i="1"/>
  <c r="AB34" i="1"/>
  <c r="U34" i="1"/>
  <c r="S34" i="1"/>
  <c r="AR33" i="1"/>
  <c r="AQ33" i="1"/>
  <c r="AO33" i="1"/>
  <c r="AN33" i="1"/>
  <c r="AM33" i="1"/>
  <c r="AL33" i="1"/>
  <c r="P33" i="1" s="1"/>
  <c r="AD33" i="1"/>
  <c r="AC33" i="1"/>
  <c r="AB33" i="1" s="1"/>
  <c r="U33" i="1"/>
  <c r="AR32" i="1"/>
  <c r="AQ32" i="1"/>
  <c r="AO32" i="1"/>
  <c r="AN32" i="1"/>
  <c r="AL32" i="1"/>
  <c r="N32" i="1" s="1"/>
  <c r="M32" i="1" s="1"/>
  <c r="AD32" i="1"/>
  <c r="AC32" i="1"/>
  <c r="AB32" i="1"/>
  <c r="U32" i="1"/>
  <c r="S32" i="1"/>
  <c r="P32" i="1"/>
  <c r="O32" i="1"/>
  <c r="AR31" i="1"/>
  <c r="AQ31" i="1"/>
  <c r="AP31" i="1" s="1"/>
  <c r="AO31" i="1"/>
  <c r="AN31" i="1"/>
  <c r="AL31" i="1" s="1"/>
  <c r="AM31" i="1" s="1"/>
  <c r="AD31" i="1"/>
  <c r="AC31" i="1"/>
  <c r="AB31" i="1" s="1"/>
  <c r="X31" i="1"/>
  <c r="U31" i="1"/>
  <c r="AR30" i="1"/>
  <c r="AQ30" i="1"/>
  <c r="AO30" i="1"/>
  <c r="AP30" i="1" s="1"/>
  <c r="AN30" i="1"/>
  <c r="AL30" i="1"/>
  <c r="P30" i="1" s="1"/>
  <c r="AD30" i="1"/>
  <c r="AC30" i="1"/>
  <c r="AB30" i="1"/>
  <c r="U30" i="1"/>
  <c r="S30" i="1"/>
  <c r="AR29" i="1"/>
  <c r="AQ29" i="1"/>
  <c r="AO29" i="1"/>
  <c r="AP29" i="1" s="1"/>
  <c r="AN29" i="1"/>
  <c r="AM29" i="1"/>
  <c r="AL29" i="1"/>
  <c r="P29" i="1" s="1"/>
  <c r="AD29" i="1"/>
  <c r="AC29" i="1"/>
  <c r="AB29" i="1" s="1"/>
  <c r="U29" i="1"/>
  <c r="AR28" i="1"/>
  <c r="AQ28" i="1"/>
  <c r="AO28" i="1"/>
  <c r="AN28" i="1"/>
  <c r="AL28" i="1"/>
  <c r="N28" i="1" s="1"/>
  <c r="M28" i="1" s="1"/>
  <c r="AD28" i="1"/>
  <c r="AC28" i="1"/>
  <c r="AB28" i="1"/>
  <c r="U28" i="1"/>
  <c r="S28" i="1"/>
  <c r="P28" i="1"/>
  <c r="O28" i="1"/>
  <c r="AR27" i="1"/>
  <c r="AQ27" i="1"/>
  <c r="AP27" i="1" s="1"/>
  <c r="AO27" i="1"/>
  <c r="AN27" i="1"/>
  <c r="AL27" i="1" s="1"/>
  <c r="AM27" i="1" s="1"/>
  <c r="AD27" i="1"/>
  <c r="AC27" i="1"/>
  <c r="AB27" i="1" s="1"/>
  <c r="X27" i="1"/>
  <c r="U27" i="1"/>
  <c r="AR26" i="1"/>
  <c r="AQ26" i="1"/>
  <c r="AO26" i="1"/>
  <c r="AP26" i="1" s="1"/>
  <c r="AN26" i="1"/>
  <c r="AL26" i="1"/>
  <c r="P26" i="1" s="1"/>
  <c r="AD26" i="1"/>
  <c r="AC26" i="1"/>
  <c r="AB26" i="1"/>
  <c r="U26" i="1"/>
  <c r="S26" i="1"/>
  <c r="AR25" i="1"/>
  <c r="AQ25" i="1"/>
  <c r="AO25" i="1"/>
  <c r="AN25" i="1"/>
  <c r="AM25" i="1"/>
  <c r="AL25" i="1"/>
  <c r="P25" i="1" s="1"/>
  <c r="AD25" i="1"/>
  <c r="AC25" i="1"/>
  <c r="AB25" i="1" s="1"/>
  <c r="U25" i="1"/>
  <c r="AR24" i="1"/>
  <c r="AQ24" i="1"/>
  <c r="AO24" i="1"/>
  <c r="AN24" i="1"/>
  <c r="AL24" i="1"/>
  <c r="N24" i="1" s="1"/>
  <c r="M24" i="1" s="1"/>
  <c r="AD24" i="1"/>
  <c r="AC24" i="1"/>
  <c r="AB24" i="1"/>
  <c r="U24" i="1"/>
  <c r="S24" i="1"/>
  <c r="P24" i="1"/>
  <c r="O24" i="1"/>
  <c r="AR23" i="1"/>
  <c r="AQ23" i="1"/>
  <c r="AP23" i="1" s="1"/>
  <c r="AO23" i="1"/>
  <c r="AN23" i="1"/>
  <c r="AL23" i="1" s="1"/>
  <c r="AM23" i="1" s="1"/>
  <c r="AD23" i="1"/>
  <c r="AC23" i="1"/>
  <c r="AB23" i="1" s="1"/>
  <c r="X23" i="1"/>
  <c r="U23" i="1"/>
  <c r="AR22" i="1"/>
  <c r="AQ22" i="1"/>
  <c r="AO22" i="1"/>
  <c r="AP22" i="1" s="1"/>
  <c r="AN22" i="1"/>
  <c r="AL22" i="1"/>
  <c r="P22" i="1" s="1"/>
  <c r="AD22" i="1"/>
  <c r="AC22" i="1"/>
  <c r="AB22" i="1"/>
  <c r="U22" i="1"/>
  <c r="S22" i="1"/>
  <c r="AR21" i="1"/>
  <c r="AQ21" i="1"/>
  <c r="AO21" i="1"/>
  <c r="AN21" i="1"/>
  <c r="AM21" i="1"/>
  <c r="AL21" i="1"/>
  <c r="P21" i="1" s="1"/>
  <c r="AD21" i="1"/>
  <c r="AC21" i="1"/>
  <c r="AB21" i="1" s="1"/>
  <c r="U21" i="1"/>
  <c r="AR20" i="1"/>
  <c r="AQ20" i="1"/>
  <c r="AO20" i="1"/>
  <c r="AP20" i="1" s="1"/>
  <c r="AN20" i="1"/>
  <c r="AL20" i="1"/>
  <c r="N20" i="1" s="1"/>
  <c r="M20" i="1" s="1"/>
  <c r="AF20" i="1" s="1"/>
  <c r="AD20" i="1"/>
  <c r="AC20" i="1"/>
  <c r="AB20" i="1"/>
  <c r="X20" i="1"/>
  <c r="U20" i="1"/>
  <c r="S20" i="1"/>
  <c r="P20" i="1"/>
  <c r="O20" i="1"/>
  <c r="AR19" i="1"/>
  <c r="AQ19" i="1"/>
  <c r="AP19" i="1" s="1"/>
  <c r="AO19" i="1"/>
  <c r="AN19" i="1"/>
  <c r="AL19" i="1" s="1"/>
  <c r="AM19" i="1"/>
  <c r="AD19" i="1"/>
  <c r="AC19" i="1"/>
  <c r="X19" i="1"/>
  <c r="U19" i="1"/>
  <c r="AF36" i="1" l="1"/>
  <c r="AB19" i="1"/>
  <c r="AP21" i="1"/>
  <c r="AP25" i="1"/>
  <c r="AP33" i="1"/>
  <c r="V20" i="1"/>
  <c r="T20" i="1" s="1"/>
  <c r="W20" i="1" s="1"/>
  <c r="Q20" i="1" s="1"/>
  <c r="R20" i="1" s="1"/>
  <c r="AF24" i="1"/>
  <c r="AF28" i="1"/>
  <c r="AF32" i="1"/>
  <c r="S19" i="1"/>
  <c r="P19" i="1"/>
  <c r="O19" i="1"/>
  <c r="N19" i="1"/>
  <c r="M19" i="1" s="1"/>
  <c r="Y20" i="1"/>
  <c r="Z20" i="1" s="1"/>
  <c r="AP24" i="1"/>
  <c r="X24" i="1"/>
  <c r="AP28" i="1"/>
  <c r="X28" i="1"/>
  <c r="AP32" i="1"/>
  <c r="X32" i="1"/>
  <c r="S35" i="1"/>
  <c r="P35" i="1"/>
  <c r="O35" i="1"/>
  <c r="N35" i="1"/>
  <c r="M35" i="1" s="1"/>
  <c r="AM35" i="1"/>
  <c r="S23" i="1"/>
  <c r="P23" i="1"/>
  <c r="O23" i="1"/>
  <c r="N23" i="1"/>
  <c r="M23" i="1" s="1"/>
  <c r="S27" i="1"/>
  <c r="P27" i="1"/>
  <c r="O27" i="1"/>
  <c r="N27" i="1"/>
  <c r="M27" i="1" s="1"/>
  <c r="S31" i="1"/>
  <c r="P31" i="1"/>
  <c r="O31" i="1"/>
  <c r="N31" i="1"/>
  <c r="M31" i="1" s="1"/>
  <c r="X36" i="1"/>
  <c r="S21" i="1"/>
  <c r="AM22" i="1"/>
  <c r="S25" i="1"/>
  <c r="AM26" i="1"/>
  <c r="S29" i="1"/>
  <c r="AM30" i="1"/>
  <c r="S33" i="1"/>
  <c r="AM34" i="1"/>
  <c r="S37" i="1"/>
  <c r="AM38" i="1"/>
  <c r="N22" i="1"/>
  <c r="M22" i="1" s="1"/>
  <c r="N26" i="1"/>
  <c r="M26" i="1" s="1"/>
  <c r="N30" i="1"/>
  <c r="M30" i="1" s="1"/>
  <c r="N34" i="1"/>
  <c r="M34" i="1" s="1"/>
  <c r="N38" i="1"/>
  <c r="M38" i="1" s="1"/>
  <c r="O22" i="1"/>
  <c r="O26" i="1"/>
  <c r="O30" i="1"/>
  <c r="O34" i="1"/>
  <c r="AM37" i="1"/>
  <c r="O38" i="1"/>
  <c r="X22" i="1"/>
  <c r="N25" i="1"/>
  <c r="M25" i="1" s="1"/>
  <c r="N29" i="1"/>
  <c r="M29" i="1" s="1"/>
  <c r="X30" i="1"/>
  <c r="N33" i="1"/>
  <c r="M33" i="1" s="1"/>
  <c r="X34" i="1"/>
  <c r="N37" i="1"/>
  <c r="M37" i="1" s="1"/>
  <c r="X38" i="1"/>
  <c r="AM20" i="1"/>
  <c r="O21" i="1"/>
  <c r="AM24" i="1"/>
  <c r="O25" i="1"/>
  <c r="AM28" i="1"/>
  <c r="O29" i="1"/>
  <c r="AM32" i="1"/>
  <c r="O33" i="1"/>
  <c r="AM36" i="1"/>
  <c r="O37" i="1"/>
  <c r="N21" i="1"/>
  <c r="M21" i="1" s="1"/>
  <c r="X26" i="1"/>
  <c r="X21" i="1"/>
  <c r="X25" i="1"/>
  <c r="X29" i="1"/>
  <c r="X33" i="1"/>
  <c r="X37" i="1"/>
  <c r="Y37" i="1" l="1"/>
  <c r="Z37" i="1" s="1"/>
  <c r="Y22" i="1"/>
  <c r="Z22" i="1" s="1"/>
  <c r="V22" i="1" s="1"/>
  <c r="T22" i="1" s="1"/>
  <c r="W22" i="1" s="1"/>
  <c r="Q22" i="1" s="1"/>
  <c r="R22" i="1" s="1"/>
  <c r="AF34" i="1"/>
  <c r="Y31" i="1"/>
  <c r="Z31" i="1" s="1"/>
  <c r="AF31" i="1"/>
  <c r="Y23" i="1"/>
  <c r="Z23" i="1" s="1"/>
  <c r="V23" i="1" s="1"/>
  <c r="T23" i="1" s="1"/>
  <c r="W23" i="1" s="1"/>
  <c r="Q23" i="1" s="1"/>
  <c r="R23" i="1" s="1"/>
  <c r="AF23" i="1"/>
  <c r="Y33" i="1"/>
  <c r="Z33" i="1" s="1"/>
  <c r="Y38" i="1"/>
  <c r="Z38" i="1" s="1"/>
  <c r="AF30" i="1"/>
  <c r="Y24" i="1"/>
  <c r="Z24" i="1" s="1"/>
  <c r="Y29" i="1"/>
  <c r="Z29" i="1" s="1"/>
  <c r="AF37" i="1"/>
  <c r="V37" i="1"/>
  <c r="T37" i="1" s="1"/>
  <c r="W37" i="1" s="1"/>
  <c r="Q37" i="1" s="1"/>
  <c r="R37" i="1" s="1"/>
  <c r="AF26" i="1"/>
  <c r="Y34" i="1"/>
  <c r="Z34" i="1" s="1"/>
  <c r="V34" i="1" s="1"/>
  <c r="T34" i="1" s="1"/>
  <c r="W34" i="1" s="1"/>
  <c r="Q34" i="1" s="1"/>
  <c r="R34" i="1" s="1"/>
  <c r="AF22" i="1"/>
  <c r="Y21" i="1"/>
  <c r="Z21" i="1" s="1"/>
  <c r="Y27" i="1"/>
  <c r="Z27" i="1" s="1"/>
  <c r="AF27" i="1"/>
  <c r="V27" i="1"/>
  <c r="T27" i="1" s="1"/>
  <c r="W27" i="1" s="1"/>
  <c r="Q27" i="1" s="1"/>
  <c r="R27" i="1" s="1"/>
  <c r="AA20" i="1"/>
  <c r="AE20" i="1" s="1"/>
  <c r="AH20" i="1"/>
  <c r="AI20" i="1" s="1"/>
  <c r="AG20" i="1"/>
  <c r="Y32" i="1"/>
  <c r="Z32" i="1" s="1"/>
  <c r="AF33" i="1"/>
  <c r="V33" i="1"/>
  <c r="T33" i="1" s="1"/>
  <c r="W33" i="1" s="1"/>
  <c r="Q33" i="1" s="1"/>
  <c r="R33" i="1" s="1"/>
  <c r="Y26" i="1"/>
  <c r="Z26" i="1" s="1"/>
  <c r="Y30" i="1"/>
  <c r="Z30" i="1" s="1"/>
  <c r="AF21" i="1"/>
  <c r="V21" i="1"/>
  <c r="T21" i="1" s="1"/>
  <c r="W21" i="1" s="1"/>
  <c r="Q21" i="1" s="1"/>
  <c r="R21" i="1" s="1"/>
  <c r="AF29" i="1"/>
  <c r="V29" i="1"/>
  <c r="T29" i="1" s="1"/>
  <c r="W29" i="1" s="1"/>
  <c r="Q29" i="1" s="1"/>
  <c r="R29" i="1" s="1"/>
  <c r="Y36" i="1"/>
  <c r="Z36" i="1" s="1"/>
  <c r="Y35" i="1"/>
  <c r="Z35" i="1" s="1"/>
  <c r="V35" i="1" s="1"/>
  <c r="T35" i="1" s="1"/>
  <c r="W35" i="1" s="1"/>
  <c r="Q35" i="1" s="1"/>
  <c r="R35" i="1" s="1"/>
  <c r="AF35" i="1"/>
  <c r="Y28" i="1"/>
  <c r="Z28" i="1" s="1"/>
  <c r="Y19" i="1"/>
  <c r="Z19" i="1" s="1"/>
  <c r="V19" i="1" s="1"/>
  <c r="T19" i="1" s="1"/>
  <c r="W19" i="1" s="1"/>
  <c r="Q19" i="1" s="1"/>
  <c r="R19" i="1" s="1"/>
  <c r="AF19" i="1"/>
  <c r="Y25" i="1"/>
  <c r="Z25" i="1" s="1"/>
  <c r="AF25" i="1"/>
  <c r="V25" i="1"/>
  <c r="T25" i="1" s="1"/>
  <c r="W25" i="1" s="1"/>
  <c r="Q25" i="1" s="1"/>
  <c r="R25" i="1" s="1"/>
  <c r="AF38" i="1"/>
  <c r="V38" i="1"/>
  <c r="T38" i="1" s="1"/>
  <c r="W38" i="1" s="1"/>
  <c r="Q38" i="1" s="1"/>
  <c r="R38" i="1" s="1"/>
  <c r="AH38" i="1" l="1"/>
  <c r="AA38" i="1"/>
  <c r="AE38" i="1" s="1"/>
  <c r="AG38" i="1"/>
  <c r="AA31" i="1"/>
  <c r="AE31" i="1" s="1"/>
  <c r="AH31" i="1"/>
  <c r="AI31" i="1" s="1"/>
  <c r="AG31" i="1"/>
  <c r="AA25" i="1"/>
  <c r="AE25" i="1" s="1"/>
  <c r="AH25" i="1"/>
  <c r="AI25" i="1" s="1"/>
  <c r="AG25" i="1"/>
  <c r="AA29" i="1"/>
  <c r="AE29" i="1" s="1"/>
  <c r="AH29" i="1"/>
  <c r="AG29" i="1"/>
  <c r="AA33" i="1"/>
  <c r="AE33" i="1" s="1"/>
  <c r="AH33" i="1"/>
  <c r="AI33" i="1" s="1"/>
  <c r="AG33" i="1"/>
  <c r="AA32" i="1"/>
  <c r="AE32" i="1" s="1"/>
  <c r="AH32" i="1"/>
  <c r="AG32" i="1"/>
  <c r="V32" i="1"/>
  <c r="T32" i="1" s="1"/>
  <c r="W32" i="1" s="1"/>
  <c r="Q32" i="1" s="1"/>
  <c r="R32" i="1" s="1"/>
  <c r="AA21" i="1"/>
  <c r="AE21" i="1" s="1"/>
  <c r="AH21" i="1"/>
  <c r="AI21" i="1" s="1"/>
  <c r="AG21" i="1"/>
  <c r="AA35" i="1"/>
  <c r="AE35" i="1" s="1"/>
  <c r="AH35" i="1"/>
  <c r="AI35" i="1" s="1"/>
  <c r="AG35" i="1"/>
  <c r="AH30" i="1"/>
  <c r="AA30" i="1"/>
  <c r="AE30" i="1" s="1"/>
  <c r="AG30" i="1"/>
  <c r="AA36" i="1"/>
  <c r="AE36" i="1" s="1"/>
  <c r="AH36" i="1"/>
  <c r="AI36" i="1" s="1"/>
  <c r="AG36" i="1"/>
  <c r="V36" i="1"/>
  <c r="T36" i="1" s="1"/>
  <c r="W36" i="1" s="1"/>
  <c r="Q36" i="1" s="1"/>
  <c r="R36" i="1" s="1"/>
  <c r="AA24" i="1"/>
  <c r="AE24" i="1" s="1"/>
  <c r="AH24" i="1"/>
  <c r="AG24" i="1"/>
  <c r="V24" i="1"/>
  <c r="T24" i="1" s="1"/>
  <c r="W24" i="1" s="1"/>
  <c r="Q24" i="1" s="1"/>
  <c r="R24" i="1" s="1"/>
  <c r="AH26" i="1"/>
  <c r="AI26" i="1" s="1"/>
  <c r="AA26" i="1"/>
  <c r="AE26" i="1" s="1"/>
  <c r="AG26" i="1"/>
  <c r="AH34" i="1"/>
  <c r="AI34" i="1" s="1"/>
  <c r="AA34" i="1"/>
  <c r="AE34" i="1" s="1"/>
  <c r="AG34" i="1"/>
  <c r="AH22" i="1"/>
  <c r="AA22" i="1"/>
  <c r="AE22" i="1" s="1"/>
  <c r="AG22" i="1"/>
  <c r="AH19" i="1"/>
  <c r="AI19" i="1" s="1"/>
  <c r="AA19" i="1"/>
  <c r="AE19" i="1" s="1"/>
  <c r="AG19" i="1"/>
  <c r="V26" i="1"/>
  <c r="T26" i="1" s="1"/>
  <c r="W26" i="1" s="1"/>
  <c r="Q26" i="1" s="1"/>
  <c r="R26" i="1" s="1"/>
  <c r="V30" i="1"/>
  <c r="T30" i="1" s="1"/>
  <c r="W30" i="1" s="1"/>
  <c r="Q30" i="1" s="1"/>
  <c r="R30" i="1" s="1"/>
  <c r="AA23" i="1"/>
  <c r="AE23" i="1" s="1"/>
  <c r="AH23" i="1"/>
  <c r="AG23" i="1"/>
  <c r="AA37" i="1"/>
  <c r="AE37" i="1" s="1"/>
  <c r="AH37" i="1"/>
  <c r="AI37" i="1" s="1"/>
  <c r="AG37" i="1"/>
  <c r="AA28" i="1"/>
  <c r="AE28" i="1" s="1"/>
  <c r="AH28" i="1"/>
  <c r="AG28" i="1"/>
  <c r="V28" i="1"/>
  <c r="T28" i="1" s="1"/>
  <c r="W28" i="1" s="1"/>
  <c r="Q28" i="1" s="1"/>
  <c r="R28" i="1" s="1"/>
  <c r="AH27" i="1"/>
  <c r="AI27" i="1" s="1"/>
  <c r="AA27" i="1"/>
  <c r="AE27" i="1" s="1"/>
  <c r="AG27" i="1"/>
  <c r="V31" i="1"/>
  <c r="T31" i="1" s="1"/>
  <c r="W31" i="1" s="1"/>
  <c r="Q31" i="1" s="1"/>
  <c r="R31" i="1" s="1"/>
  <c r="AI22" i="1" l="1"/>
  <c r="AI29" i="1"/>
  <c r="AI28" i="1"/>
  <c r="AI24" i="1"/>
  <c r="AI30" i="1"/>
  <c r="AI23" i="1"/>
  <c r="AI32" i="1"/>
  <c r="AI38" i="1"/>
</calcChain>
</file>

<file path=xl/sharedStrings.xml><?xml version="1.0" encoding="utf-8"?>
<sst xmlns="http://schemas.openxmlformats.org/spreadsheetml/2006/main" count="1012" uniqueCount="394">
  <si>
    <t>File opened</t>
  </si>
  <si>
    <t>2023-07-23 14:09:33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</si>
  <si>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</si>
  <si>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</si>
  <si>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</si>
  <si>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</si>
  <si>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</si>
  <si>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</si>
  <si>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</si>
  <si>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</si>
  <si>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</si>
  <si>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</si>
  <si>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</si>
  <si>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"1.00218", "flowazero": "0.321", "flowbzero": "0.30235", "chamberpressurezero": "2.59034",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</si>
  <si>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</si>
  <si>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</si>
  <si>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</si>
  <si>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</si>
  <si>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</si>
  <si>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</si>
  <si>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</si>
  <si>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</si>
  <si>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</si>
  <si>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</si>
  <si>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</si>
  <si>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</si>
  <si>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</si>
  <si>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14:09:33</t>
  </si>
  <si>
    <t>Stability Definition:	CO2_r (Meas): Per=20	A (GasEx): Std&lt;0.2 Per=20	Qin (LeafQ): Std&lt;1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</si>
  <si>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</si>
  <si>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</si>
  <si>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</si>
  <si>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</si>
  <si>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</si>
  <si>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</si>
  <si>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</si>
  <si>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</si>
  <si>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</si>
  <si>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</si>
  <si>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</si>
  <si>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</si>
  <si>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</si>
  <si>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</si>
  <si>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</si>
  <si>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</si>
  <si>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</si>
  <si>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</si>
  <si>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</si>
  <si>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</si>
  <si>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</si>
  <si>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</si>
  <si>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</si>
  <si>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</si>
  <si>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</si>
  <si>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</si>
  <si>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</si>
  <si>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</si>
  <si>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</si>
  <si>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</si>
  <si>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</si>
  <si>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</si>
  <si>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</si>
  <si>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</si>
  <si>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</si>
  <si>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</si>
  <si>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</si>
  <si>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</si>
  <si>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</si>
  <si>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</si>
  <si>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</si>
  <si>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</si>
  <si>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</si>
  <si>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</si>
  <si>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</si>
  <si>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</si>
  <si>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</si>
  <si>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</si>
  <si>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</si>
  <si>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</si>
  <si>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</si>
  <si>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</si>
  <si>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</si>
  <si>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</si>
  <si>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</si>
  <si>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</si>
  <si>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</si>
  <si>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</si>
  <si>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3.32364 79.2943 377.969 625.744 880.647 1080.31 1276.01 1414.55</t>
  </si>
  <si>
    <t>Fs_true</t>
  </si>
  <si>
    <t>0.201825 100.334 401.833 601.318 802.968 1000.47 1201.21 1401.62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</si>
  <si>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</si>
  <si>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</si>
  <si>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</si>
  <si>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</si>
  <si>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</si>
  <si>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</si>
  <si>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</si>
  <si>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</si>
  <si>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</si>
  <si>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</si>
  <si>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</si>
  <si>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</si>
  <si>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</si>
  <si>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</si>
  <si>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</si>
  <si>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</si>
  <si>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</si>
  <si>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</si>
  <si>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</si>
  <si>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</si>
  <si>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</si>
  <si>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</si>
  <si>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</si>
  <si>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</si>
  <si>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</si>
  <si>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</si>
  <si>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</si>
  <si>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</si>
  <si>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</si>
  <si>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</si>
  <si>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</si>
  <si>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</si>
  <si>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</si>
  <si>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</si>
  <si>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</si>
  <si>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</si>
  <si>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</si>
  <si>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</si>
  <si>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</si>
  <si>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</si>
  <si>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</si>
  <si>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</si>
  <si>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</si>
  <si>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</si>
  <si>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</si>
  <si>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</si>
  <si>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</si>
  <si>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</si>
  <si>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</si>
  <si>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</si>
  <si>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</si>
  <si>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</si>
  <si>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</si>
  <si>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</si>
  <si>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</si>
  <si>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</si>
  <si>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</si>
  <si>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</si>
  <si>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</si>
  <si>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</si>
  <si>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</si>
  <si>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</si>
  <si>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</si>
  <si>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</si>
  <si>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</si>
  <si>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</si>
  <si>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</si>
  <si>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</si>
  <si>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</si>
  <si>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</si>
  <si>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</si>
  <si>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</si>
  <si>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</si>
  <si>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</si>
  <si>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</si>
  <si>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</si>
  <si>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</si>
  <si>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</si>
  <si>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</si>
  <si>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</si>
  <si>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</si>
  <si>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</si>
  <si>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</si>
  <si>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</si>
  <si>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</si>
  <si>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</si>
  <si>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</si>
  <si>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</si>
  <si>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</si>
  <si>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</si>
  <si>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</si>
  <si>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</si>
  <si>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</si>
  <si>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</si>
  <si>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</si>
  <si>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</si>
  <si>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</si>
  <si>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</si>
  <si>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</si>
  <si>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</si>
  <si>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</si>
  <si>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</si>
  <si>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</si>
  <si>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</si>
  <si>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</si>
  <si>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</si>
  <si>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</si>
  <si>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</si>
  <si>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</si>
  <si>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</si>
  <si>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</si>
  <si>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</si>
  <si>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</si>
  <si>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</si>
  <si>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</si>
  <si>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</si>
  <si>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</si>
  <si>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</si>
  <si>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</si>
  <si>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</si>
  <si>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</si>
  <si>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</si>
  <si>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</si>
  <si>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</si>
  <si>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</si>
  <si>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</si>
  <si>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</si>
  <si>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</si>
  <si>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</si>
  <si>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</si>
  <si>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</si>
  <si>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</si>
  <si>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</si>
  <si>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</si>
  <si>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</si>
  <si>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</si>
  <si>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</si>
  <si>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</si>
  <si>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</si>
  <si>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</si>
  <si>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</si>
  <si>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</si>
  <si>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</si>
  <si>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</si>
  <si>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</si>
  <si>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</si>
  <si>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</si>
  <si>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</si>
  <si>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</si>
  <si>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</si>
  <si>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</si>
  <si>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</si>
  <si>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</si>
  <si>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</si>
  <si>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</si>
  <si>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</si>
  <si>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</si>
  <si>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</si>
  <si>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</si>
  <si>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</si>
  <si>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</si>
  <si>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</si>
  <si>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</si>
  <si>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</si>
  <si>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</si>
  <si>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</si>
  <si>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</si>
  <si>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</si>
  <si>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</si>
  <si>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</si>
  <si>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</si>
  <si>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</si>
  <si>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</si>
  <si>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</si>
  <si>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</si>
  <si>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</si>
  <si>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</si>
  <si>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</si>
  <si>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</si>
  <si>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</si>
  <si>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</si>
  <si>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</si>
  <si>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</si>
  <si>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</si>
  <si>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</si>
  <si>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</si>
  <si>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</si>
  <si>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</si>
  <si>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</si>
  <si>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</si>
  <si>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</si>
  <si>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</si>
  <si>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</si>
  <si>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</si>
  <si>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</si>
  <si>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</si>
  <si>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</si>
  <si>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</si>
  <si>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</si>
  <si>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</si>
  <si>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</si>
  <si>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</si>
  <si>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</si>
  <si>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</si>
  <si>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</si>
  <si>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</si>
  <si>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</si>
  <si>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</si>
  <si>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</si>
  <si>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</si>
  <si>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</si>
  <si>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</si>
  <si>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</si>
  <si>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</si>
  <si>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</si>
  <si>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</si>
  <si>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</si>
  <si>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</si>
  <si>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</si>
  <si>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</si>
  <si>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</si>
  <si>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</si>
  <si>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</si>
  <si>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</si>
  <si>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</si>
  <si>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</si>
  <si>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</si>
  <si>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</si>
  <si>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</si>
  <si>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</si>
  <si>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</si>
  <si>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</si>
  <si>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</si>
  <si>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</si>
  <si>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</si>
  <si>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</si>
  <si>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</si>
  <si>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</si>
  <si>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</si>
  <si>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</si>
  <si>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</si>
  <si>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</si>
  <si>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</si>
  <si>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</si>
  <si>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</si>
  <si>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</si>
  <si>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</si>
  <si>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</si>
  <si>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</si>
  <si>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</si>
  <si>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</si>
  <si>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</si>
  <si>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20230723 14:34:07</t>
  </si>
  <si>
    <t>14:34:07</t>
  </si>
  <si>
    <t>none</t>
  </si>
  <si>
    <t>Picabo</t>
  </si>
  <si>
    <t>20230723</t>
  </si>
  <si>
    <t>kse</t>
  </si>
  <si>
    <t>ALVIF</t>
  </si>
  <si>
    <t>BNL19101</t>
  </si>
  <si>
    <t>14:32:04</t>
  </si>
  <si>
    <t>2/2</t>
  </si>
  <si>
    <t>00000000</t>
  </si>
  <si>
    <t>iiiiiiii</t>
  </si>
  <si>
    <t>off</t>
  </si>
  <si>
    <t>20230723 14:35:08</t>
  </si>
  <si>
    <t>14:35:08</t>
  </si>
  <si>
    <t>20230723 14:36:08</t>
  </si>
  <si>
    <t>14:36:08</t>
  </si>
  <si>
    <t>20230723 14:37:09</t>
  </si>
  <si>
    <t>14:37:09</t>
  </si>
  <si>
    <t>20230723 14:38:09</t>
  </si>
  <si>
    <t>14:38:09</t>
  </si>
  <si>
    <t>20230723 14:39:10</t>
  </si>
  <si>
    <t>14:39:10</t>
  </si>
  <si>
    <t>20230723 14:40:10</t>
  </si>
  <si>
    <t>14:40:10</t>
  </si>
  <si>
    <t>20230723 14:41:11</t>
  </si>
  <si>
    <t>14:41:11</t>
  </si>
  <si>
    <t>20230723 14:42:11</t>
  </si>
  <si>
    <t>14:42:11</t>
  </si>
  <si>
    <t>20230723 14:43:12</t>
  </si>
  <si>
    <t>14:43:12</t>
  </si>
  <si>
    <t>20230723 14:44:12</t>
  </si>
  <si>
    <t>14:44:12</t>
  </si>
  <si>
    <t>20230723 14:45:13</t>
  </si>
  <si>
    <t>14:45:13</t>
  </si>
  <si>
    <t>20230723 14:46:13</t>
  </si>
  <si>
    <t>14:46:13</t>
  </si>
  <si>
    <t>20230723 14:47:14</t>
  </si>
  <si>
    <t>14:47:14</t>
  </si>
  <si>
    <t>20230723 14:48:14</t>
  </si>
  <si>
    <t>14:48:14</t>
  </si>
  <si>
    <t>20230723 14:49:15</t>
  </si>
  <si>
    <t>14:49:15</t>
  </si>
  <si>
    <t>20230723 14:50:16</t>
  </si>
  <si>
    <t>14:50:16</t>
  </si>
  <si>
    <t>20230723 14:51:16</t>
  </si>
  <si>
    <t>14:51:16</t>
  </si>
  <si>
    <t>20230723 14:52:17</t>
  </si>
  <si>
    <t>14:52:17</t>
  </si>
  <si>
    <t>20230723 14:53:40</t>
  </si>
  <si>
    <t>14:53:40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</si>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</sst>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/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6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1690151647.5999999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1690151647.5999999</v>
      </c>
      <c r="M19">
        <f t="shared" ref="M19:M38" si="0">(N19)/1000</f>
        <v>1.758739026856882E-3</v>
      </c>
      <c r="N19">
        <f t="shared" ref="N19:N38" si="1">1000*AZ19*AL19*(AV19-AW19)/(100*$B$7*(1000-AL19*AV19))</f>
        <v>1.7587390268568821</v>
      </c>
      <c r="O19">
        <f t="shared" ref="O19:O38" si="2">AZ19*AL19*(AU19-AT19*(1000-AL19*AW19)/(1000-AL19*AV19))/(100*$B$7)</f>
        <v>17.014906601691386</v>
      </c>
      <c r="P19">
        <f t="shared" ref="P19:P38" si="3">AT19 - IF(AL19&gt;1, O19*$B$7*100/(AN19*BH19), 0)</f>
        <v>399.99400000000003</v>
      </c>
      <c r="Q19">
        <f t="shared" ref="Q19:Q38" si="4">((W19-M19/2)*P19-O19)/(W19+M19/2)</f>
        <v>192.52923397459253</v>
      </c>
      <c r="R19">
        <f t="shared" ref="R19:R38" si="5">Q19*(BA19+BB19)/1000</f>
        <v>19.342994252724971</v>
      </c>
      <c r="S19">
        <f t="shared" ref="S19:S38" si="6">(AT19 - IF(AL19&gt;1, O19*$B$7*100/(AN19*BH19), 0))*(BA19+BB19)/1000</f>
        <v>40.186528993022996</v>
      </c>
      <c r="T19">
        <f t="shared" ref="T19:T38" si="7">2/((1/V19-1/U19)+SIGN(V19)*SQRT((1/V19-1/U19)*(1/V19-1/U19) + 4*$C$7/(($C$7+1)*($C$7+1))*(2*1/V19*1/U19-1/U19*1/U19)))</f>
        <v>0.13826331216714008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2.9368751857001785</v>
      </c>
      <c r="V19">
        <f t="shared" ref="V19:V38" si="9">M19*(1000-(1000*0.61365*EXP(17.502*Z19/(240.97+Z19))/(BA19+BB19)+AV19)/2)/(1000*0.61365*EXP(17.502*Z19/(240.97+Z19))/(BA19+BB19)-AV19)</f>
        <v>0.13474629254816492</v>
      </c>
      <c r="W19">
        <f t="shared" ref="W19:W38" si="10">1/(($C$7+1)/(T19/1.6)+1/(U19/1.37)) + $C$7/(($C$7+1)/(T19/1.6) + $C$7/(U19/1.37))</f>
        <v>8.4524971664340837E-2</v>
      </c>
      <c r="X19">
        <f t="shared" ref="X19:X38" si="11">(AO19*AR19)</f>
        <v>330.78580499999998</v>
      </c>
      <c r="Y19">
        <f t="shared" ref="Y19:Y38" si="12">(BC19+(X19+2*0.95*0.0000000567*(((BC19+$B$9)+273)^4-(BC19+273)^4)-44100*M19)/(1.84*29.3*U19+8*0.95*0.0000000567*(BC19+273)^3))</f>
        <v>27.550201601135385</v>
      </c>
      <c r="Z19">
        <f t="shared" ref="Z19:Z38" si="13">($C$9*BD19+$D$9*BE19+$E$9*Y19)</f>
        <v>26.047599999999999</v>
      </c>
      <c r="AA19">
        <f t="shared" ref="AA19:AA38" si="14">0.61365*EXP(17.502*Z19/(240.97+Z19))</f>
        <v>3.3837742379100963</v>
      </c>
      <c r="AB19">
        <f t="shared" ref="AB19:AB38" si="15">(AC19/AD19*100)</f>
        <v>62.262317640004738</v>
      </c>
      <c r="AC19">
        <f t="shared" ref="AC19:AC38" si="16">AV19*(BA19+BB19)/1000</f>
        <v>2.1082872617086501</v>
      </c>
      <c r="AD19">
        <f t="shared" ref="AD19:AD38" si="17">0.61365*EXP(17.502*BC19/(240.97+BC19))</f>
        <v>3.3861368185787466</v>
      </c>
      <c r="AE19">
        <f t="shared" ref="AE19:AE38" si="18">(AA19-AV19*(BA19+BB19)/1000)</f>
        <v>1.2754869762014462</v>
      </c>
      <c r="AF19">
        <f t="shared" ref="AF19:AF38" si="19">(-M19*44100)</f>
        <v>-77.560391084388499</v>
      </c>
      <c r="AG19">
        <f t="shared" ref="AG19:AG38" si="20">2*29.3*U19*0.92*(BC19-Z19)</f>
        <v>1.8683272171354686</v>
      </c>
      <c r="AH19">
        <f t="shared" ref="AH19:AH38" si="21">2*0.95*0.0000000567*(((BC19+$B$9)+273)^4-(Z19+273)^4)</f>
        <v>0.13599574716356683</v>
      </c>
      <c r="AI19">
        <f t="shared" ref="AI19:AI38" si="22">X19+AH19+AF19+AG19</f>
        <v>255.22973687991052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53264.209878999711</v>
      </c>
      <c r="AO19">
        <f t="shared" ref="AO19:AO38" si="26">$B$13*BI19+$C$13*BJ19+$F$13*BU19*(1-BX19)</f>
        <v>2000.04</v>
      </c>
      <c r="AP19">
        <f t="shared" ref="AP19:AP38" si="27">AO19*AQ19</f>
        <v>1686.0332999999998</v>
      </c>
      <c r="AQ19">
        <f t="shared" ref="AQ19:AQ38" si="28">($B$13*$D$11+$C$13*$D$11+$F$13*((CH19+BZ19)/MAX(CH19+BZ19+CI19, 0.1)*$I$11+CI19/MAX(CH19+BZ19+CI19, 0.1)*$J$11))/($B$13+$C$13+$F$13)</f>
        <v>0.84299979000419989</v>
      </c>
      <c r="AR19">
        <f t="shared" ref="AR19:AR38" si="29">($B$13*$K$11+$C$13*$K$11+$F$13*((CH19+BZ19)/MAX(CH19+BZ19+CI19, 0.1)*$P$11+CI19/MAX(CH19+BZ19+CI19, 0.1)*$Q$11))/($B$13+$C$13+$F$13)</f>
        <v>0.16538959470810582</v>
      </c>
      <c r="AS19">
        <v>1690151647.5999999</v>
      </c>
      <c r="AT19">
        <v>399.99400000000003</v>
      </c>
      <c r="AU19">
        <v>417.71</v>
      </c>
      <c r="AV19">
        <v>20.9847</v>
      </c>
      <c r="AW19">
        <v>19.263100000000001</v>
      </c>
      <c r="AX19">
        <v>407.142</v>
      </c>
      <c r="AY19">
        <v>22.433</v>
      </c>
      <c r="AZ19">
        <v>600.08100000000002</v>
      </c>
      <c r="BA19">
        <v>100.36799999999999</v>
      </c>
      <c r="BB19">
        <v>9.9829500000000002E-2</v>
      </c>
      <c r="BC19">
        <v>26.0594</v>
      </c>
      <c r="BD19">
        <v>26.047599999999999</v>
      </c>
      <c r="BE19">
        <v>999.9</v>
      </c>
      <c r="BF19">
        <v>0</v>
      </c>
      <c r="BG19">
        <v>0</v>
      </c>
      <c r="BH19">
        <v>10005</v>
      </c>
      <c r="BI19">
        <v>0</v>
      </c>
      <c r="BJ19">
        <v>995.96100000000001</v>
      </c>
      <c r="BK19">
        <v>-17.715499999999999</v>
      </c>
      <c r="BL19">
        <v>408.56799999999998</v>
      </c>
      <c r="BM19">
        <v>425.91399999999999</v>
      </c>
      <c r="BN19">
        <v>1.72157</v>
      </c>
      <c r="BO19">
        <v>417.71</v>
      </c>
      <c r="BP19">
        <v>19.263100000000001</v>
      </c>
      <c r="BQ19">
        <v>2.1061999999999999</v>
      </c>
      <c r="BR19">
        <v>1.9334100000000001</v>
      </c>
      <c r="BS19">
        <v>18.266100000000002</v>
      </c>
      <c r="BT19">
        <v>16.909300000000002</v>
      </c>
      <c r="BU19">
        <v>2000.04</v>
      </c>
      <c r="BV19">
        <v>0.90000500000000005</v>
      </c>
      <c r="BW19">
        <v>9.9995399999999998E-2</v>
      </c>
      <c r="BX19">
        <v>0</v>
      </c>
      <c r="BY19">
        <v>3.0185</v>
      </c>
      <c r="BZ19">
        <v>0</v>
      </c>
      <c r="CA19">
        <v>21518</v>
      </c>
      <c r="CB19">
        <v>16223</v>
      </c>
      <c r="CC19">
        <v>38.75</v>
      </c>
      <c r="CD19">
        <v>39.811999999999998</v>
      </c>
      <c r="CE19">
        <v>37.936999999999998</v>
      </c>
      <c r="CF19">
        <v>36</v>
      </c>
      <c r="CG19">
        <v>38</v>
      </c>
      <c r="CH19">
        <v>1800.05</v>
      </c>
      <c r="CI19">
        <v>199.99</v>
      </c>
      <c r="CJ19">
        <v>0</v>
      </c>
      <c r="CK19">
        <v>1690151665.3</v>
      </c>
      <c r="CL19">
        <v>0</v>
      </c>
      <c r="CM19">
        <v>1690151524.0999999</v>
      </c>
      <c r="CN19" t="s">
        <v>350</v>
      </c>
      <c r="CO19">
        <v>1690151524.0999999</v>
      </c>
      <c r="CP19">
        <v>1690151520.5999999</v>
      </c>
      <c r="CQ19">
        <v>27</v>
      </c>
      <c r="CR19">
        <v>-7.0000000000000001E-3</v>
      </c>
      <c r="CS19">
        <v>-1.9E-2</v>
      </c>
      <c r="CT19">
        <v>-7.2039999999999997</v>
      </c>
      <c r="CU19">
        <v>-1.448</v>
      </c>
      <c r="CV19">
        <v>418</v>
      </c>
      <c r="CW19">
        <v>19</v>
      </c>
      <c r="CX19">
        <v>0.15</v>
      </c>
      <c r="CY19">
        <v>7.0000000000000007E-2</v>
      </c>
      <c r="CZ19">
        <v>17.078419435324431</v>
      </c>
      <c r="DA19">
        <v>-0.24897546072291049</v>
      </c>
      <c r="DB19">
        <v>5.1945733331658743E-2</v>
      </c>
      <c r="DC19">
        <v>1</v>
      </c>
      <c r="DD19">
        <v>417.780325</v>
      </c>
      <c r="DE19">
        <v>-8.29530956846255E-2</v>
      </c>
      <c r="DF19">
        <v>3.8000912817983262E-2</v>
      </c>
      <c r="DG19">
        <v>-1</v>
      </c>
      <c r="DH19">
        <v>2000.023414634147</v>
      </c>
      <c r="DI19">
        <v>-3.2065997764680713E-2</v>
      </c>
      <c r="DJ19">
        <v>0.12688788514116309</v>
      </c>
      <c r="DK19">
        <v>1</v>
      </c>
      <c r="DL19">
        <v>2</v>
      </c>
      <c r="DM19">
        <v>2</v>
      </c>
      <c r="DN19" t="s">
        <v>351</v>
      </c>
      <c r="DO19">
        <v>3.20946</v>
      </c>
      <c r="DP19">
        <v>2.7396799999999999</v>
      </c>
      <c r="DQ19">
        <v>9.5067899999999997E-2</v>
      </c>
      <c r="DR19">
        <v>9.6469600000000003E-2</v>
      </c>
      <c r="DS19">
        <v>0.10972</v>
      </c>
      <c r="DT19">
        <v>9.7236699999999995E-2</v>
      </c>
      <c r="DU19">
        <v>27298.2</v>
      </c>
      <c r="DV19">
        <v>30651.4</v>
      </c>
      <c r="DW19">
        <v>28391.9</v>
      </c>
      <c r="DX19">
        <v>32532.7</v>
      </c>
      <c r="DY19">
        <v>35122.400000000001</v>
      </c>
      <c r="DZ19">
        <v>39161.5</v>
      </c>
      <c r="EA19">
        <v>41677.1</v>
      </c>
      <c r="EB19">
        <v>46184.4</v>
      </c>
      <c r="EC19">
        <v>2.1860300000000001</v>
      </c>
      <c r="ED19">
        <v>1.7670999999999999</v>
      </c>
      <c r="EE19">
        <v>0.17379600000000001</v>
      </c>
      <c r="EF19">
        <v>0</v>
      </c>
      <c r="EG19">
        <v>23.194199999999999</v>
      </c>
      <c r="EH19">
        <v>999.9</v>
      </c>
      <c r="EI19">
        <v>47.2</v>
      </c>
      <c r="EJ19">
        <v>33.200000000000003</v>
      </c>
      <c r="EK19">
        <v>24.023499999999999</v>
      </c>
      <c r="EL19">
        <v>63.054699999999997</v>
      </c>
      <c r="EM19">
        <v>21.0136</v>
      </c>
      <c r="EN19">
        <v>1</v>
      </c>
      <c r="EO19">
        <v>-0.21890499999999999</v>
      </c>
      <c r="EP19">
        <v>-0.63751899999999995</v>
      </c>
      <c r="EQ19">
        <v>20.228400000000001</v>
      </c>
      <c r="ER19">
        <v>5.2286700000000002</v>
      </c>
      <c r="ES19">
        <v>12.0099</v>
      </c>
      <c r="ET19">
        <v>4.9897</v>
      </c>
      <c r="EU19">
        <v>3.3050000000000002</v>
      </c>
      <c r="EV19">
        <v>8737.1</v>
      </c>
      <c r="EW19">
        <v>9999</v>
      </c>
      <c r="EX19">
        <v>555.9</v>
      </c>
      <c r="EY19">
        <v>94.3</v>
      </c>
      <c r="EZ19">
        <v>1.85293</v>
      </c>
      <c r="FA19">
        <v>1.8615699999999999</v>
      </c>
      <c r="FB19">
        <v>1.8608100000000001</v>
      </c>
      <c r="FC19">
        <v>1.8569100000000001</v>
      </c>
      <c r="FD19">
        <v>1.8612</v>
      </c>
      <c r="FE19">
        <v>1.8572500000000001</v>
      </c>
      <c r="FF19">
        <v>1.85955</v>
      </c>
      <c r="FG19">
        <v>1.86243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-7.1479999999999997</v>
      </c>
      <c r="FV19">
        <v>-1.4482999999999999</v>
      </c>
      <c r="FW19">
        <v>-5.6884646555404181</v>
      </c>
      <c r="FX19">
        <v>-4.0117494158234393E-3</v>
      </c>
      <c r="FY19">
        <v>1.087516141204025E-6</v>
      </c>
      <c r="FZ19">
        <v>-8.657206703991749E-11</v>
      </c>
      <c r="GA19">
        <v>-1.448366666666661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2.1</v>
      </c>
      <c r="GJ19">
        <v>2.1</v>
      </c>
      <c r="GK19">
        <v>1.0546899999999999</v>
      </c>
      <c r="GL19">
        <v>2.4145500000000002</v>
      </c>
      <c r="GM19">
        <v>1.5942400000000001</v>
      </c>
      <c r="GN19">
        <v>2.3059099999999999</v>
      </c>
      <c r="GO19">
        <v>1.40015</v>
      </c>
      <c r="GP19">
        <v>2.34863</v>
      </c>
      <c r="GQ19">
        <v>34.5777</v>
      </c>
      <c r="GR19">
        <v>14.132</v>
      </c>
      <c r="GS19">
        <v>18</v>
      </c>
      <c r="GT19">
        <v>625.99300000000005</v>
      </c>
      <c r="GU19">
        <v>383.553</v>
      </c>
      <c r="GV19">
        <v>25.485700000000001</v>
      </c>
      <c r="GW19">
        <v>24.369</v>
      </c>
      <c r="GX19">
        <v>29.9999</v>
      </c>
      <c r="GY19">
        <v>24.3551</v>
      </c>
      <c r="GZ19">
        <v>24.3245</v>
      </c>
      <c r="HA19">
        <v>21.186699999999998</v>
      </c>
      <c r="HB19">
        <v>10</v>
      </c>
      <c r="HC19">
        <v>-30</v>
      </c>
      <c r="HD19">
        <v>25.449300000000001</v>
      </c>
      <c r="HE19">
        <v>417.89299999999997</v>
      </c>
      <c r="HF19">
        <v>0</v>
      </c>
      <c r="HG19">
        <v>104.249</v>
      </c>
      <c r="HH19">
        <v>102.39400000000001</v>
      </c>
    </row>
    <row r="20" spans="1:216" x14ac:dyDescent="0.2">
      <c r="A20">
        <v>2</v>
      </c>
      <c r="B20">
        <v>1690151708.0999999</v>
      </c>
      <c r="C20">
        <v>60.5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1690151708.0999999</v>
      </c>
      <c r="M20">
        <f t="shared" si="0"/>
        <v>1.7800694407631556E-3</v>
      </c>
      <c r="N20">
        <f t="shared" si="1"/>
        <v>1.7800694407631557</v>
      </c>
      <c r="O20">
        <f t="shared" si="2"/>
        <v>16.956760478833761</v>
      </c>
      <c r="P20">
        <f t="shared" si="3"/>
        <v>400.02199999999999</v>
      </c>
      <c r="Q20">
        <f t="shared" si="4"/>
        <v>196.03615635461151</v>
      </c>
      <c r="R20">
        <f t="shared" si="5"/>
        <v>19.695908595313814</v>
      </c>
      <c r="S20">
        <f t="shared" si="6"/>
        <v>40.190528597503196</v>
      </c>
      <c r="T20">
        <f t="shared" si="7"/>
        <v>0.14027096765101552</v>
      </c>
      <c r="U20">
        <f t="shared" si="8"/>
        <v>2.9411028203989553</v>
      </c>
      <c r="V20">
        <f t="shared" si="9"/>
        <v>0.13665756503587989</v>
      </c>
      <c r="W20">
        <f t="shared" si="10"/>
        <v>8.5727875135080872E-2</v>
      </c>
      <c r="X20">
        <f t="shared" si="11"/>
        <v>297.72593999999998</v>
      </c>
      <c r="Y20">
        <f t="shared" si="12"/>
        <v>27.395261241608456</v>
      </c>
      <c r="Z20">
        <f t="shared" si="13"/>
        <v>26.017900000000001</v>
      </c>
      <c r="AA20">
        <f t="shared" si="14"/>
        <v>3.3778341134666912</v>
      </c>
      <c r="AB20">
        <f t="shared" si="15"/>
        <v>61.987776928494462</v>
      </c>
      <c r="AC20">
        <f t="shared" si="16"/>
        <v>2.1048330265813195</v>
      </c>
      <c r="AD20">
        <f t="shared" si="17"/>
        <v>3.3955614007731456</v>
      </c>
      <c r="AE20">
        <f t="shared" si="18"/>
        <v>1.2730010868853716</v>
      </c>
      <c r="AF20">
        <f t="shared" si="19"/>
        <v>-78.501062337655156</v>
      </c>
      <c r="AG20">
        <f t="shared" si="20"/>
        <v>14.032625069921311</v>
      </c>
      <c r="AH20">
        <f t="shared" si="21"/>
        <v>1.0200566347018392</v>
      </c>
      <c r="AI20">
        <f t="shared" si="22"/>
        <v>234.27755936696801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53378.885810976986</v>
      </c>
      <c r="AO20">
        <f t="shared" si="26"/>
        <v>1800.15</v>
      </c>
      <c r="AP20">
        <f t="shared" si="27"/>
        <v>1517.5259999999998</v>
      </c>
      <c r="AQ20">
        <f t="shared" si="28"/>
        <v>0.8429997500208315</v>
      </c>
      <c r="AR20">
        <f t="shared" si="29"/>
        <v>0.16538951754020498</v>
      </c>
      <c r="AS20">
        <v>1690151708.0999999</v>
      </c>
      <c r="AT20">
        <v>400.02199999999999</v>
      </c>
      <c r="AU20">
        <v>417.68700000000001</v>
      </c>
      <c r="AV20">
        <v>20.9497</v>
      </c>
      <c r="AW20">
        <v>19.2073</v>
      </c>
      <c r="AX20">
        <v>407.17</v>
      </c>
      <c r="AY20">
        <v>22.398</v>
      </c>
      <c r="AZ20">
        <v>600.13</v>
      </c>
      <c r="BA20">
        <v>100.371</v>
      </c>
      <c r="BB20">
        <v>9.9795599999999998E-2</v>
      </c>
      <c r="BC20">
        <v>26.106400000000001</v>
      </c>
      <c r="BD20">
        <v>26.017900000000001</v>
      </c>
      <c r="BE20">
        <v>999.9</v>
      </c>
      <c r="BF20">
        <v>0</v>
      </c>
      <c r="BG20">
        <v>0</v>
      </c>
      <c r="BH20">
        <v>10028.799999999999</v>
      </c>
      <c r="BI20">
        <v>0</v>
      </c>
      <c r="BJ20">
        <v>1006.08</v>
      </c>
      <c r="BK20">
        <v>-17.664400000000001</v>
      </c>
      <c r="BL20">
        <v>408.58199999999999</v>
      </c>
      <c r="BM20">
        <v>425.86700000000002</v>
      </c>
      <c r="BN20">
        <v>1.74234</v>
      </c>
      <c r="BO20">
        <v>417.68700000000001</v>
      </c>
      <c r="BP20">
        <v>19.2073</v>
      </c>
      <c r="BQ20">
        <v>2.1027399999999998</v>
      </c>
      <c r="BR20">
        <v>1.9278599999999999</v>
      </c>
      <c r="BS20">
        <v>18.239999999999998</v>
      </c>
      <c r="BT20">
        <v>16.864000000000001</v>
      </c>
      <c r="BU20">
        <v>1800.15</v>
      </c>
      <c r="BV20">
        <v>0.90000800000000003</v>
      </c>
      <c r="BW20">
        <v>9.9991999999999998E-2</v>
      </c>
      <c r="BX20">
        <v>0</v>
      </c>
      <c r="BY20">
        <v>2.9521000000000002</v>
      </c>
      <c r="BZ20">
        <v>0</v>
      </c>
      <c r="CA20">
        <v>20177.2</v>
      </c>
      <c r="CB20">
        <v>14601.6</v>
      </c>
      <c r="CC20">
        <v>39</v>
      </c>
      <c r="CD20">
        <v>40.061999999999998</v>
      </c>
      <c r="CE20">
        <v>38.25</v>
      </c>
      <c r="CF20">
        <v>36.686999999999998</v>
      </c>
      <c r="CG20">
        <v>38.311999999999998</v>
      </c>
      <c r="CH20">
        <v>1620.15</v>
      </c>
      <c r="CI20">
        <v>180</v>
      </c>
      <c r="CJ20">
        <v>0</v>
      </c>
      <c r="CK20">
        <v>1690151725.9000001</v>
      </c>
      <c r="CL20">
        <v>0</v>
      </c>
      <c r="CM20">
        <v>1690151524.0999999</v>
      </c>
      <c r="CN20" t="s">
        <v>350</v>
      </c>
      <c r="CO20">
        <v>1690151524.0999999</v>
      </c>
      <c r="CP20">
        <v>1690151520.5999999</v>
      </c>
      <c r="CQ20">
        <v>27</v>
      </c>
      <c r="CR20">
        <v>-7.0000000000000001E-3</v>
      </c>
      <c r="CS20">
        <v>-1.9E-2</v>
      </c>
      <c r="CT20">
        <v>-7.2039999999999997</v>
      </c>
      <c r="CU20">
        <v>-1.448</v>
      </c>
      <c r="CV20">
        <v>418</v>
      </c>
      <c r="CW20">
        <v>19</v>
      </c>
      <c r="CX20">
        <v>0.15</v>
      </c>
      <c r="CY20">
        <v>7.0000000000000007E-2</v>
      </c>
      <c r="CZ20">
        <v>16.97614823736745</v>
      </c>
      <c r="DA20">
        <v>0.41309438177065438</v>
      </c>
      <c r="DB20">
        <v>4.5781195623904078E-2</v>
      </c>
      <c r="DC20">
        <v>1</v>
      </c>
      <c r="DD20">
        <v>417.69007317073158</v>
      </c>
      <c r="DE20">
        <v>3.5101045296349567E-2</v>
      </c>
      <c r="DF20">
        <v>2.9076342108908259E-2</v>
      </c>
      <c r="DG20">
        <v>-1</v>
      </c>
      <c r="DH20">
        <v>1799.9782926829271</v>
      </c>
      <c r="DI20">
        <v>-0.16817055284310689</v>
      </c>
      <c r="DJ20">
        <v>0.1070651144255001</v>
      </c>
      <c r="DK20">
        <v>1</v>
      </c>
      <c r="DL20">
        <v>2</v>
      </c>
      <c r="DM20">
        <v>2</v>
      </c>
      <c r="DN20" t="s">
        <v>351</v>
      </c>
      <c r="DO20">
        <v>3.2095799999999999</v>
      </c>
      <c r="DP20">
        <v>2.7398500000000001</v>
      </c>
      <c r="DQ20">
        <v>9.5081700000000005E-2</v>
      </c>
      <c r="DR20">
        <v>9.6474299999999999E-2</v>
      </c>
      <c r="DS20">
        <v>0.109609</v>
      </c>
      <c r="DT20">
        <v>9.7045699999999999E-2</v>
      </c>
      <c r="DU20">
        <v>27298.7</v>
      </c>
      <c r="DV20">
        <v>30650.9</v>
      </c>
      <c r="DW20">
        <v>28392.799999999999</v>
      </c>
      <c r="DX20">
        <v>32532.3</v>
      </c>
      <c r="DY20">
        <v>35128</v>
      </c>
      <c r="DZ20">
        <v>39168.400000000001</v>
      </c>
      <c r="EA20">
        <v>41678.400000000001</v>
      </c>
      <c r="EB20">
        <v>46182.8</v>
      </c>
      <c r="EC20">
        <v>2.1863999999999999</v>
      </c>
      <c r="ED20">
        <v>1.7675000000000001</v>
      </c>
      <c r="EE20">
        <v>0.16606599999999999</v>
      </c>
      <c r="EF20">
        <v>0</v>
      </c>
      <c r="EG20">
        <v>23.291599999999999</v>
      </c>
      <c r="EH20">
        <v>999.9</v>
      </c>
      <c r="EI20">
        <v>47.2</v>
      </c>
      <c r="EJ20">
        <v>33.200000000000003</v>
      </c>
      <c r="EK20">
        <v>24.026499999999999</v>
      </c>
      <c r="EL20">
        <v>62.864699999999999</v>
      </c>
      <c r="EM20">
        <v>20.885400000000001</v>
      </c>
      <c r="EN20">
        <v>1</v>
      </c>
      <c r="EO20">
        <v>-0.21946099999999999</v>
      </c>
      <c r="EP20">
        <v>-1.06612</v>
      </c>
      <c r="EQ20">
        <v>20.227499999999999</v>
      </c>
      <c r="ER20">
        <v>5.2241799999999996</v>
      </c>
      <c r="ES20">
        <v>12.0099</v>
      </c>
      <c r="ET20">
        <v>4.9896500000000001</v>
      </c>
      <c r="EU20">
        <v>3.3050000000000002</v>
      </c>
      <c r="EV20">
        <v>8738.5</v>
      </c>
      <c r="EW20">
        <v>9999</v>
      </c>
      <c r="EX20">
        <v>555.9</v>
      </c>
      <c r="EY20">
        <v>94.3</v>
      </c>
      <c r="EZ20">
        <v>1.85287</v>
      </c>
      <c r="FA20">
        <v>1.8615699999999999</v>
      </c>
      <c r="FB20">
        <v>1.8608100000000001</v>
      </c>
      <c r="FC20">
        <v>1.8568499999999999</v>
      </c>
      <c r="FD20">
        <v>1.8611200000000001</v>
      </c>
      <c r="FE20">
        <v>1.8571599999999999</v>
      </c>
      <c r="FF20">
        <v>1.8594900000000001</v>
      </c>
      <c r="FG20">
        <v>1.8623499999999999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-7.1479999999999997</v>
      </c>
      <c r="FV20">
        <v>-1.4482999999999999</v>
      </c>
      <c r="FW20">
        <v>-5.6884646555404181</v>
      </c>
      <c r="FX20">
        <v>-4.0117494158234393E-3</v>
      </c>
      <c r="FY20">
        <v>1.087516141204025E-6</v>
      </c>
      <c r="FZ20">
        <v>-8.657206703991749E-11</v>
      </c>
      <c r="GA20">
        <v>-1.448366666666661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3.1</v>
      </c>
      <c r="GJ20">
        <v>3.1</v>
      </c>
      <c r="GK20">
        <v>1.0546899999999999</v>
      </c>
      <c r="GL20">
        <v>2.4145500000000002</v>
      </c>
      <c r="GM20">
        <v>1.5942400000000001</v>
      </c>
      <c r="GN20">
        <v>2.3059099999999999</v>
      </c>
      <c r="GO20">
        <v>1.40015</v>
      </c>
      <c r="GP20">
        <v>2.3327599999999999</v>
      </c>
      <c r="GQ20">
        <v>34.5321</v>
      </c>
      <c r="GR20">
        <v>14.1233</v>
      </c>
      <c r="GS20">
        <v>18</v>
      </c>
      <c r="GT20">
        <v>625.92899999999997</v>
      </c>
      <c r="GU20">
        <v>383.55900000000003</v>
      </c>
      <c r="GV20">
        <v>26.1647</v>
      </c>
      <c r="GW20">
        <v>24.355399999999999</v>
      </c>
      <c r="GX20">
        <v>29.9999</v>
      </c>
      <c r="GY20">
        <v>24.325700000000001</v>
      </c>
      <c r="GZ20">
        <v>24.295100000000001</v>
      </c>
      <c r="HA20">
        <v>21.181899999999999</v>
      </c>
      <c r="HB20">
        <v>10</v>
      </c>
      <c r="HC20">
        <v>-30</v>
      </c>
      <c r="HD20">
        <v>26.124199999999998</v>
      </c>
      <c r="HE20">
        <v>417.56799999999998</v>
      </c>
      <c r="HF20">
        <v>0</v>
      </c>
      <c r="HG20">
        <v>104.253</v>
      </c>
      <c r="HH20">
        <v>102.392</v>
      </c>
    </row>
    <row r="21" spans="1:216" x14ac:dyDescent="0.2">
      <c r="A21">
        <v>3</v>
      </c>
      <c r="B21">
        <v>1690151768.5999999</v>
      </c>
      <c r="C21">
        <v>121</v>
      </c>
      <c r="D21" t="s">
        <v>357</v>
      </c>
      <c r="E21" t="s">
        <v>358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1690151768.5999999</v>
      </c>
      <c r="M21">
        <f t="shared" si="0"/>
        <v>1.7339746273916112E-3</v>
      </c>
      <c r="N21">
        <f t="shared" si="1"/>
        <v>1.7339746273916112</v>
      </c>
      <c r="O21">
        <f t="shared" si="2"/>
        <v>16.762712736481728</v>
      </c>
      <c r="P21">
        <f t="shared" si="3"/>
        <v>399.99099999999999</v>
      </c>
      <c r="Q21">
        <f t="shared" si="4"/>
        <v>196.88622898333344</v>
      </c>
      <c r="R21">
        <f t="shared" si="5"/>
        <v>19.780886836971483</v>
      </c>
      <c r="S21">
        <f t="shared" si="6"/>
        <v>40.186541982460497</v>
      </c>
      <c r="T21">
        <f t="shared" si="7"/>
        <v>0.13919557812074218</v>
      </c>
      <c r="U21">
        <f t="shared" si="8"/>
        <v>2.9334879221609311</v>
      </c>
      <c r="V21">
        <f t="shared" si="9"/>
        <v>0.13562762702994235</v>
      </c>
      <c r="W21">
        <f t="shared" si="10"/>
        <v>8.5080215670690434E-2</v>
      </c>
      <c r="X21">
        <f t="shared" si="11"/>
        <v>248.09457599999996</v>
      </c>
      <c r="Y21">
        <f t="shared" si="12"/>
        <v>27.092579592227949</v>
      </c>
      <c r="Z21">
        <f t="shared" si="13"/>
        <v>25.8507</v>
      </c>
      <c r="AA21">
        <f t="shared" si="14"/>
        <v>3.3445630671970727</v>
      </c>
      <c r="AB21">
        <f t="shared" si="15"/>
        <v>61.786465767539852</v>
      </c>
      <c r="AC21">
        <f t="shared" si="16"/>
        <v>2.0948610549289501</v>
      </c>
      <c r="AD21">
        <f t="shared" si="17"/>
        <v>3.3904853253954959</v>
      </c>
      <c r="AE21">
        <f t="shared" si="18"/>
        <v>1.2497020122681226</v>
      </c>
      <c r="AF21">
        <f t="shared" si="19"/>
        <v>-76.468281067970054</v>
      </c>
      <c r="AG21">
        <f t="shared" si="20"/>
        <v>36.437806278037961</v>
      </c>
      <c r="AH21">
        <f t="shared" si="21"/>
        <v>2.6530421947979015</v>
      </c>
      <c r="AI21">
        <f t="shared" si="22"/>
        <v>210.71714340486577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53161.909101891215</v>
      </c>
      <c r="AO21">
        <f t="shared" si="26"/>
        <v>1500.06</v>
      </c>
      <c r="AP21">
        <f t="shared" si="27"/>
        <v>1264.5503999999999</v>
      </c>
      <c r="AQ21">
        <f t="shared" si="28"/>
        <v>0.84299988000479975</v>
      </c>
      <c r="AR21">
        <f t="shared" si="29"/>
        <v>0.16538976840926362</v>
      </c>
      <c r="AS21">
        <v>1690151768.5999999</v>
      </c>
      <c r="AT21">
        <v>399.99099999999999</v>
      </c>
      <c r="AU21">
        <v>417.44400000000002</v>
      </c>
      <c r="AV21">
        <v>20.850899999999999</v>
      </c>
      <c r="AW21">
        <v>19.153400000000001</v>
      </c>
      <c r="AX21">
        <v>407.13900000000001</v>
      </c>
      <c r="AY21">
        <v>22.299299999999999</v>
      </c>
      <c r="AZ21">
        <v>600.11300000000006</v>
      </c>
      <c r="BA21">
        <v>100.369</v>
      </c>
      <c r="BB21">
        <v>9.9615499999999996E-2</v>
      </c>
      <c r="BC21">
        <v>26.081099999999999</v>
      </c>
      <c r="BD21">
        <v>25.8507</v>
      </c>
      <c r="BE21">
        <v>999.9</v>
      </c>
      <c r="BF21">
        <v>0</v>
      </c>
      <c r="BG21">
        <v>0</v>
      </c>
      <c r="BH21">
        <v>9985.6200000000008</v>
      </c>
      <c r="BI21">
        <v>0</v>
      </c>
      <c r="BJ21">
        <v>995.99199999999996</v>
      </c>
      <c r="BK21">
        <v>-17.4529</v>
      </c>
      <c r="BL21">
        <v>408.50900000000001</v>
      </c>
      <c r="BM21">
        <v>425.596</v>
      </c>
      <c r="BN21">
        <v>1.69753</v>
      </c>
      <c r="BO21">
        <v>417.44400000000002</v>
      </c>
      <c r="BP21">
        <v>19.153400000000001</v>
      </c>
      <c r="BQ21">
        <v>2.0927899999999999</v>
      </c>
      <c r="BR21">
        <v>1.92241</v>
      </c>
      <c r="BS21">
        <v>18.164400000000001</v>
      </c>
      <c r="BT21">
        <v>16.819299999999998</v>
      </c>
      <c r="BU21">
        <v>1500.06</v>
      </c>
      <c r="BV21">
        <v>0.90000500000000005</v>
      </c>
      <c r="BW21">
        <v>9.9995200000000006E-2</v>
      </c>
      <c r="BX21">
        <v>0</v>
      </c>
      <c r="BY21">
        <v>2.7833999999999999</v>
      </c>
      <c r="BZ21">
        <v>0</v>
      </c>
      <c r="CA21">
        <v>18214.7</v>
      </c>
      <c r="CB21">
        <v>12167.4</v>
      </c>
      <c r="CC21">
        <v>38.75</v>
      </c>
      <c r="CD21">
        <v>40.061999999999998</v>
      </c>
      <c r="CE21">
        <v>38.375</v>
      </c>
      <c r="CF21">
        <v>36.061999999999998</v>
      </c>
      <c r="CG21">
        <v>38</v>
      </c>
      <c r="CH21">
        <v>1350.06</v>
      </c>
      <c r="CI21">
        <v>150</v>
      </c>
      <c r="CJ21">
        <v>0</v>
      </c>
      <c r="CK21">
        <v>1690151785.9000001</v>
      </c>
      <c r="CL21">
        <v>0</v>
      </c>
      <c r="CM21">
        <v>1690151524.0999999</v>
      </c>
      <c r="CN21" t="s">
        <v>350</v>
      </c>
      <c r="CO21">
        <v>1690151524.0999999</v>
      </c>
      <c r="CP21">
        <v>1690151520.5999999</v>
      </c>
      <c r="CQ21">
        <v>27</v>
      </c>
      <c r="CR21">
        <v>-7.0000000000000001E-3</v>
      </c>
      <c r="CS21">
        <v>-1.9E-2</v>
      </c>
      <c r="CT21">
        <v>-7.2039999999999997</v>
      </c>
      <c r="CU21">
        <v>-1.448</v>
      </c>
      <c r="CV21">
        <v>418</v>
      </c>
      <c r="CW21">
        <v>19</v>
      </c>
      <c r="CX21">
        <v>0.15</v>
      </c>
      <c r="CY21">
        <v>7.0000000000000007E-2</v>
      </c>
      <c r="CZ21">
        <v>16.758554072627739</v>
      </c>
      <c r="DA21">
        <v>-1.51044826385288E-2</v>
      </c>
      <c r="DB21">
        <v>3.8682838690286443E-2</v>
      </c>
      <c r="DC21">
        <v>1</v>
      </c>
      <c r="DD21">
        <v>417.46617499999991</v>
      </c>
      <c r="DE21">
        <v>-0.1357485928710202</v>
      </c>
      <c r="DF21">
        <v>4.3480390695119268E-2</v>
      </c>
      <c r="DG21">
        <v>-1</v>
      </c>
      <c r="DH21">
        <v>1499.975365853659</v>
      </c>
      <c r="DI21">
        <v>2.596313590802837E-2</v>
      </c>
      <c r="DJ21">
        <v>9.8997353031266097E-2</v>
      </c>
      <c r="DK21">
        <v>1</v>
      </c>
      <c r="DL21">
        <v>2</v>
      </c>
      <c r="DM21">
        <v>2</v>
      </c>
      <c r="DN21" t="s">
        <v>351</v>
      </c>
      <c r="DO21">
        <v>3.2095400000000001</v>
      </c>
      <c r="DP21">
        <v>2.73929</v>
      </c>
      <c r="DQ21">
        <v>9.5076900000000006E-2</v>
      </c>
      <c r="DR21">
        <v>9.6433900000000003E-2</v>
      </c>
      <c r="DS21">
        <v>0.109268</v>
      </c>
      <c r="DT21">
        <v>9.6854300000000004E-2</v>
      </c>
      <c r="DU21">
        <v>27298.7</v>
      </c>
      <c r="DV21">
        <v>30650</v>
      </c>
      <c r="DW21">
        <v>28392.7</v>
      </c>
      <c r="DX21">
        <v>32529.9</v>
      </c>
      <c r="DY21">
        <v>35141.9</v>
      </c>
      <c r="DZ21">
        <v>39172.9</v>
      </c>
      <c r="EA21">
        <v>41678.6</v>
      </c>
      <c r="EB21">
        <v>46178.2</v>
      </c>
      <c r="EC21">
        <v>2.1871800000000001</v>
      </c>
      <c r="ED21">
        <v>1.7677</v>
      </c>
      <c r="EE21">
        <v>0.15267</v>
      </c>
      <c r="EF21">
        <v>0</v>
      </c>
      <c r="EG21">
        <v>23.344100000000001</v>
      </c>
      <c r="EH21">
        <v>999.9</v>
      </c>
      <c r="EI21">
        <v>47.2</v>
      </c>
      <c r="EJ21">
        <v>33.1</v>
      </c>
      <c r="EK21">
        <v>23.892900000000001</v>
      </c>
      <c r="EL21">
        <v>63.0747</v>
      </c>
      <c r="EM21">
        <v>21.222000000000001</v>
      </c>
      <c r="EN21">
        <v>1</v>
      </c>
      <c r="EO21">
        <v>-0.21815000000000001</v>
      </c>
      <c r="EP21">
        <v>-2.6652200000000001</v>
      </c>
      <c r="EQ21">
        <v>20.2119</v>
      </c>
      <c r="ER21">
        <v>5.2262700000000004</v>
      </c>
      <c r="ES21">
        <v>12.0099</v>
      </c>
      <c r="ET21">
        <v>4.9894499999999997</v>
      </c>
      <c r="EU21">
        <v>3.3050000000000002</v>
      </c>
      <c r="EV21">
        <v>8739.6</v>
      </c>
      <c r="EW21">
        <v>9999</v>
      </c>
      <c r="EX21">
        <v>555.9</v>
      </c>
      <c r="EY21">
        <v>94.3</v>
      </c>
      <c r="EZ21">
        <v>1.85287</v>
      </c>
      <c r="FA21">
        <v>1.8614599999999999</v>
      </c>
      <c r="FB21">
        <v>1.8607899999999999</v>
      </c>
      <c r="FC21">
        <v>1.85684</v>
      </c>
      <c r="FD21">
        <v>1.86111</v>
      </c>
      <c r="FE21">
        <v>1.8571500000000001</v>
      </c>
      <c r="FF21">
        <v>1.85944</v>
      </c>
      <c r="FG21">
        <v>1.8623400000000001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-7.1479999999999997</v>
      </c>
      <c r="FV21">
        <v>-1.4483999999999999</v>
      </c>
      <c r="FW21">
        <v>-5.6884646555404181</v>
      </c>
      <c r="FX21">
        <v>-4.0117494158234393E-3</v>
      </c>
      <c r="FY21">
        <v>1.087516141204025E-6</v>
      </c>
      <c r="FZ21">
        <v>-8.657206703991749E-11</v>
      </c>
      <c r="GA21">
        <v>-1.448366666666661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4.0999999999999996</v>
      </c>
      <c r="GJ21">
        <v>4.0999999999999996</v>
      </c>
      <c r="GK21">
        <v>1.0546899999999999</v>
      </c>
      <c r="GL21">
        <v>2.4096700000000002</v>
      </c>
      <c r="GM21">
        <v>1.5942400000000001</v>
      </c>
      <c r="GN21">
        <v>2.3071299999999999</v>
      </c>
      <c r="GO21">
        <v>1.39893</v>
      </c>
      <c r="GP21">
        <v>2.34131</v>
      </c>
      <c r="GQ21">
        <v>34.486400000000003</v>
      </c>
      <c r="GR21">
        <v>14.1145</v>
      </c>
      <c r="GS21">
        <v>18</v>
      </c>
      <c r="GT21">
        <v>626.35299999999995</v>
      </c>
      <c r="GU21">
        <v>383.54300000000001</v>
      </c>
      <c r="GV21">
        <v>27.355399999999999</v>
      </c>
      <c r="GW21">
        <v>24.3569</v>
      </c>
      <c r="GX21">
        <v>30.0001</v>
      </c>
      <c r="GY21">
        <v>24.311800000000002</v>
      </c>
      <c r="GZ21">
        <v>24.277699999999999</v>
      </c>
      <c r="HA21">
        <v>21.171900000000001</v>
      </c>
      <c r="HB21">
        <v>10</v>
      </c>
      <c r="HC21">
        <v>-30</v>
      </c>
      <c r="HD21">
        <v>27.4343</v>
      </c>
      <c r="HE21">
        <v>417.45499999999998</v>
      </c>
      <c r="HF21">
        <v>0</v>
      </c>
      <c r="HG21">
        <v>104.253</v>
      </c>
      <c r="HH21">
        <v>102.383</v>
      </c>
    </row>
    <row r="22" spans="1:216" x14ac:dyDescent="0.2">
      <c r="A22">
        <v>4</v>
      </c>
      <c r="B22">
        <v>1690151829.0999999</v>
      </c>
      <c r="C22">
        <v>181.5</v>
      </c>
      <c r="D22" t="s">
        <v>359</v>
      </c>
      <c r="E22" t="s">
        <v>360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1690151829.0999999</v>
      </c>
      <c r="M22">
        <f t="shared" si="0"/>
        <v>1.6741980594883802E-3</v>
      </c>
      <c r="N22">
        <f t="shared" si="1"/>
        <v>1.6741980594883801</v>
      </c>
      <c r="O22">
        <f t="shared" si="2"/>
        <v>16.528832357620097</v>
      </c>
      <c r="P22">
        <f t="shared" si="3"/>
        <v>400.00799999999998</v>
      </c>
      <c r="Q22">
        <f t="shared" si="4"/>
        <v>184.89592057366141</v>
      </c>
      <c r="R22">
        <f t="shared" si="5"/>
        <v>18.575944923631265</v>
      </c>
      <c r="S22">
        <f t="shared" si="6"/>
        <v>40.187617736280004</v>
      </c>
      <c r="T22">
        <f t="shared" si="7"/>
        <v>0.12923082263286678</v>
      </c>
      <c r="U22">
        <f t="shared" si="8"/>
        <v>2.9340031362577497</v>
      </c>
      <c r="V22">
        <f t="shared" si="9"/>
        <v>0.12614986885917504</v>
      </c>
      <c r="W22">
        <f t="shared" si="10"/>
        <v>7.9114361719763659E-2</v>
      </c>
      <c r="X22">
        <f t="shared" si="11"/>
        <v>206.75723099999993</v>
      </c>
      <c r="Y22">
        <f t="shared" si="12"/>
        <v>27.210580806113608</v>
      </c>
      <c r="Z22">
        <f t="shared" si="13"/>
        <v>26.0442</v>
      </c>
      <c r="AA22">
        <f t="shared" si="14"/>
        <v>3.3830937615602403</v>
      </c>
      <c r="AB22">
        <f t="shared" si="15"/>
        <v>60.280259220475372</v>
      </c>
      <c r="AC22">
        <f t="shared" si="16"/>
        <v>2.0860372345190004</v>
      </c>
      <c r="AD22">
        <f t="shared" si="17"/>
        <v>3.4605644725071731</v>
      </c>
      <c r="AE22">
        <f t="shared" si="18"/>
        <v>1.29705652704124</v>
      </c>
      <c r="AF22">
        <f t="shared" si="19"/>
        <v>-73.832134423437566</v>
      </c>
      <c r="AG22">
        <f t="shared" si="20"/>
        <v>60.629618615502672</v>
      </c>
      <c r="AH22">
        <f t="shared" si="21"/>
        <v>4.425644422246819</v>
      </c>
      <c r="AI22">
        <f t="shared" si="22"/>
        <v>197.98035961431185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53115.318130011656</v>
      </c>
      <c r="AO22">
        <f t="shared" si="26"/>
        <v>1250.1199999999999</v>
      </c>
      <c r="AP22">
        <f t="shared" si="27"/>
        <v>1053.8510999999996</v>
      </c>
      <c r="AQ22">
        <f t="shared" si="28"/>
        <v>0.84299995200460742</v>
      </c>
      <c r="AR22">
        <f t="shared" si="29"/>
        <v>0.16538990736889256</v>
      </c>
      <c r="AS22">
        <v>1690151829.0999999</v>
      </c>
      <c r="AT22">
        <v>400.00799999999998</v>
      </c>
      <c r="AU22">
        <v>417.20299999999997</v>
      </c>
      <c r="AV22">
        <v>20.763400000000001</v>
      </c>
      <c r="AW22">
        <v>19.124300000000002</v>
      </c>
      <c r="AX22">
        <v>407.15499999999997</v>
      </c>
      <c r="AY22">
        <v>22.2117</v>
      </c>
      <c r="AZ22">
        <v>600.12300000000005</v>
      </c>
      <c r="BA22">
        <v>100.367</v>
      </c>
      <c r="BB22">
        <v>0.100035</v>
      </c>
      <c r="BC22">
        <v>26.427499999999998</v>
      </c>
      <c r="BD22">
        <v>26.0442</v>
      </c>
      <c r="BE22">
        <v>999.9</v>
      </c>
      <c r="BF22">
        <v>0</v>
      </c>
      <c r="BG22">
        <v>0</v>
      </c>
      <c r="BH22">
        <v>9988.75</v>
      </c>
      <c r="BI22">
        <v>0</v>
      </c>
      <c r="BJ22">
        <v>1180.6500000000001</v>
      </c>
      <c r="BK22">
        <v>-17.195599999999999</v>
      </c>
      <c r="BL22">
        <v>408.48899999999998</v>
      </c>
      <c r="BM22">
        <v>425.33800000000002</v>
      </c>
      <c r="BN22">
        <v>1.63903</v>
      </c>
      <c r="BO22">
        <v>417.20299999999997</v>
      </c>
      <c r="BP22">
        <v>19.124300000000002</v>
      </c>
      <c r="BQ22">
        <v>2.0839599999999998</v>
      </c>
      <c r="BR22">
        <v>1.9194599999999999</v>
      </c>
      <c r="BS22">
        <v>18.097100000000001</v>
      </c>
      <c r="BT22">
        <v>16.795100000000001</v>
      </c>
      <c r="BU22">
        <v>1250.1199999999999</v>
      </c>
      <c r="BV22">
        <v>0.90000500000000005</v>
      </c>
      <c r="BW22">
        <v>9.9995299999999995E-2</v>
      </c>
      <c r="BX22">
        <v>0</v>
      </c>
      <c r="BY22">
        <v>2.3915000000000002</v>
      </c>
      <c r="BZ22">
        <v>0</v>
      </c>
      <c r="CA22">
        <v>17614.099999999999</v>
      </c>
      <c r="CB22">
        <v>10140.1</v>
      </c>
      <c r="CC22">
        <v>38.436999999999998</v>
      </c>
      <c r="CD22">
        <v>40.186999999999998</v>
      </c>
      <c r="CE22">
        <v>38.375</v>
      </c>
      <c r="CF22">
        <v>36.311999999999998</v>
      </c>
      <c r="CG22">
        <v>37.936999999999998</v>
      </c>
      <c r="CH22">
        <v>1125.1099999999999</v>
      </c>
      <c r="CI22">
        <v>125.01</v>
      </c>
      <c r="CJ22">
        <v>0</v>
      </c>
      <c r="CK22">
        <v>1690151846.5</v>
      </c>
      <c r="CL22">
        <v>0</v>
      </c>
      <c r="CM22">
        <v>1690151524.0999999</v>
      </c>
      <c r="CN22" t="s">
        <v>350</v>
      </c>
      <c r="CO22">
        <v>1690151524.0999999</v>
      </c>
      <c r="CP22">
        <v>1690151520.5999999</v>
      </c>
      <c r="CQ22">
        <v>27</v>
      </c>
      <c r="CR22">
        <v>-7.0000000000000001E-3</v>
      </c>
      <c r="CS22">
        <v>-1.9E-2</v>
      </c>
      <c r="CT22">
        <v>-7.2039999999999997</v>
      </c>
      <c r="CU22">
        <v>-1.448</v>
      </c>
      <c r="CV22">
        <v>418</v>
      </c>
      <c r="CW22">
        <v>19</v>
      </c>
      <c r="CX22">
        <v>0.15</v>
      </c>
      <c r="CY22">
        <v>7.0000000000000007E-2</v>
      </c>
      <c r="CZ22">
        <v>16.492983020764949</v>
      </c>
      <c r="DA22">
        <v>-3.1952674338027363E-2</v>
      </c>
      <c r="DB22">
        <v>2.8604529426619559E-2</v>
      </c>
      <c r="DC22">
        <v>1</v>
      </c>
      <c r="DD22">
        <v>417.19746341463423</v>
      </c>
      <c r="DE22">
        <v>-0.14324738676043189</v>
      </c>
      <c r="DF22">
        <v>3.4986476523932233E-2</v>
      </c>
      <c r="DG22">
        <v>-1</v>
      </c>
      <c r="DH22">
        <v>1250.0184999999999</v>
      </c>
      <c r="DI22">
        <v>0.14017912137029509</v>
      </c>
      <c r="DJ22">
        <v>7.2751288648361251E-2</v>
      </c>
      <c r="DK22">
        <v>1</v>
      </c>
      <c r="DL22">
        <v>2</v>
      </c>
      <c r="DM22">
        <v>2</v>
      </c>
      <c r="DN22" t="s">
        <v>351</v>
      </c>
      <c r="DO22">
        <v>3.2095799999999999</v>
      </c>
      <c r="DP22">
        <v>2.7397399999999998</v>
      </c>
      <c r="DQ22">
        <v>9.5080899999999996E-2</v>
      </c>
      <c r="DR22">
        <v>9.6393999999999994E-2</v>
      </c>
      <c r="DS22">
        <v>0.10896599999999999</v>
      </c>
      <c r="DT22">
        <v>9.6752199999999997E-2</v>
      </c>
      <c r="DU22">
        <v>27298.3</v>
      </c>
      <c r="DV22">
        <v>30651.4</v>
      </c>
      <c r="DW22">
        <v>28392.400000000001</v>
      </c>
      <c r="DX22">
        <v>32529.9</v>
      </c>
      <c r="DY22">
        <v>35153.800000000003</v>
      </c>
      <c r="DZ22">
        <v>39176.400000000001</v>
      </c>
      <c r="EA22">
        <v>41678.199999999997</v>
      </c>
      <c r="EB22">
        <v>46177.2</v>
      </c>
      <c r="EC22">
        <v>2.18668</v>
      </c>
      <c r="ED22">
        <v>1.7683500000000001</v>
      </c>
      <c r="EE22">
        <v>0.157744</v>
      </c>
      <c r="EF22">
        <v>0</v>
      </c>
      <c r="EG22">
        <v>23.454899999999999</v>
      </c>
      <c r="EH22">
        <v>999.9</v>
      </c>
      <c r="EI22">
        <v>47.3</v>
      </c>
      <c r="EJ22">
        <v>33</v>
      </c>
      <c r="EK22">
        <v>23.810199999999998</v>
      </c>
      <c r="EL22">
        <v>63.124699999999997</v>
      </c>
      <c r="EM22">
        <v>20.8293</v>
      </c>
      <c r="EN22">
        <v>1</v>
      </c>
      <c r="EO22">
        <v>-0.218801</v>
      </c>
      <c r="EP22">
        <v>-1.00237</v>
      </c>
      <c r="EQ22">
        <v>20.2332</v>
      </c>
      <c r="ER22">
        <v>5.2271700000000001</v>
      </c>
      <c r="ES22">
        <v>12.0099</v>
      </c>
      <c r="ET22">
        <v>4.9897499999999999</v>
      </c>
      <c r="EU22">
        <v>3.3050000000000002</v>
      </c>
      <c r="EV22">
        <v>8741</v>
      </c>
      <c r="EW22">
        <v>9999</v>
      </c>
      <c r="EX22">
        <v>555.9</v>
      </c>
      <c r="EY22">
        <v>94.3</v>
      </c>
      <c r="EZ22">
        <v>1.85287</v>
      </c>
      <c r="FA22">
        <v>1.86154</v>
      </c>
      <c r="FB22">
        <v>1.8608</v>
      </c>
      <c r="FC22">
        <v>1.85684</v>
      </c>
      <c r="FD22">
        <v>1.86111</v>
      </c>
      <c r="FE22">
        <v>1.8571599999999999</v>
      </c>
      <c r="FF22">
        <v>1.85945</v>
      </c>
      <c r="FG22">
        <v>1.8623400000000001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-7.1470000000000002</v>
      </c>
      <c r="FV22">
        <v>-1.4482999999999999</v>
      </c>
      <c r="FW22">
        <v>-5.6884646555404181</v>
      </c>
      <c r="FX22">
        <v>-4.0117494158234393E-3</v>
      </c>
      <c r="FY22">
        <v>1.087516141204025E-6</v>
      </c>
      <c r="FZ22">
        <v>-8.657206703991749E-11</v>
      </c>
      <c r="GA22">
        <v>-1.448366666666661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5.0999999999999996</v>
      </c>
      <c r="GJ22">
        <v>5.0999999999999996</v>
      </c>
      <c r="GK22">
        <v>1.0534699999999999</v>
      </c>
      <c r="GL22">
        <v>2.4157700000000002</v>
      </c>
      <c r="GM22">
        <v>1.5942400000000001</v>
      </c>
      <c r="GN22">
        <v>2.3059099999999999</v>
      </c>
      <c r="GO22">
        <v>1.40015</v>
      </c>
      <c r="GP22">
        <v>2.2766099999999998</v>
      </c>
      <c r="GQ22">
        <v>34.440800000000003</v>
      </c>
      <c r="GR22">
        <v>14.1233</v>
      </c>
      <c r="GS22">
        <v>18</v>
      </c>
      <c r="GT22">
        <v>625.82299999999998</v>
      </c>
      <c r="GU22">
        <v>383.8</v>
      </c>
      <c r="GV22">
        <v>26.991199999999999</v>
      </c>
      <c r="GW22">
        <v>24.352799999999998</v>
      </c>
      <c r="GX22">
        <v>29.998899999999999</v>
      </c>
      <c r="GY22">
        <v>24.299099999999999</v>
      </c>
      <c r="GZ22">
        <v>24.262799999999999</v>
      </c>
      <c r="HA22">
        <v>21.160599999999999</v>
      </c>
      <c r="HB22">
        <v>10</v>
      </c>
      <c r="HC22">
        <v>-30</v>
      </c>
      <c r="HD22">
        <v>27.0777</v>
      </c>
      <c r="HE22">
        <v>417.11700000000002</v>
      </c>
      <c r="HF22">
        <v>0</v>
      </c>
      <c r="HG22">
        <v>104.252</v>
      </c>
      <c r="HH22">
        <v>102.381</v>
      </c>
    </row>
    <row r="23" spans="1:216" x14ac:dyDescent="0.2">
      <c r="A23">
        <v>5</v>
      </c>
      <c r="B23">
        <v>1690151889.5999999</v>
      </c>
      <c r="C23">
        <v>242</v>
      </c>
      <c r="D23" t="s">
        <v>361</v>
      </c>
      <c r="E23" t="s">
        <v>362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1690151889.5999999</v>
      </c>
      <c r="M23">
        <f t="shared" si="0"/>
        <v>1.702507094748672E-3</v>
      </c>
      <c r="N23">
        <f t="shared" si="1"/>
        <v>1.702507094748672</v>
      </c>
      <c r="O23">
        <f t="shared" si="2"/>
        <v>16.019659538511789</v>
      </c>
      <c r="P23">
        <f t="shared" si="3"/>
        <v>400.036</v>
      </c>
      <c r="Q23">
        <f t="shared" si="4"/>
        <v>196.94504608160449</v>
      </c>
      <c r="R23">
        <f t="shared" si="5"/>
        <v>19.786877546179056</v>
      </c>
      <c r="S23">
        <f t="shared" si="6"/>
        <v>40.191228485044007</v>
      </c>
      <c r="T23">
        <f t="shared" si="7"/>
        <v>0.13301257601052122</v>
      </c>
      <c r="U23">
        <f t="shared" si="8"/>
        <v>2.9351364067004244</v>
      </c>
      <c r="V23">
        <f t="shared" si="9"/>
        <v>0.12975234163519678</v>
      </c>
      <c r="W23">
        <f t="shared" si="10"/>
        <v>8.1381476884219511E-2</v>
      </c>
      <c r="X23">
        <f t="shared" si="11"/>
        <v>165.40436400000002</v>
      </c>
      <c r="Y23">
        <f t="shared" si="12"/>
        <v>27.036191122028526</v>
      </c>
      <c r="Z23">
        <f t="shared" si="13"/>
        <v>25.967099999999999</v>
      </c>
      <c r="AA23">
        <f t="shared" si="14"/>
        <v>3.3676950100917944</v>
      </c>
      <c r="AB23">
        <f t="shared" si="15"/>
        <v>59.983643686730616</v>
      </c>
      <c r="AC23">
        <f t="shared" si="16"/>
        <v>2.0851945092834003</v>
      </c>
      <c r="AD23">
        <f t="shared" si="17"/>
        <v>3.4762718319905601</v>
      </c>
      <c r="AE23">
        <f t="shared" si="18"/>
        <v>1.2825005008083941</v>
      </c>
      <c r="AF23">
        <f t="shared" si="19"/>
        <v>-75.08056287841643</v>
      </c>
      <c r="AG23">
        <f t="shared" si="20"/>
        <v>85.006030530255813</v>
      </c>
      <c r="AH23">
        <f t="shared" si="21"/>
        <v>6.2025920915407715</v>
      </c>
      <c r="AI23">
        <f t="shared" si="22"/>
        <v>181.53242374338015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53134.63089360603</v>
      </c>
      <c r="AO23">
        <f t="shared" si="26"/>
        <v>1000.09</v>
      </c>
      <c r="AP23">
        <f t="shared" si="27"/>
        <v>843.07560000000001</v>
      </c>
      <c r="AQ23">
        <f t="shared" si="28"/>
        <v>0.84299973002429784</v>
      </c>
      <c r="AR23">
        <f t="shared" si="29"/>
        <v>0.16538947894689479</v>
      </c>
      <c r="AS23">
        <v>1690151889.5999999</v>
      </c>
      <c r="AT23">
        <v>400.036</v>
      </c>
      <c r="AU23">
        <v>416.73599999999999</v>
      </c>
      <c r="AV23">
        <v>20.7546</v>
      </c>
      <c r="AW23">
        <v>19.087499999999999</v>
      </c>
      <c r="AX23">
        <v>407.18299999999999</v>
      </c>
      <c r="AY23">
        <v>22.202999999999999</v>
      </c>
      <c r="AZ23">
        <v>600.02599999999995</v>
      </c>
      <c r="BA23">
        <v>100.369</v>
      </c>
      <c r="BB23">
        <v>0.10002900000000001</v>
      </c>
      <c r="BC23">
        <v>26.504300000000001</v>
      </c>
      <c r="BD23">
        <v>25.967099999999999</v>
      </c>
      <c r="BE23">
        <v>999.9</v>
      </c>
      <c r="BF23">
        <v>0</v>
      </c>
      <c r="BG23">
        <v>0</v>
      </c>
      <c r="BH23">
        <v>9995</v>
      </c>
      <c r="BI23">
        <v>0</v>
      </c>
      <c r="BJ23">
        <v>994.67200000000003</v>
      </c>
      <c r="BK23">
        <v>-16.700700000000001</v>
      </c>
      <c r="BL23">
        <v>408.51400000000001</v>
      </c>
      <c r="BM23">
        <v>424.846</v>
      </c>
      <c r="BN23">
        <v>1.66717</v>
      </c>
      <c r="BO23">
        <v>416.73599999999999</v>
      </c>
      <c r="BP23">
        <v>19.087499999999999</v>
      </c>
      <c r="BQ23">
        <v>2.0831200000000001</v>
      </c>
      <c r="BR23">
        <v>1.9157900000000001</v>
      </c>
      <c r="BS23">
        <v>18.090699999999998</v>
      </c>
      <c r="BT23">
        <v>16.765000000000001</v>
      </c>
      <c r="BU23">
        <v>1000.09</v>
      </c>
      <c r="BV23">
        <v>0.900007</v>
      </c>
      <c r="BW23">
        <v>9.9992999999999999E-2</v>
      </c>
      <c r="BX23">
        <v>0</v>
      </c>
      <c r="BY23">
        <v>2.2743000000000002</v>
      </c>
      <c r="BZ23">
        <v>0</v>
      </c>
      <c r="CA23">
        <v>15103.3</v>
      </c>
      <c r="CB23">
        <v>8112.08</v>
      </c>
      <c r="CC23">
        <v>38.125</v>
      </c>
      <c r="CD23">
        <v>40.125</v>
      </c>
      <c r="CE23">
        <v>38.625</v>
      </c>
      <c r="CF23">
        <v>36.061999999999998</v>
      </c>
      <c r="CG23">
        <v>37.625</v>
      </c>
      <c r="CH23">
        <v>900.09</v>
      </c>
      <c r="CI23">
        <v>100</v>
      </c>
      <c r="CJ23">
        <v>0</v>
      </c>
      <c r="CK23">
        <v>1690151907.0999999</v>
      </c>
      <c r="CL23">
        <v>0</v>
      </c>
      <c r="CM23">
        <v>1690151524.0999999</v>
      </c>
      <c r="CN23" t="s">
        <v>350</v>
      </c>
      <c r="CO23">
        <v>1690151524.0999999</v>
      </c>
      <c r="CP23">
        <v>1690151520.5999999</v>
      </c>
      <c r="CQ23">
        <v>27</v>
      </c>
      <c r="CR23">
        <v>-7.0000000000000001E-3</v>
      </c>
      <c r="CS23">
        <v>-1.9E-2</v>
      </c>
      <c r="CT23">
        <v>-7.2039999999999997</v>
      </c>
      <c r="CU23">
        <v>-1.448</v>
      </c>
      <c r="CV23">
        <v>418</v>
      </c>
      <c r="CW23">
        <v>19</v>
      </c>
      <c r="CX23">
        <v>0.15</v>
      </c>
      <c r="CY23">
        <v>7.0000000000000007E-2</v>
      </c>
      <c r="CZ23">
        <v>16.031021249243292</v>
      </c>
      <c r="DA23">
        <v>0.38169113510107922</v>
      </c>
      <c r="DB23">
        <v>4.8860279552963667E-2</v>
      </c>
      <c r="DC23">
        <v>1</v>
      </c>
      <c r="DD23">
        <v>416.7206250000001</v>
      </c>
      <c r="DE23">
        <v>0.20227767354478049</v>
      </c>
      <c r="DF23">
        <v>3.7168997497917133E-2</v>
      </c>
      <c r="DG23">
        <v>-1</v>
      </c>
      <c r="DH23">
        <v>1000.002025</v>
      </c>
      <c r="DI23">
        <v>0.29938320373702082</v>
      </c>
      <c r="DJ23">
        <v>8.850070268082437E-2</v>
      </c>
      <c r="DK23">
        <v>1</v>
      </c>
      <c r="DL23">
        <v>2</v>
      </c>
      <c r="DM23">
        <v>2</v>
      </c>
      <c r="DN23" t="s">
        <v>351</v>
      </c>
      <c r="DO23">
        <v>3.20933</v>
      </c>
      <c r="DP23">
        <v>2.7397800000000001</v>
      </c>
      <c r="DQ23">
        <v>9.5087000000000005E-2</v>
      </c>
      <c r="DR23">
        <v>9.6314200000000003E-2</v>
      </c>
      <c r="DS23">
        <v>0.10893700000000001</v>
      </c>
      <c r="DT23">
        <v>9.6621700000000005E-2</v>
      </c>
      <c r="DU23">
        <v>27297</v>
      </c>
      <c r="DV23">
        <v>30654.2</v>
      </c>
      <c r="DW23">
        <v>28391.3</v>
      </c>
      <c r="DX23">
        <v>32530.1</v>
      </c>
      <c r="DY23">
        <v>35154.1</v>
      </c>
      <c r="DZ23">
        <v>39181.1</v>
      </c>
      <c r="EA23">
        <v>41677.199999999997</v>
      </c>
      <c r="EB23">
        <v>46176</v>
      </c>
      <c r="EC23">
        <v>2.1867700000000001</v>
      </c>
      <c r="ED23">
        <v>1.7682500000000001</v>
      </c>
      <c r="EE23">
        <v>0.14560699999999999</v>
      </c>
      <c r="EF23">
        <v>0</v>
      </c>
      <c r="EG23">
        <v>23.577100000000002</v>
      </c>
      <c r="EH23">
        <v>999.9</v>
      </c>
      <c r="EI23">
        <v>47.3</v>
      </c>
      <c r="EJ23">
        <v>33</v>
      </c>
      <c r="EK23">
        <v>23.807099999999998</v>
      </c>
      <c r="EL23">
        <v>62.974699999999999</v>
      </c>
      <c r="EM23">
        <v>21.506399999999999</v>
      </c>
      <c r="EN23">
        <v>1</v>
      </c>
      <c r="EO23">
        <v>-0.21735499999999999</v>
      </c>
      <c r="EP23">
        <v>-2.5817999999999999</v>
      </c>
      <c r="EQ23">
        <v>20.218299999999999</v>
      </c>
      <c r="ER23">
        <v>5.2273199999999997</v>
      </c>
      <c r="ES23">
        <v>12.0099</v>
      </c>
      <c r="ET23">
        <v>4.9897499999999999</v>
      </c>
      <c r="EU23">
        <v>3.3050000000000002</v>
      </c>
      <c r="EV23">
        <v>8742.2999999999993</v>
      </c>
      <c r="EW23">
        <v>9999</v>
      </c>
      <c r="EX23">
        <v>555.9</v>
      </c>
      <c r="EY23">
        <v>94.3</v>
      </c>
      <c r="EZ23">
        <v>1.8528800000000001</v>
      </c>
      <c r="FA23">
        <v>1.8615600000000001</v>
      </c>
      <c r="FB23">
        <v>1.8608100000000001</v>
      </c>
      <c r="FC23">
        <v>1.85686</v>
      </c>
      <c r="FD23">
        <v>1.86111</v>
      </c>
      <c r="FE23">
        <v>1.8572299999999999</v>
      </c>
      <c r="FF23">
        <v>1.85947</v>
      </c>
      <c r="FG23">
        <v>1.8624099999999999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-7.1470000000000002</v>
      </c>
      <c r="FV23">
        <v>-1.4483999999999999</v>
      </c>
      <c r="FW23">
        <v>-5.6884646555404181</v>
      </c>
      <c r="FX23">
        <v>-4.0117494158234393E-3</v>
      </c>
      <c r="FY23">
        <v>1.087516141204025E-6</v>
      </c>
      <c r="FZ23">
        <v>-8.657206703991749E-11</v>
      </c>
      <c r="GA23">
        <v>-1.448366666666661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6.1</v>
      </c>
      <c r="GJ23">
        <v>6.2</v>
      </c>
      <c r="GK23">
        <v>1.0522499999999999</v>
      </c>
      <c r="GL23">
        <v>2.4108900000000002</v>
      </c>
      <c r="GM23">
        <v>1.5942400000000001</v>
      </c>
      <c r="GN23">
        <v>2.3059099999999999</v>
      </c>
      <c r="GO23">
        <v>1.39893</v>
      </c>
      <c r="GP23">
        <v>2.4096700000000002</v>
      </c>
      <c r="GQ23">
        <v>34.417999999999999</v>
      </c>
      <c r="GR23">
        <v>14.1233</v>
      </c>
      <c r="GS23">
        <v>18</v>
      </c>
      <c r="GT23">
        <v>625.90499999999997</v>
      </c>
      <c r="GU23">
        <v>383.72500000000002</v>
      </c>
      <c r="GV23">
        <v>28.0168</v>
      </c>
      <c r="GW23">
        <v>24.3691</v>
      </c>
      <c r="GX23">
        <v>30.0002</v>
      </c>
      <c r="GY23">
        <v>24.299700000000001</v>
      </c>
      <c r="GZ23">
        <v>24.260400000000001</v>
      </c>
      <c r="HA23">
        <v>21.1373</v>
      </c>
      <c r="HB23">
        <v>10</v>
      </c>
      <c r="HC23">
        <v>-30</v>
      </c>
      <c r="HD23">
        <v>28.032</v>
      </c>
      <c r="HE23">
        <v>416.61200000000002</v>
      </c>
      <c r="HF23">
        <v>0</v>
      </c>
      <c r="HG23">
        <v>104.249</v>
      </c>
      <c r="HH23">
        <v>102.38</v>
      </c>
    </row>
    <row r="24" spans="1:216" x14ac:dyDescent="0.2">
      <c r="A24">
        <v>6</v>
      </c>
      <c r="B24">
        <v>1690151950.0999999</v>
      </c>
      <c r="C24">
        <v>302.5</v>
      </c>
      <c r="D24" t="s">
        <v>363</v>
      </c>
      <c r="E24" t="s">
        <v>364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1690151950.0999999</v>
      </c>
      <c r="M24">
        <f t="shared" si="0"/>
        <v>1.6436484595496452E-3</v>
      </c>
      <c r="N24">
        <f t="shared" si="1"/>
        <v>1.6436484595496452</v>
      </c>
      <c r="O24">
        <f t="shared" si="2"/>
        <v>15.075247147657763</v>
      </c>
      <c r="P24">
        <f t="shared" si="3"/>
        <v>399.95299999999997</v>
      </c>
      <c r="Q24">
        <f t="shared" si="4"/>
        <v>198.46190919244049</v>
      </c>
      <c r="R24">
        <f t="shared" si="5"/>
        <v>19.938281015885615</v>
      </c>
      <c r="S24">
        <f t="shared" si="6"/>
        <v>40.180885791107002</v>
      </c>
      <c r="T24">
        <f t="shared" si="7"/>
        <v>0.12614192080354772</v>
      </c>
      <c r="U24">
        <f t="shared" si="8"/>
        <v>2.9303221565037099</v>
      </c>
      <c r="V24">
        <f t="shared" si="9"/>
        <v>0.12320108990107659</v>
      </c>
      <c r="W24">
        <f t="shared" si="10"/>
        <v>7.7259192737004989E-2</v>
      </c>
      <c r="X24">
        <f t="shared" si="11"/>
        <v>124.02970734880186</v>
      </c>
      <c r="Y24">
        <f t="shared" si="12"/>
        <v>27.007755823830127</v>
      </c>
      <c r="Z24">
        <f t="shared" si="13"/>
        <v>26.034199999999998</v>
      </c>
      <c r="AA24">
        <f t="shared" si="14"/>
        <v>3.3810930531793226</v>
      </c>
      <c r="AB24">
        <f t="shared" si="15"/>
        <v>59.055395923900988</v>
      </c>
      <c r="AC24">
        <f t="shared" si="16"/>
        <v>2.0771940568440002</v>
      </c>
      <c r="AD24">
        <f t="shared" si="17"/>
        <v>3.5173653894737757</v>
      </c>
      <c r="AE24">
        <f t="shared" si="18"/>
        <v>1.3038989963353225</v>
      </c>
      <c r="AF24">
        <f t="shared" si="19"/>
        <v>-72.484897066139354</v>
      </c>
      <c r="AG24">
        <f t="shared" si="20"/>
        <v>105.78309201671661</v>
      </c>
      <c r="AH24">
        <f t="shared" si="21"/>
        <v>7.7416426256084625</v>
      </c>
      <c r="AI24">
        <f t="shared" si="22"/>
        <v>165.06954492498758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52959.58660134823</v>
      </c>
      <c r="AO24">
        <f t="shared" si="26"/>
        <v>749.91600000000005</v>
      </c>
      <c r="AP24">
        <f t="shared" si="27"/>
        <v>632.17975800456065</v>
      </c>
      <c r="AQ24">
        <f t="shared" si="28"/>
        <v>0.84300076009121105</v>
      </c>
      <c r="AR24">
        <f t="shared" si="29"/>
        <v>0.16539146697603713</v>
      </c>
      <c r="AS24">
        <v>1690151950.0999999</v>
      </c>
      <c r="AT24">
        <v>399.95299999999997</v>
      </c>
      <c r="AU24">
        <v>415.685</v>
      </c>
      <c r="AV24">
        <v>20.675999999999998</v>
      </c>
      <c r="AW24">
        <v>19.066400000000002</v>
      </c>
      <c r="AX24">
        <v>407.101</v>
      </c>
      <c r="AY24">
        <v>22.124400000000001</v>
      </c>
      <c r="AZ24">
        <v>600.024</v>
      </c>
      <c r="BA24">
        <v>100.364</v>
      </c>
      <c r="BB24">
        <v>0.100019</v>
      </c>
      <c r="BC24">
        <v>26.703800000000001</v>
      </c>
      <c r="BD24">
        <v>26.034199999999998</v>
      </c>
      <c r="BE24">
        <v>999.9</v>
      </c>
      <c r="BF24">
        <v>0</v>
      </c>
      <c r="BG24">
        <v>0</v>
      </c>
      <c r="BH24">
        <v>9968.1200000000008</v>
      </c>
      <c r="BI24">
        <v>0</v>
      </c>
      <c r="BJ24">
        <v>1024.08</v>
      </c>
      <c r="BK24">
        <v>-15.731400000000001</v>
      </c>
      <c r="BL24">
        <v>408.39699999999999</v>
      </c>
      <c r="BM24">
        <v>423.76400000000001</v>
      </c>
      <c r="BN24">
        <v>1.60964</v>
      </c>
      <c r="BO24">
        <v>415.685</v>
      </c>
      <c r="BP24">
        <v>19.066400000000002</v>
      </c>
      <c r="BQ24">
        <v>2.0751400000000002</v>
      </c>
      <c r="BR24">
        <v>1.9135899999999999</v>
      </c>
      <c r="BS24">
        <v>18.029599999999999</v>
      </c>
      <c r="BT24">
        <v>16.7469</v>
      </c>
      <c r="BU24">
        <v>749.91600000000005</v>
      </c>
      <c r="BV24">
        <v>0.89997400000000005</v>
      </c>
      <c r="BW24">
        <v>0.100026</v>
      </c>
      <c r="BX24">
        <v>0</v>
      </c>
      <c r="BY24">
        <v>2.4342999999999999</v>
      </c>
      <c r="BZ24">
        <v>0</v>
      </c>
      <c r="CA24">
        <v>13619.5</v>
      </c>
      <c r="CB24">
        <v>6082.75</v>
      </c>
      <c r="CC24">
        <v>37.811999999999998</v>
      </c>
      <c r="CD24">
        <v>40.375</v>
      </c>
      <c r="CE24">
        <v>38.25</v>
      </c>
      <c r="CF24">
        <v>36.625</v>
      </c>
      <c r="CG24">
        <v>37.686999999999998</v>
      </c>
      <c r="CH24">
        <v>674.9</v>
      </c>
      <c r="CI24">
        <v>75.010000000000005</v>
      </c>
      <c r="CJ24">
        <v>0</v>
      </c>
      <c r="CK24">
        <v>1690151967.7</v>
      </c>
      <c r="CL24">
        <v>0</v>
      </c>
      <c r="CM24">
        <v>1690151524.0999999</v>
      </c>
      <c r="CN24" t="s">
        <v>350</v>
      </c>
      <c r="CO24">
        <v>1690151524.0999999</v>
      </c>
      <c r="CP24">
        <v>1690151520.5999999</v>
      </c>
      <c r="CQ24">
        <v>27</v>
      </c>
      <c r="CR24">
        <v>-7.0000000000000001E-3</v>
      </c>
      <c r="CS24">
        <v>-1.9E-2</v>
      </c>
      <c r="CT24">
        <v>-7.2039999999999997</v>
      </c>
      <c r="CU24">
        <v>-1.448</v>
      </c>
      <c r="CV24">
        <v>418</v>
      </c>
      <c r="CW24">
        <v>19</v>
      </c>
      <c r="CX24">
        <v>0.15</v>
      </c>
      <c r="CY24">
        <v>7.0000000000000007E-2</v>
      </c>
      <c r="CZ24">
        <v>14.96572710672798</v>
      </c>
      <c r="DA24">
        <v>0.1062083656907887</v>
      </c>
      <c r="DB24">
        <v>5.526573012642489E-2</v>
      </c>
      <c r="DC24">
        <v>1</v>
      </c>
      <c r="DD24">
        <v>415.70397560975613</v>
      </c>
      <c r="DE24">
        <v>-0.29609059233508928</v>
      </c>
      <c r="DF24">
        <v>4.5069316697227482E-2</v>
      </c>
      <c r="DG24">
        <v>-1</v>
      </c>
      <c r="DH24">
        <v>749.97387804878053</v>
      </c>
      <c r="DI24">
        <v>-0.19184463286198669</v>
      </c>
      <c r="DJ24">
        <v>8.9605148785512748E-2</v>
      </c>
      <c r="DK24">
        <v>1</v>
      </c>
      <c r="DL24">
        <v>2</v>
      </c>
      <c r="DM24">
        <v>2</v>
      </c>
      <c r="DN24" t="s">
        <v>351</v>
      </c>
      <c r="DO24">
        <v>3.2092900000000002</v>
      </c>
      <c r="DP24">
        <v>2.7395399999999999</v>
      </c>
      <c r="DQ24">
        <v>9.5065499999999997E-2</v>
      </c>
      <c r="DR24">
        <v>9.6124500000000002E-2</v>
      </c>
      <c r="DS24">
        <v>0.108657</v>
      </c>
      <c r="DT24">
        <v>9.6540200000000007E-2</v>
      </c>
      <c r="DU24">
        <v>27297.7</v>
      </c>
      <c r="DV24">
        <v>30660.799999999999</v>
      </c>
      <c r="DW24">
        <v>28391.4</v>
      </c>
      <c r="DX24">
        <v>32530.3</v>
      </c>
      <c r="DY24">
        <v>35165.5</v>
      </c>
      <c r="DZ24">
        <v>39184.5</v>
      </c>
      <c r="EA24">
        <v>41677.199999999997</v>
      </c>
      <c r="EB24">
        <v>46175.9</v>
      </c>
      <c r="EC24">
        <v>2.18642</v>
      </c>
      <c r="ED24">
        <v>1.76823</v>
      </c>
      <c r="EE24">
        <v>0.138685</v>
      </c>
      <c r="EF24">
        <v>0</v>
      </c>
      <c r="EG24">
        <v>23.758299999999998</v>
      </c>
      <c r="EH24">
        <v>999.9</v>
      </c>
      <c r="EI24">
        <v>47.4</v>
      </c>
      <c r="EJ24">
        <v>32.9</v>
      </c>
      <c r="EK24">
        <v>23.7255</v>
      </c>
      <c r="EL24">
        <v>62.964700000000001</v>
      </c>
      <c r="EM24">
        <v>21.177900000000001</v>
      </c>
      <c r="EN24">
        <v>1</v>
      </c>
      <c r="EO24">
        <v>-0.21621199999999999</v>
      </c>
      <c r="EP24">
        <v>-1.4830399999999999</v>
      </c>
      <c r="EQ24">
        <v>20.234000000000002</v>
      </c>
      <c r="ER24">
        <v>5.2274700000000003</v>
      </c>
      <c r="ES24">
        <v>12.0099</v>
      </c>
      <c r="ET24">
        <v>4.9896500000000001</v>
      </c>
      <c r="EU24">
        <v>3.3050000000000002</v>
      </c>
      <c r="EV24">
        <v>8743.7000000000007</v>
      </c>
      <c r="EW24">
        <v>9999</v>
      </c>
      <c r="EX24">
        <v>555.9</v>
      </c>
      <c r="EY24">
        <v>94.3</v>
      </c>
      <c r="EZ24">
        <v>1.8528899999999999</v>
      </c>
      <c r="FA24">
        <v>1.8615699999999999</v>
      </c>
      <c r="FB24">
        <v>1.8608100000000001</v>
      </c>
      <c r="FC24">
        <v>1.8568800000000001</v>
      </c>
      <c r="FD24">
        <v>1.8611200000000001</v>
      </c>
      <c r="FE24">
        <v>1.85728</v>
      </c>
      <c r="FF24">
        <v>1.85951</v>
      </c>
      <c r="FG24">
        <v>1.86243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-7.1479999999999997</v>
      </c>
      <c r="FV24">
        <v>-1.4483999999999999</v>
      </c>
      <c r="FW24">
        <v>-5.6884646555404181</v>
      </c>
      <c r="FX24">
        <v>-4.0117494158234393E-3</v>
      </c>
      <c r="FY24">
        <v>1.087516141204025E-6</v>
      </c>
      <c r="FZ24">
        <v>-8.657206703991749E-11</v>
      </c>
      <c r="GA24">
        <v>-1.448366666666661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7.1</v>
      </c>
      <c r="GJ24">
        <v>7.2</v>
      </c>
      <c r="GK24">
        <v>1.0510299999999999</v>
      </c>
      <c r="GL24">
        <v>2.4121100000000002</v>
      </c>
      <c r="GM24">
        <v>1.5942400000000001</v>
      </c>
      <c r="GN24">
        <v>2.3059099999999999</v>
      </c>
      <c r="GO24">
        <v>1.40015</v>
      </c>
      <c r="GP24">
        <v>2.36206</v>
      </c>
      <c r="GQ24">
        <v>34.372500000000002</v>
      </c>
      <c r="GR24">
        <v>14.132</v>
      </c>
      <c r="GS24">
        <v>18</v>
      </c>
      <c r="GT24">
        <v>625.72900000000004</v>
      </c>
      <c r="GU24">
        <v>383.75599999999997</v>
      </c>
      <c r="GV24">
        <v>27.608799999999999</v>
      </c>
      <c r="GW24">
        <v>24.391999999999999</v>
      </c>
      <c r="GX24">
        <v>30.0001</v>
      </c>
      <c r="GY24">
        <v>24.307300000000001</v>
      </c>
      <c r="GZ24">
        <v>24.2666</v>
      </c>
      <c r="HA24">
        <v>21.095500000000001</v>
      </c>
      <c r="HB24">
        <v>10</v>
      </c>
      <c r="HC24">
        <v>-30</v>
      </c>
      <c r="HD24">
        <v>27.654299999999999</v>
      </c>
      <c r="HE24">
        <v>415.803</v>
      </c>
      <c r="HF24">
        <v>0</v>
      </c>
      <c r="HG24">
        <v>104.249</v>
      </c>
      <c r="HH24">
        <v>102.38</v>
      </c>
    </row>
    <row r="25" spans="1:216" x14ac:dyDescent="0.2">
      <c r="A25">
        <v>7</v>
      </c>
      <c r="B25">
        <v>1690152010.5999999</v>
      </c>
      <c r="C25">
        <v>363</v>
      </c>
      <c r="D25" t="s">
        <v>365</v>
      </c>
      <c r="E25" t="s">
        <v>366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1690152010.5999999</v>
      </c>
      <c r="M25">
        <f t="shared" si="0"/>
        <v>1.6381683783310858E-3</v>
      </c>
      <c r="N25">
        <f t="shared" si="1"/>
        <v>1.6381683783310859</v>
      </c>
      <c r="O25">
        <f t="shared" si="2"/>
        <v>14.094725544128153</v>
      </c>
      <c r="P25">
        <f t="shared" si="3"/>
        <v>400.02300000000002</v>
      </c>
      <c r="Q25">
        <f t="shared" si="4"/>
        <v>211.9901384142515</v>
      </c>
      <c r="R25">
        <f t="shared" si="5"/>
        <v>21.297676171744527</v>
      </c>
      <c r="S25">
        <f t="shared" si="6"/>
        <v>40.18847470443</v>
      </c>
      <c r="T25">
        <f t="shared" si="7"/>
        <v>0.12675188274518775</v>
      </c>
      <c r="U25">
        <f t="shared" si="8"/>
        <v>2.9294594399856213</v>
      </c>
      <c r="V25">
        <f t="shared" si="9"/>
        <v>0.12378205047306308</v>
      </c>
      <c r="W25">
        <f t="shared" si="10"/>
        <v>7.7624813589876884E-2</v>
      </c>
      <c r="X25">
        <f t="shared" si="11"/>
        <v>99.230700512605623</v>
      </c>
      <c r="Y25">
        <f t="shared" si="12"/>
        <v>26.882084664184962</v>
      </c>
      <c r="Z25">
        <f t="shared" si="13"/>
        <v>25.970099999999999</v>
      </c>
      <c r="AA25">
        <f t="shared" si="14"/>
        <v>3.3682930366427835</v>
      </c>
      <c r="AB25">
        <f t="shared" si="15"/>
        <v>58.918819062583616</v>
      </c>
      <c r="AC25">
        <f t="shared" si="16"/>
        <v>2.0747212284509997</v>
      </c>
      <c r="AD25">
        <f t="shared" si="17"/>
        <v>3.5213218144227043</v>
      </c>
      <c r="AE25">
        <f t="shared" si="18"/>
        <v>1.2935718081917837</v>
      </c>
      <c r="AF25">
        <f t="shared" si="19"/>
        <v>-72.243225484400881</v>
      </c>
      <c r="AG25">
        <f t="shared" si="20"/>
        <v>118.89197544489851</v>
      </c>
      <c r="AH25">
        <f t="shared" si="21"/>
        <v>8.7016077492135384</v>
      </c>
      <c r="AI25">
        <f t="shared" si="22"/>
        <v>154.58105822231678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52931.239725386891</v>
      </c>
      <c r="AO25">
        <f t="shared" si="26"/>
        <v>599.97900000000004</v>
      </c>
      <c r="AP25">
        <f t="shared" si="27"/>
        <v>505.78238700135012</v>
      </c>
      <c r="AQ25">
        <f t="shared" si="28"/>
        <v>0.84300015000750039</v>
      </c>
      <c r="AR25">
        <f t="shared" si="29"/>
        <v>0.16539028951447571</v>
      </c>
      <c r="AS25">
        <v>1690152010.5999999</v>
      </c>
      <c r="AT25">
        <v>400.02300000000002</v>
      </c>
      <c r="AU25">
        <v>414.76900000000001</v>
      </c>
      <c r="AV25">
        <v>20.6511</v>
      </c>
      <c r="AW25">
        <v>19.0472</v>
      </c>
      <c r="AX25">
        <v>407.17</v>
      </c>
      <c r="AY25">
        <v>22.099499999999999</v>
      </c>
      <c r="AZ25">
        <v>600.16399999999999</v>
      </c>
      <c r="BA25">
        <v>100.36499999999999</v>
      </c>
      <c r="BB25">
        <v>0.10041</v>
      </c>
      <c r="BC25">
        <v>26.722899999999999</v>
      </c>
      <c r="BD25">
        <v>25.970099999999999</v>
      </c>
      <c r="BE25">
        <v>999.9</v>
      </c>
      <c r="BF25">
        <v>0</v>
      </c>
      <c r="BG25">
        <v>0</v>
      </c>
      <c r="BH25">
        <v>9963.1200000000008</v>
      </c>
      <c r="BI25">
        <v>0</v>
      </c>
      <c r="BJ25">
        <v>1076.69</v>
      </c>
      <c r="BK25">
        <v>-14.7468</v>
      </c>
      <c r="BL25">
        <v>408.45800000000003</v>
      </c>
      <c r="BM25">
        <v>422.82299999999998</v>
      </c>
      <c r="BN25">
        <v>1.6038600000000001</v>
      </c>
      <c r="BO25">
        <v>414.76900000000001</v>
      </c>
      <c r="BP25">
        <v>19.0472</v>
      </c>
      <c r="BQ25">
        <v>2.0726399999999998</v>
      </c>
      <c r="BR25">
        <v>1.91167</v>
      </c>
      <c r="BS25">
        <v>18.010400000000001</v>
      </c>
      <c r="BT25">
        <v>16.731100000000001</v>
      </c>
      <c r="BU25">
        <v>599.97900000000004</v>
      </c>
      <c r="BV25">
        <v>0.89998900000000004</v>
      </c>
      <c r="BW25">
        <v>0.100011</v>
      </c>
      <c r="BX25">
        <v>0</v>
      </c>
      <c r="BY25">
        <v>2.5674000000000001</v>
      </c>
      <c r="BZ25">
        <v>0</v>
      </c>
      <c r="CA25">
        <v>12711.8</v>
      </c>
      <c r="CB25">
        <v>4866.6000000000004</v>
      </c>
      <c r="CC25">
        <v>37.436999999999998</v>
      </c>
      <c r="CD25">
        <v>40.5</v>
      </c>
      <c r="CE25">
        <v>38.25</v>
      </c>
      <c r="CF25">
        <v>36.811999999999998</v>
      </c>
      <c r="CG25">
        <v>37.5</v>
      </c>
      <c r="CH25">
        <v>539.97</v>
      </c>
      <c r="CI25">
        <v>60</v>
      </c>
      <c r="CJ25">
        <v>0</v>
      </c>
      <c r="CK25">
        <v>1690152028.3</v>
      </c>
      <c r="CL25">
        <v>0</v>
      </c>
      <c r="CM25">
        <v>1690151524.0999999</v>
      </c>
      <c r="CN25" t="s">
        <v>350</v>
      </c>
      <c r="CO25">
        <v>1690151524.0999999</v>
      </c>
      <c r="CP25">
        <v>1690151520.5999999</v>
      </c>
      <c r="CQ25">
        <v>27</v>
      </c>
      <c r="CR25">
        <v>-7.0000000000000001E-3</v>
      </c>
      <c r="CS25">
        <v>-1.9E-2</v>
      </c>
      <c r="CT25">
        <v>-7.2039999999999997</v>
      </c>
      <c r="CU25">
        <v>-1.448</v>
      </c>
      <c r="CV25">
        <v>418</v>
      </c>
      <c r="CW25">
        <v>19</v>
      </c>
      <c r="CX25">
        <v>0.15</v>
      </c>
      <c r="CY25">
        <v>7.0000000000000007E-2</v>
      </c>
      <c r="CZ25">
        <v>14.06500823747316</v>
      </c>
      <c r="DA25">
        <v>0.31390194267573268</v>
      </c>
      <c r="DB25">
        <v>4.6745746775659007E-2</v>
      </c>
      <c r="DC25">
        <v>1</v>
      </c>
      <c r="DD25">
        <v>414.77685365853648</v>
      </c>
      <c r="DE25">
        <v>-3.6794425084679069E-3</v>
      </c>
      <c r="DF25">
        <v>1.508118028571695E-2</v>
      </c>
      <c r="DG25">
        <v>-1</v>
      </c>
      <c r="DH25">
        <v>600.00517500000001</v>
      </c>
      <c r="DI25">
        <v>-7.7652598403415998E-2</v>
      </c>
      <c r="DJ25">
        <v>1.7208845835782551E-2</v>
      </c>
      <c r="DK25">
        <v>1</v>
      </c>
      <c r="DL25">
        <v>2</v>
      </c>
      <c r="DM25">
        <v>2</v>
      </c>
      <c r="DN25" t="s">
        <v>351</v>
      </c>
      <c r="DO25">
        <v>3.2095500000000001</v>
      </c>
      <c r="DP25">
        <v>2.7399</v>
      </c>
      <c r="DQ25">
        <v>9.5072299999999998E-2</v>
      </c>
      <c r="DR25">
        <v>9.5959500000000003E-2</v>
      </c>
      <c r="DS25">
        <v>0.10856399999999999</v>
      </c>
      <c r="DT25">
        <v>9.6466700000000002E-2</v>
      </c>
      <c r="DU25">
        <v>27295.4</v>
      </c>
      <c r="DV25">
        <v>30664.2</v>
      </c>
      <c r="DW25">
        <v>28389.4</v>
      </c>
      <c r="DX25">
        <v>32528.2</v>
      </c>
      <c r="DY25">
        <v>35166.800000000003</v>
      </c>
      <c r="DZ25">
        <v>39183.9</v>
      </c>
      <c r="EA25">
        <v>41674.199999999997</v>
      </c>
      <c r="EB25">
        <v>46171.5</v>
      </c>
      <c r="EC25">
        <v>2.1860499999999998</v>
      </c>
      <c r="ED25">
        <v>1.7679</v>
      </c>
      <c r="EE25">
        <v>0.12320299999999999</v>
      </c>
      <c r="EF25">
        <v>0</v>
      </c>
      <c r="EG25">
        <v>23.948499999999999</v>
      </c>
      <c r="EH25">
        <v>999.9</v>
      </c>
      <c r="EI25">
        <v>47.4</v>
      </c>
      <c r="EJ25">
        <v>32.9</v>
      </c>
      <c r="EK25">
        <v>23.726500000000001</v>
      </c>
      <c r="EL25">
        <v>63.264699999999998</v>
      </c>
      <c r="EM25">
        <v>20.921500000000002</v>
      </c>
      <c r="EN25">
        <v>1</v>
      </c>
      <c r="EO25">
        <v>-0.21343799999999999</v>
      </c>
      <c r="EP25">
        <v>-2.0599699999999999</v>
      </c>
      <c r="EQ25">
        <v>20.2287</v>
      </c>
      <c r="ER25">
        <v>5.2270200000000004</v>
      </c>
      <c r="ES25">
        <v>12.0099</v>
      </c>
      <c r="ET25">
        <v>4.9897999999999998</v>
      </c>
      <c r="EU25">
        <v>3.3050000000000002</v>
      </c>
      <c r="EV25">
        <v>8744.7999999999993</v>
      </c>
      <c r="EW25">
        <v>9999</v>
      </c>
      <c r="EX25">
        <v>555.9</v>
      </c>
      <c r="EY25">
        <v>94.4</v>
      </c>
      <c r="EZ25">
        <v>1.85287</v>
      </c>
      <c r="FA25">
        <v>1.8615699999999999</v>
      </c>
      <c r="FB25">
        <v>1.8608199999999999</v>
      </c>
      <c r="FC25">
        <v>1.85686</v>
      </c>
      <c r="FD25">
        <v>1.86111</v>
      </c>
      <c r="FE25">
        <v>1.85724</v>
      </c>
      <c r="FF25">
        <v>1.85951</v>
      </c>
      <c r="FG25">
        <v>1.8624000000000001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-7.1470000000000002</v>
      </c>
      <c r="FV25">
        <v>-1.4483999999999999</v>
      </c>
      <c r="FW25">
        <v>-5.6884646555404181</v>
      </c>
      <c r="FX25">
        <v>-4.0117494158234393E-3</v>
      </c>
      <c r="FY25">
        <v>1.087516141204025E-6</v>
      </c>
      <c r="FZ25">
        <v>-8.657206703991749E-11</v>
      </c>
      <c r="GA25">
        <v>-1.448366666666661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8.1</v>
      </c>
      <c r="GJ25">
        <v>8.1999999999999993</v>
      </c>
      <c r="GK25">
        <v>1.0485800000000001</v>
      </c>
      <c r="GL25">
        <v>2.4133300000000002</v>
      </c>
      <c r="GM25">
        <v>1.5942400000000001</v>
      </c>
      <c r="GN25">
        <v>2.3059099999999999</v>
      </c>
      <c r="GO25">
        <v>1.40015</v>
      </c>
      <c r="GP25">
        <v>2.34741</v>
      </c>
      <c r="GQ25">
        <v>34.372500000000002</v>
      </c>
      <c r="GR25">
        <v>14.1233</v>
      </c>
      <c r="GS25">
        <v>18</v>
      </c>
      <c r="GT25">
        <v>625.71100000000001</v>
      </c>
      <c r="GU25">
        <v>383.72399999999999</v>
      </c>
      <c r="GV25">
        <v>27.825900000000001</v>
      </c>
      <c r="GW25">
        <v>24.4329</v>
      </c>
      <c r="GX25">
        <v>30.000399999999999</v>
      </c>
      <c r="GY25">
        <v>24.329899999999999</v>
      </c>
      <c r="GZ25">
        <v>24.286899999999999</v>
      </c>
      <c r="HA25">
        <v>21.0534</v>
      </c>
      <c r="HB25">
        <v>10</v>
      </c>
      <c r="HC25">
        <v>-30</v>
      </c>
      <c r="HD25">
        <v>27.830200000000001</v>
      </c>
      <c r="HE25">
        <v>414.654</v>
      </c>
      <c r="HF25">
        <v>0</v>
      </c>
      <c r="HG25">
        <v>104.241</v>
      </c>
      <c r="HH25">
        <v>102.372</v>
      </c>
    </row>
    <row r="26" spans="1:216" x14ac:dyDescent="0.2">
      <c r="A26">
        <v>8</v>
      </c>
      <c r="B26">
        <v>1690152071.0999999</v>
      </c>
      <c r="C26">
        <v>423.5</v>
      </c>
      <c r="D26" t="s">
        <v>367</v>
      </c>
      <c r="E26" t="s">
        <v>368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1690152071.0999999</v>
      </c>
      <c r="M26">
        <f t="shared" si="0"/>
        <v>1.6128019228769711E-3</v>
      </c>
      <c r="N26">
        <f t="shared" si="1"/>
        <v>1.612801922876971</v>
      </c>
      <c r="O26">
        <f t="shared" si="2"/>
        <v>13.137344340752476</v>
      </c>
      <c r="P26">
        <f t="shared" si="3"/>
        <v>399.98099999999999</v>
      </c>
      <c r="Q26">
        <f t="shared" si="4"/>
        <v>222.07375252385384</v>
      </c>
      <c r="R26">
        <f t="shared" si="5"/>
        <v>22.309736817504966</v>
      </c>
      <c r="S26">
        <f t="shared" si="6"/>
        <v>40.182465242235004</v>
      </c>
      <c r="T26">
        <f t="shared" si="7"/>
        <v>0.12514585801133971</v>
      </c>
      <c r="U26">
        <f t="shared" si="8"/>
        <v>2.9344482471803204</v>
      </c>
      <c r="V26">
        <f t="shared" si="9"/>
        <v>0.12225468281373623</v>
      </c>
      <c r="W26">
        <f t="shared" si="10"/>
        <v>7.6663374228662651E-2</v>
      </c>
      <c r="X26">
        <f t="shared" si="11"/>
        <v>82.71701322324148</v>
      </c>
      <c r="Y26">
        <f t="shared" si="12"/>
        <v>26.766470494445151</v>
      </c>
      <c r="Z26">
        <f t="shared" si="13"/>
        <v>25.923100000000002</v>
      </c>
      <c r="AA26">
        <f t="shared" si="14"/>
        <v>3.358934602291817</v>
      </c>
      <c r="AB26">
        <f t="shared" si="15"/>
        <v>58.85448566031566</v>
      </c>
      <c r="AC26">
        <f t="shared" si="16"/>
        <v>2.0694450305325001</v>
      </c>
      <c r="AD26">
        <f t="shared" si="17"/>
        <v>3.5162061265414866</v>
      </c>
      <c r="AE26">
        <f t="shared" si="18"/>
        <v>1.2894895717593169</v>
      </c>
      <c r="AF26">
        <f t="shared" si="19"/>
        <v>-71.124564798874431</v>
      </c>
      <c r="AG26">
        <f t="shared" si="20"/>
        <v>122.62234997142865</v>
      </c>
      <c r="AH26">
        <f t="shared" si="21"/>
        <v>8.9561555217015592</v>
      </c>
      <c r="AI26">
        <f t="shared" si="22"/>
        <v>143.17095391749726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53080.121692926317</v>
      </c>
      <c r="AO26">
        <f t="shared" si="26"/>
        <v>500.13799999999998</v>
      </c>
      <c r="AP26">
        <f t="shared" si="27"/>
        <v>421.61591400167947</v>
      </c>
      <c r="AQ26">
        <f t="shared" si="28"/>
        <v>0.8429991602351341</v>
      </c>
      <c r="AR26">
        <f t="shared" si="29"/>
        <v>0.16538837925380892</v>
      </c>
      <c r="AS26">
        <v>1690152071.0999999</v>
      </c>
      <c r="AT26">
        <v>399.98099999999999</v>
      </c>
      <c r="AU26">
        <v>413.76100000000002</v>
      </c>
      <c r="AV26">
        <v>20.599499999999999</v>
      </c>
      <c r="AW26">
        <v>19.020199999999999</v>
      </c>
      <c r="AX26">
        <v>407.12900000000002</v>
      </c>
      <c r="AY26">
        <v>22.047799999999999</v>
      </c>
      <c r="AZ26">
        <v>600.10599999999999</v>
      </c>
      <c r="BA26">
        <v>100.361</v>
      </c>
      <c r="BB26">
        <v>9.9934999999999996E-2</v>
      </c>
      <c r="BC26">
        <v>26.6982</v>
      </c>
      <c r="BD26">
        <v>25.923100000000002</v>
      </c>
      <c r="BE26">
        <v>999.9</v>
      </c>
      <c r="BF26">
        <v>0</v>
      </c>
      <c r="BG26">
        <v>0</v>
      </c>
      <c r="BH26">
        <v>9991.8799999999992</v>
      </c>
      <c r="BI26">
        <v>0</v>
      </c>
      <c r="BJ26">
        <v>1067.69</v>
      </c>
      <c r="BK26">
        <v>-13.7797</v>
      </c>
      <c r="BL26">
        <v>408.39400000000001</v>
      </c>
      <c r="BM26">
        <v>421.78300000000002</v>
      </c>
      <c r="BN26">
        <v>1.57927</v>
      </c>
      <c r="BO26">
        <v>413.76100000000002</v>
      </c>
      <c r="BP26">
        <v>19.020199999999999</v>
      </c>
      <c r="BQ26">
        <v>2.06738</v>
      </c>
      <c r="BR26">
        <v>1.9088799999999999</v>
      </c>
      <c r="BS26">
        <v>17.97</v>
      </c>
      <c r="BT26">
        <v>16.708100000000002</v>
      </c>
      <c r="BU26">
        <v>500.13799999999998</v>
      </c>
      <c r="BV26">
        <v>0.90002599999999999</v>
      </c>
      <c r="BW26">
        <v>9.9974099999999996E-2</v>
      </c>
      <c r="BX26">
        <v>0</v>
      </c>
      <c r="BY26">
        <v>2.6486999999999998</v>
      </c>
      <c r="BZ26">
        <v>0</v>
      </c>
      <c r="CA26">
        <v>12019.7</v>
      </c>
      <c r="CB26">
        <v>4056.8</v>
      </c>
      <c r="CC26">
        <v>36.811999999999998</v>
      </c>
      <c r="CD26">
        <v>40.5</v>
      </c>
      <c r="CE26">
        <v>37.625</v>
      </c>
      <c r="CF26">
        <v>37.125</v>
      </c>
      <c r="CG26">
        <v>37.25</v>
      </c>
      <c r="CH26">
        <v>450.14</v>
      </c>
      <c r="CI26">
        <v>50</v>
      </c>
      <c r="CJ26">
        <v>0</v>
      </c>
      <c r="CK26">
        <v>1690152088.9000001</v>
      </c>
      <c r="CL26">
        <v>0</v>
      </c>
      <c r="CM26">
        <v>1690151524.0999999</v>
      </c>
      <c r="CN26" t="s">
        <v>350</v>
      </c>
      <c r="CO26">
        <v>1690151524.0999999</v>
      </c>
      <c r="CP26">
        <v>1690151520.5999999</v>
      </c>
      <c r="CQ26">
        <v>27</v>
      </c>
      <c r="CR26">
        <v>-7.0000000000000001E-3</v>
      </c>
      <c r="CS26">
        <v>-1.9E-2</v>
      </c>
      <c r="CT26">
        <v>-7.2039999999999997</v>
      </c>
      <c r="CU26">
        <v>-1.448</v>
      </c>
      <c r="CV26">
        <v>418</v>
      </c>
      <c r="CW26">
        <v>19</v>
      </c>
      <c r="CX26">
        <v>0.15</v>
      </c>
      <c r="CY26">
        <v>7.0000000000000007E-2</v>
      </c>
      <c r="CZ26">
        <v>13.062229403398771</v>
      </c>
      <c r="DA26">
        <v>0.28337652113667572</v>
      </c>
      <c r="DB26">
        <v>4.0496456521908759E-2</v>
      </c>
      <c r="DC26">
        <v>1</v>
      </c>
      <c r="DD26">
        <v>413.7672195121952</v>
      </c>
      <c r="DE26">
        <v>-5.4125435539544173E-2</v>
      </c>
      <c r="DF26">
        <v>3.2659747878226127E-2</v>
      </c>
      <c r="DG26">
        <v>-1</v>
      </c>
      <c r="DH26">
        <v>500.00343902439022</v>
      </c>
      <c r="DI26">
        <v>5.4109260193519491E-2</v>
      </c>
      <c r="DJ26">
        <v>0.1163914858969214</v>
      </c>
      <c r="DK26">
        <v>1</v>
      </c>
      <c r="DL26">
        <v>2</v>
      </c>
      <c r="DM26">
        <v>2</v>
      </c>
      <c r="DN26" t="s">
        <v>351</v>
      </c>
      <c r="DO26">
        <v>3.2093500000000001</v>
      </c>
      <c r="DP26">
        <v>2.7396600000000002</v>
      </c>
      <c r="DQ26">
        <v>9.5053600000000002E-2</v>
      </c>
      <c r="DR26">
        <v>9.5772800000000005E-2</v>
      </c>
      <c r="DS26">
        <v>0.108373</v>
      </c>
      <c r="DT26">
        <v>9.6359799999999995E-2</v>
      </c>
      <c r="DU26">
        <v>27294</v>
      </c>
      <c r="DV26">
        <v>30670.2</v>
      </c>
      <c r="DW26">
        <v>28387.5</v>
      </c>
      <c r="DX26">
        <v>32528.1</v>
      </c>
      <c r="DY26">
        <v>35172.300000000003</v>
      </c>
      <c r="DZ26">
        <v>39188.1</v>
      </c>
      <c r="EA26">
        <v>41671.4</v>
      </c>
      <c r="EB26">
        <v>46171</v>
      </c>
      <c r="EC26">
        <v>2.1854</v>
      </c>
      <c r="ED26">
        <v>1.7677</v>
      </c>
      <c r="EE26">
        <v>0.118036</v>
      </c>
      <c r="EF26">
        <v>0</v>
      </c>
      <c r="EG26">
        <v>23.9863</v>
      </c>
      <c r="EH26">
        <v>999.9</v>
      </c>
      <c r="EI26">
        <v>47.5</v>
      </c>
      <c r="EJ26">
        <v>32.9</v>
      </c>
      <c r="EK26">
        <v>23.778500000000001</v>
      </c>
      <c r="EL26">
        <v>62.8947</v>
      </c>
      <c r="EM26">
        <v>20.965499999999999</v>
      </c>
      <c r="EN26">
        <v>1</v>
      </c>
      <c r="EO26">
        <v>-0.20955799999999999</v>
      </c>
      <c r="EP26">
        <v>-2.54027</v>
      </c>
      <c r="EQ26">
        <v>20.223299999999998</v>
      </c>
      <c r="ER26">
        <v>5.22478</v>
      </c>
      <c r="ES26">
        <v>12.0099</v>
      </c>
      <c r="ET26">
        <v>4.9896500000000001</v>
      </c>
      <c r="EU26">
        <v>3.3050000000000002</v>
      </c>
      <c r="EV26">
        <v>8746.2000000000007</v>
      </c>
      <c r="EW26">
        <v>9999</v>
      </c>
      <c r="EX26">
        <v>555.9</v>
      </c>
      <c r="EY26">
        <v>94.4</v>
      </c>
      <c r="EZ26">
        <v>1.8528800000000001</v>
      </c>
      <c r="FA26">
        <v>1.8615699999999999</v>
      </c>
      <c r="FB26">
        <v>1.8608100000000001</v>
      </c>
      <c r="FC26">
        <v>1.8568499999999999</v>
      </c>
      <c r="FD26">
        <v>1.86111</v>
      </c>
      <c r="FE26">
        <v>1.8571800000000001</v>
      </c>
      <c r="FF26">
        <v>1.8594599999999999</v>
      </c>
      <c r="FG26">
        <v>1.8623799999999999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-7.1479999999999997</v>
      </c>
      <c r="FV26">
        <v>-1.4482999999999999</v>
      </c>
      <c r="FW26">
        <v>-5.6884646555404181</v>
      </c>
      <c r="FX26">
        <v>-4.0117494158234393E-3</v>
      </c>
      <c r="FY26">
        <v>1.087516141204025E-6</v>
      </c>
      <c r="FZ26">
        <v>-8.657206703991749E-11</v>
      </c>
      <c r="GA26">
        <v>-1.448366666666661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9.1</v>
      </c>
      <c r="GJ26">
        <v>9.1999999999999993</v>
      </c>
      <c r="GK26">
        <v>1.0461400000000001</v>
      </c>
      <c r="GL26">
        <v>2.4121100000000002</v>
      </c>
      <c r="GM26">
        <v>1.5942400000000001</v>
      </c>
      <c r="GN26">
        <v>2.3059099999999999</v>
      </c>
      <c r="GO26">
        <v>1.40015</v>
      </c>
      <c r="GP26">
        <v>2.3645</v>
      </c>
      <c r="GQ26">
        <v>34.349699999999999</v>
      </c>
      <c r="GR26">
        <v>14.1145</v>
      </c>
      <c r="GS26">
        <v>18</v>
      </c>
      <c r="GT26">
        <v>625.58199999999999</v>
      </c>
      <c r="GU26">
        <v>383.81099999999998</v>
      </c>
      <c r="GV26">
        <v>28.357900000000001</v>
      </c>
      <c r="GW26">
        <v>24.478100000000001</v>
      </c>
      <c r="GX26">
        <v>30.000499999999999</v>
      </c>
      <c r="GY26">
        <v>24.360800000000001</v>
      </c>
      <c r="GZ26">
        <v>24.313600000000001</v>
      </c>
      <c r="HA26">
        <v>21.009399999999999</v>
      </c>
      <c r="HB26">
        <v>10</v>
      </c>
      <c r="HC26">
        <v>-30</v>
      </c>
      <c r="HD26">
        <v>28.370699999999999</v>
      </c>
      <c r="HE26">
        <v>413.81299999999999</v>
      </c>
      <c r="HF26">
        <v>0</v>
      </c>
      <c r="HG26">
        <v>104.23399999999999</v>
      </c>
      <c r="HH26">
        <v>102.371</v>
      </c>
    </row>
    <row r="27" spans="1:216" x14ac:dyDescent="0.2">
      <c r="A27">
        <v>9</v>
      </c>
      <c r="B27">
        <v>1690152131.5999999</v>
      </c>
      <c r="C27">
        <v>484</v>
      </c>
      <c r="D27" t="s">
        <v>369</v>
      </c>
      <c r="E27" t="s">
        <v>370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1690152131.5999999</v>
      </c>
      <c r="M27">
        <f t="shared" si="0"/>
        <v>1.6158142881651321E-3</v>
      </c>
      <c r="N27">
        <f t="shared" si="1"/>
        <v>1.6158142881651321</v>
      </c>
      <c r="O27">
        <f t="shared" si="2"/>
        <v>11.190918757748154</v>
      </c>
      <c r="P27">
        <f t="shared" si="3"/>
        <v>400.02699999999999</v>
      </c>
      <c r="Q27">
        <f t="shared" si="4"/>
        <v>246.2250473638756</v>
      </c>
      <c r="R27">
        <f t="shared" si="5"/>
        <v>24.736111200420911</v>
      </c>
      <c r="S27">
        <f t="shared" si="6"/>
        <v>40.187269577605598</v>
      </c>
      <c r="T27">
        <f t="shared" si="7"/>
        <v>0.12429532978728623</v>
      </c>
      <c r="U27">
        <f t="shared" si="8"/>
        <v>2.9422419164980487</v>
      </c>
      <c r="V27">
        <f t="shared" si="9"/>
        <v>0.12145020669257409</v>
      </c>
      <c r="W27">
        <f t="shared" si="10"/>
        <v>7.615657800784191E-2</v>
      </c>
      <c r="X27">
        <f t="shared" si="11"/>
        <v>62.03696205</v>
      </c>
      <c r="Y27">
        <f t="shared" si="12"/>
        <v>26.755436894195185</v>
      </c>
      <c r="Z27">
        <f t="shared" si="13"/>
        <v>25.9543</v>
      </c>
      <c r="AA27">
        <f t="shared" si="14"/>
        <v>3.3651444719621622</v>
      </c>
      <c r="AB27">
        <f t="shared" si="15"/>
        <v>58.335690867973881</v>
      </c>
      <c r="AC27">
        <f t="shared" si="16"/>
        <v>2.0646925909648797</v>
      </c>
      <c r="AD27">
        <f t="shared" si="17"/>
        <v>3.5393299714881574</v>
      </c>
      <c r="AE27">
        <f t="shared" si="18"/>
        <v>1.3004518809972825</v>
      </c>
      <c r="AF27">
        <f t="shared" si="19"/>
        <v>-71.257410108082325</v>
      </c>
      <c r="AG27">
        <f t="shared" si="20"/>
        <v>135.66952164677821</v>
      </c>
      <c r="AH27">
        <f t="shared" si="21"/>
        <v>9.889921575355352</v>
      </c>
      <c r="AI27">
        <f t="shared" si="22"/>
        <v>136.33899516405123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53286.564967485865</v>
      </c>
      <c r="AO27">
        <f t="shared" si="26"/>
        <v>375.09500000000003</v>
      </c>
      <c r="AP27">
        <f t="shared" si="27"/>
        <v>316.205085</v>
      </c>
      <c r="AQ27">
        <f t="shared" si="28"/>
        <v>0.84299999999999997</v>
      </c>
      <c r="AR27">
        <f t="shared" si="29"/>
        <v>0.16538999999999998</v>
      </c>
      <c r="AS27">
        <v>1690152131.5999999</v>
      </c>
      <c r="AT27">
        <v>400.02699999999999</v>
      </c>
      <c r="AU27">
        <v>411.86200000000002</v>
      </c>
      <c r="AV27">
        <v>20.552099999999999</v>
      </c>
      <c r="AW27">
        <v>18.969799999999999</v>
      </c>
      <c r="AX27">
        <v>407.17399999999998</v>
      </c>
      <c r="AY27">
        <v>22.000499999999999</v>
      </c>
      <c r="AZ27">
        <v>600.11599999999999</v>
      </c>
      <c r="BA27">
        <v>100.36199999999999</v>
      </c>
      <c r="BB27">
        <v>9.9392800000000003E-2</v>
      </c>
      <c r="BC27">
        <v>26.8096</v>
      </c>
      <c r="BD27">
        <v>25.9543</v>
      </c>
      <c r="BE27">
        <v>999.9</v>
      </c>
      <c r="BF27">
        <v>0</v>
      </c>
      <c r="BG27">
        <v>0</v>
      </c>
      <c r="BH27">
        <v>10036.200000000001</v>
      </c>
      <c r="BI27">
        <v>0</v>
      </c>
      <c r="BJ27">
        <v>1002.42</v>
      </c>
      <c r="BK27">
        <v>-11.8355</v>
      </c>
      <c r="BL27">
        <v>408.42</v>
      </c>
      <c r="BM27">
        <v>419.82600000000002</v>
      </c>
      <c r="BN27">
        <v>1.58229</v>
      </c>
      <c r="BO27">
        <v>411.86200000000002</v>
      </c>
      <c r="BP27">
        <v>18.969799999999999</v>
      </c>
      <c r="BQ27">
        <v>2.0626500000000001</v>
      </c>
      <c r="BR27">
        <v>1.90385</v>
      </c>
      <c r="BS27">
        <v>17.933599999999998</v>
      </c>
      <c r="BT27">
        <v>16.666599999999999</v>
      </c>
      <c r="BU27">
        <v>375.09500000000003</v>
      </c>
      <c r="BV27">
        <v>0.900003</v>
      </c>
      <c r="BW27">
        <v>9.9997199999999994E-2</v>
      </c>
      <c r="BX27">
        <v>0</v>
      </c>
      <c r="BY27">
        <v>2.5055000000000001</v>
      </c>
      <c r="BZ27">
        <v>0</v>
      </c>
      <c r="CA27">
        <v>10574.4</v>
      </c>
      <c r="CB27">
        <v>3042.51</v>
      </c>
      <c r="CC27">
        <v>36.125</v>
      </c>
      <c r="CD27">
        <v>40.436999999999998</v>
      </c>
      <c r="CE27">
        <v>37.5</v>
      </c>
      <c r="CF27">
        <v>36.875</v>
      </c>
      <c r="CG27">
        <v>36.625</v>
      </c>
      <c r="CH27">
        <v>337.59</v>
      </c>
      <c r="CI27">
        <v>37.51</v>
      </c>
      <c r="CJ27">
        <v>0</v>
      </c>
      <c r="CK27">
        <v>1690152148.9000001</v>
      </c>
      <c r="CL27">
        <v>0</v>
      </c>
      <c r="CM27">
        <v>1690151524.0999999</v>
      </c>
      <c r="CN27" t="s">
        <v>350</v>
      </c>
      <c r="CO27">
        <v>1690151524.0999999</v>
      </c>
      <c r="CP27">
        <v>1690151520.5999999</v>
      </c>
      <c r="CQ27">
        <v>27</v>
      </c>
      <c r="CR27">
        <v>-7.0000000000000001E-3</v>
      </c>
      <c r="CS27">
        <v>-1.9E-2</v>
      </c>
      <c r="CT27">
        <v>-7.2039999999999997</v>
      </c>
      <c r="CU27">
        <v>-1.448</v>
      </c>
      <c r="CV27">
        <v>418</v>
      </c>
      <c r="CW27">
        <v>19</v>
      </c>
      <c r="CX27">
        <v>0.15</v>
      </c>
      <c r="CY27">
        <v>7.0000000000000007E-2</v>
      </c>
      <c r="CZ27">
        <v>11.085144216824309</v>
      </c>
      <c r="DA27">
        <v>0.31439851659811141</v>
      </c>
      <c r="DB27">
        <v>7.4137174635705683E-2</v>
      </c>
      <c r="DC27">
        <v>1</v>
      </c>
      <c r="DD27">
        <v>411.83421951219509</v>
      </c>
      <c r="DE27">
        <v>-0.34498954703833112</v>
      </c>
      <c r="DF27">
        <v>6.2251853609438079E-2</v>
      </c>
      <c r="DG27">
        <v>-1</v>
      </c>
      <c r="DH27">
        <v>375.02443902439018</v>
      </c>
      <c r="DI27">
        <v>3.0817686602502899E-2</v>
      </c>
      <c r="DJ27">
        <v>0.1125972855845048</v>
      </c>
      <c r="DK27">
        <v>1</v>
      </c>
      <c r="DL27">
        <v>2</v>
      </c>
      <c r="DM27">
        <v>2</v>
      </c>
      <c r="DN27" t="s">
        <v>351</v>
      </c>
      <c r="DO27">
        <v>3.20933</v>
      </c>
      <c r="DP27">
        <v>2.7395200000000002</v>
      </c>
      <c r="DQ27">
        <v>9.5056399999999999E-2</v>
      </c>
      <c r="DR27">
        <v>9.5435699999999998E-2</v>
      </c>
      <c r="DS27">
        <v>0.10820299999999999</v>
      </c>
      <c r="DT27">
        <v>9.6174899999999994E-2</v>
      </c>
      <c r="DU27">
        <v>27292.7</v>
      </c>
      <c r="DV27">
        <v>30680.3</v>
      </c>
      <c r="DW27">
        <v>28386.400000000001</v>
      </c>
      <c r="DX27">
        <v>32526.7</v>
      </c>
      <c r="DY27">
        <v>35177.4</v>
      </c>
      <c r="DZ27">
        <v>39193</v>
      </c>
      <c r="EA27">
        <v>41669.300000000003</v>
      </c>
      <c r="EB27">
        <v>46167.3</v>
      </c>
      <c r="EC27">
        <v>2.1854499999999999</v>
      </c>
      <c r="ED27">
        <v>1.7678</v>
      </c>
      <c r="EE27">
        <v>0.124171</v>
      </c>
      <c r="EF27">
        <v>0</v>
      </c>
      <c r="EG27">
        <v>23.916699999999999</v>
      </c>
      <c r="EH27">
        <v>999.9</v>
      </c>
      <c r="EI27">
        <v>47.5</v>
      </c>
      <c r="EJ27">
        <v>32.799999999999997</v>
      </c>
      <c r="EK27">
        <v>23.645900000000001</v>
      </c>
      <c r="EL27">
        <v>62.564700000000002</v>
      </c>
      <c r="EM27">
        <v>21.009599999999999</v>
      </c>
      <c r="EN27">
        <v>1</v>
      </c>
      <c r="EO27">
        <v>-0.20599100000000001</v>
      </c>
      <c r="EP27">
        <v>-3.16018</v>
      </c>
      <c r="EQ27">
        <v>20.214200000000002</v>
      </c>
      <c r="ER27">
        <v>5.2264200000000001</v>
      </c>
      <c r="ES27">
        <v>12.0099</v>
      </c>
      <c r="ET27">
        <v>4.9897</v>
      </c>
      <c r="EU27">
        <v>3.3050000000000002</v>
      </c>
      <c r="EV27">
        <v>8747.6</v>
      </c>
      <c r="EW27">
        <v>9999</v>
      </c>
      <c r="EX27">
        <v>555.9</v>
      </c>
      <c r="EY27">
        <v>94.4</v>
      </c>
      <c r="EZ27">
        <v>1.85287</v>
      </c>
      <c r="FA27">
        <v>1.86151</v>
      </c>
      <c r="FB27">
        <v>1.8608100000000001</v>
      </c>
      <c r="FC27">
        <v>1.85684</v>
      </c>
      <c r="FD27">
        <v>1.86111</v>
      </c>
      <c r="FE27">
        <v>1.85717</v>
      </c>
      <c r="FF27">
        <v>1.85945</v>
      </c>
      <c r="FG27">
        <v>1.8623400000000001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-7.1470000000000002</v>
      </c>
      <c r="FV27">
        <v>-1.4483999999999999</v>
      </c>
      <c r="FW27">
        <v>-5.6884646555404181</v>
      </c>
      <c r="FX27">
        <v>-4.0117494158234393E-3</v>
      </c>
      <c r="FY27">
        <v>1.087516141204025E-6</v>
      </c>
      <c r="FZ27">
        <v>-8.657206703991749E-11</v>
      </c>
      <c r="GA27">
        <v>-1.448366666666661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10.1</v>
      </c>
      <c r="GJ27">
        <v>10.199999999999999</v>
      </c>
      <c r="GK27">
        <v>1.0424800000000001</v>
      </c>
      <c r="GL27">
        <v>2.4096700000000002</v>
      </c>
      <c r="GM27">
        <v>1.5942400000000001</v>
      </c>
      <c r="GN27">
        <v>2.3071299999999999</v>
      </c>
      <c r="GO27">
        <v>1.40015</v>
      </c>
      <c r="GP27">
        <v>2.3059099999999999</v>
      </c>
      <c r="GQ27">
        <v>34.304200000000002</v>
      </c>
      <c r="GR27">
        <v>14.097</v>
      </c>
      <c r="GS27">
        <v>18</v>
      </c>
      <c r="GT27">
        <v>625.90300000000002</v>
      </c>
      <c r="GU27">
        <v>384.01100000000002</v>
      </c>
      <c r="GV27">
        <v>29.3767</v>
      </c>
      <c r="GW27">
        <v>24.505299999999998</v>
      </c>
      <c r="GX27">
        <v>30</v>
      </c>
      <c r="GY27">
        <v>24.384599999999999</v>
      </c>
      <c r="GZ27">
        <v>24.332699999999999</v>
      </c>
      <c r="HA27">
        <v>20.9283</v>
      </c>
      <c r="HB27">
        <v>10</v>
      </c>
      <c r="HC27">
        <v>-30</v>
      </c>
      <c r="HD27">
        <v>29.372299999999999</v>
      </c>
      <c r="HE27">
        <v>411.86900000000003</v>
      </c>
      <c r="HF27">
        <v>0</v>
      </c>
      <c r="HG27">
        <v>104.229</v>
      </c>
      <c r="HH27">
        <v>102.364</v>
      </c>
    </row>
    <row r="28" spans="1:216" x14ac:dyDescent="0.2">
      <c r="A28">
        <v>10</v>
      </c>
      <c r="B28">
        <v>1690152192.0999999</v>
      </c>
      <c r="C28">
        <v>544.5</v>
      </c>
      <c r="D28" t="s">
        <v>371</v>
      </c>
      <c r="E28" t="s">
        <v>372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1690152192.0999999</v>
      </c>
      <c r="M28">
        <f t="shared" si="0"/>
        <v>1.6077484553828933E-3</v>
      </c>
      <c r="N28">
        <f t="shared" si="1"/>
        <v>1.6077484553828933</v>
      </c>
      <c r="O28">
        <f t="shared" si="2"/>
        <v>7.8123485590259696</v>
      </c>
      <c r="P28">
        <f t="shared" si="3"/>
        <v>400.11599999999999</v>
      </c>
      <c r="Q28">
        <f t="shared" si="4"/>
        <v>288.06893138261267</v>
      </c>
      <c r="R28">
        <f t="shared" si="5"/>
        <v>28.939037357161506</v>
      </c>
      <c r="S28">
        <f t="shared" si="6"/>
        <v>40.195142932018797</v>
      </c>
      <c r="T28">
        <f t="shared" si="7"/>
        <v>0.12180871500235786</v>
      </c>
      <c r="U28">
        <f t="shared" si="8"/>
        <v>2.9397881693312762</v>
      </c>
      <c r="V28">
        <f t="shared" si="9"/>
        <v>0.11907271522057646</v>
      </c>
      <c r="W28">
        <f t="shared" si="10"/>
        <v>7.4661147252467266E-2</v>
      </c>
      <c r="X28">
        <f t="shared" si="11"/>
        <v>41.358258386063895</v>
      </c>
      <c r="Y28">
        <f t="shared" si="12"/>
        <v>26.784237392158662</v>
      </c>
      <c r="Z28">
        <f t="shared" si="13"/>
        <v>26.0197</v>
      </c>
      <c r="AA28">
        <f t="shared" si="14"/>
        <v>3.3781938615747533</v>
      </c>
      <c r="AB28">
        <f t="shared" si="15"/>
        <v>57.655337509263717</v>
      </c>
      <c r="AC28">
        <f t="shared" si="16"/>
        <v>2.0584796278864399</v>
      </c>
      <c r="AD28">
        <f t="shared" si="17"/>
        <v>3.5703192745263101</v>
      </c>
      <c r="AE28">
        <f t="shared" si="18"/>
        <v>1.3197142336883134</v>
      </c>
      <c r="AF28">
        <f t="shared" si="19"/>
        <v>-70.901706882385596</v>
      </c>
      <c r="AG28">
        <f t="shared" si="20"/>
        <v>148.69518645027526</v>
      </c>
      <c r="AH28">
        <f t="shared" si="21"/>
        <v>10.860126959366099</v>
      </c>
      <c r="AI28">
        <f t="shared" si="22"/>
        <v>130.01186491331964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53188.947555657272</v>
      </c>
      <c r="AO28">
        <f t="shared" si="26"/>
        <v>250.071</v>
      </c>
      <c r="AP28">
        <f t="shared" si="27"/>
        <v>210.80934299796056</v>
      </c>
      <c r="AQ28">
        <f t="shared" si="28"/>
        <v>0.84299796057104004</v>
      </c>
      <c r="AR28">
        <f t="shared" si="29"/>
        <v>0.16538606390210739</v>
      </c>
      <c r="AS28">
        <v>1690152192.0999999</v>
      </c>
      <c r="AT28">
        <v>400.11599999999999</v>
      </c>
      <c r="AU28">
        <v>408.57</v>
      </c>
      <c r="AV28">
        <v>20.4908</v>
      </c>
      <c r="AW28">
        <v>18.9163</v>
      </c>
      <c r="AX28">
        <v>407.26400000000001</v>
      </c>
      <c r="AY28">
        <v>21.9392</v>
      </c>
      <c r="AZ28">
        <v>600.11599999999999</v>
      </c>
      <c r="BA28">
        <v>100.35899999999999</v>
      </c>
      <c r="BB28">
        <v>9.9724300000000002E-2</v>
      </c>
      <c r="BC28">
        <v>26.957899999999999</v>
      </c>
      <c r="BD28">
        <v>26.0197</v>
      </c>
      <c r="BE28">
        <v>999.9</v>
      </c>
      <c r="BF28">
        <v>0</v>
      </c>
      <c r="BG28">
        <v>0</v>
      </c>
      <c r="BH28">
        <v>10022.5</v>
      </c>
      <c r="BI28">
        <v>0</v>
      </c>
      <c r="BJ28">
        <v>957.01400000000001</v>
      </c>
      <c r="BK28">
        <v>-8.4539799999999996</v>
      </c>
      <c r="BL28">
        <v>408.48599999999999</v>
      </c>
      <c r="BM28">
        <v>416.44799999999998</v>
      </c>
      <c r="BN28">
        <v>1.5744800000000001</v>
      </c>
      <c r="BO28">
        <v>408.57</v>
      </c>
      <c r="BP28">
        <v>18.9163</v>
      </c>
      <c r="BQ28">
        <v>2.0564399999999998</v>
      </c>
      <c r="BR28">
        <v>1.89842</v>
      </c>
      <c r="BS28">
        <v>17.8857</v>
      </c>
      <c r="BT28">
        <v>16.621700000000001</v>
      </c>
      <c r="BU28">
        <v>250.071</v>
      </c>
      <c r="BV28">
        <v>0.90007800000000004</v>
      </c>
      <c r="BW28">
        <v>9.9922300000000006E-2</v>
      </c>
      <c r="BX28">
        <v>0</v>
      </c>
      <c r="BY28">
        <v>2.6246999999999998</v>
      </c>
      <c r="BZ28">
        <v>0</v>
      </c>
      <c r="CA28">
        <v>9397.33</v>
      </c>
      <c r="CB28">
        <v>2028.45</v>
      </c>
      <c r="CC28">
        <v>35.436999999999998</v>
      </c>
      <c r="CD28">
        <v>40.25</v>
      </c>
      <c r="CE28">
        <v>36.936999999999998</v>
      </c>
      <c r="CF28">
        <v>36.75</v>
      </c>
      <c r="CG28">
        <v>36.125</v>
      </c>
      <c r="CH28">
        <v>225.08</v>
      </c>
      <c r="CI28">
        <v>24.99</v>
      </c>
      <c r="CJ28">
        <v>0</v>
      </c>
      <c r="CK28">
        <v>1690152209.5</v>
      </c>
      <c r="CL28">
        <v>0</v>
      </c>
      <c r="CM28">
        <v>1690151524.0999999</v>
      </c>
      <c r="CN28" t="s">
        <v>350</v>
      </c>
      <c r="CO28">
        <v>1690151524.0999999</v>
      </c>
      <c r="CP28">
        <v>1690151520.5999999</v>
      </c>
      <c r="CQ28">
        <v>27</v>
      </c>
      <c r="CR28">
        <v>-7.0000000000000001E-3</v>
      </c>
      <c r="CS28">
        <v>-1.9E-2</v>
      </c>
      <c r="CT28">
        <v>-7.2039999999999997</v>
      </c>
      <c r="CU28">
        <v>-1.448</v>
      </c>
      <c r="CV28">
        <v>418</v>
      </c>
      <c r="CW28">
        <v>19</v>
      </c>
      <c r="CX28">
        <v>0.15</v>
      </c>
      <c r="CY28">
        <v>7.0000000000000007E-2</v>
      </c>
      <c r="CZ28">
        <v>7.8002019682068804</v>
      </c>
      <c r="DA28">
        <v>0.68482294921565701</v>
      </c>
      <c r="DB28">
        <v>7.9616014030880311E-2</v>
      </c>
      <c r="DC28">
        <v>1</v>
      </c>
      <c r="DD28">
        <v>408.67758536585359</v>
      </c>
      <c r="DE28">
        <v>-0.33775609756116293</v>
      </c>
      <c r="DF28">
        <v>5.463090147158782E-2</v>
      </c>
      <c r="DG28">
        <v>-1</v>
      </c>
      <c r="DH28">
        <v>250.00448780487801</v>
      </c>
      <c r="DI28">
        <v>0.1383772814453777</v>
      </c>
      <c r="DJ28">
        <v>2.479587096942867E-2</v>
      </c>
      <c r="DK28">
        <v>1</v>
      </c>
      <c r="DL28">
        <v>2</v>
      </c>
      <c r="DM28">
        <v>2</v>
      </c>
      <c r="DN28" t="s">
        <v>351</v>
      </c>
      <c r="DO28">
        <v>3.20932</v>
      </c>
      <c r="DP28">
        <v>2.7397300000000002</v>
      </c>
      <c r="DQ28">
        <v>9.5067100000000002E-2</v>
      </c>
      <c r="DR28">
        <v>9.4852099999999995E-2</v>
      </c>
      <c r="DS28">
        <v>0.107983</v>
      </c>
      <c r="DT28">
        <v>9.5977699999999999E-2</v>
      </c>
      <c r="DU28">
        <v>27291.4</v>
      </c>
      <c r="DV28">
        <v>30699.4</v>
      </c>
      <c r="DW28">
        <v>28385.4</v>
      </c>
      <c r="DX28">
        <v>32526</v>
      </c>
      <c r="DY28">
        <v>35185.1</v>
      </c>
      <c r="DZ28">
        <v>39199.699999999997</v>
      </c>
      <c r="EA28">
        <v>41667.9</v>
      </c>
      <c r="EB28">
        <v>46165.2</v>
      </c>
      <c r="EC28">
        <v>2.1844199999999998</v>
      </c>
      <c r="ED28">
        <v>1.76803</v>
      </c>
      <c r="EE28">
        <v>0.131022</v>
      </c>
      <c r="EF28">
        <v>0</v>
      </c>
      <c r="EG28">
        <v>23.869800000000001</v>
      </c>
      <c r="EH28">
        <v>999.9</v>
      </c>
      <c r="EI28">
        <v>47.5</v>
      </c>
      <c r="EJ28">
        <v>32.799999999999997</v>
      </c>
      <c r="EK28">
        <v>23.640699999999999</v>
      </c>
      <c r="EL28">
        <v>63.034700000000001</v>
      </c>
      <c r="EM28">
        <v>20.801300000000001</v>
      </c>
      <c r="EN28">
        <v>1</v>
      </c>
      <c r="EO28">
        <v>-0.205348</v>
      </c>
      <c r="EP28">
        <v>-3.10338</v>
      </c>
      <c r="EQ28">
        <v>20.216999999999999</v>
      </c>
      <c r="ER28">
        <v>5.2268699999999999</v>
      </c>
      <c r="ES28">
        <v>12.0099</v>
      </c>
      <c r="ET28">
        <v>4.9897</v>
      </c>
      <c r="EU28">
        <v>3.3050000000000002</v>
      </c>
      <c r="EV28">
        <v>8748.9</v>
      </c>
      <c r="EW28">
        <v>9999</v>
      </c>
      <c r="EX28">
        <v>555.9</v>
      </c>
      <c r="EY28">
        <v>94.4</v>
      </c>
      <c r="EZ28">
        <v>1.85287</v>
      </c>
      <c r="FA28">
        <v>1.8615600000000001</v>
      </c>
      <c r="FB28">
        <v>1.8608100000000001</v>
      </c>
      <c r="FC28">
        <v>1.8568499999999999</v>
      </c>
      <c r="FD28">
        <v>1.86111</v>
      </c>
      <c r="FE28">
        <v>1.85721</v>
      </c>
      <c r="FF28">
        <v>1.85945</v>
      </c>
      <c r="FG28">
        <v>1.86236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-7.1479999999999997</v>
      </c>
      <c r="FV28">
        <v>-1.4483999999999999</v>
      </c>
      <c r="FW28">
        <v>-5.6884646555404181</v>
      </c>
      <c r="FX28">
        <v>-4.0117494158234393E-3</v>
      </c>
      <c r="FY28">
        <v>1.087516141204025E-6</v>
      </c>
      <c r="FZ28">
        <v>-8.657206703991749E-11</v>
      </c>
      <c r="GA28">
        <v>-1.448366666666661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11.1</v>
      </c>
      <c r="GJ28">
        <v>11.2</v>
      </c>
      <c r="GK28">
        <v>1.0363800000000001</v>
      </c>
      <c r="GL28">
        <v>2.4145500000000002</v>
      </c>
      <c r="GM28">
        <v>1.5942400000000001</v>
      </c>
      <c r="GN28">
        <v>2.3059099999999999</v>
      </c>
      <c r="GO28">
        <v>1.40015</v>
      </c>
      <c r="GP28">
        <v>2.2949199999999998</v>
      </c>
      <c r="GQ28">
        <v>34.281399999999998</v>
      </c>
      <c r="GR28">
        <v>14.0883</v>
      </c>
      <c r="GS28">
        <v>18</v>
      </c>
      <c r="GT28">
        <v>625.22500000000002</v>
      </c>
      <c r="GU28">
        <v>384.19299999999998</v>
      </c>
      <c r="GV28">
        <v>29.771699999999999</v>
      </c>
      <c r="GW28">
        <v>24.512899999999998</v>
      </c>
      <c r="GX28">
        <v>30.0001</v>
      </c>
      <c r="GY28">
        <v>24.3931</v>
      </c>
      <c r="GZ28">
        <v>24.3399</v>
      </c>
      <c r="HA28">
        <v>20.798300000000001</v>
      </c>
      <c r="HB28">
        <v>10</v>
      </c>
      <c r="HC28">
        <v>-30</v>
      </c>
      <c r="HD28">
        <v>28.7163</v>
      </c>
      <c r="HE28">
        <v>408.69900000000001</v>
      </c>
      <c r="HF28">
        <v>0</v>
      </c>
      <c r="HG28">
        <v>104.226</v>
      </c>
      <c r="HH28">
        <v>102.361</v>
      </c>
    </row>
    <row r="29" spans="1:216" x14ac:dyDescent="0.2">
      <c r="A29">
        <v>11</v>
      </c>
      <c r="B29">
        <v>1690152252.5999999</v>
      </c>
      <c r="C29">
        <v>605</v>
      </c>
      <c r="D29" t="s">
        <v>373</v>
      </c>
      <c r="E29" t="s">
        <v>374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1690152252.5999999</v>
      </c>
      <c r="M29">
        <f t="shared" si="0"/>
        <v>1.5676911796996458E-3</v>
      </c>
      <c r="N29">
        <f t="shared" si="1"/>
        <v>1.5676911796996458</v>
      </c>
      <c r="O29">
        <f t="shared" si="2"/>
        <v>5.7109099425952001</v>
      </c>
      <c r="P29">
        <f t="shared" si="3"/>
        <v>400.10300000000001</v>
      </c>
      <c r="Q29">
        <f t="shared" si="4"/>
        <v>315.24951822111836</v>
      </c>
      <c r="R29">
        <f t="shared" si="5"/>
        <v>31.670937253760151</v>
      </c>
      <c r="S29">
        <f t="shared" si="6"/>
        <v>40.195579297136995</v>
      </c>
      <c r="T29">
        <f t="shared" si="7"/>
        <v>0.12056597656275982</v>
      </c>
      <c r="U29">
        <f t="shared" si="8"/>
        <v>2.9343725288477698</v>
      </c>
      <c r="V29">
        <f t="shared" si="9"/>
        <v>0.11788002795439834</v>
      </c>
      <c r="W29">
        <f t="shared" si="10"/>
        <v>7.391135552379513E-2</v>
      </c>
      <c r="X29">
        <f t="shared" si="11"/>
        <v>29.75071721227485</v>
      </c>
      <c r="Y29">
        <f t="shared" si="12"/>
        <v>26.620975147742488</v>
      </c>
      <c r="Z29">
        <f t="shared" si="13"/>
        <v>25.867999999999999</v>
      </c>
      <c r="AA29">
        <f t="shared" si="14"/>
        <v>3.3479922568174443</v>
      </c>
      <c r="AB29">
        <f t="shared" si="15"/>
        <v>57.711531018355913</v>
      </c>
      <c r="AC29">
        <f t="shared" si="16"/>
        <v>2.0478092634123</v>
      </c>
      <c r="AD29">
        <f t="shared" si="17"/>
        <v>3.5483537297961605</v>
      </c>
      <c r="AE29">
        <f t="shared" si="18"/>
        <v>1.3001829934051443</v>
      </c>
      <c r="AF29">
        <f t="shared" si="19"/>
        <v>-69.135181024754374</v>
      </c>
      <c r="AG29">
        <f t="shared" si="20"/>
        <v>155.80910360943534</v>
      </c>
      <c r="AH29">
        <f t="shared" si="21"/>
        <v>11.386053832937359</v>
      </c>
      <c r="AI29">
        <f t="shared" si="22"/>
        <v>127.81069362989317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53050.584788255415</v>
      </c>
      <c r="AO29">
        <f t="shared" si="26"/>
        <v>179.87799999999999</v>
      </c>
      <c r="AP29">
        <f t="shared" si="27"/>
        <v>151.63751399599732</v>
      </c>
      <c r="AQ29">
        <f t="shared" si="28"/>
        <v>0.84300200133422276</v>
      </c>
      <c r="AR29">
        <f t="shared" si="29"/>
        <v>0.16539386257505004</v>
      </c>
      <c r="AS29">
        <v>1690152252.5999999</v>
      </c>
      <c r="AT29">
        <v>400.10300000000001</v>
      </c>
      <c r="AU29">
        <v>406.44099999999997</v>
      </c>
      <c r="AV29">
        <v>20.383700000000001</v>
      </c>
      <c r="AW29">
        <v>18.847999999999999</v>
      </c>
      <c r="AX29">
        <v>407.25099999999998</v>
      </c>
      <c r="AY29">
        <v>21.832100000000001</v>
      </c>
      <c r="AZ29">
        <v>600.01400000000001</v>
      </c>
      <c r="BA29">
        <v>100.363</v>
      </c>
      <c r="BB29">
        <v>0.100079</v>
      </c>
      <c r="BC29">
        <v>26.852900000000002</v>
      </c>
      <c r="BD29">
        <v>25.867999999999999</v>
      </c>
      <c r="BE29">
        <v>999.9</v>
      </c>
      <c r="BF29">
        <v>0</v>
      </c>
      <c r="BG29">
        <v>0</v>
      </c>
      <c r="BH29">
        <v>9991.25</v>
      </c>
      <c r="BI29">
        <v>0</v>
      </c>
      <c r="BJ29">
        <v>953.11</v>
      </c>
      <c r="BK29">
        <v>-6.3376799999999998</v>
      </c>
      <c r="BL29">
        <v>408.42899999999997</v>
      </c>
      <c r="BM29">
        <v>414.24900000000002</v>
      </c>
      <c r="BN29">
        <v>1.5357000000000001</v>
      </c>
      <c r="BO29">
        <v>406.44099999999997</v>
      </c>
      <c r="BP29">
        <v>18.847999999999999</v>
      </c>
      <c r="BQ29">
        <v>2.0457700000000001</v>
      </c>
      <c r="BR29">
        <v>1.89164</v>
      </c>
      <c r="BS29">
        <v>17.803100000000001</v>
      </c>
      <c r="BT29">
        <v>16.565300000000001</v>
      </c>
      <c r="BU29">
        <v>179.87799999999999</v>
      </c>
      <c r="BV29">
        <v>0.89994799999999997</v>
      </c>
      <c r="BW29">
        <v>0.100052</v>
      </c>
      <c r="BX29">
        <v>0</v>
      </c>
      <c r="BY29">
        <v>2.8170000000000002</v>
      </c>
      <c r="BZ29">
        <v>0</v>
      </c>
      <c r="CA29">
        <v>8743.59</v>
      </c>
      <c r="CB29">
        <v>1459.02</v>
      </c>
      <c r="CC29">
        <v>34.936999999999998</v>
      </c>
      <c r="CD29">
        <v>40.125</v>
      </c>
      <c r="CE29">
        <v>36.686999999999998</v>
      </c>
      <c r="CF29">
        <v>36.561999999999998</v>
      </c>
      <c r="CG29">
        <v>35.75</v>
      </c>
      <c r="CH29">
        <v>161.88</v>
      </c>
      <c r="CI29">
        <v>18</v>
      </c>
      <c r="CJ29">
        <v>0</v>
      </c>
      <c r="CK29">
        <v>1690152270.0999999</v>
      </c>
      <c r="CL29">
        <v>0</v>
      </c>
      <c r="CM29">
        <v>1690151524.0999999</v>
      </c>
      <c r="CN29" t="s">
        <v>350</v>
      </c>
      <c r="CO29">
        <v>1690151524.0999999</v>
      </c>
      <c r="CP29">
        <v>1690151520.5999999</v>
      </c>
      <c r="CQ29">
        <v>27</v>
      </c>
      <c r="CR29">
        <v>-7.0000000000000001E-3</v>
      </c>
      <c r="CS29">
        <v>-1.9E-2</v>
      </c>
      <c r="CT29">
        <v>-7.2039999999999997</v>
      </c>
      <c r="CU29">
        <v>-1.448</v>
      </c>
      <c r="CV29">
        <v>418</v>
      </c>
      <c r="CW29">
        <v>19</v>
      </c>
      <c r="CX29">
        <v>0.15</v>
      </c>
      <c r="CY29">
        <v>7.0000000000000007E-2</v>
      </c>
      <c r="CZ29">
        <v>5.612401584491181</v>
      </c>
      <c r="DA29">
        <v>1.131462727567049</v>
      </c>
      <c r="DB29">
        <v>0.1158968775365064</v>
      </c>
      <c r="DC29">
        <v>1</v>
      </c>
      <c r="DD29">
        <v>406.37569999999999</v>
      </c>
      <c r="DE29">
        <v>0.21856660412778309</v>
      </c>
      <c r="DF29">
        <v>5.108238443925682E-2</v>
      </c>
      <c r="DG29">
        <v>-1</v>
      </c>
      <c r="DH29">
        <v>179.99280487804879</v>
      </c>
      <c r="DI29">
        <v>3.4478128530431022E-2</v>
      </c>
      <c r="DJ29">
        <v>0.14212227979887559</v>
      </c>
      <c r="DK29">
        <v>1</v>
      </c>
      <c r="DL29">
        <v>2</v>
      </c>
      <c r="DM29">
        <v>2</v>
      </c>
      <c r="DN29" t="s">
        <v>351</v>
      </c>
      <c r="DO29">
        <v>3.2090800000000002</v>
      </c>
      <c r="DP29">
        <v>2.7397999999999998</v>
      </c>
      <c r="DQ29">
        <v>9.5066700000000004E-2</v>
      </c>
      <c r="DR29">
        <v>9.4478999999999994E-2</v>
      </c>
      <c r="DS29">
        <v>0.107613</v>
      </c>
      <c r="DT29">
        <v>9.5734200000000005E-2</v>
      </c>
      <c r="DU29">
        <v>27292</v>
      </c>
      <c r="DV29">
        <v>30712.5</v>
      </c>
      <c r="DW29">
        <v>28386.1</v>
      </c>
      <c r="DX29">
        <v>32526.6</v>
      </c>
      <c r="DY29">
        <v>35200.9</v>
      </c>
      <c r="DZ29">
        <v>39209.9</v>
      </c>
      <c r="EA29">
        <v>41668.800000000003</v>
      </c>
      <c r="EB29">
        <v>46164.7</v>
      </c>
      <c r="EC29">
        <v>2.1848999999999998</v>
      </c>
      <c r="ED29">
        <v>1.7682500000000001</v>
      </c>
      <c r="EE29">
        <v>0.121653</v>
      </c>
      <c r="EF29">
        <v>0</v>
      </c>
      <c r="EG29">
        <v>23.871500000000001</v>
      </c>
      <c r="EH29">
        <v>999.9</v>
      </c>
      <c r="EI29">
        <v>47.5</v>
      </c>
      <c r="EJ29">
        <v>32.700000000000003</v>
      </c>
      <c r="EK29">
        <v>23.5105</v>
      </c>
      <c r="EL29">
        <v>62.824599999999997</v>
      </c>
      <c r="EM29">
        <v>21.257999999999999</v>
      </c>
      <c r="EN29">
        <v>1</v>
      </c>
      <c r="EO29">
        <v>-0.20564499999999999</v>
      </c>
      <c r="EP29">
        <v>-3.0361400000000001</v>
      </c>
      <c r="EQ29">
        <v>20.218299999999999</v>
      </c>
      <c r="ER29">
        <v>5.2267200000000003</v>
      </c>
      <c r="ES29">
        <v>12.0099</v>
      </c>
      <c r="ET29">
        <v>4.9896500000000001</v>
      </c>
      <c r="EU29">
        <v>3.3050000000000002</v>
      </c>
      <c r="EV29">
        <v>8750.1</v>
      </c>
      <c r="EW29">
        <v>9999</v>
      </c>
      <c r="EX29">
        <v>555.9</v>
      </c>
      <c r="EY29">
        <v>94.4</v>
      </c>
      <c r="EZ29">
        <v>1.85287</v>
      </c>
      <c r="FA29">
        <v>1.86155</v>
      </c>
      <c r="FB29">
        <v>1.8608100000000001</v>
      </c>
      <c r="FC29">
        <v>1.85684</v>
      </c>
      <c r="FD29">
        <v>1.86111</v>
      </c>
      <c r="FE29">
        <v>1.8571899999999999</v>
      </c>
      <c r="FF29">
        <v>1.85944</v>
      </c>
      <c r="FG29">
        <v>1.8623400000000001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-7.1479999999999997</v>
      </c>
      <c r="FV29">
        <v>-1.4483999999999999</v>
      </c>
      <c r="FW29">
        <v>-5.6884646555404181</v>
      </c>
      <c r="FX29">
        <v>-4.0117494158234393E-3</v>
      </c>
      <c r="FY29">
        <v>1.087516141204025E-6</v>
      </c>
      <c r="FZ29">
        <v>-8.657206703991749E-11</v>
      </c>
      <c r="GA29">
        <v>-1.448366666666661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12.1</v>
      </c>
      <c r="GJ29">
        <v>12.2</v>
      </c>
      <c r="GK29">
        <v>1.03149</v>
      </c>
      <c r="GL29">
        <v>2.4108900000000002</v>
      </c>
      <c r="GM29">
        <v>1.5942400000000001</v>
      </c>
      <c r="GN29">
        <v>2.3071299999999999</v>
      </c>
      <c r="GO29">
        <v>1.39893</v>
      </c>
      <c r="GP29">
        <v>2.36328</v>
      </c>
      <c r="GQ29">
        <v>34.258699999999997</v>
      </c>
      <c r="GR29">
        <v>14.097</v>
      </c>
      <c r="GS29">
        <v>18</v>
      </c>
      <c r="GT29">
        <v>625.61699999999996</v>
      </c>
      <c r="GU29">
        <v>384.33699999999999</v>
      </c>
      <c r="GV29">
        <v>29.150700000000001</v>
      </c>
      <c r="GW29">
        <v>24.5184</v>
      </c>
      <c r="GX29">
        <v>30.000299999999999</v>
      </c>
      <c r="GY29">
        <v>24.395700000000001</v>
      </c>
      <c r="GZ29">
        <v>24.341899999999999</v>
      </c>
      <c r="HA29">
        <v>20.7042</v>
      </c>
      <c r="HB29">
        <v>10</v>
      </c>
      <c r="HC29">
        <v>-30</v>
      </c>
      <c r="HD29">
        <v>29.242599999999999</v>
      </c>
      <c r="HE29">
        <v>406.404</v>
      </c>
      <c r="HF29">
        <v>0</v>
      </c>
      <c r="HG29">
        <v>104.22799999999999</v>
      </c>
      <c r="HH29">
        <v>102.361</v>
      </c>
    </row>
    <row r="30" spans="1:216" x14ac:dyDescent="0.2">
      <c r="A30">
        <v>12</v>
      </c>
      <c r="B30">
        <v>1690152313.0999999</v>
      </c>
      <c r="C30">
        <v>665.5</v>
      </c>
      <c r="D30" t="s">
        <v>375</v>
      </c>
      <c r="E30" t="s">
        <v>376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1690152313.0999999</v>
      </c>
      <c r="M30">
        <f t="shared" si="0"/>
        <v>1.6066228652381774E-3</v>
      </c>
      <c r="N30">
        <f t="shared" si="1"/>
        <v>1.6066228652381773</v>
      </c>
      <c r="O30">
        <f t="shared" si="2"/>
        <v>3.464772718812644</v>
      </c>
      <c r="P30">
        <f t="shared" si="3"/>
        <v>400.07400000000001</v>
      </c>
      <c r="Q30">
        <f t="shared" si="4"/>
        <v>344.82182092132922</v>
      </c>
      <c r="R30">
        <f t="shared" si="5"/>
        <v>34.642711615038834</v>
      </c>
      <c r="S30">
        <f t="shared" si="6"/>
        <v>40.193651810211605</v>
      </c>
      <c r="T30">
        <f t="shared" si="7"/>
        <v>0.11994122551922029</v>
      </c>
      <c r="U30">
        <f t="shared" si="8"/>
        <v>2.9401387008325752</v>
      </c>
      <c r="V30">
        <f t="shared" si="9"/>
        <v>0.11728779989997004</v>
      </c>
      <c r="W30">
        <f t="shared" si="10"/>
        <v>7.3538385555502031E-2</v>
      </c>
      <c r="X30">
        <f t="shared" si="11"/>
        <v>20.676693768884981</v>
      </c>
      <c r="Y30">
        <f t="shared" si="12"/>
        <v>26.74100707780724</v>
      </c>
      <c r="Z30">
        <f t="shared" si="13"/>
        <v>26.052600000000002</v>
      </c>
      <c r="AA30">
        <f t="shared" si="14"/>
        <v>3.3847751555813397</v>
      </c>
      <c r="AB30">
        <f t="shared" si="15"/>
        <v>57.037730585597544</v>
      </c>
      <c r="AC30">
        <f t="shared" si="16"/>
        <v>2.0457798602541999</v>
      </c>
      <c r="AD30">
        <f t="shared" si="17"/>
        <v>3.5867132847862191</v>
      </c>
      <c r="AE30">
        <f t="shared" si="18"/>
        <v>1.3389952953271398</v>
      </c>
      <c r="AF30">
        <f t="shared" si="19"/>
        <v>-70.852068357003617</v>
      </c>
      <c r="AG30">
        <f t="shared" si="20"/>
        <v>155.86166138670973</v>
      </c>
      <c r="AH30">
        <f t="shared" si="21"/>
        <v>11.388507768933458</v>
      </c>
      <c r="AI30">
        <f t="shared" si="22"/>
        <v>117.07479456752455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53185.440969103976</v>
      </c>
      <c r="AO30">
        <f t="shared" si="26"/>
        <v>125.02200000000001</v>
      </c>
      <c r="AP30">
        <f t="shared" si="27"/>
        <v>105.39318599424092</v>
      </c>
      <c r="AQ30">
        <f t="shared" si="28"/>
        <v>0.84299712046072628</v>
      </c>
      <c r="AR30">
        <f t="shared" si="29"/>
        <v>0.16538444248920173</v>
      </c>
      <c r="AS30">
        <v>1690152313.0999999</v>
      </c>
      <c r="AT30">
        <v>400.07400000000001</v>
      </c>
      <c r="AU30">
        <v>404.18099999999998</v>
      </c>
      <c r="AV30">
        <v>20.363</v>
      </c>
      <c r="AW30">
        <v>18.789300000000001</v>
      </c>
      <c r="AX30">
        <v>407.22199999999998</v>
      </c>
      <c r="AY30">
        <v>21.811399999999999</v>
      </c>
      <c r="AZ30">
        <v>600.07899999999995</v>
      </c>
      <c r="BA30">
        <v>100.366</v>
      </c>
      <c r="BB30">
        <v>9.9543400000000004E-2</v>
      </c>
      <c r="BC30">
        <v>27.035900000000002</v>
      </c>
      <c r="BD30">
        <v>26.052600000000002</v>
      </c>
      <c r="BE30">
        <v>999.9</v>
      </c>
      <c r="BF30">
        <v>0</v>
      </c>
      <c r="BG30">
        <v>0</v>
      </c>
      <c r="BH30">
        <v>10023.799999999999</v>
      </c>
      <c r="BI30">
        <v>0</v>
      </c>
      <c r="BJ30">
        <v>945.87800000000004</v>
      </c>
      <c r="BK30">
        <v>-4.10663</v>
      </c>
      <c r="BL30">
        <v>408.39</v>
      </c>
      <c r="BM30">
        <v>411.92</v>
      </c>
      <c r="BN30">
        <v>1.57369</v>
      </c>
      <c r="BO30">
        <v>404.18099999999998</v>
      </c>
      <c r="BP30">
        <v>18.789300000000001</v>
      </c>
      <c r="BQ30">
        <v>2.0437500000000002</v>
      </c>
      <c r="BR30">
        <v>1.88581</v>
      </c>
      <c r="BS30">
        <v>17.787400000000002</v>
      </c>
      <c r="BT30">
        <v>16.5168</v>
      </c>
      <c r="BU30">
        <v>125.02200000000001</v>
      </c>
      <c r="BV30">
        <v>0.90008200000000005</v>
      </c>
      <c r="BW30">
        <v>9.9917800000000001E-2</v>
      </c>
      <c r="BX30">
        <v>0</v>
      </c>
      <c r="BY30">
        <v>2.4563000000000001</v>
      </c>
      <c r="BZ30">
        <v>0</v>
      </c>
      <c r="CA30">
        <v>8299.1299999999992</v>
      </c>
      <c r="CB30">
        <v>1014.12</v>
      </c>
      <c r="CC30">
        <v>34.5</v>
      </c>
      <c r="CD30">
        <v>39.936999999999998</v>
      </c>
      <c r="CE30">
        <v>36.25</v>
      </c>
      <c r="CF30">
        <v>37.061999999999998</v>
      </c>
      <c r="CG30">
        <v>35.561999999999998</v>
      </c>
      <c r="CH30">
        <v>112.53</v>
      </c>
      <c r="CI30">
        <v>12.49</v>
      </c>
      <c r="CJ30">
        <v>0</v>
      </c>
      <c r="CK30">
        <v>1690152330.7</v>
      </c>
      <c r="CL30">
        <v>0</v>
      </c>
      <c r="CM30">
        <v>1690151524.0999999</v>
      </c>
      <c r="CN30" t="s">
        <v>350</v>
      </c>
      <c r="CO30">
        <v>1690151524.0999999</v>
      </c>
      <c r="CP30">
        <v>1690151520.5999999</v>
      </c>
      <c r="CQ30">
        <v>27</v>
      </c>
      <c r="CR30">
        <v>-7.0000000000000001E-3</v>
      </c>
      <c r="CS30">
        <v>-1.9E-2</v>
      </c>
      <c r="CT30">
        <v>-7.2039999999999997</v>
      </c>
      <c r="CU30">
        <v>-1.448</v>
      </c>
      <c r="CV30">
        <v>418</v>
      </c>
      <c r="CW30">
        <v>19</v>
      </c>
      <c r="CX30">
        <v>0.15</v>
      </c>
      <c r="CY30">
        <v>7.0000000000000007E-2</v>
      </c>
      <c r="CZ30">
        <v>3.353626139514827</v>
      </c>
      <c r="DA30">
        <v>0.2286371819669025</v>
      </c>
      <c r="DB30">
        <v>4.452257847891003E-2</v>
      </c>
      <c r="DC30">
        <v>1</v>
      </c>
      <c r="DD30">
        <v>404.19931707317068</v>
      </c>
      <c r="DE30">
        <v>-0.68701045296167762</v>
      </c>
      <c r="DF30">
        <v>7.5680792751092546E-2</v>
      </c>
      <c r="DG30">
        <v>-1</v>
      </c>
      <c r="DH30">
        <v>125.00336585365849</v>
      </c>
      <c r="DI30">
        <v>-0.13583642561102521</v>
      </c>
      <c r="DJ30">
        <v>7.902323094602777E-2</v>
      </c>
      <c r="DK30">
        <v>1</v>
      </c>
      <c r="DL30">
        <v>2</v>
      </c>
      <c r="DM30">
        <v>2</v>
      </c>
      <c r="DN30" t="s">
        <v>351</v>
      </c>
      <c r="DO30">
        <v>3.2092299999999998</v>
      </c>
      <c r="DP30">
        <v>2.7395499999999999</v>
      </c>
      <c r="DQ30">
        <v>9.5063300000000003E-2</v>
      </c>
      <c r="DR30">
        <v>9.4081100000000001E-2</v>
      </c>
      <c r="DS30">
        <v>0.107543</v>
      </c>
      <c r="DT30">
        <v>9.5524399999999995E-2</v>
      </c>
      <c r="DU30">
        <v>27292.6</v>
      </c>
      <c r="DV30">
        <v>30726.799999999999</v>
      </c>
      <c r="DW30">
        <v>28386.5</v>
      </c>
      <c r="DX30">
        <v>32527.4</v>
      </c>
      <c r="DY30">
        <v>35204.1</v>
      </c>
      <c r="DZ30">
        <v>39219.300000000003</v>
      </c>
      <c r="EA30">
        <v>41669.199999999997</v>
      </c>
      <c r="EB30">
        <v>46165.1</v>
      </c>
      <c r="EC30">
        <v>2.18397</v>
      </c>
      <c r="ED30">
        <v>1.76875</v>
      </c>
      <c r="EE30">
        <v>0.12773300000000001</v>
      </c>
      <c r="EF30">
        <v>0</v>
      </c>
      <c r="EG30">
        <v>23.956800000000001</v>
      </c>
      <c r="EH30">
        <v>999.9</v>
      </c>
      <c r="EI30">
        <v>47.5</v>
      </c>
      <c r="EJ30">
        <v>32.700000000000003</v>
      </c>
      <c r="EK30">
        <v>23.511700000000001</v>
      </c>
      <c r="EL30">
        <v>62.514699999999998</v>
      </c>
      <c r="EM30">
        <v>20.773199999999999</v>
      </c>
      <c r="EN30">
        <v>1</v>
      </c>
      <c r="EO30">
        <v>-0.20724100000000001</v>
      </c>
      <c r="EP30">
        <v>-2.2628499999999998</v>
      </c>
      <c r="EQ30">
        <v>20.231200000000001</v>
      </c>
      <c r="ER30">
        <v>5.2270200000000004</v>
      </c>
      <c r="ES30">
        <v>12.0099</v>
      </c>
      <c r="ET30">
        <v>4.9897</v>
      </c>
      <c r="EU30">
        <v>3.3050000000000002</v>
      </c>
      <c r="EV30">
        <v>8751.4</v>
      </c>
      <c r="EW30">
        <v>9999</v>
      </c>
      <c r="EX30">
        <v>555.9</v>
      </c>
      <c r="EY30">
        <v>94.4</v>
      </c>
      <c r="EZ30">
        <v>1.85287</v>
      </c>
      <c r="FA30">
        <v>1.8615600000000001</v>
      </c>
      <c r="FB30">
        <v>1.8607899999999999</v>
      </c>
      <c r="FC30">
        <v>1.85684</v>
      </c>
      <c r="FD30">
        <v>1.86111</v>
      </c>
      <c r="FE30">
        <v>1.85721</v>
      </c>
      <c r="FF30">
        <v>1.85948</v>
      </c>
      <c r="FG30">
        <v>1.8623499999999999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-7.1479999999999997</v>
      </c>
      <c r="FV30">
        <v>-1.4483999999999999</v>
      </c>
      <c r="FW30">
        <v>-5.6884646555404181</v>
      </c>
      <c r="FX30">
        <v>-4.0117494158234393E-3</v>
      </c>
      <c r="FY30">
        <v>1.087516141204025E-6</v>
      </c>
      <c r="FZ30">
        <v>-8.657206703991749E-11</v>
      </c>
      <c r="GA30">
        <v>-1.448366666666661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13.2</v>
      </c>
      <c r="GJ30">
        <v>13.2</v>
      </c>
      <c r="GK30">
        <v>1.02661</v>
      </c>
      <c r="GL30">
        <v>2.4157700000000002</v>
      </c>
      <c r="GM30">
        <v>1.5942400000000001</v>
      </c>
      <c r="GN30">
        <v>2.3059099999999999</v>
      </c>
      <c r="GO30">
        <v>1.40015</v>
      </c>
      <c r="GP30">
        <v>2.31812</v>
      </c>
      <c r="GQ30">
        <v>34.213299999999997</v>
      </c>
      <c r="GR30">
        <v>14.097</v>
      </c>
      <c r="GS30">
        <v>18</v>
      </c>
      <c r="GT30">
        <v>624.95299999999997</v>
      </c>
      <c r="GU30">
        <v>384.637</v>
      </c>
      <c r="GV30">
        <v>28.976199999999999</v>
      </c>
      <c r="GW30">
        <v>24.5199</v>
      </c>
      <c r="GX30">
        <v>30</v>
      </c>
      <c r="GY30">
        <v>24.3992</v>
      </c>
      <c r="GZ30">
        <v>24.343900000000001</v>
      </c>
      <c r="HA30">
        <v>20.6127</v>
      </c>
      <c r="HB30">
        <v>10</v>
      </c>
      <c r="HC30">
        <v>-30</v>
      </c>
      <c r="HD30">
        <v>28.9587</v>
      </c>
      <c r="HE30">
        <v>404.26600000000002</v>
      </c>
      <c r="HF30">
        <v>0</v>
      </c>
      <c r="HG30">
        <v>104.229</v>
      </c>
      <c r="HH30">
        <v>102.36199999999999</v>
      </c>
    </row>
    <row r="31" spans="1:216" x14ac:dyDescent="0.2">
      <c r="A31">
        <v>13</v>
      </c>
      <c r="B31">
        <v>1690152373.5999999</v>
      </c>
      <c r="C31">
        <v>726</v>
      </c>
      <c r="D31" t="s">
        <v>377</v>
      </c>
      <c r="E31" t="s">
        <v>378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1690152373.5999999</v>
      </c>
      <c r="M31">
        <f t="shared" si="0"/>
        <v>1.6213183378031666E-3</v>
      </c>
      <c r="N31">
        <f t="shared" si="1"/>
        <v>1.6213183378031666</v>
      </c>
      <c r="O31">
        <f t="shared" si="2"/>
        <v>2.3753766919202044</v>
      </c>
      <c r="P31">
        <f t="shared" si="3"/>
        <v>400.02499999999998</v>
      </c>
      <c r="Q31">
        <f t="shared" si="4"/>
        <v>359.34092337454365</v>
      </c>
      <c r="R31">
        <f t="shared" si="5"/>
        <v>36.101540464446714</v>
      </c>
      <c r="S31">
        <f t="shared" si="6"/>
        <v>40.188906369669994</v>
      </c>
      <c r="T31">
        <f t="shared" si="7"/>
        <v>0.11991031090008981</v>
      </c>
      <c r="U31">
        <f t="shared" si="8"/>
        <v>2.9338749116586844</v>
      </c>
      <c r="V31">
        <f t="shared" si="9"/>
        <v>0.11725270970441293</v>
      </c>
      <c r="W31">
        <f t="shared" si="10"/>
        <v>7.3516812678101354E-2</v>
      </c>
      <c r="X31">
        <f t="shared" si="11"/>
        <v>16.555290768431565</v>
      </c>
      <c r="Y31">
        <f t="shared" si="12"/>
        <v>26.763144800907462</v>
      </c>
      <c r="Z31">
        <f t="shared" si="13"/>
        <v>26.094799999999999</v>
      </c>
      <c r="AA31">
        <f t="shared" si="14"/>
        <v>3.3932332069153008</v>
      </c>
      <c r="AB31">
        <f t="shared" si="15"/>
        <v>56.751957354800666</v>
      </c>
      <c r="AC31">
        <f t="shared" si="16"/>
        <v>2.04160950415752</v>
      </c>
      <c r="AD31">
        <f t="shared" si="17"/>
        <v>3.5974257088505861</v>
      </c>
      <c r="AE31">
        <f t="shared" si="18"/>
        <v>1.3516237027577809</v>
      </c>
      <c r="AF31">
        <f t="shared" si="19"/>
        <v>-71.500138697119652</v>
      </c>
      <c r="AG31">
        <f t="shared" si="20"/>
        <v>156.88987861702071</v>
      </c>
      <c r="AH31">
        <f t="shared" si="21"/>
        <v>11.49346379663937</v>
      </c>
      <c r="AI31">
        <f t="shared" si="22"/>
        <v>113.438494484972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52994.904788332169</v>
      </c>
      <c r="AO31">
        <f t="shared" si="26"/>
        <v>100.102</v>
      </c>
      <c r="AP31">
        <f t="shared" si="27"/>
        <v>84.385685994005982</v>
      </c>
      <c r="AQ31">
        <f t="shared" si="28"/>
        <v>0.84299700299700286</v>
      </c>
      <c r="AR31">
        <f t="shared" si="29"/>
        <v>0.16538421578421575</v>
      </c>
      <c r="AS31">
        <v>1690152373.5999999</v>
      </c>
      <c r="AT31">
        <v>400.02499999999998</v>
      </c>
      <c r="AU31">
        <v>403.04899999999998</v>
      </c>
      <c r="AV31">
        <v>20.321400000000001</v>
      </c>
      <c r="AW31">
        <v>18.733000000000001</v>
      </c>
      <c r="AX31">
        <v>407.173</v>
      </c>
      <c r="AY31">
        <v>21.7698</v>
      </c>
      <c r="AZ31">
        <v>599.98900000000003</v>
      </c>
      <c r="BA31">
        <v>100.366</v>
      </c>
      <c r="BB31">
        <v>9.9986800000000001E-2</v>
      </c>
      <c r="BC31">
        <v>27.0867</v>
      </c>
      <c r="BD31">
        <v>26.094799999999999</v>
      </c>
      <c r="BE31">
        <v>999.9</v>
      </c>
      <c r="BF31">
        <v>0</v>
      </c>
      <c r="BG31">
        <v>0</v>
      </c>
      <c r="BH31">
        <v>9988.1200000000008</v>
      </c>
      <c r="BI31">
        <v>0</v>
      </c>
      <c r="BJ31">
        <v>920.43499999999995</v>
      </c>
      <c r="BK31">
        <v>-3.0238</v>
      </c>
      <c r="BL31">
        <v>408.32299999999998</v>
      </c>
      <c r="BM31">
        <v>410.74400000000003</v>
      </c>
      <c r="BN31">
        <v>1.5884400000000001</v>
      </c>
      <c r="BO31">
        <v>403.04899999999998</v>
      </c>
      <c r="BP31">
        <v>18.733000000000001</v>
      </c>
      <c r="BQ31">
        <v>2.0395699999999999</v>
      </c>
      <c r="BR31">
        <v>1.88015</v>
      </c>
      <c r="BS31">
        <v>17.754899999999999</v>
      </c>
      <c r="BT31">
        <v>16.4695</v>
      </c>
      <c r="BU31">
        <v>100.102</v>
      </c>
      <c r="BV31">
        <v>0.90007999999999999</v>
      </c>
      <c r="BW31">
        <v>9.9919900000000006E-2</v>
      </c>
      <c r="BX31">
        <v>0</v>
      </c>
      <c r="BY31">
        <v>2.1551999999999998</v>
      </c>
      <c r="BZ31">
        <v>0</v>
      </c>
      <c r="CA31">
        <v>7968.53</v>
      </c>
      <c r="CB31">
        <v>811.98099999999999</v>
      </c>
      <c r="CC31">
        <v>34.375</v>
      </c>
      <c r="CD31">
        <v>39.936999999999998</v>
      </c>
      <c r="CE31">
        <v>36.561999999999998</v>
      </c>
      <c r="CF31">
        <v>37.561999999999998</v>
      </c>
      <c r="CG31">
        <v>35.5</v>
      </c>
      <c r="CH31">
        <v>90.1</v>
      </c>
      <c r="CI31">
        <v>10</v>
      </c>
      <c r="CJ31">
        <v>0</v>
      </c>
      <c r="CK31">
        <v>1690152391.3</v>
      </c>
      <c r="CL31">
        <v>0</v>
      </c>
      <c r="CM31">
        <v>1690151524.0999999</v>
      </c>
      <c r="CN31" t="s">
        <v>350</v>
      </c>
      <c r="CO31">
        <v>1690151524.0999999</v>
      </c>
      <c r="CP31">
        <v>1690151520.5999999</v>
      </c>
      <c r="CQ31">
        <v>27</v>
      </c>
      <c r="CR31">
        <v>-7.0000000000000001E-3</v>
      </c>
      <c r="CS31">
        <v>-1.9E-2</v>
      </c>
      <c r="CT31">
        <v>-7.2039999999999997</v>
      </c>
      <c r="CU31">
        <v>-1.448</v>
      </c>
      <c r="CV31">
        <v>418</v>
      </c>
      <c r="CW31">
        <v>19</v>
      </c>
      <c r="CX31">
        <v>0.15</v>
      </c>
      <c r="CY31">
        <v>7.0000000000000007E-2</v>
      </c>
      <c r="CZ31">
        <v>2.3825610341469168</v>
      </c>
      <c r="DA31">
        <v>-0.1750227320787201</v>
      </c>
      <c r="DB31">
        <v>5.0314920861098719E-2</v>
      </c>
      <c r="DC31">
        <v>1</v>
      </c>
      <c r="DD31">
        <v>403.11914634146342</v>
      </c>
      <c r="DE31">
        <v>-0.25630662020828032</v>
      </c>
      <c r="DF31">
        <v>3.5857142687856787E-2</v>
      </c>
      <c r="DG31">
        <v>-1</v>
      </c>
      <c r="DH31">
        <v>100.0003375</v>
      </c>
      <c r="DI31">
        <v>-9.5547815293782062E-2</v>
      </c>
      <c r="DJ31">
        <v>0.14092468855296411</v>
      </c>
      <c r="DK31">
        <v>1</v>
      </c>
      <c r="DL31">
        <v>2</v>
      </c>
      <c r="DM31">
        <v>2</v>
      </c>
      <c r="DN31" t="s">
        <v>351</v>
      </c>
      <c r="DO31">
        <v>3.2090100000000001</v>
      </c>
      <c r="DP31">
        <v>2.73969</v>
      </c>
      <c r="DQ31">
        <v>9.5052800000000007E-2</v>
      </c>
      <c r="DR31">
        <v>9.3878400000000001E-2</v>
      </c>
      <c r="DS31">
        <v>0.107395</v>
      </c>
      <c r="DT31">
        <v>9.5318700000000006E-2</v>
      </c>
      <c r="DU31">
        <v>27292.7</v>
      </c>
      <c r="DV31">
        <v>30733.599999999999</v>
      </c>
      <c r="DW31">
        <v>28386.3</v>
      </c>
      <c r="DX31">
        <v>32527.3</v>
      </c>
      <c r="DY31">
        <v>35210.1</v>
      </c>
      <c r="DZ31">
        <v>39227.1</v>
      </c>
      <c r="EA31">
        <v>41669.300000000003</v>
      </c>
      <c r="EB31">
        <v>46163.8</v>
      </c>
      <c r="EC31">
        <v>2.1844999999999999</v>
      </c>
      <c r="ED31">
        <v>1.7688999999999999</v>
      </c>
      <c r="EE31">
        <v>0.12175</v>
      </c>
      <c r="EF31">
        <v>0</v>
      </c>
      <c r="EG31">
        <v>24.0975</v>
      </c>
      <c r="EH31">
        <v>999.9</v>
      </c>
      <c r="EI31">
        <v>47.5</v>
      </c>
      <c r="EJ31">
        <v>32.6</v>
      </c>
      <c r="EK31">
        <v>23.3781</v>
      </c>
      <c r="EL31">
        <v>63.0246</v>
      </c>
      <c r="EM31">
        <v>21.265999999999998</v>
      </c>
      <c r="EN31">
        <v>1</v>
      </c>
      <c r="EO31">
        <v>-0.20643300000000001</v>
      </c>
      <c r="EP31">
        <v>-1.8708400000000001</v>
      </c>
      <c r="EQ31">
        <v>20.2361</v>
      </c>
      <c r="ER31">
        <v>5.2265699999999997</v>
      </c>
      <c r="ES31">
        <v>12.0099</v>
      </c>
      <c r="ET31">
        <v>4.9895500000000004</v>
      </c>
      <c r="EU31">
        <v>3.3050000000000002</v>
      </c>
      <c r="EV31">
        <v>8752.7999999999993</v>
      </c>
      <c r="EW31">
        <v>9999</v>
      </c>
      <c r="EX31">
        <v>555.9</v>
      </c>
      <c r="EY31">
        <v>94.5</v>
      </c>
      <c r="EZ31">
        <v>1.85287</v>
      </c>
      <c r="FA31">
        <v>1.8615200000000001</v>
      </c>
      <c r="FB31">
        <v>1.86077</v>
      </c>
      <c r="FC31">
        <v>1.85684</v>
      </c>
      <c r="FD31">
        <v>1.86111</v>
      </c>
      <c r="FE31">
        <v>1.8571599999999999</v>
      </c>
      <c r="FF31">
        <v>1.85944</v>
      </c>
      <c r="FG31">
        <v>1.8623400000000001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-7.1479999999999997</v>
      </c>
      <c r="FV31">
        <v>-1.4483999999999999</v>
      </c>
      <c r="FW31">
        <v>-5.6884646555404181</v>
      </c>
      <c r="FX31">
        <v>-4.0117494158234393E-3</v>
      </c>
      <c r="FY31">
        <v>1.087516141204025E-6</v>
      </c>
      <c r="FZ31">
        <v>-8.657206703991749E-11</v>
      </c>
      <c r="GA31">
        <v>-1.448366666666661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14.2</v>
      </c>
      <c r="GJ31">
        <v>14.2</v>
      </c>
      <c r="GK31">
        <v>1.02417</v>
      </c>
      <c r="GL31">
        <v>2.4108900000000002</v>
      </c>
      <c r="GM31">
        <v>1.5942400000000001</v>
      </c>
      <c r="GN31">
        <v>2.3071299999999999</v>
      </c>
      <c r="GO31">
        <v>1.40015</v>
      </c>
      <c r="GP31">
        <v>2.3950200000000001</v>
      </c>
      <c r="GQ31">
        <v>34.1678</v>
      </c>
      <c r="GR31">
        <v>14.1145</v>
      </c>
      <c r="GS31">
        <v>18</v>
      </c>
      <c r="GT31">
        <v>625.41</v>
      </c>
      <c r="GU31">
        <v>384.76799999999997</v>
      </c>
      <c r="GV31">
        <v>28.539899999999999</v>
      </c>
      <c r="GW31">
        <v>24.532</v>
      </c>
      <c r="GX31">
        <v>30.000299999999999</v>
      </c>
      <c r="GY31">
        <v>24.404</v>
      </c>
      <c r="GZ31">
        <v>24.35</v>
      </c>
      <c r="HA31">
        <v>20.567499999999999</v>
      </c>
      <c r="HB31">
        <v>10</v>
      </c>
      <c r="HC31">
        <v>-30</v>
      </c>
      <c r="HD31">
        <v>28.464300000000001</v>
      </c>
      <c r="HE31">
        <v>403.07799999999997</v>
      </c>
      <c r="HF31">
        <v>0</v>
      </c>
      <c r="HG31">
        <v>104.229</v>
      </c>
      <c r="HH31">
        <v>102.361</v>
      </c>
    </row>
    <row r="32" spans="1:216" x14ac:dyDescent="0.2">
      <c r="A32">
        <v>14</v>
      </c>
      <c r="B32">
        <v>1690152434.0999999</v>
      </c>
      <c r="C32">
        <v>786.5</v>
      </c>
      <c r="D32" t="s">
        <v>379</v>
      </c>
      <c r="E32" t="s">
        <v>380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1690152434.0999999</v>
      </c>
      <c r="M32">
        <f t="shared" si="0"/>
        <v>1.5895184682566137E-3</v>
      </c>
      <c r="N32">
        <f t="shared" si="1"/>
        <v>1.5895184682566137</v>
      </c>
      <c r="O32">
        <f t="shared" si="2"/>
        <v>1.2031351549599691</v>
      </c>
      <c r="P32">
        <f t="shared" si="3"/>
        <v>400.06700000000001</v>
      </c>
      <c r="Q32">
        <f t="shared" si="4"/>
        <v>375.03800799237877</v>
      </c>
      <c r="R32">
        <f t="shared" si="5"/>
        <v>37.678691148390932</v>
      </c>
      <c r="S32">
        <f t="shared" si="6"/>
        <v>40.193262043908994</v>
      </c>
      <c r="T32">
        <f t="shared" si="7"/>
        <v>0.11852496763471321</v>
      </c>
      <c r="U32">
        <f t="shared" si="8"/>
        <v>2.9307971059369038</v>
      </c>
      <c r="V32">
        <f t="shared" si="9"/>
        <v>0.11592503947216966</v>
      </c>
      <c r="W32">
        <f t="shared" si="10"/>
        <v>7.2681992823645472E-2</v>
      </c>
      <c r="X32">
        <f t="shared" si="11"/>
        <v>12.411766918800801</v>
      </c>
      <c r="Y32">
        <f t="shared" si="12"/>
        <v>26.628343075677687</v>
      </c>
      <c r="Z32">
        <f t="shared" si="13"/>
        <v>25.9999</v>
      </c>
      <c r="AA32">
        <f t="shared" si="14"/>
        <v>3.3742384722532335</v>
      </c>
      <c r="AB32">
        <f t="shared" si="15"/>
        <v>56.927844118434976</v>
      </c>
      <c r="AC32">
        <f t="shared" si="16"/>
        <v>2.0337599507264001</v>
      </c>
      <c r="AD32">
        <f t="shared" si="17"/>
        <v>3.5725223433637927</v>
      </c>
      <c r="AE32">
        <f t="shared" si="18"/>
        <v>1.3404785215268333</v>
      </c>
      <c r="AF32">
        <f t="shared" si="19"/>
        <v>-70.097764450116657</v>
      </c>
      <c r="AG32">
        <f t="shared" si="20"/>
        <v>153.02797186764917</v>
      </c>
      <c r="AH32">
        <f t="shared" si="21"/>
        <v>11.210343997941456</v>
      </c>
      <c r="AI32">
        <f t="shared" si="22"/>
        <v>106.55231833427477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52926.663861630885</v>
      </c>
      <c r="AO32">
        <f t="shared" si="26"/>
        <v>75.047200000000004</v>
      </c>
      <c r="AP32">
        <f t="shared" si="27"/>
        <v>63.264639605596273</v>
      </c>
      <c r="AQ32">
        <f t="shared" si="28"/>
        <v>0.84299800133244507</v>
      </c>
      <c r="AR32">
        <f t="shared" si="29"/>
        <v>0.16538614257161893</v>
      </c>
      <c r="AS32">
        <v>1690152434.0999999</v>
      </c>
      <c r="AT32">
        <v>400.06700000000001</v>
      </c>
      <c r="AU32">
        <v>401.90600000000001</v>
      </c>
      <c r="AV32">
        <v>20.243200000000002</v>
      </c>
      <c r="AW32">
        <v>18.6859</v>
      </c>
      <c r="AX32">
        <v>407.21499999999997</v>
      </c>
      <c r="AY32">
        <v>21.691600000000001</v>
      </c>
      <c r="AZ32">
        <v>600.01599999999996</v>
      </c>
      <c r="BA32">
        <v>100.366</v>
      </c>
      <c r="BB32">
        <v>0.100327</v>
      </c>
      <c r="BC32">
        <v>26.968399999999999</v>
      </c>
      <c r="BD32">
        <v>25.9999</v>
      </c>
      <c r="BE32">
        <v>999.9</v>
      </c>
      <c r="BF32">
        <v>0</v>
      </c>
      <c r="BG32">
        <v>0</v>
      </c>
      <c r="BH32">
        <v>9970.6200000000008</v>
      </c>
      <c r="BI32">
        <v>0</v>
      </c>
      <c r="BJ32">
        <v>905.95600000000002</v>
      </c>
      <c r="BK32">
        <v>-1.83945</v>
      </c>
      <c r="BL32">
        <v>408.33300000000003</v>
      </c>
      <c r="BM32">
        <v>409.55900000000003</v>
      </c>
      <c r="BN32">
        <v>1.5573699999999999</v>
      </c>
      <c r="BO32">
        <v>401.90600000000001</v>
      </c>
      <c r="BP32">
        <v>18.6859</v>
      </c>
      <c r="BQ32">
        <v>2.03173</v>
      </c>
      <c r="BR32">
        <v>1.8754299999999999</v>
      </c>
      <c r="BS32">
        <v>17.6938</v>
      </c>
      <c r="BT32">
        <v>16.430099999999999</v>
      </c>
      <c r="BU32">
        <v>75.047200000000004</v>
      </c>
      <c r="BV32">
        <v>0.90009799999999995</v>
      </c>
      <c r="BW32">
        <v>9.9901799999999999E-2</v>
      </c>
      <c r="BX32">
        <v>0</v>
      </c>
      <c r="BY32">
        <v>2.5966999999999998</v>
      </c>
      <c r="BZ32">
        <v>0</v>
      </c>
      <c r="CA32">
        <v>7661.65</v>
      </c>
      <c r="CB32">
        <v>608.74900000000002</v>
      </c>
      <c r="CC32">
        <v>34.25</v>
      </c>
      <c r="CD32">
        <v>40</v>
      </c>
      <c r="CE32">
        <v>36.561999999999998</v>
      </c>
      <c r="CF32">
        <v>37.561999999999998</v>
      </c>
      <c r="CG32">
        <v>35.311999999999998</v>
      </c>
      <c r="CH32">
        <v>67.55</v>
      </c>
      <c r="CI32">
        <v>7.5</v>
      </c>
      <c r="CJ32">
        <v>0</v>
      </c>
      <c r="CK32">
        <v>1690152451.9000001</v>
      </c>
      <c r="CL32">
        <v>0</v>
      </c>
      <c r="CM32">
        <v>1690151524.0999999</v>
      </c>
      <c r="CN32" t="s">
        <v>350</v>
      </c>
      <c r="CO32">
        <v>1690151524.0999999</v>
      </c>
      <c r="CP32">
        <v>1690151520.5999999</v>
      </c>
      <c r="CQ32">
        <v>27</v>
      </c>
      <c r="CR32">
        <v>-7.0000000000000001E-3</v>
      </c>
      <c r="CS32">
        <v>-1.9E-2</v>
      </c>
      <c r="CT32">
        <v>-7.2039999999999997</v>
      </c>
      <c r="CU32">
        <v>-1.448</v>
      </c>
      <c r="CV32">
        <v>418</v>
      </c>
      <c r="CW32">
        <v>19</v>
      </c>
      <c r="CX32">
        <v>0.15</v>
      </c>
      <c r="CY32">
        <v>7.0000000000000007E-2</v>
      </c>
      <c r="CZ32">
        <v>1.1914113206259409</v>
      </c>
      <c r="DA32">
        <v>-6.1978966110127695E-4</v>
      </c>
      <c r="DB32">
        <v>2.4689873287437419E-2</v>
      </c>
      <c r="DC32">
        <v>1</v>
      </c>
      <c r="DD32">
        <v>401.94039024390253</v>
      </c>
      <c r="DE32">
        <v>-0.35581881533078891</v>
      </c>
      <c r="DF32">
        <v>3.9551064891947083E-2</v>
      </c>
      <c r="DG32">
        <v>-1</v>
      </c>
      <c r="DH32">
        <v>75.016287804878047</v>
      </c>
      <c r="DI32">
        <v>-0.2064411763686953</v>
      </c>
      <c r="DJ32">
        <v>0.12556282500011931</v>
      </c>
      <c r="DK32">
        <v>1</v>
      </c>
      <c r="DL32">
        <v>2</v>
      </c>
      <c r="DM32">
        <v>2</v>
      </c>
      <c r="DN32" t="s">
        <v>351</v>
      </c>
      <c r="DO32">
        <v>3.2090299999999998</v>
      </c>
      <c r="DP32">
        <v>2.7398699999999998</v>
      </c>
      <c r="DQ32">
        <v>9.5056100000000004E-2</v>
      </c>
      <c r="DR32">
        <v>9.3672099999999994E-2</v>
      </c>
      <c r="DS32">
        <v>0.107118</v>
      </c>
      <c r="DT32">
        <v>9.5145099999999996E-2</v>
      </c>
      <c r="DU32">
        <v>27292.5</v>
      </c>
      <c r="DV32">
        <v>30739.599999999999</v>
      </c>
      <c r="DW32">
        <v>28386.3</v>
      </c>
      <c r="DX32">
        <v>32526.5</v>
      </c>
      <c r="DY32">
        <v>35221.199999999997</v>
      </c>
      <c r="DZ32">
        <v>39232.699999999997</v>
      </c>
      <c r="EA32">
        <v>41669.1</v>
      </c>
      <c r="EB32">
        <v>46161.4</v>
      </c>
      <c r="EC32">
        <v>2.18377</v>
      </c>
      <c r="ED32">
        <v>1.7688999999999999</v>
      </c>
      <c r="EE32">
        <v>0.10763499999999999</v>
      </c>
      <c r="EF32">
        <v>0</v>
      </c>
      <c r="EG32">
        <v>24.234300000000001</v>
      </c>
      <c r="EH32">
        <v>999.9</v>
      </c>
      <c r="EI32">
        <v>47.5</v>
      </c>
      <c r="EJ32">
        <v>32.6</v>
      </c>
      <c r="EK32">
        <v>23.377099999999999</v>
      </c>
      <c r="EL32">
        <v>63.284599999999998</v>
      </c>
      <c r="EM32">
        <v>21.073699999999999</v>
      </c>
      <c r="EN32">
        <v>1</v>
      </c>
      <c r="EO32">
        <v>-0.20547799999999999</v>
      </c>
      <c r="EP32">
        <v>-2.2780999999999998</v>
      </c>
      <c r="EQ32">
        <v>20.230799999999999</v>
      </c>
      <c r="ER32">
        <v>5.2274700000000003</v>
      </c>
      <c r="ES32">
        <v>12.0099</v>
      </c>
      <c r="ET32">
        <v>4.9897</v>
      </c>
      <c r="EU32">
        <v>3.3050000000000002</v>
      </c>
      <c r="EV32">
        <v>8754.2000000000007</v>
      </c>
      <c r="EW32">
        <v>9999</v>
      </c>
      <c r="EX32">
        <v>555.9</v>
      </c>
      <c r="EY32">
        <v>94.5</v>
      </c>
      <c r="EZ32">
        <v>1.85287</v>
      </c>
      <c r="FA32">
        <v>1.8615299999999999</v>
      </c>
      <c r="FB32">
        <v>1.8607899999999999</v>
      </c>
      <c r="FC32">
        <v>1.85684</v>
      </c>
      <c r="FD32">
        <v>1.86111</v>
      </c>
      <c r="FE32">
        <v>1.85717</v>
      </c>
      <c r="FF32">
        <v>1.85945</v>
      </c>
      <c r="FG32">
        <v>1.8623499999999999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-7.1479999999999997</v>
      </c>
      <c r="FV32">
        <v>-1.4483999999999999</v>
      </c>
      <c r="FW32">
        <v>-5.6884646555404181</v>
      </c>
      <c r="FX32">
        <v>-4.0117494158234393E-3</v>
      </c>
      <c r="FY32">
        <v>1.087516141204025E-6</v>
      </c>
      <c r="FZ32">
        <v>-8.657206703991749E-11</v>
      </c>
      <c r="GA32">
        <v>-1.448366666666661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15.2</v>
      </c>
      <c r="GJ32">
        <v>15.2</v>
      </c>
      <c r="GK32">
        <v>1.02173</v>
      </c>
      <c r="GL32">
        <v>2.4096700000000002</v>
      </c>
      <c r="GM32">
        <v>1.5942400000000001</v>
      </c>
      <c r="GN32">
        <v>2.3071299999999999</v>
      </c>
      <c r="GO32">
        <v>1.40015</v>
      </c>
      <c r="GP32">
        <v>2.3828100000000001</v>
      </c>
      <c r="GQ32">
        <v>34.145200000000003</v>
      </c>
      <c r="GR32">
        <v>14.097</v>
      </c>
      <c r="GS32">
        <v>18</v>
      </c>
      <c r="GT32">
        <v>625.04399999999998</v>
      </c>
      <c r="GU32">
        <v>384.88099999999997</v>
      </c>
      <c r="GV32">
        <v>28.694800000000001</v>
      </c>
      <c r="GW32">
        <v>24.556999999999999</v>
      </c>
      <c r="GX32">
        <v>29.9999</v>
      </c>
      <c r="GY32">
        <v>24.419699999999999</v>
      </c>
      <c r="GZ32">
        <v>24.365100000000002</v>
      </c>
      <c r="HA32">
        <v>20.519600000000001</v>
      </c>
      <c r="HB32">
        <v>10</v>
      </c>
      <c r="HC32">
        <v>-30</v>
      </c>
      <c r="HD32">
        <v>28.692599999999999</v>
      </c>
      <c r="HE32">
        <v>401.96300000000002</v>
      </c>
      <c r="HF32">
        <v>0</v>
      </c>
      <c r="HG32">
        <v>104.229</v>
      </c>
      <c r="HH32">
        <v>102.35599999999999</v>
      </c>
    </row>
    <row r="33" spans="1:216" x14ac:dyDescent="0.2">
      <c r="A33">
        <v>15</v>
      </c>
      <c r="B33">
        <v>1690152494.5999999</v>
      </c>
      <c r="C33">
        <v>847</v>
      </c>
      <c r="D33" t="s">
        <v>381</v>
      </c>
      <c r="E33" t="s">
        <v>382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1690152494.5999999</v>
      </c>
      <c r="M33">
        <f t="shared" si="0"/>
        <v>1.5713651112614119E-3</v>
      </c>
      <c r="N33">
        <f t="shared" si="1"/>
        <v>1.571365111261412</v>
      </c>
      <c r="O33">
        <f t="shared" si="2"/>
        <v>0.39233467754145912</v>
      </c>
      <c r="P33">
        <f t="shared" si="3"/>
        <v>400.05099999999999</v>
      </c>
      <c r="Q33">
        <f t="shared" si="4"/>
        <v>386.09566494255125</v>
      </c>
      <c r="R33">
        <f t="shared" si="5"/>
        <v>38.78751628740622</v>
      </c>
      <c r="S33">
        <f t="shared" si="6"/>
        <v>40.1894817456756</v>
      </c>
      <c r="T33">
        <f t="shared" si="7"/>
        <v>0.1180076353145481</v>
      </c>
      <c r="U33">
        <f t="shared" si="8"/>
        <v>2.9368580109475375</v>
      </c>
      <c r="V33">
        <f t="shared" si="9"/>
        <v>0.11543528225353905</v>
      </c>
      <c r="W33">
        <f t="shared" si="10"/>
        <v>7.2373496888201605E-2</v>
      </c>
      <c r="X33">
        <f t="shared" si="11"/>
        <v>9.9590411803121874</v>
      </c>
      <c r="Y33">
        <f t="shared" si="12"/>
        <v>26.530154836670651</v>
      </c>
      <c r="Z33">
        <f t="shared" si="13"/>
        <v>25.9237</v>
      </c>
      <c r="AA33">
        <f t="shared" si="14"/>
        <v>3.3590539284068703</v>
      </c>
      <c r="AB33">
        <f t="shared" si="15"/>
        <v>57.070112898536287</v>
      </c>
      <c r="AC33">
        <f t="shared" si="16"/>
        <v>2.02819497517884</v>
      </c>
      <c r="AD33">
        <f t="shared" si="17"/>
        <v>3.5538653634429003</v>
      </c>
      <c r="AE33">
        <f t="shared" si="18"/>
        <v>1.3308589532280304</v>
      </c>
      <c r="AF33">
        <f t="shared" si="19"/>
        <v>-69.297201406628261</v>
      </c>
      <c r="AG33">
        <f t="shared" si="20"/>
        <v>151.30195321077628</v>
      </c>
      <c r="AH33">
        <f t="shared" si="21"/>
        <v>11.051871169821887</v>
      </c>
      <c r="AI33">
        <f t="shared" si="22"/>
        <v>103.01566415428209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53117.930232196493</v>
      </c>
      <c r="AO33">
        <f t="shared" si="26"/>
        <v>60.223199999999999</v>
      </c>
      <c r="AP33">
        <f t="shared" si="27"/>
        <v>50.767497564928597</v>
      </c>
      <c r="AQ33">
        <f t="shared" si="28"/>
        <v>0.84298904018598475</v>
      </c>
      <c r="AR33">
        <f t="shared" si="29"/>
        <v>0.16536884755895051</v>
      </c>
      <c r="AS33">
        <v>1690152494.5999999</v>
      </c>
      <c r="AT33">
        <v>400.05099999999999</v>
      </c>
      <c r="AU33">
        <v>401.072</v>
      </c>
      <c r="AV33">
        <v>20.1889</v>
      </c>
      <c r="AW33">
        <v>18.6492</v>
      </c>
      <c r="AX33">
        <v>407.19900000000001</v>
      </c>
      <c r="AY33">
        <v>21.6372</v>
      </c>
      <c r="AZ33">
        <v>599.97699999999998</v>
      </c>
      <c r="BA33">
        <v>100.361</v>
      </c>
      <c r="BB33">
        <v>9.9895600000000001E-2</v>
      </c>
      <c r="BC33">
        <v>26.879300000000001</v>
      </c>
      <c r="BD33">
        <v>25.9237</v>
      </c>
      <c r="BE33">
        <v>999.9</v>
      </c>
      <c r="BF33">
        <v>0</v>
      </c>
      <c r="BG33">
        <v>0</v>
      </c>
      <c r="BH33">
        <v>10005.6</v>
      </c>
      <c r="BI33">
        <v>0</v>
      </c>
      <c r="BJ33">
        <v>859.55200000000002</v>
      </c>
      <c r="BK33">
        <v>-1.0203599999999999</v>
      </c>
      <c r="BL33">
        <v>408.29399999999998</v>
      </c>
      <c r="BM33">
        <v>408.69299999999998</v>
      </c>
      <c r="BN33">
        <v>1.5397099999999999</v>
      </c>
      <c r="BO33">
        <v>401.072</v>
      </c>
      <c r="BP33">
        <v>18.6492</v>
      </c>
      <c r="BQ33">
        <v>2.02617</v>
      </c>
      <c r="BR33">
        <v>1.87165</v>
      </c>
      <c r="BS33">
        <v>17.650400000000001</v>
      </c>
      <c r="BT33">
        <v>16.398399999999999</v>
      </c>
      <c r="BU33">
        <v>60.223199999999999</v>
      </c>
      <c r="BV33">
        <v>0.90030200000000005</v>
      </c>
      <c r="BW33">
        <v>9.9698200000000001E-2</v>
      </c>
      <c r="BX33">
        <v>0</v>
      </c>
      <c r="BY33">
        <v>2.0108999999999999</v>
      </c>
      <c r="BZ33">
        <v>0</v>
      </c>
      <c r="CA33">
        <v>7327.53</v>
      </c>
      <c r="CB33">
        <v>488.53300000000002</v>
      </c>
      <c r="CC33">
        <v>33.875</v>
      </c>
      <c r="CD33">
        <v>39.875</v>
      </c>
      <c r="CE33">
        <v>36.186999999999998</v>
      </c>
      <c r="CF33">
        <v>37</v>
      </c>
      <c r="CG33">
        <v>35.061999999999998</v>
      </c>
      <c r="CH33">
        <v>54.22</v>
      </c>
      <c r="CI33">
        <v>6</v>
      </c>
      <c r="CJ33">
        <v>0</v>
      </c>
      <c r="CK33">
        <v>1690152511.9000001</v>
      </c>
      <c r="CL33">
        <v>0</v>
      </c>
      <c r="CM33">
        <v>1690151524.0999999</v>
      </c>
      <c r="CN33" t="s">
        <v>350</v>
      </c>
      <c r="CO33">
        <v>1690151524.0999999</v>
      </c>
      <c r="CP33">
        <v>1690151520.5999999</v>
      </c>
      <c r="CQ33">
        <v>27</v>
      </c>
      <c r="CR33">
        <v>-7.0000000000000001E-3</v>
      </c>
      <c r="CS33">
        <v>-1.9E-2</v>
      </c>
      <c r="CT33">
        <v>-7.2039999999999997</v>
      </c>
      <c r="CU33">
        <v>-1.448</v>
      </c>
      <c r="CV33">
        <v>418</v>
      </c>
      <c r="CW33">
        <v>19</v>
      </c>
      <c r="CX33">
        <v>0.15</v>
      </c>
      <c r="CY33">
        <v>7.0000000000000007E-2</v>
      </c>
      <c r="CZ33">
        <v>0.39163868497424159</v>
      </c>
      <c r="DA33">
        <v>0.60577967296571533</v>
      </c>
      <c r="DB33">
        <v>8.0927794379075713E-2</v>
      </c>
      <c r="DC33">
        <v>1</v>
      </c>
      <c r="DD33">
        <v>401.08280000000002</v>
      </c>
      <c r="DE33">
        <v>0.20692682926714689</v>
      </c>
      <c r="DF33">
        <v>3.8939183350447777E-2</v>
      </c>
      <c r="DG33">
        <v>-1</v>
      </c>
      <c r="DH33">
        <v>60.005946341463407</v>
      </c>
      <c r="DI33">
        <v>0.23751219905594551</v>
      </c>
      <c r="DJ33">
        <v>0.13898752549316351</v>
      </c>
      <c r="DK33">
        <v>1</v>
      </c>
      <c r="DL33">
        <v>2</v>
      </c>
      <c r="DM33">
        <v>2</v>
      </c>
      <c r="DN33" t="s">
        <v>351</v>
      </c>
      <c r="DO33">
        <v>3.2089099999999999</v>
      </c>
      <c r="DP33">
        <v>2.7397499999999999</v>
      </c>
      <c r="DQ33">
        <v>9.5043600000000006E-2</v>
      </c>
      <c r="DR33">
        <v>9.3515000000000001E-2</v>
      </c>
      <c r="DS33">
        <v>0.106917</v>
      </c>
      <c r="DT33">
        <v>9.5003599999999994E-2</v>
      </c>
      <c r="DU33">
        <v>27291.8</v>
      </c>
      <c r="DV33">
        <v>30743.7</v>
      </c>
      <c r="DW33">
        <v>28385.4</v>
      </c>
      <c r="DX33">
        <v>32525.200000000001</v>
      </c>
      <c r="DY33">
        <v>35228.300000000003</v>
      </c>
      <c r="DZ33">
        <v>39236.300000000003</v>
      </c>
      <c r="EA33">
        <v>41667.800000000003</v>
      </c>
      <c r="EB33">
        <v>46158.5</v>
      </c>
      <c r="EC33">
        <v>2.18377</v>
      </c>
      <c r="ED33">
        <v>1.7690300000000001</v>
      </c>
      <c r="EE33">
        <v>0.10688599999999999</v>
      </c>
      <c r="EF33">
        <v>0</v>
      </c>
      <c r="EG33">
        <v>24.170100000000001</v>
      </c>
      <c r="EH33">
        <v>999.9</v>
      </c>
      <c r="EI33">
        <v>47.5</v>
      </c>
      <c r="EJ33">
        <v>32.5</v>
      </c>
      <c r="EK33">
        <v>23.247900000000001</v>
      </c>
      <c r="EL33">
        <v>62.714700000000001</v>
      </c>
      <c r="EM33">
        <v>21.254000000000001</v>
      </c>
      <c r="EN33">
        <v>1</v>
      </c>
      <c r="EO33">
        <v>-0.202815</v>
      </c>
      <c r="EP33">
        <v>-2.9047900000000002</v>
      </c>
      <c r="EQ33">
        <v>20.221800000000002</v>
      </c>
      <c r="ER33">
        <v>5.22912</v>
      </c>
      <c r="ES33">
        <v>12.0099</v>
      </c>
      <c r="ET33">
        <v>4.99</v>
      </c>
      <c r="EU33">
        <v>3.3050000000000002</v>
      </c>
      <c r="EV33">
        <v>8755.2999999999993</v>
      </c>
      <c r="EW33">
        <v>9999</v>
      </c>
      <c r="EX33">
        <v>555.9</v>
      </c>
      <c r="EY33">
        <v>94.5</v>
      </c>
      <c r="EZ33">
        <v>1.85287</v>
      </c>
      <c r="FA33">
        <v>1.86151</v>
      </c>
      <c r="FB33">
        <v>1.86077</v>
      </c>
      <c r="FC33">
        <v>1.85684</v>
      </c>
      <c r="FD33">
        <v>1.86111</v>
      </c>
      <c r="FE33">
        <v>1.85717</v>
      </c>
      <c r="FF33">
        <v>1.85945</v>
      </c>
      <c r="FG33">
        <v>1.8623400000000001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-7.1479999999999997</v>
      </c>
      <c r="FV33">
        <v>-1.4482999999999999</v>
      </c>
      <c r="FW33">
        <v>-5.6884646555404181</v>
      </c>
      <c r="FX33">
        <v>-4.0117494158234393E-3</v>
      </c>
      <c r="FY33">
        <v>1.087516141204025E-6</v>
      </c>
      <c r="FZ33">
        <v>-8.657206703991749E-11</v>
      </c>
      <c r="GA33">
        <v>-1.448366666666661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16.2</v>
      </c>
      <c r="GJ33">
        <v>16.2</v>
      </c>
      <c r="GK33">
        <v>1.02051</v>
      </c>
      <c r="GL33">
        <v>2.4084500000000002</v>
      </c>
      <c r="GM33">
        <v>1.5942400000000001</v>
      </c>
      <c r="GN33">
        <v>2.3071299999999999</v>
      </c>
      <c r="GO33">
        <v>1.39893</v>
      </c>
      <c r="GP33">
        <v>2.3925800000000002</v>
      </c>
      <c r="GQ33">
        <v>34.122500000000002</v>
      </c>
      <c r="GR33">
        <v>14.079499999999999</v>
      </c>
      <c r="GS33">
        <v>18</v>
      </c>
      <c r="GT33">
        <v>625.25400000000002</v>
      </c>
      <c r="GU33">
        <v>385.06900000000002</v>
      </c>
      <c r="GV33">
        <v>29.1966</v>
      </c>
      <c r="GW33">
        <v>24.576799999999999</v>
      </c>
      <c r="GX33">
        <v>30.0002</v>
      </c>
      <c r="GY33">
        <v>24.4374</v>
      </c>
      <c r="GZ33">
        <v>24.380700000000001</v>
      </c>
      <c r="HA33">
        <v>20.483799999999999</v>
      </c>
      <c r="HB33">
        <v>10</v>
      </c>
      <c r="HC33">
        <v>-30</v>
      </c>
      <c r="HD33">
        <v>29.2271</v>
      </c>
      <c r="HE33">
        <v>401.10300000000001</v>
      </c>
      <c r="HF33">
        <v>0</v>
      </c>
      <c r="HG33">
        <v>104.226</v>
      </c>
      <c r="HH33">
        <v>102.351</v>
      </c>
    </row>
    <row r="34" spans="1:216" x14ac:dyDescent="0.2">
      <c r="A34">
        <v>16</v>
      </c>
      <c r="B34">
        <v>1690152555.5</v>
      </c>
      <c r="C34">
        <v>907.90000009536743</v>
      </c>
      <c r="D34" t="s">
        <v>383</v>
      </c>
      <c r="E34" t="s">
        <v>384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1690152555.5</v>
      </c>
      <c r="M34">
        <f t="shared" si="0"/>
        <v>1.5827589035316311E-3</v>
      </c>
      <c r="N34">
        <f t="shared" si="1"/>
        <v>1.5827589035316312</v>
      </c>
      <c r="O34">
        <f t="shared" si="2"/>
        <v>-0.24512245521527934</v>
      </c>
      <c r="P34">
        <f t="shared" si="3"/>
        <v>400.03399999999999</v>
      </c>
      <c r="Q34">
        <f t="shared" si="4"/>
        <v>394.69791312920512</v>
      </c>
      <c r="R34">
        <f t="shared" si="5"/>
        <v>39.652269630910055</v>
      </c>
      <c r="S34">
        <f t="shared" si="6"/>
        <v>40.188345319016001</v>
      </c>
      <c r="T34">
        <f t="shared" si="7"/>
        <v>0.11726941606444138</v>
      </c>
      <c r="U34">
        <f t="shared" si="8"/>
        <v>2.933476237071067</v>
      </c>
      <c r="V34">
        <f t="shared" si="9"/>
        <v>0.11472591227157786</v>
      </c>
      <c r="W34">
        <f t="shared" si="10"/>
        <v>7.1927624079427654E-2</v>
      </c>
      <c r="X34">
        <f t="shared" si="11"/>
        <v>8.2864026571257483</v>
      </c>
      <c r="Y34">
        <f t="shared" si="12"/>
        <v>26.610691100600487</v>
      </c>
      <c r="Z34">
        <f t="shared" si="13"/>
        <v>26.002400000000002</v>
      </c>
      <c r="AA34">
        <f t="shared" si="14"/>
        <v>3.3747376668748816</v>
      </c>
      <c r="AB34">
        <f t="shared" si="15"/>
        <v>56.695691015725977</v>
      </c>
      <c r="AC34">
        <f t="shared" si="16"/>
        <v>2.0260136418755996</v>
      </c>
      <c r="AD34">
        <f t="shared" si="17"/>
        <v>3.5734878710864173</v>
      </c>
      <c r="AE34">
        <f t="shared" si="18"/>
        <v>1.348724024999282</v>
      </c>
      <c r="AF34">
        <f t="shared" si="19"/>
        <v>-69.799667645744933</v>
      </c>
      <c r="AG34">
        <f t="shared" si="20"/>
        <v>153.4999735087215</v>
      </c>
      <c r="AH34">
        <f t="shared" si="21"/>
        <v>11.235051052269176</v>
      </c>
      <c r="AI34">
        <f t="shared" si="22"/>
        <v>103.2217595723715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53003.3561678388</v>
      </c>
      <c r="AO34">
        <f t="shared" si="26"/>
        <v>50.105699999999999</v>
      </c>
      <c r="AP34">
        <f t="shared" si="27"/>
        <v>42.238805065868256</v>
      </c>
      <c r="AQ34">
        <f t="shared" si="28"/>
        <v>0.84299401197604784</v>
      </c>
      <c r="AR34">
        <f t="shared" si="29"/>
        <v>0.16537844311377245</v>
      </c>
      <c r="AS34">
        <v>1690152555.5</v>
      </c>
      <c r="AT34">
        <v>400.03399999999999</v>
      </c>
      <c r="AU34">
        <v>400.42200000000003</v>
      </c>
      <c r="AV34">
        <v>20.166899999999998</v>
      </c>
      <c r="AW34">
        <v>18.616199999999999</v>
      </c>
      <c r="AX34">
        <v>407.18200000000002</v>
      </c>
      <c r="AY34">
        <v>21.615300000000001</v>
      </c>
      <c r="AZ34">
        <v>600.05399999999997</v>
      </c>
      <c r="BA34">
        <v>100.36199999999999</v>
      </c>
      <c r="BB34">
        <v>0.100324</v>
      </c>
      <c r="BC34">
        <v>26.972999999999999</v>
      </c>
      <c r="BD34">
        <v>26.002400000000002</v>
      </c>
      <c r="BE34">
        <v>999.9</v>
      </c>
      <c r="BF34">
        <v>0</v>
      </c>
      <c r="BG34">
        <v>0</v>
      </c>
      <c r="BH34">
        <v>9986.25</v>
      </c>
      <c r="BI34">
        <v>0</v>
      </c>
      <c r="BJ34">
        <v>883.30899999999997</v>
      </c>
      <c r="BK34">
        <v>-0.38784800000000003</v>
      </c>
      <c r="BL34">
        <v>408.26799999999997</v>
      </c>
      <c r="BM34">
        <v>408.01799999999997</v>
      </c>
      <c r="BN34">
        <v>1.5507899999999999</v>
      </c>
      <c r="BO34">
        <v>400.42200000000003</v>
      </c>
      <c r="BP34">
        <v>18.616199999999999</v>
      </c>
      <c r="BQ34">
        <v>2.024</v>
      </c>
      <c r="BR34">
        <v>1.86836</v>
      </c>
      <c r="BS34">
        <v>17.633299999999998</v>
      </c>
      <c r="BT34">
        <v>16.370699999999999</v>
      </c>
      <c r="BU34">
        <v>50.105699999999999</v>
      </c>
      <c r="BV34">
        <v>0.90012499999999995</v>
      </c>
      <c r="BW34">
        <v>9.9875500000000006E-2</v>
      </c>
      <c r="BX34">
        <v>0</v>
      </c>
      <c r="BY34">
        <v>2.4661</v>
      </c>
      <c r="BZ34">
        <v>0</v>
      </c>
      <c r="CA34">
        <v>7323.7</v>
      </c>
      <c r="CB34">
        <v>406.43799999999999</v>
      </c>
      <c r="CC34">
        <v>33.625</v>
      </c>
      <c r="CD34">
        <v>39.686999999999998</v>
      </c>
      <c r="CE34">
        <v>35.811999999999998</v>
      </c>
      <c r="CF34">
        <v>36.75</v>
      </c>
      <c r="CG34">
        <v>34.75</v>
      </c>
      <c r="CH34">
        <v>45.1</v>
      </c>
      <c r="CI34">
        <v>5</v>
      </c>
      <c r="CJ34">
        <v>0</v>
      </c>
      <c r="CK34">
        <v>1690152573.0999999</v>
      </c>
      <c r="CL34">
        <v>0</v>
      </c>
      <c r="CM34">
        <v>1690151524.0999999</v>
      </c>
      <c r="CN34" t="s">
        <v>350</v>
      </c>
      <c r="CO34">
        <v>1690151524.0999999</v>
      </c>
      <c r="CP34">
        <v>1690151520.5999999</v>
      </c>
      <c r="CQ34">
        <v>27</v>
      </c>
      <c r="CR34">
        <v>-7.0000000000000001E-3</v>
      </c>
      <c r="CS34">
        <v>-1.9E-2</v>
      </c>
      <c r="CT34">
        <v>-7.2039999999999997</v>
      </c>
      <c r="CU34">
        <v>-1.448</v>
      </c>
      <c r="CV34">
        <v>418</v>
      </c>
      <c r="CW34">
        <v>19</v>
      </c>
      <c r="CX34">
        <v>0.15</v>
      </c>
      <c r="CY34">
        <v>7.0000000000000007E-2</v>
      </c>
      <c r="CZ34">
        <v>-0.1932429020386946</v>
      </c>
      <c r="DA34">
        <v>0.18552713102825841</v>
      </c>
      <c r="DB34">
        <v>4.2910955665276133E-2</v>
      </c>
      <c r="DC34">
        <v>1</v>
      </c>
      <c r="DD34">
        <v>400.50690243902437</v>
      </c>
      <c r="DE34">
        <v>4.4407058416556427E-2</v>
      </c>
      <c r="DF34">
        <v>2.6631912708984538E-2</v>
      </c>
      <c r="DG34">
        <v>-1</v>
      </c>
      <c r="DH34">
        <v>49.961739999999999</v>
      </c>
      <c r="DI34">
        <v>-0.17386322587766639</v>
      </c>
      <c r="DJ34">
        <v>0.15342896369330031</v>
      </c>
      <c r="DK34">
        <v>1</v>
      </c>
      <c r="DL34">
        <v>2</v>
      </c>
      <c r="DM34">
        <v>2</v>
      </c>
      <c r="DN34" t="s">
        <v>351</v>
      </c>
      <c r="DO34">
        <v>3.2090700000000001</v>
      </c>
      <c r="DP34">
        <v>2.7400099999999998</v>
      </c>
      <c r="DQ34">
        <v>9.5038700000000004E-2</v>
      </c>
      <c r="DR34">
        <v>9.3397800000000003E-2</v>
      </c>
      <c r="DS34">
        <v>0.106839</v>
      </c>
      <c r="DT34">
        <v>9.4882499999999995E-2</v>
      </c>
      <c r="DU34">
        <v>27291.200000000001</v>
      </c>
      <c r="DV34">
        <v>30746.9</v>
      </c>
      <c r="DW34">
        <v>28384.6</v>
      </c>
      <c r="DX34">
        <v>32524.400000000001</v>
      </c>
      <c r="DY34">
        <v>35231</v>
      </c>
      <c r="DZ34">
        <v>39239.300000000003</v>
      </c>
      <c r="EA34">
        <v>41667.199999999997</v>
      </c>
      <c r="EB34">
        <v>46155.9</v>
      </c>
      <c r="EC34">
        <v>2.1838299999999999</v>
      </c>
      <c r="ED34">
        <v>1.76877</v>
      </c>
      <c r="EE34">
        <v>0.113577</v>
      </c>
      <c r="EF34">
        <v>0</v>
      </c>
      <c r="EG34">
        <v>24.139099999999999</v>
      </c>
      <c r="EH34">
        <v>999.9</v>
      </c>
      <c r="EI34">
        <v>47.5</v>
      </c>
      <c r="EJ34">
        <v>32.5</v>
      </c>
      <c r="EK34">
        <v>23.247900000000001</v>
      </c>
      <c r="EL34">
        <v>62.944699999999997</v>
      </c>
      <c r="EM34">
        <v>21.225999999999999</v>
      </c>
      <c r="EN34">
        <v>1</v>
      </c>
      <c r="EO34">
        <v>-0.202322</v>
      </c>
      <c r="EP34">
        <v>-2.73732</v>
      </c>
      <c r="EQ34">
        <v>20.224900000000002</v>
      </c>
      <c r="ER34">
        <v>5.2282200000000003</v>
      </c>
      <c r="ES34">
        <v>12.0099</v>
      </c>
      <c r="ET34">
        <v>4.9904000000000002</v>
      </c>
      <c r="EU34">
        <v>3.3050000000000002</v>
      </c>
      <c r="EV34">
        <v>8756.7000000000007</v>
      </c>
      <c r="EW34">
        <v>9999</v>
      </c>
      <c r="EX34">
        <v>555.9</v>
      </c>
      <c r="EY34">
        <v>94.5</v>
      </c>
      <c r="EZ34">
        <v>1.85287</v>
      </c>
      <c r="FA34">
        <v>1.8615600000000001</v>
      </c>
      <c r="FB34">
        <v>1.8608100000000001</v>
      </c>
      <c r="FC34">
        <v>1.85684</v>
      </c>
      <c r="FD34">
        <v>1.86111</v>
      </c>
      <c r="FE34">
        <v>1.85721</v>
      </c>
      <c r="FF34">
        <v>1.85948</v>
      </c>
      <c r="FG34">
        <v>1.86236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-7.1479999999999997</v>
      </c>
      <c r="FV34">
        <v>-1.4483999999999999</v>
      </c>
      <c r="FW34">
        <v>-5.6884646555404181</v>
      </c>
      <c r="FX34">
        <v>-4.0117494158234393E-3</v>
      </c>
      <c r="FY34">
        <v>1.087516141204025E-6</v>
      </c>
      <c r="FZ34">
        <v>-8.657206703991749E-11</v>
      </c>
      <c r="GA34">
        <v>-1.448366666666661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17.2</v>
      </c>
      <c r="GJ34">
        <v>17.2</v>
      </c>
      <c r="GK34">
        <v>1.01929</v>
      </c>
      <c r="GL34">
        <v>2.4096700000000002</v>
      </c>
      <c r="GM34">
        <v>1.5942400000000001</v>
      </c>
      <c r="GN34">
        <v>2.3071299999999999</v>
      </c>
      <c r="GO34">
        <v>1.40015</v>
      </c>
      <c r="GP34">
        <v>2.3950200000000001</v>
      </c>
      <c r="GQ34">
        <v>34.099800000000002</v>
      </c>
      <c r="GR34">
        <v>14.079499999999999</v>
      </c>
      <c r="GS34">
        <v>18</v>
      </c>
      <c r="GT34">
        <v>625.42399999999998</v>
      </c>
      <c r="GU34">
        <v>385.00400000000002</v>
      </c>
      <c r="GV34">
        <v>29.417899999999999</v>
      </c>
      <c r="GW34">
        <v>24.589200000000002</v>
      </c>
      <c r="GX34">
        <v>30</v>
      </c>
      <c r="GY34">
        <v>24.448599999999999</v>
      </c>
      <c r="GZ34">
        <v>24.390899999999998</v>
      </c>
      <c r="HA34">
        <v>20.456700000000001</v>
      </c>
      <c r="HB34">
        <v>10</v>
      </c>
      <c r="HC34">
        <v>-30</v>
      </c>
      <c r="HD34">
        <v>29.418399999999998</v>
      </c>
      <c r="HE34">
        <v>400.47500000000002</v>
      </c>
      <c r="HF34">
        <v>0</v>
      </c>
      <c r="HG34">
        <v>104.224</v>
      </c>
      <c r="HH34">
        <v>102.34699999999999</v>
      </c>
    </row>
    <row r="35" spans="1:216" x14ac:dyDescent="0.2">
      <c r="A35">
        <v>17</v>
      </c>
      <c r="B35">
        <v>1690152616</v>
      </c>
      <c r="C35">
        <v>968.40000009536743</v>
      </c>
      <c r="D35" t="s">
        <v>385</v>
      </c>
      <c r="E35" t="s">
        <v>386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1690152616</v>
      </c>
      <c r="M35">
        <f t="shared" si="0"/>
        <v>1.5952673993780522E-3</v>
      </c>
      <c r="N35">
        <f t="shared" si="1"/>
        <v>1.5952673993780522</v>
      </c>
      <c r="O35">
        <f t="shared" si="2"/>
        <v>-1.3223880222127709</v>
      </c>
      <c r="P35">
        <f t="shared" si="3"/>
        <v>400.084</v>
      </c>
      <c r="Q35">
        <f t="shared" si="4"/>
        <v>409.47304717382758</v>
      </c>
      <c r="R35">
        <f t="shared" si="5"/>
        <v>41.136155324631524</v>
      </c>
      <c r="S35">
        <f t="shared" si="6"/>
        <v>40.192920341136009</v>
      </c>
      <c r="T35">
        <f t="shared" si="7"/>
        <v>0.117505180605466</v>
      </c>
      <c r="U35">
        <f t="shared" si="8"/>
        <v>2.9320291829174989</v>
      </c>
      <c r="V35">
        <f t="shared" si="9"/>
        <v>0.11495032855691728</v>
      </c>
      <c r="W35">
        <f t="shared" si="10"/>
        <v>7.2068872063227735E-2</v>
      </c>
      <c r="X35">
        <f t="shared" si="11"/>
        <v>4.9572840392561703</v>
      </c>
      <c r="Y35">
        <f t="shared" si="12"/>
        <v>26.648772868209903</v>
      </c>
      <c r="Z35">
        <f t="shared" si="13"/>
        <v>26.029499999999999</v>
      </c>
      <c r="AA35">
        <f t="shared" si="14"/>
        <v>3.3801530772735648</v>
      </c>
      <c r="AB35">
        <f t="shared" si="15"/>
        <v>56.421384826868859</v>
      </c>
      <c r="AC35">
        <f t="shared" si="16"/>
        <v>2.0234594326068001</v>
      </c>
      <c r="AD35">
        <f t="shared" si="17"/>
        <v>3.5863342220611236</v>
      </c>
      <c r="AE35">
        <f t="shared" si="18"/>
        <v>1.3566936446667648</v>
      </c>
      <c r="AF35">
        <f t="shared" si="19"/>
        <v>-70.351292312572099</v>
      </c>
      <c r="AG35">
        <f t="shared" si="20"/>
        <v>158.79868647307168</v>
      </c>
      <c r="AH35">
        <f t="shared" si="21"/>
        <v>11.633753440063439</v>
      </c>
      <c r="AI35">
        <f t="shared" si="22"/>
        <v>105.03843163981919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52950.636635810777</v>
      </c>
      <c r="AO35">
        <f t="shared" si="26"/>
        <v>29.976099999999999</v>
      </c>
      <c r="AP35">
        <f t="shared" si="27"/>
        <v>25.269612331220817</v>
      </c>
      <c r="AQ35">
        <f t="shared" si="28"/>
        <v>0.84299199466310881</v>
      </c>
      <c r="AR35">
        <f t="shared" si="29"/>
        <v>0.16537454969979987</v>
      </c>
      <c r="AS35">
        <v>1690152616</v>
      </c>
      <c r="AT35">
        <v>400.084</v>
      </c>
      <c r="AU35">
        <v>399.4</v>
      </c>
      <c r="AV35">
        <v>20.1417</v>
      </c>
      <c r="AW35">
        <v>18.578900000000001</v>
      </c>
      <c r="AX35">
        <v>407.23200000000003</v>
      </c>
      <c r="AY35">
        <v>21.5901</v>
      </c>
      <c r="AZ35">
        <v>600.12900000000002</v>
      </c>
      <c r="BA35">
        <v>100.361</v>
      </c>
      <c r="BB35">
        <v>0.100204</v>
      </c>
      <c r="BC35">
        <v>27.034099999999999</v>
      </c>
      <c r="BD35">
        <v>26.029499999999999</v>
      </c>
      <c r="BE35">
        <v>999.9</v>
      </c>
      <c r="BF35">
        <v>0</v>
      </c>
      <c r="BG35">
        <v>0</v>
      </c>
      <c r="BH35">
        <v>9978.1200000000008</v>
      </c>
      <c r="BI35">
        <v>0</v>
      </c>
      <c r="BJ35">
        <v>845.149</v>
      </c>
      <c r="BK35">
        <v>0.68398999999999999</v>
      </c>
      <c r="BL35">
        <v>408.30799999999999</v>
      </c>
      <c r="BM35">
        <v>406.96100000000001</v>
      </c>
      <c r="BN35">
        <v>1.5627899999999999</v>
      </c>
      <c r="BO35">
        <v>399.4</v>
      </c>
      <c r="BP35">
        <v>18.578900000000001</v>
      </c>
      <c r="BQ35">
        <v>2.0214500000000002</v>
      </c>
      <c r="BR35">
        <v>1.8646</v>
      </c>
      <c r="BS35">
        <v>17.613299999999999</v>
      </c>
      <c r="BT35">
        <v>16.339200000000002</v>
      </c>
      <c r="BU35">
        <v>29.976099999999999</v>
      </c>
      <c r="BV35">
        <v>0.90031600000000001</v>
      </c>
      <c r="BW35">
        <v>9.9683499999999994E-2</v>
      </c>
      <c r="BX35">
        <v>0</v>
      </c>
      <c r="BY35">
        <v>3.1023000000000001</v>
      </c>
      <c r="BZ35">
        <v>0</v>
      </c>
      <c r="CA35">
        <v>7172.56</v>
      </c>
      <c r="CB35">
        <v>243.16800000000001</v>
      </c>
      <c r="CC35">
        <v>33.375</v>
      </c>
      <c r="CD35">
        <v>39.561999999999998</v>
      </c>
      <c r="CE35">
        <v>35.625</v>
      </c>
      <c r="CF35">
        <v>37.061999999999998</v>
      </c>
      <c r="CG35">
        <v>34.625</v>
      </c>
      <c r="CH35">
        <v>26.99</v>
      </c>
      <c r="CI35">
        <v>2.99</v>
      </c>
      <c r="CJ35">
        <v>0</v>
      </c>
      <c r="CK35">
        <v>1690152633.7</v>
      </c>
      <c r="CL35">
        <v>0</v>
      </c>
      <c r="CM35">
        <v>1690151524.0999999</v>
      </c>
      <c r="CN35" t="s">
        <v>350</v>
      </c>
      <c r="CO35">
        <v>1690151524.0999999</v>
      </c>
      <c r="CP35">
        <v>1690151520.5999999</v>
      </c>
      <c r="CQ35">
        <v>27</v>
      </c>
      <c r="CR35">
        <v>-7.0000000000000001E-3</v>
      </c>
      <c r="CS35">
        <v>-1.9E-2</v>
      </c>
      <c r="CT35">
        <v>-7.2039999999999997</v>
      </c>
      <c r="CU35">
        <v>-1.448</v>
      </c>
      <c r="CV35">
        <v>418</v>
      </c>
      <c r="CW35">
        <v>19</v>
      </c>
      <c r="CX35">
        <v>0.15</v>
      </c>
      <c r="CY35">
        <v>7.0000000000000007E-2</v>
      </c>
      <c r="CZ35">
        <v>-1.2320961691718511</v>
      </c>
      <c r="DA35">
        <v>-0.85173061513710979</v>
      </c>
      <c r="DB35">
        <v>8.9367154203614033E-2</v>
      </c>
      <c r="DC35">
        <v>1</v>
      </c>
      <c r="DD35">
        <v>399.53519512195118</v>
      </c>
      <c r="DE35">
        <v>-0.70680836236897282</v>
      </c>
      <c r="DF35">
        <v>7.7567977901432189E-2</v>
      </c>
      <c r="DG35">
        <v>-1</v>
      </c>
      <c r="DH35">
        <v>29.9949175</v>
      </c>
      <c r="DI35">
        <v>2.2378369486056131E-2</v>
      </c>
      <c r="DJ35">
        <v>5.3707317413458952E-2</v>
      </c>
      <c r="DK35">
        <v>1</v>
      </c>
      <c r="DL35">
        <v>2</v>
      </c>
      <c r="DM35">
        <v>2</v>
      </c>
      <c r="DN35" t="s">
        <v>351</v>
      </c>
      <c r="DO35">
        <v>3.2092399999999999</v>
      </c>
      <c r="DP35">
        <v>2.7398199999999999</v>
      </c>
      <c r="DQ35">
        <v>9.5046800000000001E-2</v>
      </c>
      <c r="DR35">
        <v>9.3215699999999999E-2</v>
      </c>
      <c r="DS35">
        <v>0.106749</v>
      </c>
      <c r="DT35">
        <v>9.4747100000000001E-2</v>
      </c>
      <c r="DU35">
        <v>27291.200000000001</v>
      </c>
      <c r="DV35">
        <v>30753.7</v>
      </c>
      <c r="DW35">
        <v>28384.799999999999</v>
      </c>
      <c r="DX35">
        <v>32525.1</v>
      </c>
      <c r="DY35">
        <v>35234.300000000003</v>
      </c>
      <c r="DZ35">
        <v>39245.1</v>
      </c>
      <c r="EA35">
        <v>41666.9</v>
      </c>
      <c r="EB35">
        <v>46155.8</v>
      </c>
      <c r="EC35">
        <v>2.1835300000000002</v>
      </c>
      <c r="ED35">
        <v>1.76938</v>
      </c>
      <c r="EE35">
        <v>0.119641</v>
      </c>
      <c r="EF35">
        <v>0</v>
      </c>
      <c r="EG35">
        <v>24.066600000000001</v>
      </c>
      <c r="EH35">
        <v>999.9</v>
      </c>
      <c r="EI35">
        <v>47.6</v>
      </c>
      <c r="EJ35">
        <v>32.5</v>
      </c>
      <c r="EK35">
        <v>23.296299999999999</v>
      </c>
      <c r="EL35">
        <v>63.114699999999999</v>
      </c>
      <c r="EM35">
        <v>21.085699999999999</v>
      </c>
      <c r="EN35">
        <v>1</v>
      </c>
      <c r="EO35">
        <v>-0.202985</v>
      </c>
      <c r="EP35">
        <v>-2.7283900000000001</v>
      </c>
      <c r="EQ35">
        <v>20.2256</v>
      </c>
      <c r="ER35">
        <v>5.2289700000000003</v>
      </c>
      <c r="ES35">
        <v>12.0099</v>
      </c>
      <c r="ET35">
        <v>4.9897499999999999</v>
      </c>
      <c r="EU35">
        <v>3.3050000000000002</v>
      </c>
      <c r="EV35">
        <v>8758</v>
      </c>
      <c r="EW35">
        <v>9999</v>
      </c>
      <c r="EX35">
        <v>555.9</v>
      </c>
      <c r="EY35">
        <v>94.5</v>
      </c>
      <c r="EZ35">
        <v>1.8528899999999999</v>
      </c>
      <c r="FA35">
        <v>1.8615699999999999</v>
      </c>
      <c r="FB35">
        <v>1.8608100000000001</v>
      </c>
      <c r="FC35">
        <v>1.85686</v>
      </c>
      <c r="FD35">
        <v>1.86113</v>
      </c>
      <c r="FE35">
        <v>1.8572599999999999</v>
      </c>
      <c r="FF35">
        <v>1.8595299999999999</v>
      </c>
      <c r="FG35">
        <v>1.8624000000000001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-7.1479999999999997</v>
      </c>
      <c r="FV35">
        <v>-1.4483999999999999</v>
      </c>
      <c r="FW35">
        <v>-5.6884646555404181</v>
      </c>
      <c r="FX35">
        <v>-4.0117494158234393E-3</v>
      </c>
      <c r="FY35">
        <v>1.087516141204025E-6</v>
      </c>
      <c r="FZ35">
        <v>-8.657206703991749E-11</v>
      </c>
      <c r="GA35">
        <v>-1.448366666666661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18.2</v>
      </c>
      <c r="GJ35">
        <v>18.3</v>
      </c>
      <c r="GK35">
        <v>1.01685</v>
      </c>
      <c r="GL35">
        <v>2.4121100000000002</v>
      </c>
      <c r="GM35">
        <v>1.5942400000000001</v>
      </c>
      <c r="GN35">
        <v>2.3071299999999999</v>
      </c>
      <c r="GO35">
        <v>1.40015</v>
      </c>
      <c r="GP35">
        <v>2.3120099999999999</v>
      </c>
      <c r="GQ35">
        <v>34.077100000000002</v>
      </c>
      <c r="GR35">
        <v>14.0707</v>
      </c>
      <c r="GS35">
        <v>18</v>
      </c>
      <c r="GT35">
        <v>625.19600000000003</v>
      </c>
      <c r="GU35">
        <v>385.33</v>
      </c>
      <c r="GV35">
        <v>29.4514</v>
      </c>
      <c r="GW35">
        <v>24.585100000000001</v>
      </c>
      <c r="GX35">
        <v>30</v>
      </c>
      <c r="GY35">
        <v>24.448599999999999</v>
      </c>
      <c r="GZ35">
        <v>24.3889</v>
      </c>
      <c r="HA35">
        <v>20.4115</v>
      </c>
      <c r="HB35">
        <v>10</v>
      </c>
      <c r="HC35">
        <v>-30</v>
      </c>
      <c r="HD35">
        <v>29.441500000000001</v>
      </c>
      <c r="HE35">
        <v>399.44600000000003</v>
      </c>
      <c r="HF35">
        <v>0</v>
      </c>
      <c r="HG35">
        <v>104.224</v>
      </c>
      <c r="HH35">
        <v>102.34699999999999</v>
      </c>
    </row>
    <row r="36" spans="1:216" x14ac:dyDescent="0.2">
      <c r="A36">
        <v>18</v>
      </c>
      <c r="B36">
        <v>1690152676.5</v>
      </c>
      <c r="C36">
        <v>1028.900000095367</v>
      </c>
      <c r="D36" t="s">
        <v>387</v>
      </c>
      <c r="E36" t="s">
        <v>388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1690152676.5</v>
      </c>
      <c r="M36">
        <f t="shared" si="0"/>
        <v>1.5650004192469067E-3</v>
      </c>
      <c r="N36">
        <f t="shared" si="1"/>
        <v>1.5650004192469067</v>
      </c>
      <c r="O36">
        <f t="shared" si="2"/>
        <v>-1.8353636877129842</v>
      </c>
      <c r="P36">
        <f t="shared" si="3"/>
        <v>400.03399999999999</v>
      </c>
      <c r="Q36">
        <f t="shared" si="4"/>
        <v>416.75241959315724</v>
      </c>
      <c r="R36">
        <f t="shared" si="5"/>
        <v>41.867008084676996</v>
      </c>
      <c r="S36">
        <f t="shared" si="6"/>
        <v>40.187473244895997</v>
      </c>
      <c r="T36">
        <f t="shared" si="7"/>
        <v>0.11664565595622559</v>
      </c>
      <c r="U36">
        <f t="shared" si="8"/>
        <v>2.932122501775547</v>
      </c>
      <c r="V36">
        <f t="shared" si="9"/>
        <v>0.11412769033822688</v>
      </c>
      <c r="W36">
        <f t="shared" si="10"/>
        <v>7.155150859195826E-2</v>
      </c>
      <c r="X36">
        <f t="shared" si="11"/>
        <v>3.3018872888532802</v>
      </c>
      <c r="Y36">
        <f t="shared" si="12"/>
        <v>26.531064374316728</v>
      </c>
      <c r="Z36">
        <f t="shared" si="13"/>
        <v>25.912400000000002</v>
      </c>
      <c r="AA36">
        <f t="shared" si="14"/>
        <v>3.3568072415653365</v>
      </c>
      <c r="AB36">
        <f t="shared" si="15"/>
        <v>56.598885312718025</v>
      </c>
      <c r="AC36">
        <f t="shared" si="16"/>
        <v>2.0160643078352001</v>
      </c>
      <c r="AD36">
        <f t="shared" si="17"/>
        <v>3.5620212247928866</v>
      </c>
      <c r="AE36">
        <f t="shared" si="18"/>
        <v>1.3407429337301364</v>
      </c>
      <c r="AF36">
        <f t="shared" si="19"/>
        <v>-69.016518488788591</v>
      </c>
      <c r="AG36">
        <f t="shared" si="20"/>
        <v>159.0092401867856</v>
      </c>
      <c r="AH36">
        <f t="shared" si="21"/>
        <v>11.635227219201738</v>
      </c>
      <c r="AI36">
        <f t="shared" si="22"/>
        <v>104.92983620605203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52973.762843881996</v>
      </c>
      <c r="AO36">
        <f t="shared" si="26"/>
        <v>19.963200000000001</v>
      </c>
      <c r="AP36">
        <f t="shared" si="27"/>
        <v>16.829067569354031</v>
      </c>
      <c r="AQ36">
        <f t="shared" si="28"/>
        <v>0.84300450676014016</v>
      </c>
      <c r="AR36">
        <f t="shared" si="29"/>
        <v>0.16539869804707061</v>
      </c>
      <c r="AS36">
        <v>1690152676.5</v>
      </c>
      <c r="AT36">
        <v>400.03399999999999</v>
      </c>
      <c r="AU36">
        <v>398.82499999999999</v>
      </c>
      <c r="AV36">
        <v>20.068300000000001</v>
      </c>
      <c r="AW36">
        <v>18.5351</v>
      </c>
      <c r="AX36">
        <v>407.18200000000002</v>
      </c>
      <c r="AY36">
        <v>21.5167</v>
      </c>
      <c r="AZ36">
        <v>600.154</v>
      </c>
      <c r="BA36">
        <v>100.36</v>
      </c>
      <c r="BB36">
        <v>0.100144</v>
      </c>
      <c r="BC36">
        <v>26.918299999999999</v>
      </c>
      <c r="BD36">
        <v>25.912400000000002</v>
      </c>
      <c r="BE36">
        <v>999.9</v>
      </c>
      <c r="BF36">
        <v>0</v>
      </c>
      <c r="BG36">
        <v>0</v>
      </c>
      <c r="BH36">
        <v>9978.75</v>
      </c>
      <c r="BI36">
        <v>0</v>
      </c>
      <c r="BJ36">
        <v>843.48500000000001</v>
      </c>
      <c r="BK36">
        <v>1.20889</v>
      </c>
      <c r="BL36">
        <v>408.22699999999998</v>
      </c>
      <c r="BM36">
        <v>406.35700000000003</v>
      </c>
      <c r="BN36">
        <v>1.5331699999999999</v>
      </c>
      <c r="BO36">
        <v>398.82499999999999</v>
      </c>
      <c r="BP36">
        <v>18.5351</v>
      </c>
      <c r="BQ36">
        <v>2.0140600000000002</v>
      </c>
      <c r="BR36">
        <v>1.86019</v>
      </c>
      <c r="BS36">
        <v>17.555299999999999</v>
      </c>
      <c r="BT36">
        <v>16.302</v>
      </c>
      <c r="BU36">
        <v>19.963200000000001</v>
      </c>
      <c r="BV36">
        <v>0.89999099999999999</v>
      </c>
      <c r="BW36">
        <v>0.100009</v>
      </c>
      <c r="BX36">
        <v>0</v>
      </c>
      <c r="BY36">
        <v>2.4603000000000002</v>
      </c>
      <c r="BZ36">
        <v>0</v>
      </c>
      <c r="CA36">
        <v>7111.21</v>
      </c>
      <c r="CB36">
        <v>161.92699999999999</v>
      </c>
      <c r="CC36">
        <v>33.061999999999998</v>
      </c>
      <c r="CD36">
        <v>39.436999999999998</v>
      </c>
      <c r="CE36">
        <v>35.125</v>
      </c>
      <c r="CF36">
        <v>37.186999999999998</v>
      </c>
      <c r="CG36">
        <v>34.561999999999998</v>
      </c>
      <c r="CH36">
        <v>17.97</v>
      </c>
      <c r="CI36">
        <v>2</v>
      </c>
      <c r="CJ36">
        <v>0</v>
      </c>
      <c r="CK36">
        <v>1690152694.3</v>
      </c>
      <c r="CL36">
        <v>0</v>
      </c>
      <c r="CM36">
        <v>1690151524.0999999</v>
      </c>
      <c r="CN36" t="s">
        <v>350</v>
      </c>
      <c r="CO36">
        <v>1690151524.0999999</v>
      </c>
      <c r="CP36">
        <v>1690151520.5999999</v>
      </c>
      <c r="CQ36">
        <v>27</v>
      </c>
      <c r="CR36">
        <v>-7.0000000000000001E-3</v>
      </c>
      <c r="CS36">
        <v>-1.9E-2</v>
      </c>
      <c r="CT36">
        <v>-7.2039999999999997</v>
      </c>
      <c r="CU36">
        <v>-1.448</v>
      </c>
      <c r="CV36">
        <v>418</v>
      </c>
      <c r="CW36">
        <v>19</v>
      </c>
      <c r="CX36">
        <v>0.15</v>
      </c>
      <c r="CY36">
        <v>7.0000000000000007E-2</v>
      </c>
      <c r="CZ36">
        <v>-1.849266881743725</v>
      </c>
      <c r="DA36">
        <v>-3.5935695684619073E-2</v>
      </c>
      <c r="DB36">
        <v>3.6341568746846901E-2</v>
      </c>
      <c r="DC36">
        <v>1</v>
      </c>
      <c r="DD36">
        <v>398.857125</v>
      </c>
      <c r="DE36">
        <v>-0.3122814258919383</v>
      </c>
      <c r="DF36">
        <v>4.8228201034246181E-2</v>
      </c>
      <c r="DG36">
        <v>-1</v>
      </c>
      <c r="DH36">
        <v>20.007841463414639</v>
      </c>
      <c r="DI36">
        <v>6.5588543531618665E-2</v>
      </c>
      <c r="DJ36">
        <v>0.126500371108315</v>
      </c>
      <c r="DK36">
        <v>1</v>
      </c>
      <c r="DL36">
        <v>2</v>
      </c>
      <c r="DM36">
        <v>2</v>
      </c>
      <c r="DN36" t="s">
        <v>351</v>
      </c>
      <c r="DO36">
        <v>3.2092999999999998</v>
      </c>
      <c r="DP36">
        <v>2.73976</v>
      </c>
      <c r="DQ36">
        <v>9.5036099999999998E-2</v>
      </c>
      <c r="DR36">
        <v>9.3111299999999994E-2</v>
      </c>
      <c r="DS36">
        <v>0.10649</v>
      </c>
      <c r="DT36">
        <v>9.4586400000000001E-2</v>
      </c>
      <c r="DU36">
        <v>27292.2</v>
      </c>
      <c r="DV36">
        <v>30757.5</v>
      </c>
      <c r="DW36">
        <v>28385.5</v>
      </c>
      <c r="DX36">
        <v>32525.4</v>
      </c>
      <c r="DY36">
        <v>35245.9</v>
      </c>
      <c r="DZ36">
        <v>39250.9</v>
      </c>
      <c r="EA36">
        <v>41668.199999999997</v>
      </c>
      <c r="EB36">
        <v>46154.400000000001</v>
      </c>
      <c r="EC36">
        <v>2.1836000000000002</v>
      </c>
      <c r="ED36">
        <v>1.7697000000000001</v>
      </c>
      <c r="EE36">
        <v>0.108667</v>
      </c>
      <c r="EF36">
        <v>0</v>
      </c>
      <c r="EG36">
        <v>24.1295</v>
      </c>
      <c r="EH36">
        <v>999.9</v>
      </c>
      <c r="EI36">
        <v>47.5</v>
      </c>
      <c r="EJ36">
        <v>32.4</v>
      </c>
      <c r="EK36">
        <v>23.119499999999999</v>
      </c>
      <c r="EL36">
        <v>63.264699999999998</v>
      </c>
      <c r="EM36">
        <v>20.725200000000001</v>
      </c>
      <c r="EN36">
        <v>1</v>
      </c>
      <c r="EO36">
        <v>-0.202403</v>
      </c>
      <c r="EP36">
        <v>-2.8266399999999998</v>
      </c>
      <c r="EQ36">
        <v>20.223299999999998</v>
      </c>
      <c r="ER36">
        <v>5.2286700000000002</v>
      </c>
      <c r="ES36">
        <v>12.0099</v>
      </c>
      <c r="ET36">
        <v>4.9898999999999996</v>
      </c>
      <c r="EU36">
        <v>3.3050000000000002</v>
      </c>
      <c r="EV36">
        <v>8759.4</v>
      </c>
      <c r="EW36">
        <v>9999</v>
      </c>
      <c r="EX36">
        <v>555.9</v>
      </c>
      <c r="EY36">
        <v>94.5</v>
      </c>
      <c r="EZ36">
        <v>1.85287</v>
      </c>
      <c r="FA36">
        <v>1.8615699999999999</v>
      </c>
      <c r="FB36">
        <v>1.8608100000000001</v>
      </c>
      <c r="FC36">
        <v>1.8568499999999999</v>
      </c>
      <c r="FD36">
        <v>1.8611200000000001</v>
      </c>
      <c r="FE36">
        <v>1.8572299999999999</v>
      </c>
      <c r="FF36">
        <v>1.8594599999999999</v>
      </c>
      <c r="FG36">
        <v>1.8623499999999999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-7.1479999999999997</v>
      </c>
      <c r="FV36">
        <v>-1.4483999999999999</v>
      </c>
      <c r="FW36">
        <v>-5.6884646555404181</v>
      </c>
      <c r="FX36">
        <v>-4.0117494158234393E-3</v>
      </c>
      <c r="FY36">
        <v>1.087516141204025E-6</v>
      </c>
      <c r="FZ36">
        <v>-8.657206703991749E-11</v>
      </c>
      <c r="GA36">
        <v>-1.448366666666661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19.2</v>
      </c>
      <c r="GJ36">
        <v>19.3</v>
      </c>
      <c r="GK36">
        <v>1.01562</v>
      </c>
      <c r="GL36">
        <v>2.4182100000000002</v>
      </c>
      <c r="GM36">
        <v>1.5942400000000001</v>
      </c>
      <c r="GN36">
        <v>2.3071299999999999</v>
      </c>
      <c r="GO36">
        <v>1.40015</v>
      </c>
      <c r="GP36">
        <v>2.2570800000000002</v>
      </c>
      <c r="GQ36">
        <v>34.054499999999997</v>
      </c>
      <c r="GR36">
        <v>14.0532</v>
      </c>
      <c r="GS36">
        <v>18</v>
      </c>
      <c r="GT36">
        <v>625.25300000000004</v>
      </c>
      <c r="GU36">
        <v>385.53100000000001</v>
      </c>
      <c r="GV36">
        <v>28.9955</v>
      </c>
      <c r="GW36">
        <v>24.582999999999998</v>
      </c>
      <c r="GX36">
        <v>30</v>
      </c>
      <c r="GY36">
        <v>24.448599999999999</v>
      </c>
      <c r="GZ36">
        <v>24.390899999999998</v>
      </c>
      <c r="HA36">
        <v>20.386199999999999</v>
      </c>
      <c r="HB36">
        <v>10</v>
      </c>
      <c r="HC36">
        <v>-30</v>
      </c>
      <c r="HD36">
        <v>28.994199999999999</v>
      </c>
      <c r="HE36">
        <v>398.762</v>
      </c>
      <c r="HF36">
        <v>0</v>
      </c>
      <c r="HG36">
        <v>104.227</v>
      </c>
      <c r="HH36">
        <v>102.346</v>
      </c>
    </row>
    <row r="37" spans="1:216" x14ac:dyDescent="0.2">
      <c r="A37">
        <v>19</v>
      </c>
      <c r="B37">
        <v>1690152737</v>
      </c>
      <c r="C37">
        <v>1089.400000095367</v>
      </c>
      <c r="D37" t="s">
        <v>389</v>
      </c>
      <c r="E37" t="s">
        <v>390</v>
      </c>
      <c r="F37" t="s">
        <v>344</v>
      </c>
      <c r="G37" t="s">
        <v>345</v>
      </c>
      <c r="H37" t="s">
        <v>346</v>
      </c>
      <c r="I37" t="s">
        <v>347</v>
      </c>
      <c r="J37" t="s">
        <v>348</v>
      </c>
      <c r="K37" t="s">
        <v>349</v>
      </c>
      <c r="L37">
        <v>1690152737</v>
      </c>
      <c r="M37">
        <f t="shared" si="0"/>
        <v>1.6008570539491008E-3</v>
      </c>
      <c r="N37">
        <f t="shared" si="1"/>
        <v>1.6008570539491009</v>
      </c>
      <c r="O37">
        <f t="shared" si="2"/>
        <v>-2.6482267662825931</v>
      </c>
      <c r="P37">
        <f t="shared" si="3"/>
        <v>400.12799999999999</v>
      </c>
      <c r="Q37">
        <f t="shared" si="4"/>
        <v>427.73313463265777</v>
      </c>
      <c r="R37">
        <f t="shared" si="5"/>
        <v>42.970477992687599</v>
      </c>
      <c r="S37">
        <f t="shared" si="6"/>
        <v>40.1972398818816</v>
      </c>
      <c r="T37">
        <f t="shared" si="7"/>
        <v>0.11727136200111557</v>
      </c>
      <c r="U37">
        <f t="shared" si="8"/>
        <v>2.9318110739424981</v>
      </c>
      <c r="V37">
        <f t="shared" si="9"/>
        <v>0.11472636389721305</v>
      </c>
      <c r="W37">
        <f t="shared" si="10"/>
        <v>7.192803527935282E-2</v>
      </c>
      <c r="X37">
        <f t="shared" si="11"/>
        <v>0</v>
      </c>
      <c r="Y37">
        <f t="shared" si="12"/>
        <v>26.600776350540741</v>
      </c>
      <c r="Z37">
        <f t="shared" si="13"/>
        <v>26.029900000000001</v>
      </c>
      <c r="AA37">
        <f t="shared" si="14"/>
        <v>3.3802330663364737</v>
      </c>
      <c r="AB37">
        <f t="shared" si="15"/>
        <v>56.272771479338722</v>
      </c>
      <c r="AC37">
        <f t="shared" si="16"/>
        <v>2.0160805270352604</v>
      </c>
      <c r="AD37">
        <f t="shared" si="17"/>
        <v>3.5826927909095265</v>
      </c>
      <c r="AE37">
        <f t="shared" si="18"/>
        <v>1.3641525393012133</v>
      </c>
      <c r="AF37">
        <f t="shared" si="19"/>
        <v>-70.597796079155344</v>
      </c>
      <c r="AG37">
        <f t="shared" si="20"/>
        <v>155.98921525648689</v>
      </c>
      <c r="AH37">
        <f t="shared" si="21"/>
        <v>11.427810552340041</v>
      </c>
      <c r="AI37">
        <f t="shared" si="22"/>
        <v>96.819229729671576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52947.374679002591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1690152737</v>
      </c>
      <c r="AT37">
        <v>400.12799999999999</v>
      </c>
      <c r="AU37">
        <v>398.12099999999998</v>
      </c>
      <c r="AV37">
        <v>20.068300000000001</v>
      </c>
      <c r="AW37">
        <v>18.5001</v>
      </c>
      <c r="AX37">
        <v>407.27600000000001</v>
      </c>
      <c r="AY37">
        <v>21.5167</v>
      </c>
      <c r="AZ37">
        <v>600.20299999999997</v>
      </c>
      <c r="BA37">
        <v>100.361</v>
      </c>
      <c r="BB37">
        <v>9.9952200000000005E-2</v>
      </c>
      <c r="BC37">
        <v>27.0168</v>
      </c>
      <c r="BD37">
        <v>26.029900000000001</v>
      </c>
      <c r="BE37">
        <v>999.9</v>
      </c>
      <c r="BF37">
        <v>0</v>
      </c>
      <c r="BG37">
        <v>0</v>
      </c>
      <c r="BH37">
        <v>9976.8799999999992</v>
      </c>
      <c r="BI37">
        <v>0</v>
      </c>
      <c r="BJ37">
        <v>853.53499999999997</v>
      </c>
      <c r="BK37">
        <v>2.0074800000000002</v>
      </c>
      <c r="BL37">
        <v>408.32299999999998</v>
      </c>
      <c r="BM37">
        <v>405.625</v>
      </c>
      <c r="BN37">
        <v>1.5682499999999999</v>
      </c>
      <c r="BO37">
        <v>398.12099999999998</v>
      </c>
      <c r="BP37">
        <v>18.5001</v>
      </c>
      <c r="BQ37">
        <v>2.0140799999999999</v>
      </c>
      <c r="BR37">
        <v>1.85669</v>
      </c>
      <c r="BS37">
        <v>17.555499999999999</v>
      </c>
      <c r="BT37">
        <v>16.272400000000001</v>
      </c>
      <c r="BU37">
        <v>0</v>
      </c>
      <c r="BV37">
        <v>0</v>
      </c>
      <c r="BW37">
        <v>0</v>
      </c>
      <c r="BX37">
        <v>0</v>
      </c>
      <c r="BY37">
        <v>0.75</v>
      </c>
      <c r="BZ37">
        <v>0</v>
      </c>
      <c r="CA37">
        <v>7059.8</v>
      </c>
      <c r="CB37">
        <v>6.57</v>
      </c>
      <c r="CC37">
        <v>32.875</v>
      </c>
      <c r="CD37">
        <v>39.375</v>
      </c>
      <c r="CE37">
        <v>35.186999999999998</v>
      </c>
      <c r="CF37">
        <v>37.186999999999998</v>
      </c>
      <c r="CG37">
        <v>34.375</v>
      </c>
      <c r="CH37">
        <v>0</v>
      </c>
      <c r="CI37">
        <v>0</v>
      </c>
      <c r="CJ37">
        <v>0</v>
      </c>
      <c r="CK37">
        <v>1690152754.3</v>
      </c>
      <c r="CL37">
        <v>0</v>
      </c>
      <c r="CM37">
        <v>1690151524.0999999</v>
      </c>
      <c r="CN37" t="s">
        <v>350</v>
      </c>
      <c r="CO37">
        <v>1690151524.0999999</v>
      </c>
      <c r="CP37">
        <v>1690151520.5999999</v>
      </c>
      <c r="CQ37">
        <v>27</v>
      </c>
      <c r="CR37">
        <v>-7.0000000000000001E-3</v>
      </c>
      <c r="CS37">
        <v>-1.9E-2</v>
      </c>
      <c r="CT37">
        <v>-7.2039999999999997</v>
      </c>
      <c r="CU37">
        <v>-1.448</v>
      </c>
      <c r="CV37">
        <v>418</v>
      </c>
      <c r="CW37">
        <v>19</v>
      </c>
      <c r="CX37">
        <v>0.15</v>
      </c>
      <c r="CY37">
        <v>7.0000000000000007E-2</v>
      </c>
      <c r="CZ37">
        <v>-2.6057991068484099</v>
      </c>
      <c r="DA37">
        <v>-0.19935700817721511</v>
      </c>
      <c r="DB37">
        <v>3.1908580847511608E-2</v>
      </c>
      <c r="DC37">
        <v>1</v>
      </c>
      <c r="DD37">
        <v>398.13040000000001</v>
      </c>
      <c r="DE37">
        <v>-0.38645403377178039</v>
      </c>
      <c r="DF37">
        <v>4.538821432927171E-2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351</v>
      </c>
      <c r="DO37">
        <v>3.2094200000000002</v>
      </c>
      <c r="DP37">
        <v>2.7395499999999999</v>
      </c>
      <c r="DQ37">
        <v>9.5054799999999995E-2</v>
      </c>
      <c r="DR37">
        <v>9.2987299999999995E-2</v>
      </c>
      <c r="DS37">
        <v>0.106492</v>
      </c>
      <c r="DT37">
        <v>9.4460600000000006E-2</v>
      </c>
      <c r="DU37">
        <v>27291.3</v>
      </c>
      <c r="DV37">
        <v>30761.3</v>
      </c>
      <c r="DW37">
        <v>28385.1</v>
      </c>
      <c r="DX37">
        <v>32524.9</v>
      </c>
      <c r="DY37">
        <v>35245</v>
      </c>
      <c r="DZ37">
        <v>39255.300000000003</v>
      </c>
      <c r="EA37">
        <v>41667.300000000003</v>
      </c>
      <c r="EB37">
        <v>46153.2</v>
      </c>
      <c r="EC37">
        <v>2.1836199999999999</v>
      </c>
      <c r="ED37">
        <v>1.77003</v>
      </c>
      <c r="EE37">
        <v>0.11766</v>
      </c>
      <c r="EF37">
        <v>0</v>
      </c>
      <c r="EG37">
        <v>24.099599999999999</v>
      </c>
      <c r="EH37">
        <v>999.9</v>
      </c>
      <c r="EI37">
        <v>47.6</v>
      </c>
      <c r="EJ37">
        <v>32.4</v>
      </c>
      <c r="EK37">
        <v>23.1631</v>
      </c>
      <c r="EL37">
        <v>63.224699999999999</v>
      </c>
      <c r="EM37">
        <v>20.805299999999999</v>
      </c>
      <c r="EN37">
        <v>1</v>
      </c>
      <c r="EO37">
        <v>-0.20349800000000001</v>
      </c>
      <c r="EP37">
        <v>-2.7585199999999999</v>
      </c>
      <c r="EQ37">
        <v>20.2256</v>
      </c>
      <c r="ER37">
        <v>5.2261300000000004</v>
      </c>
      <c r="ES37">
        <v>12.0099</v>
      </c>
      <c r="ET37">
        <v>4.9901999999999997</v>
      </c>
      <c r="EU37">
        <v>3.3050000000000002</v>
      </c>
      <c r="EV37">
        <v>8760.7999999999993</v>
      </c>
      <c r="EW37">
        <v>9999</v>
      </c>
      <c r="EX37">
        <v>555.9</v>
      </c>
      <c r="EY37">
        <v>94.6</v>
      </c>
      <c r="EZ37">
        <v>1.85287</v>
      </c>
      <c r="FA37">
        <v>1.8615699999999999</v>
      </c>
      <c r="FB37">
        <v>1.8608100000000001</v>
      </c>
      <c r="FC37">
        <v>1.85684</v>
      </c>
      <c r="FD37">
        <v>1.86111</v>
      </c>
      <c r="FE37">
        <v>1.8572</v>
      </c>
      <c r="FF37">
        <v>1.85945</v>
      </c>
      <c r="FG37">
        <v>1.8623499999999999</v>
      </c>
      <c r="FH37">
        <v>0</v>
      </c>
      <c r="FI37">
        <v>0</v>
      </c>
      <c r="FJ37">
        <v>0</v>
      </c>
      <c r="FK37">
        <v>0</v>
      </c>
      <c r="FL37" t="s">
        <v>352</v>
      </c>
      <c r="FM37" t="s">
        <v>353</v>
      </c>
      <c r="FN37" t="s">
        <v>354</v>
      </c>
      <c r="FO37" t="s">
        <v>354</v>
      </c>
      <c r="FP37" t="s">
        <v>354</v>
      </c>
      <c r="FQ37" t="s">
        <v>354</v>
      </c>
      <c r="FR37">
        <v>0</v>
      </c>
      <c r="FS37">
        <v>100</v>
      </c>
      <c r="FT37">
        <v>100</v>
      </c>
      <c r="FU37">
        <v>-7.1479999999999997</v>
      </c>
      <c r="FV37">
        <v>-1.4483999999999999</v>
      </c>
      <c r="FW37">
        <v>-5.6884646555404181</v>
      </c>
      <c r="FX37">
        <v>-4.0117494158234393E-3</v>
      </c>
      <c r="FY37">
        <v>1.087516141204025E-6</v>
      </c>
      <c r="FZ37">
        <v>-8.657206703991749E-11</v>
      </c>
      <c r="GA37">
        <v>-1.448366666666661</v>
      </c>
      <c r="GB37">
        <v>0</v>
      </c>
      <c r="GC37">
        <v>0</v>
      </c>
      <c r="GD37">
        <v>0</v>
      </c>
      <c r="GE37">
        <v>4</v>
      </c>
      <c r="GF37">
        <v>2094</v>
      </c>
      <c r="GG37">
        <v>-1</v>
      </c>
      <c r="GH37">
        <v>-1</v>
      </c>
      <c r="GI37">
        <v>20.2</v>
      </c>
      <c r="GJ37">
        <v>20.3</v>
      </c>
      <c r="GK37">
        <v>1.0144</v>
      </c>
      <c r="GL37">
        <v>2.4194300000000002</v>
      </c>
      <c r="GM37">
        <v>1.5942400000000001</v>
      </c>
      <c r="GN37">
        <v>2.3071299999999999</v>
      </c>
      <c r="GO37">
        <v>1.40015</v>
      </c>
      <c r="GP37">
        <v>2.2851599999999999</v>
      </c>
      <c r="GQ37">
        <v>34.0092</v>
      </c>
      <c r="GR37">
        <v>14.0532</v>
      </c>
      <c r="GS37">
        <v>18</v>
      </c>
      <c r="GT37">
        <v>625.22299999999996</v>
      </c>
      <c r="GU37">
        <v>385.69</v>
      </c>
      <c r="GV37">
        <v>29.520199999999999</v>
      </c>
      <c r="GW37">
        <v>24.576799999999999</v>
      </c>
      <c r="GX37">
        <v>30</v>
      </c>
      <c r="GY37">
        <v>24.444400000000002</v>
      </c>
      <c r="GZ37">
        <v>24.3873</v>
      </c>
      <c r="HA37">
        <v>20.3508</v>
      </c>
      <c r="HB37">
        <v>10</v>
      </c>
      <c r="HC37">
        <v>-30</v>
      </c>
      <c r="HD37">
        <v>29.237100000000002</v>
      </c>
      <c r="HE37">
        <v>397.94</v>
      </c>
      <c r="HF37">
        <v>0</v>
      </c>
      <c r="HG37">
        <v>104.224</v>
      </c>
      <c r="HH37">
        <v>102.34399999999999</v>
      </c>
    </row>
    <row r="38" spans="1:216" x14ac:dyDescent="0.2">
      <c r="A38">
        <v>20</v>
      </c>
      <c r="B38">
        <v>1690152820</v>
      </c>
      <c r="C38">
        <v>1172.400000095367</v>
      </c>
      <c r="D38" t="s">
        <v>391</v>
      </c>
      <c r="E38" t="s">
        <v>392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>
        <v>1690152820</v>
      </c>
      <c r="M38">
        <f t="shared" si="0"/>
        <v>2.186190823112835E-3</v>
      </c>
      <c r="N38">
        <f t="shared" si="1"/>
        <v>2.1861908231128351</v>
      </c>
      <c r="O38">
        <f t="shared" si="2"/>
        <v>10.672532870203895</v>
      </c>
      <c r="P38">
        <f t="shared" si="3"/>
        <v>398.84300000000002</v>
      </c>
      <c r="Q38">
        <f t="shared" si="4"/>
        <v>292.28747136010924</v>
      </c>
      <c r="R38">
        <f t="shared" si="5"/>
        <v>29.363282645537165</v>
      </c>
      <c r="S38">
        <f t="shared" si="6"/>
        <v>40.067881410370703</v>
      </c>
      <c r="T38">
        <f t="shared" si="7"/>
        <v>0.1765005828753918</v>
      </c>
      <c r="U38">
        <f t="shared" si="8"/>
        <v>2.9326904325078074</v>
      </c>
      <c r="V38">
        <f t="shared" si="9"/>
        <v>0.17080453115793656</v>
      </c>
      <c r="W38">
        <f t="shared" si="10"/>
        <v>0.10724928648100383</v>
      </c>
      <c r="X38">
        <f t="shared" si="11"/>
        <v>297.66152099999999</v>
      </c>
      <c r="Y38">
        <f t="shared" si="12"/>
        <v>26.986497735405383</v>
      </c>
      <c r="Z38">
        <f t="shared" si="13"/>
        <v>25.716000000000001</v>
      </c>
      <c r="AA38">
        <f t="shared" si="14"/>
        <v>3.3179677335183015</v>
      </c>
      <c r="AB38">
        <f t="shared" si="15"/>
        <v>61.976058713043578</v>
      </c>
      <c r="AC38">
        <f t="shared" si="16"/>
        <v>2.06659865876337</v>
      </c>
      <c r="AD38">
        <f t="shared" si="17"/>
        <v>3.3345112639897998</v>
      </c>
      <c r="AE38">
        <f t="shared" si="18"/>
        <v>1.2513690747549315</v>
      </c>
      <c r="AF38">
        <f t="shared" si="19"/>
        <v>-96.411015299276031</v>
      </c>
      <c r="AG38">
        <f t="shared" si="20"/>
        <v>13.26519463351856</v>
      </c>
      <c r="AH38">
        <f t="shared" si="21"/>
        <v>0.96408878942276599</v>
      </c>
      <c r="AI38">
        <f t="shared" si="22"/>
        <v>215.47978912366528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53188.576604623704</v>
      </c>
      <c r="AO38">
        <f t="shared" si="26"/>
        <v>1799.75</v>
      </c>
      <c r="AP38">
        <f t="shared" si="27"/>
        <v>1517.1896999999999</v>
      </c>
      <c r="AQ38">
        <f t="shared" si="28"/>
        <v>0.84300025003472701</v>
      </c>
      <c r="AR38">
        <f t="shared" si="29"/>
        <v>0.16539048256702318</v>
      </c>
      <c r="AS38">
        <v>1690152820</v>
      </c>
      <c r="AT38">
        <v>398.84300000000002</v>
      </c>
      <c r="AU38">
        <v>410.38900000000001</v>
      </c>
      <c r="AV38">
        <v>20.571300000000001</v>
      </c>
      <c r="AW38">
        <v>18.4298</v>
      </c>
      <c r="AX38">
        <v>405.98599999999999</v>
      </c>
      <c r="AY38">
        <v>22.019600000000001</v>
      </c>
      <c r="AZ38">
        <v>599.92100000000005</v>
      </c>
      <c r="BA38">
        <v>100.361</v>
      </c>
      <c r="BB38">
        <v>9.9284899999999995E-2</v>
      </c>
      <c r="BC38">
        <v>25.799900000000001</v>
      </c>
      <c r="BD38">
        <v>25.716000000000001</v>
      </c>
      <c r="BE38">
        <v>999.9</v>
      </c>
      <c r="BF38">
        <v>0</v>
      </c>
      <c r="BG38">
        <v>0</v>
      </c>
      <c r="BH38">
        <v>9981.8799999999992</v>
      </c>
      <c r="BI38">
        <v>0</v>
      </c>
      <c r="BJ38">
        <v>932.23099999999999</v>
      </c>
      <c r="BK38">
        <v>-11.545999999999999</v>
      </c>
      <c r="BL38">
        <v>407.22</v>
      </c>
      <c r="BM38">
        <v>418.09399999999999</v>
      </c>
      <c r="BN38">
        <v>2.1414900000000001</v>
      </c>
      <c r="BO38">
        <v>410.38900000000001</v>
      </c>
      <c r="BP38">
        <v>18.4298</v>
      </c>
      <c r="BQ38">
        <v>2.0645500000000001</v>
      </c>
      <c r="BR38">
        <v>1.8496300000000001</v>
      </c>
      <c r="BS38">
        <v>17.9483</v>
      </c>
      <c r="BT38">
        <v>16.212700000000002</v>
      </c>
      <c r="BU38">
        <v>1799.75</v>
      </c>
      <c r="BV38">
        <v>0.89998900000000004</v>
      </c>
      <c r="BW38">
        <v>0.100011</v>
      </c>
      <c r="BX38">
        <v>0</v>
      </c>
      <c r="BY38">
        <v>2.3662999999999998</v>
      </c>
      <c r="BZ38">
        <v>0</v>
      </c>
      <c r="CA38">
        <v>21222.3</v>
      </c>
      <c r="CB38">
        <v>14598.3</v>
      </c>
      <c r="CC38">
        <v>34.375</v>
      </c>
      <c r="CD38">
        <v>39.125</v>
      </c>
      <c r="CE38">
        <v>35.375</v>
      </c>
      <c r="CF38">
        <v>36.311999999999998</v>
      </c>
      <c r="CG38">
        <v>34.811999999999998</v>
      </c>
      <c r="CH38">
        <v>1619.76</v>
      </c>
      <c r="CI38">
        <v>179.99</v>
      </c>
      <c r="CJ38">
        <v>0</v>
      </c>
      <c r="CK38">
        <v>1690152837.5999999</v>
      </c>
      <c r="CL38">
        <v>0</v>
      </c>
      <c r="CM38">
        <v>1690151524.0999999</v>
      </c>
      <c r="CN38" t="s">
        <v>350</v>
      </c>
      <c r="CO38">
        <v>1690151524.0999999</v>
      </c>
      <c r="CP38">
        <v>1690151520.5999999</v>
      </c>
      <c r="CQ38">
        <v>27</v>
      </c>
      <c r="CR38">
        <v>-7.0000000000000001E-3</v>
      </c>
      <c r="CS38">
        <v>-1.9E-2</v>
      </c>
      <c r="CT38">
        <v>-7.2039999999999997</v>
      </c>
      <c r="CU38">
        <v>-1.448</v>
      </c>
      <c r="CV38">
        <v>418</v>
      </c>
      <c r="CW38">
        <v>19</v>
      </c>
      <c r="CX38">
        <v>0.15</v>
      </c>
      <c r="CY38">
        <v>7.0000000000000007E-2</v>
      </c>
      <c r="CZ38">
        <v>10.04667103802794</v>
      </c>
      <c r="DA38">
        <v>4.6312232076541484</v>
      </c>
      <c r="DB38">
        <v>0.45053733066406632</v>
      </c>
      <c r="DC38">
        <v>0</v>
      </c>
      <c r="DD38">
        <v>409.30168292682919</v>
      </c>
      <c r="DE38">
        <v>6.8467526132404144</v>
      </c>
      <c r="DF38">
        <v>0.67554835681203407</v>
      </c>
      <c r="DG38">
        <v>-1</v>
      </c>
      <c r="DH38">
        <v>1799.984634146341</v>
      </c>
      <c r="DI38">
        <v>0.20584134807591309</v>
      </c>
      <c r="DJ38">
        <v>8.8375516998535575E-2</v>
      </c>
      <c r="DK38">
        <v>1</v>
      </c>
      <c r="DL38">
        <v>1</v>
      </c>
      <c r="DM38">
        <v>2</v>
      </c>
      <c r="DN38" t="s">
        <v>393</v>
      </c>
      <c r="DO38">
        <v>3.2087400000000001</v>
      </c>
      <c r="DP38">
        <v>2.7389299999999999</v>
      </c>
      <c r="DQ38">
        <v>9.4829300000000005E-2</v>
      </c>
      <c r="DR38">
        <v>9.5158300000000001E-2</v>
      </c>
      <c r="DS38">
        <v>0.108252</v>
      </c>
      <c r="DT38">
        <v>9.4204999999999997E-2</v>
      </c>
      <c r="DU38">
        <v>27298.799999999999</v>
      </c>
      <c r="DV38">
        <v>30689.3</v>
      </c>
      <c r="DW38">
        <v>28385.9</v>
      </c>
      <c r="DX38">
        <v>32526.799999999999</v>
      </c>
      <c r="DY38">
        <v>35174.9</v>
      </c>
      <c r="DZ38">
        <v>39267.5</v>
      </c>
      <c r="EA38">
        <v>41668.400000000001</v>
      </c>
      <c r="EB38">
        <v>46154.5</v>
      </c>
      <c r="EC38">
        <v>2.1852999999999998</v>
      </c>
      <c r="ED38">
        <v>1.7706</v>
      </c>
      <c r="EE38">
        <v>0.122543</v>
      </c>
      <c r="EF38">
        <v>0</v>
      </c>
      <c r="EG38">
        <v>23.7044</v>
      </c>
      <c r="EH38">
        <v>999.9</v>
      </c>
      <c r="EI38">
        <v>47.6</v>
      </c>
      <c r="EJ38">
        <v>32.299999999999997</v>
      </c>
      <c r="EK38">
        <v>23.036300000000001</v>
      </c>
      <c r="EL38">
        <v>63.1447</v>
      </c>
      <c r="EM38">
        <v>21.4223</v>
      </c>
      <c r="EN38">
        <v>1</v>
      </c>
      <c r="EO38">
        <v>-0.20160800000000001</v>
      </c>
      <c r="EP38">
        <v>-1.46306</v>
      </c>
      <c r="EQ38">
        <v>20.220500000000001</v>
      </c>
      <c r="ER38">
        <v>5.2285199999999996</v>
      </c>
      <c r="ES38">
        <v>12.0099</v>
      </c>
      <c r="ET38">
        <v>4.9898999999999996</v>
      </c>
      <c r="EU38">
        <v>3.3050000000000002</v>
      </c>
      <c r="EV38">
        <v>8762.4</v>
      </c>
      <c r="EW38">
        <v>9999</v>
      </c>
      <c r="EX38">
        <v>555.9</v>
      </c>
      <c r="EY38">
        <v>94.6</v>
      </c>
      <c r="EZ38">
        <v>1.85287</v>
      </c>
      <c r="FA38">
        <v>1.8615699999999999</v>
      </c>
      <c r="FB38">
        <v>1.8607899999999999</v>
      </c>
      <c r="FC38">
        <v>1.8568499999999999</v>
      </c>
      <c r="FD38">
        <v>1.86111</v>
      </c>
      <c r="FE38">
        <v>1.85721</v>
      </c>
      <c r="FF38">
        <v>1.8594599999999999</v>
      </c>
      <c r="FG38">
        <v>1.8623400000000001</v>
      </c>
      <c r="FH38">
        <v>0</v>
      </c>
      <c r="FI38">
        <v>0</v>
      </c>
      <c r="FJ38">
        <v>0</v>
      </c>
      <c r="FK38">
        <v>0</v>
      </c>
      <c r="FL38" t="s">
        <v>352</v>
      </c>
      <c r="FM38" t="s">
        <v>353</v>
      </c>
      <c r="FN38" t="s">
        <v>354</v>
      </c>
      <c r="FO38" t="s">
        <v>354</v>
      </c>
      <c r="FP38" t="s">
        <v>354</v>
      </c>
      <c r="FQ38" t="s">
        <v>354</v>
      </c>
      <c r="FR38">
        <v>0</v>
      </c>
      <c r="FS38">
        <v>100</v>
      </c>
      <c r="FT38">
        <v>100</v>
      </c>
      <c r="FU38">
        <v>-7.1429999999999998</v>
      </c>
      <c r="FV38">
        <v>-1.4482999999999999</v>
      </c>
      <c r="FW38">
        <v>-5.6884646555404181</v>
      </c>
      <c r="FX38">
        <v>-4.0117494158234393E-3</v>
      </c>
      <c r="FY38">
        <v>1.087516141204025E-6</v>
      </c>
      <c r="FZ38">
        <v>-8.657206703991749E-11</v>
      </c>
      <c r="GA38">
        <v>-1.448366666666661</v>
      </c>
      <c r="GB38">
        <v>0</v>
      </c>
      <c r="GC38">
        <v>0</v>
      </c>
      <c r="GD38">
        <v>0</v>
      </c>
      <c r="GE38">
        <v>4</v>
      </c>
      <c r="GF38">
        <v>2094</v>
      </c>
      <c r="GG38">
        <v>-1</v>
      </c>
      <c r="GH38">
        <v>-1</v>
      </c>
      <c r="GI38">
        <v>21.6</v>
      </c>
      <c r="GJ38">
        <v>21.7</v>
      </c>
      <c r="GK38">
        <v>1.0388200000000001</v>
      </c>
      <c r="GL38">
        <v>2.4096700000000002</v>
      </c>
      <c r="GM38">
        <v>1.5942400000000001</v>
      </c>
      <c r="GN38">
        <v>2.3071299999999999</v>
      </c>
      <c r="GO38">
        <v>1.40015</v>
      </c>
      <c r="GP38">
        <v>2.3571800000000001</v>
      </c>
      <c r="GQ38">
        <v>33.986499999999999</v>
      </c>
      <c r="GR38">
        <v>14.0007</v>
      </c>
      <c r="GS38">
        <v>18</v>
      </c>
      <c r="GT38">
        <v>626.54899999999998</v>
      </c>
      <c r="GU38">
        <v>385.99900000000002</v>
      </c>
      <c r="GV38">
        <v>26.7498</v>
      </c>
      <c r="GW38">
        <v>24.607299999999999</v>
      </c>
      <c r="GX38">
        <v>29.992000000000001</v>
      </c>
      <c r="GY38">
        <v>24.448599999999999</v>
      </c>
      <c r="GZ38">
        <v>24.384699999999999</v>
      </c>
      <c r="HA38">
        <v>20.8704</v>
      </c>
      <c r="HB38">
        <v>10</v>
      </c>
      <c r="HC38">
        <v>-30</v>
      </c>
      <c r="HD38">
        <v>25.9314</v>
      </c>
      <c r="HE38">
        <v>410.87099999999998</v>
      </c>
      <c r="HF38">
        <v>0</v>
      </c>
      <c r="HG38">
        <v>104.227</v>
      </c>
      <c r="HH38">
        <v>102.348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2023-07-23T22:53:38Z</dcterms:created>
  <dcterms:modified xsi:type="dcterms:W3CDTF">2023-07-25T17:03:14Z</dcterms:modified>
</cp:coreProperties>
</file>