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/2_intermediate/"/>
    </mc:Choice>
  </mc:AlternateContent>
  <xr:revisionPtr revIDLastSave="0" documentId="13_ncr:1_{61C298D7-8B96-4042-B42A-450F5EEF0D1E}" xr6:coauthVersionLast="47" xr6:coauthVersionMax="47" xr10:uidLastSave="{00000000-0000-0000-0000-000000000000}"/>
  <bookViews>
    <workbookView xWindow="240" yWindow="760" windowWidth="18140" windowHeight="124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8" i="1" l="1"/>
  <c r="AQ38" i="1"/>
  <c r="AO38" i="1"/>
  <c r="AP38" i="1" s="1"/>
  <c r="AN38" i="1"/>
  <c r="AL38" i="1"/>
  <c r="P38" i="1" s="1"/>
  <c r="AD38" i="1"/>
  <c r="AC38" i="1"/>
  <c r="AB38" i="1"/>
  <c r="U38" i="1"/>
  <c r="AR37" i="1"/>
  <c r="AQ37" i="1"/>
  <c r="AO37" i="1"/>
  <c r="AP37" i="1" s="1"/>
  <c r="AN37" i="1"/>
  <c r="AL37" i="1"/>
  <c r="P37" i="1" s="1"/>
  <c r="AD37" i="1"/>
  <c r="AC37" i="1"/>
  <c r="AB37" i="1"/>
  <c r="U37" i="1"/>
  <c r="S37" i="1"/>
  <c r="AR36" i="1"/>
  <c r="AQ36" i="1"/>
  <c r="AP36" i="1"/>
  <c r="AO36" i="1"/>
  <c r="AN36" i="1"/>
  <c r="AL36" i="1"/>
  <c r="AM36" i="1" s="1"/>
  <c r="AD36" i="1"/>
  <c r="AC36" i="1"/>
  <c r="AB36" i="1"/>
  <c r="X36" i="1"/>
  <c r="U36" i="1"/>
  <c r="S36" i="1"/>
  <c r="P36" i="1"/>
  <c r="O36" i="1"/>
  <c r="N36" i="1"/>
  <c r="M36" i="1"/>
  <c r="AF36" i="1" s="1"/>
  <c r="AR35" i="1"/>
  <c r="AQ35" i="1"/>
  <c r="AO35" i="1"/>
  <c r="AP35" i="1" s="1"/>
  <c r="AN35" i="1"/>
  <c r="AL35" i="1" s="1"/>
  <c r="AD35" i="1"/>
  <c r="AC35" i="1"/>
  <c r="AB35" i="1" s="1"/>
  <c r="U35" i="1"/>
  <c r="AR34" i="1"/>
  <c r="AQ34" i="1"/>
  <c r="AO34" i="1"/>
  <c r="AP34" i="1" s="1"/>
  <c r="AN34" i="1"/>
  <c r="AL34" i="1"/>
  <c r="P34" i="1" s="1"/>
  <c r="AD34" i="1"/>
  <c r="AC34" i="1"/>
  <c r="AB34" i="1"/>
  <c r="U34" i="1"/>
  <c r="AR33" i="1"/>
  <c r="AQ33" i="1"/>
  <c r="AO33" i="1"/>
  <c r="AP33" i="1" s="1"/>
  <c r="AN33" i="1"/>
  <c r="AL33" i="1"/>
  <c r="P33" i="1" s="1"/>
  <c r="AD33" i="1"/>
  <c r="AC33" i="1"/>
  <c r="AB33" i="1"/>
  <c r="U33" i="1"/>
  <c r="S33" i="1"/>
  <c r="AR32" i="1"/>
  <c r="AQ32" i="1"/>
  <c r="AP32" i="1"/>
  <c r="AO32" i="1"/>
  <c r="AN32" i="1"/>
  <c r="AL32" i="1" s="1"/>
  <c r="AD32" i="1"/>
  <c r="AC32" i="1"/>
  <c r="AB32" i="1" s="1"/>
  <c r="X32" i="1"/>
  <c r="U32" i="1"/>
  <c r="AR31" i="1"/>
  <c r="AQ31" i="1"/>
  <c r="AO31" i="1"/>
  <c r="AP31" i="1" s="1"/>
  <c r="AN31" i="1"/>
  <c r="AL31" i="1" s="1"/>
  <c r="AD31" i="1"/>
  <c r="AC31" i="1"/>
  <c r="AB31" i="1" s="1"/>
  <c r="U31" i="1"/>
  <c r="AR30" i="1"/>
  <c r="AQ30" i="1"/>
  <c r="AO30" i="1"/>
  <c r="AP30" i="1" s="1"/>
  <c r="AN30" i="1"/>
  <c r="AL30" i="1"/>
  <c r="P30" i="1" s="1"/>
  <c r="AD30" i="1"/>
  <c r="AC30" i="1"/>
  <c r="AB30" i="1"/>
  <c r="U30" i="1"/>
  <c r="AR29" i="1"/>
  <c r="AQ29" i="1"/>
  <c r="AO29" i="1"/>
  <c r="AP29" i="1" s="1"/>
  <c r="AN29" i="1"/>
  <c r="AL29" i="1"/>
  <c r="P29" i="1" s="1"/>
  <c r="AD29" i="1"/>
  <c r="AC29" i="1"/>
  <c r="AB29" i="1"/>
  <c r="U29" i="1"/>
  <c r="S29" i="1"/>
  <c r="AR28" i="1"/>
  <c r="AQ28" i="1"/>
  <c r="AP28" i="1"/>
  <c r="AO28" i="1"/>
  <c r="AN28" i="1"/>
  <c r="AL28" i="1" s="1"/>
  <c r="AD28" i="1"/>
  <c r="AC28" i="1"/>
  <c r="AB28" i="1" s="1"/>
  <c r="X28" i="1"/>
  <c r="U28" i="1"/>
  <c r="AR27" i="1"/>
  <c r="AQ27" i="1"/>
  <c r="AO27" i="1"/>
  <c r="AP27" i="1" s="1"/>
  <c r="AN27" i="1"/>
  <c r="AL27" i="1" s="1"/>
  <c r="AD27" i="1"/>
  <c r="AC27" i="1"/>
  <c r="AB27" i="1" s="1"/>
  <c r="U27" i="1"/>
  <c r="AR26" i="1"/>
  <c r="AQ26" i="1"/>
  <c r="AO26" i="1"/>
  <c r="AP26" i="1" s="1"/>
  <c r="AN26" i="1"/>
  <c r="AL26" i="1"/>
  <c r="P26" i="1" s="1"/>
  <c r="AD26" i="1"/>
  <c r="AC26" i="1"/>
  <c r="AB26" i="1"/>
  <c r="U26" i="1"/>
  <c r="AR25" i="1"/>
  <c r="AQ25" i="1"/>
  <c r="AO25" i="1"/>
  <c r="AP25" i="1" s="1"/>
  <c r="AN25" i="1"/>
  <c r="AL25" i="1"/>
  <c r="P25" i="1" s="1"/>
  <c r="AD25" i="1"/>
  <c r="AC25" i="1"/>
  <c r="AB25" i="1"/>
  <c r="U25" i="1"/>
  <c r="S25" i="1"/>
  <c r="AR24" i="1"/>
  <c r="AQ24" i="1"/>
  <c r="AP24" i="1"/>
  <c r="AO24" i="1"/>
  <c r="AN24" i="1"/>
  <c r="AL24" i="1" s="1"/>
  <c r="AD24" i="1"/>
  <c r="AC24" i="1"/>
  <c r="AB24" i="1" s="1"/>
  <c r="X24" i="1"/>
  <c r="U24" i="1"/>
  <c r="AR23" i="1"/>
  <c r="AQ23" i="1"/>
  <c r="AO23" i="1"/>
  <c r="X23" i="1" s="1"/>
  <c r="AN23" i="1"/>
  <c r="AL23" i="1" s="1"/>
  <c r="AD23" i="1"/>
  <c r="AC23" i="1"/>
  <c r="AB23" i="1" s="1"/>
  <c r="U23" i="1"/>
  <c r="AR22" i="1"/>
  <c r="AQ22" i="1"/>
  <c r="AO22" i="1"/>
  <c r="AP22" i="1" s="1"/>
  <c r="AN22" i="1"/>
  <c r="AL22" i="1"/>
  <c r="P22" i="1" s="1"/>
  <c r="AD22" i="1"/>
  <c r="AC22" i="1"/>
  <c r="AB22" i="1"/>
  <c r="U22" i="1"/>
  <c r="AR21" i="1"/>
  <c r="AQ21" i="1"/>
  <c r="AO21" i="1"/>
  <c r="AP21" i="1" s="1"/>
  <c r="AN21" i="1"/>
  <c r="AL21" i="1"/>
  <c r="P21" i="1" s="1"/>
  <c r="AD21" i="1"/>
  <c r="AC21" i="1"/>
  <c r="AB21" i="1"/>
  <c r="U21" i="1"/>
  <c r="S21" i="1"/>
  <c r="AR20" i="1"/>
  <c r="AQ20" i="1"/>
  <c r="AP20" i="1"/>
  <c r="AO20" i="1"/>
  <c r="AN20" i="1"/>
  <c r="AL20" i="1" s="1"/>
  <c r="AD20" i="1"/>
  <c r="AC20" i="1"/>
  <c r="AB20" i="1" s="1"/>
  <c r="X20" i="1"/>
  <c r="U20" i="1"/>
  <c r="AR19" i="1"/>
  <c r="AQ19" i="1"/>
  <c r="AO19" i="1"/>
  <c r="X19" i="1" s="1"/>
  <c r="AN19" i="1"/>
  <c r="AL19" i="1" s="1"/>
  <c r="AD19" i="1"/>
  <c r="AC19" i="1"/>
  <c r="AB19" i="1" s="1"/>
  <c r="U19" i="1"/>
  <c r="S35" i="1" l="1"/>
  <c r="N35" i="1"/>
  <c r="M35" i="1" s="1"/>
  <c r="P35" i="1"/>
  <c r="O35" i="1"/>
  <c r="AM35" i="1"/>
  <c r="S31" i="1"/>
  <c r="O31" i="1"/>
  <c r="P31" i="1"/>
  <c r="N31" i="1"/>
  <c r="M31" i="1" s="1"/>
  <c r="AM31" i="1"/>
  <c r="N28" i="1"/>
  <c r="M28" i="1" s="1"/>
  <c r="AM28" i="1"/>
  <c r="S28" i="1"/>
  <c r="P28" i="1"/>
  <c r="O28" i="1"/>
  <c r="S19" i="1"/>
  <c r="P19" i="1"/>
  <c r="O19" i="1"/>
  <c r="N19" i="1"/>
  <c r="M19" i="1" s="1"/>
  <c r="AM19" i="1"/>
  <c r="S27" i="1"/>
  <c r="P27" i="1"/>
  <c r="O27" i="1"/>
  <c r="N27" i="1"/>
  <c r="M27" i="1" s="1"/>
  <c r="AM27" i="1"/>
  <c r="N20" i="1"/>
  <c r="M20" i="1" s="1"/>
  <c r="AM20" i="1"/>
  <c r="S20" i="1"/>
  <c r="P20" i="1"/>
  <c r="O20" i="1"/>
  <c r="Y19" i="1"/>
  <c r="Z19" i="1" s="1"/>
  <c r="AG19" i="1" s="1"/>
  <c r="N32" i="1"/>
  <c r="M32" i="1" s="1"/>
  <c r="AM32" i="1"/>
  <c r="S32" i="1"/>
  <c r="P32" i="1"/>
  <c r="O32" i="1"/>
  <c r="S23" i="1"/>
  <c r="P23" i="1"/>
  <c r="N23" i="1"/>
  <c r="M23" i="1" s="1"/>
  <c r="O23" i="1"/>
  <c r="AM23" i="1"/>
  <c r="N24" i="1"/>
  <c r="M24" i="1" s="1"/>
  <c r="AM24" i="1"/>
  <c r="P24" i="1"/>
  <c r="S24" i="1"/>
  <c r="O24" i="1"/>
  <c r="Y28" i="1"/>
  <c r="Z28" i="1" s="1"/>
  <c r="AM26" i="1"/>
  <c r="S22" i="1"/>
  <c r="S26" i="1"/>
  <c r="S30" i="1"/>
  <c r="S34" i="1"/>
  <c r="S38" i="1"/>
  <c r="AM38" i="1"/>
  <c r="Y20" i="1"/>
  <c r="Z20" i="1" s="1"/>
  <c r="AM30" i="1"/>
  <c r="Y36" i="1"/>
  <c r="Z36" i="1" s="1"/>
  <c r="V36" i="1" s="1"/>
  <c r="T36" i="1" s="1"/>
  <c r="W36" i="1" s="1"/>
  <c r="Q36" i="1" s="1"/>
  <c r="R36" i="1" s="1"/>
  <c r="AP23" i="1"/>
  <c r="X27" i="1"/>
  <c r="N30" i="1"/>
  <c r="M30" i="1" s="1"/>
  <c r="X31" i="1"/>
  <c r="N34" i="1"/>
  <c r="M34" i="1" s="1"/>
  <c r="X35" i="1"/>
  <c r="N38" i="1"/>
  <c r="M38" i="1" s="1"/>
  <c r="AM34" i="1"/>
  <c r="AP19" i="1"/>
  <c r="N22" i="1"/>
  <c r="M22" i="1" s="1"/>
  <c r="AM21" i="1"/>
  <c r="O22" i="1"/>
  <c r="AM25" i="1"/>
  <c r="O26" i="1"/>
  <c r="AM29" i="1"/>
  <c r="O30" i="1"/>
  <c r="AM33" i="1"/>
  <c r="O34" i="1"/>
  <c r="AM37" i="1"/>
  <c r="O38" i="1"/>
  <c r="AM22" i="1"/>
  <c r="N26" i="1"/>
  <c r="M26" i="1" s="1"/>
  <c r="N21" i="1"/>
  <c r="M21" i="1" s="1"/>
  <c r="X22" i="1"/>
  <c r="N25" i="1"/>
  <c r="M25" i="1" s="1"/>
  <c r="X26" i="1"/>
  <c r="N29" i="1"/>
  <c r="M29" i="1" s="1"/>
  <c r="X30" i="1"/>
  <c r="N33" i="1"/>
  <c r="M33" i="1" s="1"/>
  <c r="X34" i="1"/>
  <c r="N37" i="1"/>
  <c r="M37" i="1" s="1"/>
  <c r="X38" i="1"/>
  <c r="O21" i="1"/>
  <c r="O25" i="1"/>
  <c r="O29" i="1"/>
  <c r="O33" i="1"/>
  <c r="O37" i="1"/>
  <c r="X21" i="1"/>
  <c r="X25" i="1"/>
  <c r="X29" i="1"/>
  <c r="X33" i="1"/>
  <c r="X37" i="1"/>
  <c r="AF30" i="1" l="1"/>
  <c r="AF22" i="1"/>
  <c r="Y27" i="1"/>
  <c r="Z27" i="1" s="1"/>
  <c r="AF23" i="1"/>
  <c r="AF27" i="1"/>
  <c r="V27" i="1"/>
  <c r="T27" i="1" s="1"/>
  <c r="W27" i="1" s="1"/>
  <c r="Q27" i="1" s="1"/>
  <c r="R27" i="1" s="1"/>
  <c r="AF32" i="1"/>
  <c r="AG28" i="1"/>
  <c r="AA28" i="1"/>
  <c r="AE28" i="1" s="1"/>
  <c r="AH28" i="1"/>
  <c r="Y33" i="1"/>
  <c r="Z33" i="1" s="1"/>
  <c r="Y25" i="1"/>
  <c r="Z25" i="1" s="1"/>
  <c r="Y29" i="1"/>
  <c r="Z29" i="1" s="1"/>
  <c r="V29" i="1" s="1"/>
  <c r="T29" i="1" s="1"/>
  <c r="W29" i="1" s="1"/>
  <c r="Q29" i="1" s="1"/>
  <c r="R29" i="1" s="1"/>
  <c r="Y22" i="1"/>
  <c r="Z22" i="1" s="1"/>
  <c r="AF37" i="1"/>
  <c r="AA19" i="1"/>
  <c r="AE19" i="1" s="1"/>
  <c r="AH19" i="1"/>
  <c r="AF35" i="1"/>
  <c r="AF33" i="1"/>
  <c r="V33" i="1"/>
  <c r="T33" i="1" s="1"/>
  <c r="W33" i="1" s="1"/>
  <c r="Q33" i="1" s="1"/>
  <c r="R33" i="1" s="1"/>
  <c r="Y35" i="1"/>
  <c r="Z35" i="1" s="1"/>
  <c r="V35" i="1" s="1"/>
  <c r="T35" i="1" s="1"/>
  <c r="W35" i="1" s="1"/>
  <c r="Q35" i="1" s="1"/>
  <c r="R35" i="1" s="1"/>
  <c r="AA20" i="1"/>
  <c r="AE20" i="1" s="1"/>
  <c r="AH20" i="1"/>
  <c r="AG20" i="1"/>
  <c r="V20" i="1"/>
  <c r="T20" i="1" s="1"/>
  <c r="W20" i="1" s="1"/>
  <c r="Q20" i="1" s="1"/>
  <c r="R20" i="1" s="1"/>
  <c r="AF20" i="1"/>
  <c r="Y37" i="1"/>
  <c r="Z37" i="1" s="1"/>
  <c r="Y26" i="1"/>
  <c r="Z26" i="1" s="1"/>
  <c r="V26" i="1" s="1"/>
  <c r="T26" i="1" s="1"/>
  <c r="W26" i="1" s="1"/>
  <c r="Q26" i="1" s="1"/>
  <c r="R26" i="1" s="1"/>
  <c r="AF25" i="1"/>
  <c r="V25" i="1"/>
  <c r="T25" i="1" s="1"/>
  <c r="W25" i="1" s="1"/>
  <c r="Q25" i="1" s="1"/>
  <c r="R25" i="1" s="1"/>
  <c r="AA36" i="1"/>
  <c r="AE36" i="1" s="1"/>
  <c r="AH36" i="1"/>
  <c r="AG36" i="1"/>
  <c r="AF26" i="1"/>
  <c r="Y30" i="1"/>
  <c r="Z30" i="1" s="1"/>
  <c r="AF24" i="1"/>
  <c r="V28" i="1"/>
  <c r="T28" i="1" s="1"/>
  <c r="W28" i="1" s="1"/>
  <c r="Q28" i="1" s="1"/>
  <c r="R28" i="1" s="1"/>
  <c r="AF28" i="1"/>
  <c r="Y38" i="1"/>
  <c r="Z38" i="1" s="1"/>
  <c r="AF21" i="1"/>
  <c r="AF31" i="1"/>
  <c r="Y21" i="1"/>
  <c r="Z21" i="1" s="1"/>
  <c r="Y34" i="1"/>
  <c r="Z34" i="1" s="1"/>
  <c r="AF38" i="1"/>
  <c r="Y32" i="1"/>
  <c r="Z32" i="1" s="1"/>
  <c r="AF34" i="1"/>
  <c r="Y24" i="1"/>
  <c r="Z24" i="1" s="1"/>
  <c r="Y23" i="1"/>
  <c r="Z23" i="1" s="1"/>
  <c r="V23" i="1" s="1"/>
  <c r="T23" i="1" s="1"/>
  <c r="W23" i="1" s="1"/>
  <c r="Q23" i="1" s="1"/>
  <c r="R23" i="1" s="1"/>
  <c r="AF29" i="1"/>
  <c r="Y31" i="1"/>
  <c r="Z31" i="1" s="1"/>
  <c r="AF19" i="1"/>
  <c r="V19" i="1"/>
  <c r="T19" i="1" s="1"/>
  <c r="W19" i="1" s="1"/>
  <c r="Q19" i="1" s="1"/>
  <c r="R19" i="1" s="1"/>
  <c r="AI28" i="1" l="1"/>
  <c r="AA27" i="1"/>
  <c r="AE27" i="1" s="1"/>
  <c r="AH27" i="1"/>
  <c r="AG27" i="1"/>
  <c r="AA23" i="1"/>
  <c r="AE23" i="1" s="1"/>
  <c r="AH23" i="1"/>
  <c r="AG23" i="1"/>
  <c r="AH37" i="1"/>
  <c r="AI37" i="1" s="1"/>
  <c r="AA37" i="1"/>
  <c r="AE37" i="1" s="1"/>
  <c r="AG37" i="1"/>
  <c r="AA29" i="1"/>
  <c r="AE29" i="1" s="1"/>
  <c r="AH29" i="1"/>
  <c r="AG29" i="1"/>
  <c r="AH34" i="1"/>
  <c r="AA34" i="1"/>
  <c r="AE34" i="1" s="1"/>
  <c r="AG34" i="1"/>
  <c r="AG24" i="1"/>
  <c r="AA24" i="1"/>
  <c r="AE24" i="1" s="1"/>
  <c r="AH24" i="1"/>
  <c r="V34" i="1"/>
  <c r="T34" i="1" s="1"/>
  <c r="W34" i="1" s="1"/>
  <c r="Q34" i="1" s="1"/>
  <c r="R34" i="1" s="1"/>
  <c r="AH22" i="1"/>
  <c r="AA22" i="1"/>
  <c r="AE22" i="1" s="1"/>
  <c r="AG22" i="1"/>
  <c r="AH38" i="1"/>
  <c r="AI38" i="1" s="1"/>
  <c r="AA38" i="1"/>
  <c r="AE38" i="1" s="1"/>
  <c r="AG38" i="1"/>
  <c r="AA21" i="1"/>
  <c r="AE21" i="1" s="1"/>
  <c r="AH21" i="1"/>
  <c r="AG21" i="1"/>
  <c r="AI36" i="1"/>
  <c r="AA31" i="1"/>
  <c r="AE31" i="1" s="1"/>
  <c r="AH31" i="1"/>
  <c r="AI31" i="1" s="1"/>
  <c r="AG31" i="1"/>
  <c r="AA32" i="1"/>
  <c r="AE32" i="1" s="1"/>
  <c r="AH32" i="1"/>
  <c r="AG32" i="1"/>
  <c r="V31" i="1"/>
  <c r="T31" i="1" s="1"/>
  <c r="W31" i="1" s="1"/>
  <c r="Q31" i="1" s="1"/>
  <c r="R31" i="1" s="1"/>
  <c r="V24" i="1"/>
  <c r="T24" i="1" s="1"/>
  <c r="W24" i="1" s="1"/>
  <c r="Q24" i="1" s="1"/>
  <c r="R24" i="1" s="1"/>
  <c r="V38" i="1"/>
  <c r="T38" i="1" s="1"/>
  <c r="W38" i="1" s="1"/>
  <c r="Q38" i="1" s="1"/>
  <c r="R38" i="1" s="1"/>
  <c r="V21" i="1"/>
  <c r="T21" i="1" s="1"/>
  <c r="W21" i="1" s="1"/>
  <c r="Q21" i="1" s="1"/>
  <c r="R21" i="1" s="1"/>
  <c r="AI20" i="1"/>
  <c r="AI19" i="1"/>
  <c r="AA25" i="1"/>
  <c r="AE25" i="1" s="1"/>
  <c r="AH25" i="1"/>
  <c r="AG25" i="1"/>
  <c r="V32" i="1"/>
  <c r="T32" i="1" s="1"/>
  <c r="W32" i="1" s="1"/>
  <c r="Q32" i="1" s="1"/>
  <c r="R32" i="1" s="1"/>
  <c r="V22" i="1"/>
  <c r="T22" i="1" s="1"/>
  <c r="W22" i="1" s="1"/>
  <c r="Q22" i="1" s="1"/>
  <c r="R22" i="1" s="1"/>
  <c r="AH30" i="1"/>
  <c r="AI30" i="1" s="1"/>
  <c r="AA30" i="1"/>
  <c r="AE30" i="1" s="1"/>
  <c r="AG30" i="1"/>
  <c r="V30" i="1"/>
  <c r="T30" i="1" s="1"/>
  <c r="W30" i="1" s="1"/>
  <c r="Q30" i="1" s="1"/>
  <c r="R30" i="1" s="1"/>
  <c r="AH26" i="1"/>
  <c r="AA26" i="1"/>
  <c r="AE26" i="1" s="1"/>
  <c r="AG26" i="1"/>
  <c r="AA35" i="1"/>
  <c r="AE35" i="1" s="1"/>
  <c r="AH35" i="1"/>
  <c r="AI35" i="1" s="1"/>
  <c r="AG35" i="1"/>
  <c r="V37" i="1"/>
  <c r="T37" i="1" s="1"/>
  <c r="W37" i="1" s="1"/>
  <c r="Q37" i="1" s="1"/>
  <c r="R37" i="1" s="1"/>
  <c r="AH33" i="1"/>
  <c r="AA33" i="1"/>
  <c r="AE33" i="1" s="1"/>
  <c r="AG33" i="1"/>
  <c r="AI34" i="1" l="1"/>
  <c r="AI23" i="1"/>
  <c r="AI22" i="1"/>
  <c r="AI26" i="1"/>
  <c r="AI25" i="1"/>
  <c r="AI21" i="1"/>
  <c r="AI29" i="1"/>
  <c r="AI33" i="1"/>
  <c r="AI32" i="1"/>
  <c r="AI24" i="1"/>
  <c r="AI27" i="1"/>
</calcChain>
</file>

<file path=xl/sharedStrings.xml><?xml version="1.0" encoding="utf-8"?>
<sst xmlns="http://schemas.openxmlformats.org/spreadsheetml/2006/main" count="1016" uniqueCount="398">
  <si>
    <t>File opened</t>
  </si>
  <si>
    <t>2023-07-24 12:58:31</t>
  </si>
  <si>
    <t>Console s/n</t>
  </si>
  <si>
    <t>68C-811759</t>
  </si>
  <si>
    <t>Console ver</t>
  </si>
  <si>
    <t>Bluestem v.2.1.08</t>
  </si>
  <si>
    <t>Scripts ver</t>
  </si>
  <si>
    <t>2022.05  2.1.08, Aug 2022</t>
  </si>
  <si>
    <t>Head s/n</t>
  </si>
  <si>
    <t>68H-891759</t>
  </si>
  <si>
    <t>Head ver</t>
  </si>
  <si>
    <t>1.4.22</t>
  </si>
  <si>
    <t>Head cal</t>
  </si>
  <si>
    <t>{"tazero": "-0.14134", "h2obspanconc1": "11.65", "co2aspanconc1": "2473", "h2oazero": "1.04545", "co2bzero": "0.928369", "h2obspan2b": "0.0690967", "flowbzero": "0.38674", "co2azero": "0.925242", "h2obspan2a": "0.0687607", "co2bspanconc1": "2473", "co2bspan1": "1.0021", "co2aspan2": "-0.0349502", "h2oaspan2a": "0.0681933", "h2obspan1": "1.00489", "h2oaspan2b": "0.0685964", "h2oaspanconc1": "11.65", "h2oaspan2": "0", "oxygen": "21", "co2aspan2b": "0.289966", "h2oaspan1": "1.00591", "tbzero": "-0.243059", "co2bspanconc2": "301.4", "co2aspan2a": "0.292292", "co2bspan2": "-0.0342144", "h2obspan2": "0", "h2obzero": "1.0566", "co2bspan2b": "0.29074", "co2aspanconc2": "301.4", "flowmeterzero": "0.996167", "h2oaspanconc2": "0", "ssa_ref": "34842.2", "flowazero": "0.29744", "chamberpressurezero": "2.68235", "h2obspanconc2": "0", "co2bspan2a": "0.293064", "ssb_ref": "37125.5", "co2aspan1": "1.00226"}</t>
  </si>
  <si>
    <t>CO2 rangematch</t>
  </si>
  <si>
    <t>Mon Jul 10 11:02</t>
  </si>
  <si>
    <t>H2O rangematch</t>
  </si>
  <si>
    <t>Tue Jun  6 10:36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</si>
  <si>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</si>
  <si>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</si>
  <si>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</si>
  <si>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</si>
  <si>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</si>
  <si>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</si>
  <si>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</si>
  <si>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</si>
  <si>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</si>
  <si>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12:58:31</t>
  </si>
  <si>
    <t>Stability Definition:	A (GasEx): Std&lt;0.2 Per=20	Qin (LeafQ): Per=20	CO2_r (Meas): Std&lt;0.75 Per=20</t>
  </si>
  <si>
    <t>13:00:47</t>
  </si>
  <si>
    <t>Stability Definition:	A (GasEx): Std&lt;0.2 Per=20	Qin (LeafQ): Std&lt;1 Per=20	CO2_r (Meas): Std&lt;0.75 Per=20</t>
  </si>
  <si>
    <t>13:00:48</t>
  </si>
  <si>
    <t>Stability Definition:	A (GasEx): Std&lt;0.2 Per=20	Qin (LeafQ): Std&lt;1 Per=20	CO2_r (Meas):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</si>
  <si>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</si>
  <si>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</si>
  <si>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</si>
  <si>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</si>
  <si>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</si>
  <si>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</si>
  <si>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</si>
  <si>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</si>
  <si>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</si>
  <si>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</si>
  <si>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</si>
  <si>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</si>
  <si>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</si>
  <si>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</si>
  <si>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</si>
  <si>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</si>
  <si>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</si>
  <si>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</si>
  <si>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</si>
  <si>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</si>
  <si>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</si>
  <si>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</si>
  <si>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</si>
  <si>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</si>
  <si>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</si>
  <si>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</si>
  <si>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</si>
  <si>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</si>
  <si>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</si>
  <si>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</si>
  <si>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</si>
  <si>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</si>
  <si>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</si>
  <si>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</si>
  <si>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</si>
  <si>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</si>
  <si>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</si>
  <si>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</si>
  <si>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</si>
  <si>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</si>
  <si>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</si>
  <si>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</si>
  <si>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</si>
  <si>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</si>
  <si>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</si>
  <si>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</si>
  <si>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</si>
  <si>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</si>
  <si>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</si>
  <si>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</si>
  <si>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</si>
  <si>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</si>
  <si>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</si>
  <si>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</si>
  <si>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</si>
  <si>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</si>
  <si>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</si>
  <si>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</si>
  <si>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5.11741 88.5681 383.08 618.08 844.212 1053.36 1229.14 1319.9</t>
  </si>
  <si>
    <t>Fs_true</t>
  </si>
  <si>
    <t>0.129997 101.722 403.824 601.469 802.249 1000.92 1202.53 1400.96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</si>
  <si>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</si>
  <si>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</si>
  <si>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</si>
  <si>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</si>
  <si>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</si>
  <si>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</si>
  <si>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</si>
  <si>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</si>
  <si>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</si>
  <si>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</si>
  <si>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</si>
  <si>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</si>
  <si>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</si>
  <si>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</si>
  <si>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</si>
  <si>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</si>
  <si>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</si>
  <si>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</si>
  <si>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</si>
  <si>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</si>
  <si>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</si>
  <si>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</si>
  <si>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</si>
  <si>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</si>
  <si>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</si>
  <si>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</si>
  <si>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</si>
  <si>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Barcode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</si>
  <si>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</si>
  <si>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</si>
  <si>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</si>
  <si>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</si>
  <si>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</si>
  <si>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</si>
  <si>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</si>
  <si>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</si>
  <si>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</si>
  <si>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</si>
  <si>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</si>
  <si>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</si>
  <si>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</si>
  <si>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</si>
  <si>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</si>
  <si>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</si>
  <si>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</si>
  <si>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</si>
  <si>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</si>
  <si>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</si>
  <si>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</si>
  <si>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</si>
  <si>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</si>
  <si>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</si>
  <si>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</si>
  <si>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</si>
  <si>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</si>
  <si>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</si>
  <si>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</si>
  <si>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</si>
  <si>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</si>
  <si>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</si>
  <si>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</si>
  <si>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</si>
  <si>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</si>
  <si>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</si>
  <si>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</si>
  <si>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</si>
  <si>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</si>
  <si>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</si>
  <si>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</si>
  <si>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</si>
  <si>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</si>
  <si>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</si>
  <si>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</si>
  <si>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</si>
  <si>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</si>
  <si>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</si>
  <si>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</si>
  <si>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</si>
  <si>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</si>
  <si>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</si>
  <si>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</si>
  <si>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</si>
  <si>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</si>
  <si>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</si>
  <si>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</si>
  <si>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</si>
  <si>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</si>
  <si>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</si>
  <si>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</si>
  <si>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</si>
  <si>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</si>
  <si>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</si>
  <si>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</si>
  <si>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</si>
  <si>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</si>
  <si>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</si>
  <si>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</si>
  <si>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</si>
  <si>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</si>
  <si>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</si>
  <si>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</si>
  <si>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</si>
  <si>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</si>
  <si>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</si>
  <si>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</si>
  <si>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</si>
  <si>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</si>
  <si>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</si>
  <si>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</si>
  <si>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</si>
  <si>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</si>
  <si>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</si>
  <si>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</si>
  <si>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</si>
  <si>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</si>
  <si>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</si>
  <si>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</si>
  <si>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</si>
  <si>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</si>
  <si>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</si>
  <si>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</si>
  <si>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</si>
  <si>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</si>
  <si>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</si>
  <si>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</si>
  <si>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</si>
  <si>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</si>
  <si>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</si>
  <si>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</si>
  <si>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</si>
  <si>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</si>
  <si>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</si>
  <si>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</si>
  <si>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</si>
  <si>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</si>
  <si>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</si>
  <si>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</si>
  <si>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</si>
  <si>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</si>
  <si>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</si>
  <si>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</si>
  <si>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</si>
  <si>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</si>
  <si>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</si>
  <si>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</si>
  <si>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</si>
  <si>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</si>
  <si>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</si>
  <si>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</si>
  <si>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</si>
  <si>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</si>
  <si>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</si>
  <si>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</si>
  <si>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</si>
  <si>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</si>
  <si>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</si>
  <si>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</si>
  <si>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</si>
  <si>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</si>
  <si>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</si>
  <si>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</si>
  <si>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</si>
  <si>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</si>
  <si>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</si>
  <si>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</si>
  <si>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</si>
  <si>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AccCO2_soda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</si>
  <si>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</si>
  <si>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</si>
  <si>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</si>
  <si>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</si>
  <si>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</si>
  <si>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</si>
  <si>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</si>
  <si>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</si>
  <si>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</si>
  <si>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</si>
  <si>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</si>
  <si>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</si>
  <si>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</si>
  <si>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</si>
  <si>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</si>
  <si>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</si>
  <si>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</si>
  <si>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</si>
  <si>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</si>
  <si>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</si>
  <si>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</si>
  <si>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</si>
  <si>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</si>
  <si>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</si>
  <si>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</si>
  <si>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</si>
  <si>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</si>
  <si>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</si>
  <si>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</si>
  <si>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</si>
  <si>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</si>
  <si>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</si>
  <si>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</si>
  <si>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</si>
  <si>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</si>
  <si>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</si>
  <si>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</si>
  <si>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</si>
  <si>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</si>
  <si>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</si>
  <si>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</si>
  <si>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</si>
  <si>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</si>
  <si>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</si>
  <si>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</si>
  <si>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</si>
  <si>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</si>
  <si>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</si>
  <si>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</si>
  <si>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</si>
  <si>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</si>
  <si>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</si>
  <si>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</si>
  <si>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</si>
  <si>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</si>
  <si>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</si>
  <si>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</si>
  <si>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</si>
  <si>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</si>
  <si>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</si>
  <si>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</si>
  <si>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</si>
  <si>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</si>
  <si>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</si>
  <si>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</si>
  <si>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</si>
  <si>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</si>
  <si>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</si>
  <si>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</si>
  <si>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</si>
  <si>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</si>
  <si>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</si>
  <si>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</si>
  <si>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</si>
  <si>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</si>
  <si>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</si>
  <si>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</si>
  <si>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</si>
  <si>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</si>
  <si>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</si>
  <si>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</si>
  <si>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</si>
  <si>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</si>
  <si>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</si>
  <si>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</si>
  <si>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20230724 13:19:56</t>
  </si>
  <si>
    <t>13:19:56</t>
  </si>
  <si>
    <t>none</t>
  </si>
  <si>
    <t>Lindsey</t>
  </si>
  <si>
    <t>20230724</t>
  </si>
  <si>
    <t>AR</t>
  </si>
  <si>
    <t>unconfirmed</t>
  </si>
  <si>
    <t>BNL19105</t>
  </si>
  <si>
    <t>13:16:53</t>
  </si>
  <si>
    <t>2/2</t>
  </si>
  <si>
    <t>00000000</t>
  </si>
  <si>
    <t>iiiiiiii</t>
  </si>
  <si>
    <t>off</t>
  </si>
  <si>
    <t>20230724 13:20:57</t>
  </si>
  <si>
    <t>13:20:57</t>
  </si>
  <si>
    <t>20230724 13:21:58</t>
  </si>
  <si>
    <t>13:21:58</t>
  </si>
  <si>
    <t>20230724 13:22:59</t>
  </si>
  <si>
    <t>13:22:59</t>
  </si>
  <si>
    <t>20230724 13:24:00</t>
  </si>
  <si>
    <t>13:24:00</t>
  </si>
  <si>
    <t>20230724 13:25:01</t>
  </si>
  <si>
    <t>13:25:01</t>
  </si>
  <si>
    <t>20230724 13:26:02</t>
  </si>
  <si>
    <t>13:26:02</t>
  </si>
  <si>
    <t>20230724 13:27:03</t>
  </si>
  <si>
    <t>13:27:03</t>
  </si>
  <si>
    <t>20230724 13:28:04</t>
  </si>
  <si>
    <t>13:28:04</t>
  </si>
  <si>
    <t>20230724 13:29:05</t>
  </si>
  <si>
    <t>13:29:05</t>
  </si>
  <si>
    <t>20230724 13:30:06</t>
  </si>
  <si>
    <t>13:30:06</t>
  </si>
  <si>
    <t>20230724 13:31:07</t>
  </si>
  <si>
    <t>13:31:07</t>
  </si>
  <si>
    <t>20230724 13:32:08</t>
  </si>
  <si>
    <t>13:32:08</t>
  </si>
  <si>
    <t>20230724 13:33:09</t>
  </si>
  <si>
    <t>13:33:09</t>
  </si>
  <si>
    <t>20230724 13:34:10</t>
  </si>
  <si>
    <t>13:34:10</t>
  </si>
  <si>
    <t>20230724 13:35:11</t>
  </si>
  <si>
    <t>13:35:11</t>
  </si>
  <si>
    <t>20230724 13:36:12</t>
  </si>
  <si>
    <t>13:36:12</t>
  </si>
  <si>
    <t>20230724 13:37:13</t>
  </si>
  <si>
    <t>13:37:13</t>
  </si>
  <si>
    <t>20230724 13:38:14</t>
  </si>
  <si>
    <t>13:38:14</t>
  </si>
  <si>
    <t>20230724 13:38:51</t>
  </si>
  <si>
    <t>13:38:51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</si>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</sst>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8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2" spans="1:216" x14ac:dyDescent="0.2">
      <c r="A2" t="s">
        <v>33</v>
      </c>
      <c r="B2" t="s">
        <v>34</v>
      </c>
      <c r="C2" t="s">
        <v>36</v>
      </c>
    </row>
    <row r="3" spans="1:216" x14ac:dyDescent="0.2">
      <c r="B3" t="s">
        <v>35</v>
      </c>
      <c r="C3">
        <v>21</v>
      </c>
    </row>
    <row r="4" spans="1:216" x14ac:dyDescent="0.2">
      <c r="A4" t="s">
        <v>37</v>
      </c>
      <c r="B4" t="s">
        <v>38</v>
      </c>
      <c r="C4" t="s">
        <v>39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</row>
    <row r="5" spans="1:216" x14ac:dyDescent="0.2">
      <c r="B5" t="s">
        <v>19</v>
      </c>
      <c r="C5" t="s">
        <v>40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49</v>
      </c>
      <c r="B6" t="s">
        <v>50</v>
      </c>
      <c r="C6" t="s">
        <v>51</v>
      </c>
      <c r="D6" t="s">
        <v>52</v>
      </c>
      <c r="E6" t="s">
        <v>54</v>
      </c>
    </row>
    <row r="7" spans="1:216" x14ac:dyDescent="0.2">
      <c r="B7">
        <v>2.72</v>
      </c>
      <c r="C7">
        <v>0.5</v>
      </c>
      <c r="D7" t="s">
        <v>53</v>
      </c>
      <c r="E7">
        <v>2</v>
      </c>
    </row>
    <row r="8" spans="1:216" x14ac:dyDescent="0.2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60</v>
      </c>
      <c r="B10" t="s">
        <v>61</v>
      </c>
      <c r="C10" t="s">
        <v>63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 spans="1:216" x14ac:dyDescent="0.2">
      <c r="B11" t="s">
        <v>62</v>
      </c>
      <c r="C11" t="s">
        <v>64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92</v>
      </c>
      <c r="H14" t="s">
        <v>94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91</v>
      </c>
      <c r="G15" t="s">
        <v>93</v>
      </c>
      <c r="H15">
        <v>0</v>
      </c>
    </row>
    <row r="16" spans="1:216" x14ac:dyDescent="0.2">
      <c r="A16" t="s">
        <v>95</v>
      </c>
      <c r="B16" t="s">
        <v>95</v>
      </c>
      <c r="C16" t="s">
        <v>95</v>
      </c>
      <c r="D16" t="s">
        <v>95</v>
      </c>
      <c r="E16" t="s">
        <v>95</v>
      </c>
      <c r="F16" t="s">
        <v>95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99</v>
      </c>
      <c r="AP16" t="s">
        <v>99</v>
      </c>
      <c r="AQ16" t="s">
        <v>99</v>
      </c>
      <c r="AR16" t="s">
        <v>99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103</v>
      </c>
      <c r="CN16" t="s">
        <v>103</v>
      </c>
      <c r="CO16" t="s">
        <v>103</v>
      </c>
      <c r="CP16" t="s">
        <v>103</v>
      </c>
      <c r="CQ16" t="s">
        <v>103</v>
      </c>
      <c r="CR16" t="s">
        <v>103</v>
      </c>
      <c r="CS16" t="s">
        <v>103</v>
      </c>
      <c r="CT16" t="s">
        <v>103</v>
      </c>
      <c r="CU16" t="s">
        <v>103</v>
      </c>
      <c r="CV16" t="s">
        <v>103</v>
      </c>
      <c r="CW16" t="s">
        <v>103</v>
      </c>
      <c r="CX16" t="s">
        <v>103</v>
      </c>
      <c r="CY16" t="s">
        <v>103</v>
      </c>
      <c r="CZ16" t="s">
        <v>104</v>
      </c>
      <c r="DA16" t="s">
        <v>104</v>
      </c>
      <c r="DB16" t="s">
        <v>104</v>
      </c>
      <c r="DC16" t="s">
        <v>104</v>
      </c>
      <c r="DD16" t="s">
        <v>104</v>
      </c>
      <c r="DE16" t="s">
        <v>104</v>
      </c>
      <c r="DF16" t="s">
        <v>104</v>
      </c>
      <c r="DG16" t="s">
        <v>104</v>
      </c>
      <c r="DH16" t="s">
        <v>104</v>
      </c>
      <c r="DI16" t="s">
        <v>104</v>
      </c>
      <c r="DJ16" t="s">
        <v>104</v>
      </c>
      <c r="DK16" t="s">
        <v>104</v>
      </c>
      <c r="DL16" t="s">
        <v>104</v>
      </c>
      <c r="DM16" t="s">
        <v>104</v>
      </c>
      <c r="DN16" t="s">
        <v>104</v>
      </c>
      <c r="DO16" t="s">
        <v>105</v>
      </c>
      <c r="DP16" t="s">
        <v>105</v>
      </c>
      <c r="DQ16" t="s">
        <v>105</v>
      </c>
      <c r="DR16" t="s">
        <v>105</v>
      </c>
      <c r="DS16" t="s">
        <v>105</v>
      </c>
      <c r="DT16" t="s">
        <v>105</v>
      </c>
      <c r="DU16" t="s">
        <v>105</v>
      </c>
      <c r="DV16" t="s">
        <v>105</v>
      </c>
      <c r="DW16" t="s">
        <v>105</v>
      </c>
      <c r="DX16" t="s">
        <v>105</v>
      </c>
      <c r="DY16" t="s">
        <v>105</v>
      </c>
      <c r="DZ16" t="s">
        <v>105</v>
      </c>
      <c r="EA16" t="s">
        <v>105</v>
      </c>
      <c r="EB16" t="s">
        <v>105</v>
      </c>
      <c r="EC16" t="s">
        <v>105</v>
      </c>
      <c r="ED16" t="s">
        <v>105</v>
      </c>
      <c r="EE16" t="s">
        <v>105</v>
      </c>
      <c r="EF16" t="s">
        <v>105</v>
      </c>
      <c r="EG16" t="s">
        <v>106</v>
      </c>
      <c r="EH16" t="s">
        <v>106</v>
      </c>
      <c r="EI16" t="s">
        <v>106</v>
      </c>
      <c r="EJ16" t="s">
        <v>106</v>
      </c>
      <c r="EK16" t="s">
        <v>106</v>
      </c>
      <c r="EL16" t="s">
        <v>106</v>
      </c>
      <c r="EM16" t="s">
        <v>106</v>
      </c>
      <c r="EN16" t="s">
        <v>106</v>
      </c>
      <c r="EO16" t="s">
        <v>106</v>
      </c>
      <c r="EP16" t="s">
        <v>106</v>
      </c>
      <c r="EQ16" t="s">
        <v>106</v>
      </c>
      <c r="ER16" t="s">
        <v>106</v>
      </c>
      <c r="ES16" t="s">
        <v>106</v>
      </c>
      <c r="ET16" t="s">
        <v>106</v>
      </c>
      <c r="EU16" t="s">
        <v>106</v>
      </c>
      <c r="EV16" t="s">
        <v>106</v>
      </c>
      <c r="EW16" t="s">
        <v>106</v>
      </c>
      <c r="EX16" t="s">
        <v>106</v>
      </c>
      <c r="EY16" t="s">
        <v>106</v>
      </c>
      <c r="EZ16" t="s">
        <v>107</v>
      </c>
      <c r="FA16" t="s">
        <v>107</v>
      </c>
      <c r="FB16" t="s">
        <v>107</v>
      </c>
      <c r="FC16" t="s">
        <v>107</v>
      </c>
      <c r="FD16" t="s">
        <v>107</v>
      </c>
      <c r="FE16" t="s">
        <v>107</v>
      </c>
      <c r="FF16" t="s">
        <v>107</v>
      </c>
      <c r="FG16" t="s">
        <v>107</v>
      </c>
      <c r="FH16" t="s">
        <v>107</v>
      </c>
      <c r="FI16" t="s">
        <v>107</v>
      </c>
      <c r="FJ16" t="s">
        <v>107</v>
      </c>
      <c r="FK16" t="s">
        <v>107</v>
      </c>
      <c r="FL16" t="s">
        <v>107</v>
      </c>
      <c r="FM16" t="s">
        <v>107</v>
      </c>
      <c r="FN16" t="s">
        <v>107</v>
      </c>
      <c r="FO16" t="s">
        <v>107</v>
      </c>
      <c r="FP16" t="s">
        <v>107</v>
      </c>
      <c r="FQ16" t="s">
        <v>107</v>
      </c>
      <c r="FR16" t="s">
        <v>107</v>
      </c>
      <c r="FS16" t="s">
        <v>108</v>
      </c>
      <c r="FT16" t="s">
        <v>108</v>
      </c>
      <c r="FU16" t="s">
        <v>108</v>
      </c>
      <c r="FV16" t="s">
        <v>108</v>
      </c>
      <c r="FW16" t="s">
        <v>108</v>
      </c>
      <c r="FX16" t="s">
        <v>108</v>
      </c>
      <c r="FY16" t="s">
        <v>108</v>
      </c>
      <c r="FZ16" t="s">
        <v>108</v>
      </c>
      <c r="GA16" t="s">
        <v>108</v>
      </c>
      <c r="GB16" t="s">
        <v>108</v>
      </c>
      <c r="GC16" t="s">
        <v>108</v>
      </c>
      <c r="GD16" t="s">
        <v>108</v>
      </c>
      <c r="GE16" t="s">
        <v>108</v>
      </c>
      <c r="GF16" t="s">
        <v>108</v>
      </c>
      <c r="GG16" t="s">
        <v>108</v>
      </c>
      <c r="GH16" t="s">
        <v>108</v>
      </c>
      <c r="GI16" t="s">
        <v>108</v>
      </c>
      <c r="GJ16" t="s">
        <v>108</v>
      </c>
      <c r="GK16" t="s">
        <v>109</v>
      </c>
      <c r="GL16" t="s">
        <v>109</v>
      </c>
      <c r="GM16" t="s">
        <v>109</v>
      </c>
      <c r="GN16" t="s">
        <v>109</v>
      </c>
      <c r="GO16" t="s">
        <v>109</v>
      </c>
      <c r="GP16" t="s">
        <v>109</v>
      </c>
      <c r="GQ16" t="s">
        <v>109</v>
      </c>
      <c r="GR16" t="s">
        <v>109</v>
      </c>
      <c r="GS16" t="s">
        <v>110</v>
      </c>
      <c r="GT16" t="s">
        <v>110</v>
      </c>
      <c r="GU16" t="s">
        <v>110</v>
      </c>
      <c r="GV16" t="s">
        <v>110</v>
      </c>
      <c r="GW16" t="s">
        <v>110</v>
      </c>
      <c r="GX16" t="s">
        <v>110</v>
      </c>
      <c r="GY16" t="s">
        <v>110</v>
      </c>
      <c r="GZ16" t="s">
        <v>110</v>
      </c>
      <c r="HA16" t="s">
        <v>110</v>
      </c>
      <c r="HB16" t="s">
        <v>110</v>
      </c>
      <c r="HC16" t="s">
        <v>110</v>
      </c>
      <c r="HD16" t="s">
        <v>110</v>
      </c>
      <c r="HE16" t="s">
        <v>110</v>
      </c>
      <c r="HF16" t="s">
        <v>110</v>
      </c>
      <c r="HG16" t="s">
        <v>110</v>
      </c>
      <c r="HH16" t="s">
        <v>110</v>
      </c>
    </row>
    <row r="17" spans="1:216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  <c r="W17" t="s">
        <v>133</v>
      </c>
      <c r="X17" t="s">
        <v>134</v>
      </c>
      <c r="Y17" t="s">
        <v>135</v>
      </c>
      <c r="Z17" t="s">
        <v>136</v>
      </c>
      <c r="AA17" t="s">
        <v>137</v>
      </c>
      <c r="AB17" t="s">
        <v>138</v>
      </c>
      <c r="AC17" t="s">
        <v>139</v>
      </c>
      <c r="AD17" t="s">
        <v>140</v>
      </c>
      <c r="AE17" t="s">
        <v>141</v>
      </c>
      <c r="AF17" t="s">
        <v>142</v>
      </c>
      <c r="AG17" t="s">
        <v>143</v>
      </c>
      <c r="AH17" t="s">
        <v>144</v>
      </c>
      <c r="AI17" t="s">
        <v>145</v>
      </c>
      <c r="AJ17" t="s">
        <v>98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153</v>
      </c>
      <c r="AS17" t="s">
        <v>122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112</v>
      </c>
      <c r="CN17" t="s">
        <v>115</v>
      </c>
      <c r="CO17" t="s">
        <v>199</v>
      </c>
      <c r="CP17" t="s">
        <v>200</v>
      </c>
      <c r="CQ17" t="s">
        <v>201</v>
      </c>
      <c r="CR17" t="s">
        <v>202</v>
      </c>
      <c r="CS17" t="s">
        <v>203</v>
      </c>
      <c r="CT17" t="s">
        <v>204</v>
      </c>
      <c r="CU17" t="s">
        <v>205</v>
      </c>
      <c r="CV17" t="s">
        <v>206</v>
      </c>
      <c r="CW17" t="s">
        <v>207</v>
      </c>
      <c r="CX17" t="s">
        <v>208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226</v>
      </c>
      <c r="DQ17" t="s">
        <v>227</v>
      </c>
      <c r="DR17" t="s">
        <v>228</v>
      </c>
      <c r="DS17" t="s">
        <v>229</v>
      </c>
      <c r="DT17" t="s">
        <v>230</v>
      </c>
      <c r="DU17" t="s">
        <v>231</v>
      </c>
      <c r="DV17" t="s">
        <v>232</v>
      </c>
      <c r="DW17" t="s">
        <v>233</v>
      </c>
      <c r="DX17" t="s">
        <v>234</v>
      </c>
      <c r="DY17" t="s">
        <v>235</v>
      </c>
      <c r="DZ17" t="s">
        <v>236</v>
      </c>
      <c r="EA17" t="s">
        <v>237</v>
      </c>
      <c r="EB17" t="s">
        <v>238</v>
      </c>
      <c r="EC17" t="s">
        <v>239</v>
      </c>
      <c r="ED17" t="s">
        <v>240</v>
      </c>
      <c r="EE17" t="s">
        <v>241</v>
      </c>
      <c r="EF17" t="s">
        <v>242</v>
      </c>
      <c r="EG17" t="s">
        <v>243</v>
      </c>
      <c r="EH17" t="s">
        <v>244</v>
      </c>
      <c r="EI17" t="s">
        <v>245</v>
      </c>
      <c r="EJ17" t="s">
        <v>246</v>
      </c>
      <c r="EK17" t="s">
        <v>247</v>
      </c>
      <c r="EL17" t="s">
        <v>248</v>
      </c>
      <c r="EM17" t="s">
        <v>249</v>
      </c>
      <c r="EN17" t="s">
        <v>250</v>
      </c>
      <c r="EO17" t="s">
        <v>251</v>
      </c>
      <c r="EP17" t="s">
        <v>252</v>
      </c>
      <c r="EQ17" t="s">
        <v>253</v>
      </c>
      <c r="ER17" t="s">
        <v>254</v>
      </c>
      <c r="ES17" t="s">
        <v>255</v>
      </c>
      <c r="ET17" t="s">
        <v>256</v>
      </c>
      <c r="EU17" t="s">
        <v>257</v>
      </c>
      <c r="EV17" t="s">
        <v>258</v>
      </c>
      <c r="EW17" t="s">
        <v>259</v>
      </c>
      <c r="EX17" t="s">
        <v>260</v>
      </c>
      <c r="EY17" t="s">
        <v>261</v>
      </c>
      <c r="EZ17" t="s">
        <v>262</v>
      </c>
      <c r="FA17" t="s">
        <v>263</v>
      </c>
      <c r="FB17" t="s">
        <v>264</v>
      </c>
      <c r="FC17" t="s">
        <v>265</v>
      </c>
      <c r="FD17" t="s">
        <v>266</v>
      </c>
      <c r="FE17" t="s">
        <v>267</v>
      </c>
      <c r="FF17" t="s">
        <v>268</v>
      </c>
      <c r="FG17" t="s">
        <v>269</v>
      </c>
      <c r="FH17" t="s">
        <v>270</v>
      </c>
      <c r="FI17" t="s">
        <v>271</v>
      </c>
      <c r="FJ17" t="s">
        <v>272</v>
      </c>
      <c r="FK17" t="s">
        <v>273</v>
      </c>
      <c r="FL17" t="s">
        <v>274</v>
      </c>
      <c r="FM17" t="s">
        <v>275</v>
      </c>
      <c r="FN17" t="s">
        <v>276</v>
      </c>
      <c r="FO17" t="s">
        <v>277</v>
      </c>
      <c r="FP17" t="s">
        <v>278</v>
      </c>
      <c r="FQ17" t="s">
        <v>279</v>
      </c>
      <c r="FR17" t="s">
        <v>280</v>
      </c>
      <c r="FS17" t="s">
        <v>281</v>
      </c>
      <c r="FT17" t="s">
        <v>282</v>
      </c>
      <c r="FU17" t="s">
        <v>283</v>
      </c>
      <c r="FV17" t="s">
        <v>284</v>
      </c>
      <c r="FW17" t="s">
        <v>285</v>
      </c>
      <c r="FX17" t="s">
        <v>286</v>
      </c>
      <c r="FY17" t="s">
        <v>287</v>
      </c>
      <c r="FZ17" t="s">
        <v>288</v>
      </c>
      <c r="GA17" t="s">
        <v>289</v>
      </c>
      <c r="GB17" t="s">
        <v>290</v>
      </c>
      <c r="GC17" t="s">
        <v>291</v>
      </c>
      <c r="GD17" t="s">
        <v>292</v>
      </c>
      <c r="GE17" t="s">
        <v>293</v>
      </c>
      <c r="GF17" t="s">
        <v>294</v>
      </c>
      <c r="GG17" t="s">
        <v>295</v>
      </c>
      <c r="GH17" t="s">
        <v>296</v>
      </c>
      <c r="GI17" t="s">
        <v>297</v>
      </c>
      <c r="GJ17" t="s">
        <v>298</v>
      </c>
      <c r="GK17" t="s">
        <v>299</v>
      </c>
      <c r="GL17" t="s">
        <v>300</v>
      </c>
      <c r="GM17" t="s">
        <v>301</v>
      </c>
      <c r="GN17" t="s">
        <v>302</v>
      </c>
      <c r="GO17" t="s">
        <v>303</v>
      </c>
      <c r="GP17" t="s">
        <v>304</v>
      </c>
      <c r="GQ17" t="s">
        <v>305</v>
      </c>
      <c r="GR17" t="s">
        <v>306</v>
      </c>
      <c r="GS17" t="s">
        <v>307</v>
      </c>
      <c r="GT17" t="s">
        <v>308</v>
      </c>
      <c r="GU17" t="s">
        <v>309</v>
      </c>
      <c r="GV17" t="s">
        <v>310</v>
      </c>
      <c r="GW17" t="s">
        <v>311</v>
      </c>
      <c r="GX17" t="s">
        <v>312</v>
      </c>
      <c r="GY17" t="s">
        <v>313</v>
      </c>
      <c r="GZ17" t="s">
        <v>314</v>
      </c>
      <c r="HA17" t="s">
        <v>315</v>
      </c>
      <c r="HB17" t="s">
        <v>316</v>
      </c>
      <c r="HC17" t="s">
        <v>317</v>
      </c>
      <c r="HD17" t="s">
        <v>318</v>
      </c>
      <c r="HE17" t="s">
        <v>319</v>
      </c>
      <c r="HF17" t="s">
        <v>320</v>
      </c>
      <c r="HG17" t="s">
        <v>321</v>
      </c>
      <c r="HH17" t="s">
        <v>322</v>
      </c>
    </row>
    <row r="18" spans="1:216" x14ac:dyDescent="0.2">
      <c r="B18" t="s">
        <v>323</v>
      </c>
      <c r="C18" t="s">
        <v>323</v>
      </c>
      <c r="F18" t="s">
        <v>323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327</v>
      </c>
      <c r="R18" t="s">
        <v>161</v>
      </c>
      <c r="S18" t="s">
        <v>161</v>
      </c>
      <c r="T18" t="s">
        <v>324</v>
      </c>
      <c r="U18" t="s">
        <v>324</v>
      </c>
      <c r="V18" t="s">
        <v>324</v>
      </c>
      <c r="W18" t="s">
        <v>324</v>
      </c>
      <c r="X18" t="s">
        <v>328</v>
      </c>
      <c r="Y18" t="s">
        <v>329</v>
      </c>
      <c r="Z18" t="s">
        <v>329</v>
      </c>
      <c r="AA18" t="s">
        <v>330</v>
      </c>
      <c r="AB18" t="s">
        <v>331</v>
      </c>
      <c r="AC18" t="s">
        <v>330</v>
      </c>
      <c r="AD18" t="s">
        <v>330</v>
      </c>
      <c r="AE18" t="s">
        <v>330</v>
      </c>
      <c r="AF18" t="s">
        <v>328</v>
      </c>
      <c r="AG18" t="s">
        <v>328</v>
      </c>
      <c r="AH18" t="s">
        <v>328</v>
      </c>
      <c r="AI18" t="s">
        <v>328</v>
      </c>
      <c r="AJ18" t="s">
        <v>332</v>
      </c>
      <c r="AK18" t="s">
        <v>331</v>
      </c>
      <c r="AM18" t="s">
        <v>331</v>
      </c>
      <c r="AN18" t="s">
        <v>332</v>
      </c>
      <c r="AO18" t="s">
        <v>326</v>
      </c>
      <c r="AP18" t="s">
        <v>326</v>
      </c>
      <c r="AR18" t="s">
        <v>333</v>
      </c>
      <c r="AS18" t="s">
        <v>323</v>
      </c>
      <c r="AT18" t="s">
        <v>327</v>
      </c>
      <c r="AU18" t="s">
        <v>327</v>
      </c>
      <c r="AV18" t="s">
        <v>334</v>
      </c>
      <c r="AW18" t="s">
        <v>334</v>
      </c>
      <c r="AX18" t="s">
        <v>327</v>
      </c>
      <c r="AY18" t="s">
        <v>334</v>
      </c>
      <c r="AZ18" t="s">
        <v>332</v>
      </c>
      <c r="BA18" t="s">
        <v>330</v>
      </c>
      <c r="BB18" t="s">
        <v>330</v>
      </c>
      <c r="BC18" t="s">
        <v>329</v>
      </c>
      <c r="BD18" t="s">
        <v>329</v>
      </c>
      <c r="BE18" t="s">
        <v>329</v>
      </c>
      <c r="BF18" t="s">
        <v>329</v>
      </c>
      <c r="BG18" t="s">
        <v>329</v>
      </c>
      <c r="BH18" t="s">
        <v>335</v>
      </c>
      <c r="BI18" t="s">
        <v>326</v>
      </c>
      <c r="BJ18" t="s">
        <v>326</v>
      </c>
      <c r="BK18" t="s">
        <v>327</v>
      </c>
      <c r="BL18" t="s">
        <v>327</v>
      </c>
      <c r="BM18" t="s">
        <v>327</v>
      </c>
      <c r="BN18" t="s">
        <v>334</v>
      </c>
      <c r="BO18" t="s">
        <v>327</v>
      </c>
      <c r="BP18" t="s">
        <v>334</v>
      </c>
      <c r="BQ18" t="s">
        <v>330</v>
      </c>
      <c r="BR18" t="s">
        <v>330</v>
      </c>
      <c r="BS18" t="s">
        <v>329</v>
      </c>
      <c r="BT18" t="s">
        <v>329</v>
      </c>
      <c r="BU18" t="s">
        <v>326</v>
      </c>
      <c r="BZ18" t="s">
        <v>326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326</v>
      </c>
      <c r="CI18" t="s">
        <v>326</v>
      </c>
      <c r="CJ18" t="s">
        <v>326</v>
      </c>
      <c r="CK18" t="s">
        <v>323</v>
      </c>
      <c r="CM18" t="s">
        <v>336</v>
      </c>
      <c r="CO18" t="s">
        <v>323</v>
      </c>
      <c r="CP18" t="s">
        <v>323</v>
      </c>
      <c r="CR18" t="s">
        <v>337</v>
      </c>
      <c r="CS18" t="s">
        <v>338</v>
      </c>
      <c r="CT18" t="s">
        <v>337</v>
      </c>
      <c r="CU18" t="s">
        <v>338</v>
      </c>
      <c r="CV18" t="s">
        <v>337</v>
      </c>
      <c r="CW18" t="s">
        <v>338</v>
      </c>
      <c r="CX18" t="s">
        <v>331</v>
      </c>
      <c r="CY18" t="s">
        <v>331</v>
      </c>
      <c r="CZ18" t="s">
        <v>326</v>
      </c>
      <c r="DA18" t="s">
        <v>339</v>
      </c>
      <c r="DB18" t="s">
        <v>326</v>
      </c>
      <c r="DD18" t="s">
        <v>327</v>
      </c>
      <c r="DE18" t="s">
        <v>340</v>
      </c>
      <c r="DF18" t="s">
        <v>327</v>
      </c>
      <c r="DH18" t="s">
        <v>326</v>
      </c>
      <c r="DI18" t="s">
        <v>339</v>
      </c>
      <c r="DJ18" t="s">
        <v>326</v>
      </c>
      <c r="DO18" t="s">
        <v>341</v>
      </c>
      <c r="DP18" t="s">
        <v>341</v>
      </c>
      <c r="EC18" t="s">
        <v>341</v>
      </c>
      <c r="ED18" t="s">
        <v>341</v>
      </c>
      <c r="EE18" t="s">
        <v>342</v>
      </c>
      <c r="EF18" t="s">
        <v>342</v>
      </c>
      <c r="EG18" t="s">
        <v>329</v>
      </c>
      <c r="EH18" t="s">
        <v>329</v>
      </c>
      <c r="EI18" t="s">
        <v>331</v>
      </c>
      <c r="EJ18" t="s">
        <v>329</v>
      </c>
      <c r="EK18" t="s">
        <v>334</v>
      </c>
      <c r="EL18" t="s">
        <v>331</v>
      </c>
      <c r="EM18" t="s">
        <v>331</v>
      </c>
      <c r="EO18" t="s">
        <v>341</v>
      </c>
      <c r="EP18" t="s">
        <v>341</v>
      </c>
      <c r="EQ18" t="s">
        <v>341</v>
      </c>
      <c r="ER18" t="s">
        <v>341</v>
      </c>
      <c r="ES18" t="s">
        <v>341</v>
      </c>
      <c r="ET18" t="s">
        <v>341</v>
      </c>
      <c r="EU18" t="s">
        <v>341</v>
      </c>
      <c r="EV18" t="s">
        <v>343</v>
      </c>
      <c r="EW18" t="s">
        <v>343</v>
      </c>
      <c r="EX18" t="s">
        <v>343</v>
      </c>
      <c r="EY18" t="s">
        <v>344</v>
      </c>
      <c r="EZ18" t="s">
        <v>341</v>
      </c>
      <c r="FA18" t="s">
        <v>341</v>
      </c>
      <c r="FB18" t="s">
        <v>341</v>
      </c>
      <c r="FC18" t="s">
        <v>341</v>
      </c>
      <c r="FD18" t="s">
        <v>341</v>
      </c>
      <c r="FE18" t="s">
        <v>341</v>
      </c>
      <c r="FF18" t="s">
        <v>341</v>
      </c>
      <c r="FG18" t="s">
        <v>341</v>
      </c>
      <c r="FH18" t="s">
        <v>341</v>
      </c>
      <c r="FI18" t="s">
        <v>341</v>
      </c>
      <c r="FJ18" t="s">
        <v>341</v>
      </c>
      <c r="FK18" t="s">
        <v>341</v>
      </c>
      <c r="FR18" t="s">
        <v>341</v>
      </c>
      <c r="FS18" t="s">
        <v>331</v>
      </c>
      <c r="FT18" t="s">
        <v>331</v>
      </c>
      <c r="FU18" t="s">
        <v>337</v>
      </c>
      <c r="FV18" t="s">
        <v>338</v>
      </c>
      <c r="FW18" t="s">
        <v>338</v>
      </c>
      <c r="GA18" t="s">
        <v>338</v>
      </c>
      <c r="GE18" t="s">
        <v>327</v>
      </c>
      <c r="GF18" t="s">
        <v>327</v>
      </c>
      <c r="GG18" t="s">
        <v>334</v>
      </c>
      <c r="GH18" t="s">
        <v>334</v>
      </c>
      <c r="GI18" t="s">
        <v>345</v>
      </c>
      <c r="GJ18" t="s">
        <v>345</v>
      </c>
      <c r="GK18" t="s">
        <v>341</v>
      </c>
      <c r="GL18" t="s">
        <v>341</v>
      </c>
      <c r="GM18" t="s">
        <v>341</v>
      </c>
      <c r="GN18" t="s">
        <v>341</v>
      </c>
      <c r="GO18" t="s">
        <v>341</v>
      </c>
      <c r="GP18" t="s">
        <v>341</v>
      </c>
      <c r="GQ18" t="s">
        <v>329</v>
      </c>
      <c r="GR18" t="s">
        <v>341</v>
      </c>
      <c r="GT18" t="s">
        <v>332</v>
      </c>
      <c r="GU18" t="s">
        <v>332</v>
      </c>
      <c r="GV18" t="s">
        <v>329</v>
      </c>
      <c r="GW18" t="s">
        <v>329</v>
      </c>
      <c r="GX18" t="s">
        <v>329</v>
      </c>
      <c r="GY18" t="s">
        <v>329</v>
      </c>
      <c r="GZ18" t="s">
        <v>329</v>
      </c>
      <c r="HA18" t="s">
        <v>331</v>
      </c>
      <c r="HB18" t="s">
        <v>331</v>
      </c>
      <c r="HC18" t="s">
        <v>331</v>
      </c>
      <c r="HD18" t="s">
        <v>329</v>
      </c>
      <c r="HE18" t="s">
        <v>327</v>
      </c>
      <c r="HF18" t="s">
        <v>334</v>
      </c>
      <c r="HG18" t="s">
        <v>331</v>
      </c>
      <c r="HH18" t="s">
        <v>331</v>
      </c>
    </row>
    <row r="19" spans="1:216" x14ac:dyDescent="0.2">
      <c r="A19">
        <v>1</v>
      </c>
      <c r="B19">
        <v>1690233596.0999999</v>
      </c>
      <c r="C19">
        <v>0</v>
      </c>
      <c r="D19" t="s">
        <v>346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  <c r="J19" t="s">
        <v>352</v>
      </c>
      <c r="K19" t="s">
        <v>353</v>
      </c>
      <c r="L19">
        <v>1690233596.0999999</v>
      </c>
      <c r="M19">
        <f t="shared" ref="M19:M38" si="0">(N19)/1000</f>
        <v>1.4438635110373247E-3</v>
      </c>
      <c r="N19">
        <f t="shared" ref="N19:N38" si="1">1000*AZ19*AL19*(AV19-AW19)/(100*$B$7*(1000-AL19*AV19))</f>
        <v>1.4438635110373248</v>
      </c>
      <c r="O19">
        <f t="shared" ref="O19:O38" si="2">AZ19*AL19*(AU19-AT19*(1000-AL19*AW19)/(1000-AL19*AV19))/(100*$B$7)</f>
        <v>9.6993032450395766</v>
      </c>
      <c r="P19">
        <f t="shared" ref="P19:P38" si="3">AT19 - IF(AL19&gt;1, O19*$B$7*100/(AN19*BH19), 0)</f>
        <v>400.02100000000002</v>
      </c>
      <c r="Q19">
        <f t="shared" ref="Q19:Q38" si="4">((W19-M19/2)*P19-O19)/(W19+M19/2)</f>
        <v>256.19236329272508</v>
      </c>
      <c r="R19">
        <f t="shared" ref="R19:R38" si="5">Q19*(BA19+BB19)/1000</f>
        <v>25.578800438185329</v>
      </c>
      <c r="S19">
        <f t="shared" ref="S19:S38" si="6">(AT19 - IF(AL19&gt;1, O19*$B$7*100/(AN19*BH19), 0))*(BA19+BB19)/1000</f>
        <v>39.938963045483902</v>
      </c>
      <c r="T19">
        <f t="shared" ref="T19:T38" si="7">2/((1/V19-1/U19)+SIGN(V19)*SQRT((1/V19-1/U19)*(1/V19-1/U19) + 4*$C$7/(($C$7+1)*($C$7+1))*(2*1/V19*1/U19-1/U19*1/U19)))</f>
        <v>0.11474440216630757</v>
      </c>
      <c r="U19">
        <f t="shared" ref="U19:U38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3.9154069102015896</v>
      </c>
      <c r="V19">
        <f t="shared" ref="V19:V38" si="9">M19*(1000-(1000*0.61365*EXP(17.502*Z19/(240.97+Z19))/(BA19+BB19)+AV19)/2)/(1000*0.61365*EXP(17.502*Z19/(240.97+Z19))/(BA19+BB19)-AV19)</f>
        <v>0.11290849810555996</v>
      </c>
      <c r="W19">
        <f t="shared" ref="W19:W38" si="10">1/(($C$7+1)/(T19/1.6)+1/(U19/1.37)) + $C$7/(($C$7+1)/(T19/1.6) + $C$7/(U19/1.37))</f>
        <v>7.0730313123253979E-2</v>
      </c>
      <c r="X19">
        <f t="shared" ref="X19:X38" si="11">(AO19*AR19)</f>
        <v>330.79015499999997</v>
      </c>
      <c r="Y19">
        <f t="shared" ref="Y19:Y38" si="12">(BC19+(X19+2*0.95*0.0000000567*(((BC19+$B$9)+273)^4-(BC19+273)^4)-44100*M19)/(1.84*29.3*U19+8*0.95*0.0000000567*(BC19+273)^3))</f>
        <v>27.20294520596903</v>
      </c>
      <c r="Z19">
        <f t="shared" ref="Z19:Z38" si="13">($C$9*BD19+$D$9*BE19+$E$9*Y19)</f>
        <v>27.20294520596903</v>
      </c>
      <c r="AA19">
        <f t="shared" ref="AA19:AA38" si="14">0.61365*EXP(17.502*Z19/(240.97+Z19))</f>
        <v>3.6220439883984961</v>
      </c>
      <c r="AB19">
        <f t="shared" ref="AB19:AB38" si="15">(AC19/AD19*100)</f>
        <v>70.630295277411278</v>
      </c>
      <c r="AC19">
        <f t="shared" ref="AC19:AC38" si="16">AV19*(BA19+BB19)/1000</f>
        <v>2.38367180556296</v>
      </c>
      <c r="AD19">
        <f t="shared" ref="AD19:AD38" si="17">0.61365*EXP(17.502*BC19/(240.97+BC19))</f>
        <v>3.3748574831815792</v>
      </c>
      <c r="AE19">
        <f t="shared" ref="AE19:AE38" si="18">(AA19-AV19*(BA19+BB19)/1000)</f>
        <v>1.2383721828355361</v>
      </c>
      <c r="AF19">
        <f t="shared" ref="AF19:AF38" si="19">(-M19*44100)</f>
        <v>-63.674380836746025</v>
      </c>
      <c r="AG19">
        <f t="shared" ref="AG19:AG38" si="20">2*29.3*U19*0.92*(BC19-Z19)</f>
        <v>-253.29333448086246</v>
      </c>
      <c r="AH19">
        <f t="shared" ref="AH19:AH38" si="21">2*0.95*0.0000000567*(((BC19+$B$9)+273)^4-(Z19+273)^4)</f>
        <v>-13.905869898782871</v>
      </c>
      <c r="AI19">
        <f t="shared" ref="AI19:AI38" si="22">X19+AH19+AF19+AG19</f>
        <v>-8.343021639140602E-2</v>
      </c>
      <c r="AJ19">
        <v>0</v>
      </c>
      <c r="AK19">
        <v>0</v>
      </c>
      <c r="AL19">
        <f t="shared" ref="AL19:AL38" si="23">IF(AJ19*$H$15&gt;=AN19,1,(AN19/(AN19-AJ19*$H$15)))</f>
        <v>1</v>
      </c>
      <c r="AM19">
        <f t="shared" ref="AM19:AM38" si="24">(AL19-1)*100</f>
        <v>0</v>
      </c>
      <c r="AN19">
        <f t="shared" ref="AN19:AN38" si="25">MAX(0,($B$15+$C$15*BH19)/(1+$D$15*BH19)*BA19/(BC19+273)*$E$15)</f>
        <v>52897.73323167082</v>
      </c>
      <c r="AO19">
        <f t="shared" ref="AO19:AO38" si="26">$B$13*BI19+$C$13*BJ19+$F$13*BU19*(1-BX19)</f>
        <v>2000.06</v>
      </c>
      <c r="AP19">
        <f t="shared" ref="AP19:AP38" si="27">AO19*AQ19</f>
        <v>1686.0507</v>
      </c>
      <c r="AQ19">
        <f t="shared" ref="AQ19:AQ38" si="28">($B$13*$D$11+$C$13*$D$11+$F$13*((CH19+BZ19)/MAX(CH19+BZ19+CI19, 0.1)*$I$11+CI19/MAX(CH19+BZ19+CI19, 0.1)*$J$11))/($B$13+$C$13+$F$13)</f>
        <v>0.84300005999820005</v>
      </c>
      <c r="AR19">
        <f t="shared" ref="AR19:AR38" si="29">($B$13*$K$11+$C$13*$K$11+$F$13*((CH19+BZ19)/MAX(CH19+BZ19+CI19, 0.1)*$P$11+CI19/MAX(CH19+BZ19+CI19, 0.1)*$Q$11))/($B$13+$C$13+$F$13)</f>
        <v>0.1653901157965261</v>
      </c>
      <c r="AS19">
        <v>1690233596.0999999</v>
      </c>
      <c r="AT19">
        <v>400.02100000000002</v>
      </c>
      <c r="AU19">
        <v>407.005</v>
      </c>
      <c r="AV19">
        <v>23.874400000000001</v>
      </c>
      <c r="AW19">
        <v>22.916599999999999</v>
      </c>
      <c r="AX19">
        <v>408.149</v>
      </c>
      <c r="AY19">
        <v>24.103200000000001</v>
      </c>
      <c r="AZ19">
        <v>400.245</v>
      </c>
      <c r="BA19">
        <v>99.7423</v>
      </c>
      <c r="BB19">
        <v>9.9865899999999994E-2</v>
      </c>
      <c r="BC19">
        <v>26.003</v>
      </c>
      <c r="BD19">
        <v>25.686199999999999</v>
      </c>
      <c r="BE19">
        <v>999.9</v>
      </c>
      <c r="BF19">
        <v>0</v>
      </c>
      <c r="BG19">
        <v>0</v>
      </c>
      <c r="BH19">
        <v>9996.25</v>
      </c>
      <c r="BI19">
        <v>0</v>
      </c>
      <c r="BJ19">
        <v>0.84660299999999999</v>
      </c>
      <c r="BK19">
        <v>-6.9835799999999999</v>
      </c>
      <c r="BL19">
        <v>409.80500000000001</v>
      </c>
      <c r="BM19">
        <v>416.55099999999999</v>
      </c>
      <c r="BN19">
        <v>0.95784599999999998</v>
      </c>
      <c r="BO19">
        <v>407.005</v>
      </c>
      <c r="BP19">
        <v>22.916599999999999</v>
      </c>
      <c r="BQ19">
        <v>2.3812899999999999</v>
      </c>
      <c r="BR19">
        <v>2.2857500000000002</v>
      </c>
      <c r="BS19">
        <v>20.237100000000002</v>
      </c>
      <c r="BT19">
        <v>19.5764</v>
      </c>
      <c r="BU19">
        <v>2000.06</v>
      </c>
      <c r="BV19">
        <v>0.89999899999999999</v>
      </c>
      <c r="BW19">
        <v>0.10000100000000001</v>
      </c>
      <c r="BX19">
        <v>0</v>
      </c>
      <c r="BY19">
        <v>2.2101000000000002</v>
      </c>
      <c r="BZ19">
        <v>0</v>
      </c>
      <c r="CA19">
        <v>6670.2</v>
      </c>
      <c r="CB19">
        <v>19111.2</v>
      </c>
      <c r="CC19">
        <v>43.75</v>
      </c>
      <c r="CD19">
        <v>46.936999999999998</v>
      </c>
      <c r="CE19">
        <v>45.25</v>
      </c>
      <c r="CF19">
        <v>44.25</v>
      </c>
      <c r="CG19">
        <v>43.125</v>
      </c>
      <c r="CH19">
        <v>1800.05</v>
      </c>
      <c r="CI19">
        <v>200.01</v>
      </c>
      <c r="CJ19">
        <v>0</v>
      </c>
      <c r="CK19">
        <v>1690233603.5999999</v>
      </c>
      <c r="CL19">
        <v>0</v>
      </c>
      <c r="CM19">
        <v>1690233413</v>
      </c>
      <c r="CN19" t="s">
        <v>354</v>
      </c>
      <c r="CO19">
        <v>1690233413</v>
      </c>
      <c r="CP19">
        <v>1690233409</v>
      </c>
      <c r="CQ19">
        <v>38</v>
      </c>
      <c r="CR19">
        <v>-6.2E-2</v>
      </c>
      <c r="CS19">
        <v>2E-3</v>
      </c>
      <c r="CT19">
        <v>-8.1289999999999996</v>
      </c>
      <c r="CU19">
        <v>-0.22900000000000001</v>
      </c>
      <c r="CV19">
        <v>407</v>
      </c>
      <c r="CW19">
        <v>23</v>
      </c>
      <c r="CX19">
        <v>0.22</v>
      </c>
      <c r="CY19">
        <v>0.24</v>
      </c>
      <c r="CZ19">
        <v>8.2794738247038193</v>
      </c>
      <c r="DA19">
        <v>2.51328697825354E-2</v>
      </c>
      <c r="DB19">
        <v>4.1722351202831298E-2</v>
      </c>
      <c r="DC19">
        <v>1</v>
      </c>
      <c r="DD19">
        <v>407.01704999999998</v>
      </c>
      <c r="DE19">
        <v>-3.9924812030236102E-2</v>
      </c>
      <c r="DF19">
        <v>2.57186216582444E-2</v>
      </c>
      <c r="DG19">
        <v>-1</v>
      </c>
      <c r="DH19">
        <v>2000.0119999999999</v>
      </c>
      <c r="DI19">
        <v>0.11878089929762101</v>
      </c>
      <c r="DJ19">
        <v>0.12607934009976199</v>
      </c>
      <c r="DK19">
        <v>1</v>
      </c>
      <c r="DL19">
        <v>2</v>
      </c>
      <c r="DM19">
        <v>2</v>
      </c>
      <c r="DN19" t="s">
        <v>355</v>
      </c>
      <c r="DO19">
        <v>2.65063</v>
      </c>
      <c r="DP19">
        <v>2.8296100000000002</v>
      </c>
      <c r="DQ19">
        <v>9.4451900000000005E-2</v>
      </c>
      <c r="DR19">
        <v>9.4571100000000005E-2</v>
      </c>
      <c r="DS19">
        <v>0.119309</v>
      </c>
      <c r="DT19">
        <v>0.115132</v>
      </c>
      <c r="DU19">
        <v>28561.200000000001</v>
      </c>
      <c r="DV19">
        <v>29421.200000000001</v>
      </c>
      <c r="DW19">
        <v>29316</v>
      </c>
      <c r="DX19">
        <v>30309.599999999999</v>
      </c>
      <c r="DY19">
        <v>33864.199999999997</v>
      </c>
      <c r="DZ19">
        <v>34993.1</v>
      </c>
      <c r="EA19">
        <v>40291.4</v>
      </c>
      <c r="EB19">
        <v>41854.400000000001</v>
      </c>
      <c r="EC19">
        <v>1.8168</v>
      </c>
      <c r="ED19">
        <v>2.1648200000000002</v>
      </c>
      <c r="EE19">
        <v>8.5368799999999995E-2</v>
      </c>
      <c r="EF19">
        <v>0</v>
      </c>
      <c r="EG19">
        <v>24.285499999999999</v>
      </c>
      <c r="EH19">
        <v>999.9</v>
      </c>
      <c r="EI19">
        <v>39.965000000000003</v>
      </c>
      <c r="EJ19">
        <v>36.427</v>
      </c>
      <c r="EK19">
        <v>24.482399999999998</v>
      </c>
      <c r="EL19">
        <v>60.846400000000003</v>
      </c>
      <c r="EM19">
        <v>17.6843</v>
      </c>
      <c r="EN19">
        <v>1</v>
      </c>
      <c r="EO19">
        <v>1.6938499999999999E-2</v>
      </c>
      <c r="EP19">
        <v>1.5436700000000001</v>
      </c>
      <c r="EQ19">
        <v>20.285799999999998</v>
      </c>
      <c r="ER19">
        <v>5.2400500000000001</v>
      </c>
      <c r="ES19">
        <v>11.83</v>
      </c>
      <c r="ET19">
        <v>4.9816500000000001</v>
      </c>
      <c r="EU19">
        <v>3.2999800000000001</v>
      </c>
      <c r="EV19">
        <v>235.4</v>
      </c>
      <c r="EW19">
        <v>9999</v>
      </c>
      <c r="EX19">
        <v>7022.3</v>
      </c>
      <c r="EY19">
        <v>101.1</v>
      </c>
      <c r="EZ19">
        <v>1.8736999999999999</v>
      </c>
      <c r="FA19">
        <v>1.8794299999999999</v>
      </c>
      <c r="FB19">
        <v>1.87974</v>
      </c>
      <c r="FC19">
        <v>1.88049</v>
      </c>
      <c r="FD19">
        <v>1.8779999999999999</v>
      </c>
      <c r="FE19">
        <v>1.8766799999999999</v>
      </c>
      <c r="FF19">
        <v>1.8774</v>
      </c>
      <c r="FG19">
        <v>1.8751599999999999</v>
      </c>
      <c r="FH19">
        <v>0</v>
      </c>
      <c r="FI19">
        <v>0</v>
      </c>
      <c r="FJ19">
        <v>0</v>
      </c>
      <c r="FK19">
        <v>0</v>
      </c>
      <c r="FL19" t="s">
        <v>356</v>
      </c>
      <c r="FM19" t="s">
        <v>357</v>
      </c>
      <c r="FN19" t="s">
        <v>358</v>
      </c>
      <c r="FO19" t="s">
        <v>358</v>
      </c>
      <c r="FP19" t="s">
        <v>358</v>
      </c>
      <c r="FQ19" t="s">
        <v>358</v>
      </c>
      <c r="FR19">
        <v>0</v>
      </c>
      <c r="FS19">
        <v>100</v>
      </c>
      <c r="FT19">
        <v>100</v>
      </c>
      <c r="FU19">
        <v>-8.1280000000000001</v>
      </c>
      <c r="FV19">
        <v>-0.2288</v>
      </c>
      <c r="FW19">
        <v>-8.1288311731461604</v>
      </c>
      <c r="FX19">
        <v>1.4527828764109799E-4</v>
      </c>
      <c r="FY19">
        <v>-4.3579519040863002E-7</v>
      </c>
      <c r="FZ19">
        <v>2.0799061152897499E-10</v>
      </c>
      <c r="GA19">
        <v>-0.228745454545457</v>
      </c>
      <c r="GB19">
        <v>0</v>
      </c>
      <c r="GC19">
        <v>0</v>
      </c>
      <c r="GD19">
        <v>0</v>
      </c>
      <c r="GE19">
        <v>4</v>
      </c>
      <c r="GF19">
        <v>2147</v>
      </c>
      <c r="GG19">
        <v>-1</v>
      </c>
      <c r="GH19">
        <v>-1</v>
      </c>
      <c r="GI19">
        <v>3.1</v>
      </c>
      <c r="GJ19">
        <v>3.1</v>
      </c>
      <c r="GK19">
        <v>1.07422</v>
      </c>
      <c r="GL19">
        <v>2.5903299999999998</v>
      </c>
      <c r="GM19">
        <v>1.54541</v>
      </c>
      <c r="GN19">
        <v>2.2729499999999998</v>
      </c>
      <c r="GO19">
        <v>1.5979000000000001</v>
      </c>
      <c r="GP19">
        <v>2.34375</v>
      </c>
      <c r="GQ19">
        <v>38.330100000000002</v>
      </c>
      <c r="GR19">
        <v>14.403499999999999</v>
      </c>
      <c r="GS19">
        <v>18</v>
      </c>
      <c r="GT19">
        <v>398.17599999999999</v>
      </c>
      <c r="GU19">
        <v>589.26099999999997</v>
      </c>
      <c r="GV19">
        <v>23.456499999999998</v>
      </c>
      <c r="GW19">
        <v>27.122199999999999</v>
      </c>
      <c r="GX19">
        <v>29.9998</v>
      </c>
      <c r="GY19">
        <v>27.249400000000001</v>
      </c>
      <c r="GZ19">
        <v>27.245000000000001</v>
      </c>
      <c r="HA19">
        <v>21.5639</v>
      </c>
      <c r="HB19">
        <v>-30</v>
      </c>
      <c r="HC19">
        <v>-30</v>
      </c>
      <c r="HD19">
        <v>23.458100000000002</v>
      </c>
      <c r="HE19">
        <v>406.82</v>
      </c>
      <c r="HF19">
        <v>0</v>
      </c>
      <c r="HG19">
        <v>99.889600000000002</v>
      </c>
      <c r="HH19">
        <v>97.189300000000003</v>
      </c>
    </row>
    <row r="20" spans="1:216" x14ac:dyDescent="0.2">
      <c r="A20">
        <v>2</v>
      </c>
      <c r="B20">
        <v>1690233657.0999999</v>
      </c>
      <c r="C20">
        <v>61</v>
      </c>
      <c r="D20" t="s">
        <v>359</v>
      </c>
      <c r="E20" t="s">
        <v>360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>
        <v>1690233657.0999999</v>
      </c>
      <c r="M20">
        <f t="shared" si="0"/>
        <v>1.5105820095538498E-3</v>
      </c>
      <c r="N20">
        <f t="shared" si="1"/>
        <v>1.5105820095538498</v>
      </c>
      <c r="O20">
        <f t="shared" si="2"/>
        <v>9.3869489277377482</v>
      </c>
      <c r="P20">
        <f t="shared" si="3"/>
        <v>399.96699999999998</v>
      </c>
      <c r="Q20">
        <f t="shared" si="4"/>
        <v>269.37787439514688</v>
      </c>
      <c r="R20">
        <f t="shared" si="5"/>
        <v>26.896484618980661</v>
      </c>
      <c r="S20">
        <f t="shared" si="6"/>
        <v>39.935374379781095</v>
      </c>
      <c r="T20">
        <f t="shared" si="7"/>
        <v>0.12301052106925815</v>
      </c>
      <c r="U20">
        <f t="shared" si="8"/>
        <v>3.9225669570794954</v>
      </c>
      <c r="V20">
        <f t="shared" si="9"/>
        <v>0.12090696871163134</v>
      </c>
      <c r="W20">
        <f t="shared" si="10"/>
        <v>7.5752854953600388E-2</v>
      </c>
      <c r="X20">
        <f t="shared" si="11"/>
        <v>297.70634999999993</v>
      </c>
      <c r="Y20">
        <f t="shared" si="12"/>
        <v>27.015923305584234</v>
      </c>
      <c r="Z20">
        <f t="shared" si="13"/>
        <v>27.015923305584234</v>
      </c>
      <c r="AA20">
        <f t="shared" si="14"/>
        <v>3.5825083437792387</v>
      </c>
      <c r="AB20">
        <f t="shared" si="15"/>
        <v>70.389175590945911</v>
      </c>
      <c r="AC20">
        <f t="shared" si="16"/>
        <v>2.3722471262673697</v>
      </c>
      <c r="AD20">
        <f t="shared" si="17"/>
        <v>3.3701873993428464</v>
      </c>
      <c r="AE20">
        <f t="shared" si="18"/>
        <v>1.210261217511869</v>
      </c>
      <c r="AF20">
        <f t="shared" si="19"/>
        <v>-66.616666621324782</v>
      </c>
      <c r="AG20">
        <f t="shared" si="20"/>
        <v>-219.15484380328033</v>
      </c>
      <c r="AH20">
        <f t="shared" si="21"/>
        <v>-11.997035915689185</v>
      </c>
      <c r="AI20">
        <f t="shared" si="22"/>
        <v>-6.2196340294377706E-2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53034.425446271518</v>
      </c>
      <c r="AO20">
        <f t="shared" si="26"/>
        <v>1800.02</v>
      </c>
      <c r="AP20">
        <f t="shared" si="27"/>
        <v>1517.4173999999998</v>
      </c>
      <c r="AQ20">
        <f t="shared" si="28"/>
        <v>0.84300029999666659</v>
      </c>
      <c r="AR20">
        <f t="shared" si="29"/>
        <v>0.16539057899356671</v>
      </c>
      <c r="AS20">
        <v>1690233657.0999999</v>
      </c>
      <c r="AT20">
        <v>399.96699999999998</v>
      </c>
      <c r="AU20">
        <v>406.75900000000001</v>
      </c>
      <c r="AV20">
        <v>23.758900000000001</v>
      </c>
      <c r="AW20">
        <v>22.756399999999999</v>
      </c>
      <c r="AX20">
        <v>408.09500000000003</v>
      </c>
      <c r="AY20">
        <v>23.9876</v>
      </c>
      <c r="AZ20">
        <v>400.11599999999999</v>
      </c>
      <c r="BA20">
        <v>99.746799999999993</v>
      </c>
      <c r="BB20">
        <v>9.9873299999999998E-2</v>
      </c>
      <c r="BC20">
        <v>25.979600000000001</v>
      </c>
      <c r="BD20">
        <v>25.6282</v>
      </c>
      <c r="BE20">
        <v>999.9</v>
      </c>
      <c r="BF20">
        <v>0</v>
      </c>
      <c r="BG20">
        <v>0</v>
      </c>
      <c r="BH20">
        <v>10021.9</v>
      </c>
      <c r="BI20">
        <v>0</v>
      </c>
      <c r="BJ20">
        <v>0.84660299999999999</v>
      </c>
      <c r="BK20">
        <v>-6.7927200000000001</v>
      </c>
      <c r="BL20">
        <v>409.70100000000002</v>
      </c>
      <c r="BM20">
        <v>416.23099999999999</v>
      </c>
      <c r="BN20">
        <v>1.0024200000000001</v>
      </c>
      <c r="BO20">
        <v>406.75900000000001</v>
      </c>
      <c r="BP20">
        <v>22.756399999999999</v>
      </c>
      <c r="BQ20">
        <v>2.3698700000000001</v>
      </c>
      <c r="BR20">
        <v>2.2698800000000001</v>
      </c>
      <c r="BS20">
        <v>20.159400000000002</v>
      </c>
      <c r="BT20">
        <v>19.464200000000002</v>
      </c>
      <c r="BU20">
        <v>1800.02</v>
      </c>
      <c r="BV20">
        <v>0.89998999999999996</v>
      </c>
      <c r="BW20">
        <v>0.10001</v>
      </c>
      <c r="BX20">
        <v>0</v>
      </c>
      <c r="BY20">
        <v>1.7428999999999999</v>
      </c>
      <c r="BZ20">
        <v>0</v>
      </c>
      <c r="CA20">
        <v>5988.96</v>
      </c>
      <c r="CB20">
        <v>17199.8</v>
      </c>
      <c r="CC20">
        <v>43.686999999999998</v>
      </c>
      <c r="CD20">
        <v>46.811999999999998</v>
      </c>
      <c r="CE20">
        <v>45.311999999999998</v>
      </c>
      <c r="CF20">
        <v>44.186999999999998</v>
      </c>
      <c r="CG20">
        <v>43.061999999999998</v>
      </c>
      <c r="CH20">
        <v>1620</v>
      </c>
      <c r="CI20">
        <v>180.02</v>
      </c>
      <c r="CJ20">
        <v>0</v>
      </c>
      <c r="CK20">
        <v>1690233664.2</v>
      </c>
      <c r="CL20">
        <v>0</v>
      </c>
      <c r="CM20">
        <v>1690233413</v>
      </c>
      <c r="CN20" t="s">
        <v>354</v>
      </c>
      <c r="CO20">
        <v>1690233413</v>
      </c>
      <c r="CP20">
        <v>1690233409</v>
      </c>
      <c r="CQ20">
        <v>38</v>
      </c>
      <c r="CR20">
        <v>-6.2E-2</v>
      </c>
      <c r="CS20">
        <v>2E-3</v>
      </c>
      <c r="CT20">
        <v>-8.1289999999999996</v>
      </c>
      <c r="CU20">
        <v>-0.22900000000000001</v>
      </c>
      <c r="CV20">
        <v>407</v>
      </c>
      <c r="CW20">
        <v>23</v>
      </c>
      <c r="CX20">
        <v>0.22</v>
      </c>
      <c r="CY20">
        <v>0.24</v>
      </c>
      <c r="CZ20">
        <v>7.9701762100049596</v>
      </c>
      <c r="DA20">
        <v>-0.18661058453118901</v>
      </c>
      <c r="DB20">
        <v>5.1688039790448601E-2</v>
      </c>
      <c r="DC20">
        <v>1</v>
      </c>
      <c r="DD20">
        <v>406.8433</v>
      </c>
      <c r="DE20">
        <v>-0.30523308270664501</v>
      </c>
      <c r="DF20">
        <v>4.9816764246588999E-2</v>
      </c>
      <c r="DG20">
        <v>-1</v>
      </c>
      <c r="DH20">
        <v>1800</v>
      </c>
      <c r="DI20">
        <v>6.9596596088937202E-2</v>
      </c>
      <c r="DJ20">
        <v>9.2582009977170907E-3</v>
      </c>
      <c r="DK20">
        <v>1</v>
      </c>
      <c r="DL20">
        <v>2</v>
      </c>
      <c r="DM20">
        <v>2</v>
      </c>
      <c r="DN20" t="s">
        <v>355</v>
      </c>
      <c r="DO20">
        <v>2.6503100000000002</v>
      </c>
      <c r="DP20">
        <v>2.8298299999999998</v>
      </c>
      <c r="DQ20">
        <v>9.4457700000000006E-2</v>
      </c>
      <c r="DR20">
        <v>9.4542399999999999E-2</v>
      </c>
      <c r="DS20">
        <v>0.118922</v>
      </c>
      <c r="DT20">
        <v>0.11458400000000001</v>
      </c>
      <c r="DU20">
        <v>28564.400000000001</v>
      </c>
      <c r="DV20">
        <v>29426.6</v>
      </c>
      <c r="DW20">
        <v>29319.3</v>
      </c>
      <c r="DX20">
        <v>30314</v>
      </c>
      <c r="DY20">
        <v>33882.5</v>
      </c>
      <c r="DZ20">
        <v>35020.6</v>
      </c>
      <c r="EA20">
        <v>40295.5</v>
      </c>
      <c r="EB20">
        <v>41861.300000000003</v>
      </c>
      <c r="EC20">
        <v>1.81745</v>
      </c>
      <c r="ED20">
        <v>2.1658499999999998</v>
      </c>
      <c r="EE20">
        <v>8.43555E-2</v>
      </c>
      <c r="EF20">
        <v>0</v>
      </c>
      <c r="EG20">
        <v>24.244</v>
      </c>
      <c r="EH20">
        <v>999.9</v>
      </c>
      <c r="EI20">
        <v>39.768999999999998</v>
      </c>
      <c r="EJ20">
        <v>36.427</v>
      </c>
      <c r="EK20">
        <v>24.36</v>
      </c>
      <c r="EL20">
        <v>61.1663</v>
      </c>
      <c r="EM20">
        <v>18.064900000000002</v>
      </c>
      <c r="EN20">
        <v>1</v>
      </c>
      <c r="EO20">
        <v>1.1435499999999999E-2</v>
      </c>
      <c r="EP20">
        <v>1.1433</v>
      </c>
      <c r="EQ20">
        <v>20.291599999999999</v>
      </c>
      <c r="ER20">
        <v>5.2397499999999999</v>
      </c>
      <c r="ES20">
        <v>11.8301</v>
      </c>
      <c r="ET20">
        <v>4.9813000000000001</v>
      </c>
      <c r="EU20">
        <v>3.2999800000000001</v>
      </c>
      <c r="EV20">
        <v>235.4</v>
      </c>
      <c r="EW20">
        <v>9999</v>
      </c>
      <c r="EX20">
        <v>7023.5</v>
      </c>
      <c r="EY20">
        <v>101.1</v>
      </c>
      <c r="EZ20">
        <v>1.87374</v>
      </c>
      <c r="FA20">
        <v>1.8794299999999999</v>
      </c>
      <c r="FB20">
        <v>1.8797299999999999</v>
      </c>
      <c r="FC20">
        <v>1.88049</v>
      </c>
      <c r="FD20">
        <v>1.8780300000000001</v>
      </c>
      <c r="FE20">
        <v>1.8766799999999999</v>
      </c>
      <c r="FF20">
        <v>1.8774</v>
      </c>
      <c r="FG20">
        <v>1.87517</v>
      </c>
      <c r="FH20">
        <v>0</v>
      </c>
      <c r="FI20">
        <v>0</v>
      </c>
      <c r="FJ20">
        <v>0</v>
      </c>
      <c r="FK20">
        <v>0</v>
      </c>
      <c r="FL20" t="s">
        <v>356</v>
      </c>
      <c r="FM20" t="s">
        <v>357</v>
      </c>
      <c r="FN20" t="s">
        <v>358</v>
      </c>
      <c r="FO20" t="s">
        <v>358</v>
      </c>
      <c r="FP20" t="s">
        <v>358</v>
      </c>
      <c r="FQ20" t="s">
        <v>358</v>
      </c>
      <c r="FR20">
        <v>0</v>
      </c>
      <c r="FS20">
        <v>100</v>
      </c>
      <c r="FT20">
        <v>100</v>
      </c>
      <c r="FU20">
        <v>-8.1280000000000001</v>
      </c>
      <c r="FV20">
        <v>-0.22869999999999999</v>
      </c>
      <c r="FW20">
        <v>-8.1288311731461604</v>
      </c>
      <c r="FX20">
        <v>1.4527828764109799E-4</v>
      </c>
      <c r="FY20">
        <v>-4.3579519040863002E-7</v>
      </c>
      <c r="FZ20">
        <v>2.0799061152897499E-10</v>
      </c>
      <c r="GA20">
        <v>-0.228745454545457</v>
      </c>
      <c r="GB20">
        <v>0</v>
      </c>
      <c r="GC20">
        <v>0</v>
      </c>
      <c r="GD20">
        <v>0</v>
      </c>
      <c r="GE20">
        <v>4</v>
      </c>
      <c r="GF20">
        <v>2147</v>
      </c>
      <c r="GG20">
        <v>-1</v>
      </c>
      <c r="GH20">
        <v>-1</v>
      </c>
      <c r="GI20">
        <v>4.0999999999999996</v>
      </c>
      <c r="GJ20">
        <v>4.0999999999999996</v>
      </c>
      <c r="GK20">
        <v>1.07544</v>
      </c>
      <c r="GL20">
        <v>2.5939899999999998</v>
      </c>
      <c r="GM20">
        <v>1.54541</v>
      </c>
      <c r="GN20">
        <v>2.2729499999999998</v>
      </c>
      <c r="GO20">
        <v>1.5979000000000001</v>
      </c>
      <c r="GP20">
        <v>2.34375</v>
      </c>
      <c r="GQ20">
        <v>38.281199999999998</v>
      </c>
      <c r="GR20">
        <v>14.403499999999999</v>
      </c>
      <c r="GS20">
        <v>18</v>
      </c>
      <c r="GT20">
        <v>398.17500000000001</v>
      </c>
      <c r="GU20">
        <v>589.52700000000004</v>
      </c>
      <c r="GV20">
        <v>23.744299999999999</v>
      </c>
      <c r="GW20">
        <v>27.0671</v>
      </c>
      <c r="GX20">
        <v>29.9998</v>
      </c>
      <c r="GY20">
        <v>27.1983</v>
      </c>
      <c r="GZ20">
        <v>27.1951</v>
      </c>
      <c r="HA20">
        <v>21.5746</v>
      </c>
      <c r="HB20">
        <v>-30</v>
      </c>
      <c r="HC20">
        <v>-30</v>
      </c>
      <c r="HD20">
        <v>23.750399999999999</v>
      </c>
      <c r="HE20">
        <v>406.79300000000001</v>
      </c>
      <c r="HF20">
        <v>0</v>
      </c>
      <c r="HG20">
        <v>99.9</v>
      </c>
      <c r="HH20">
        <v>97.204499999999996</v>
      </c>
    </row>
    <row r="21" spans="1:216" x14ac:dyDescent="0.2">
      <c r="A21">
        <v>3</v>
      </c>
      <c r="B21">
        <v>1690233718.0999999</v>
      </c>
      <c r="C21">
        <v>122</v>
      </c>
      <c r="D21" t="s">
        <v>361</v>
      </c>
      <c r="E21" t="s">
        <v>362</v>
      </c>
      <c r="F21" t="s">
        <v>348</v>
      </c>
      <c r="G21" t="s">
        <v>349</v>
      </c>
      <c r="H21" t="s">
        <v>350</v>
      </c>
      <c r="I21" t="s">
        <v>351</v>
      </c>
      <c r="J21" t="s">
        <v>352</v>
      </c>
      <c r="K21" t="s">
        <v>353</v>
      </c>
      <c r="L21">
        <v>1690233718.0999999</v>
      </c>
      <c r="M21">
        <f t="shared" si="0"/>
        <v>1.5101486810453555E-3</v>
      </c>
      <c r="N21">
        <f t="shared" si="1"/>
        <v>1.5101486810453555</v>
      </c>
      <c r="O21">
        <f t="shared" si="2"/>
        <v>9.6728353170699073</v>
      </c>
      <c r="P21">
        <f t="shared" si="3"/>
        <v>399.95299999999997</v>
      </c>
      <c r="Q21">
        <f t="shared" si="4"/>
        <v>268.31862471289077</v>
      </c>
      <c r="R21">
        <f t="shared" si="5"/>
        <v>26.793085922265167</v>
      </c>
      <c r="S21">
        <f t="shared" si="6"/>
        <v>39.937500072289595</v>
      </c>
      <c r="T21">
        <f t="shared" si="7"/>
        <v>0.12558969371779555</v>
      </c>
      <c r="U21">
        <f t="shared" si="8"/>
        <v>3.9174852871828105</v>
      </c>
      <c r="V21">
        <f t="shared" si="9"/>
        <v>0.123395063400913</v>
      </c>
      <c r="W21">
        <f t="shared" si="10"/>
        <v>7.7315899066576682E-2</v>
      </c>
      <c r="X21">
        <f t="shared" si="11"/>
        <v>248.08877099999998</v>
      </c>
      <c r="Y21">
        <f t="shared" si="12"/>
        <v>26.819689143697879</v>
      </c>
      <c r="Z21">
        <f t="shared" si="13"/>
        <v>26.819689143697879</v>
      </c>
      <c r="AA21">
        <f t="shared" si="14"/>
        <v>3.5414307658172075</v>
      </c>
      <c r="AB21">
        <f t="shared" si="15"/>
        <v>69.786656171684825</v>
      </c>
      <c r="AC21">
        <f t="shared" si="16"/>
        <v>2.3554510510115199</v>
      </c>
      <c r="AD21">
        <f t="shared" si="17"/>
        <v>3.3752169543942392</v>
      </c>
      <c r="AE21">
        <f t="shared" si="18"/>
        <v>1.1859797148056876</v>
      </c>
      <c r="AF21">
        <f t="shared" si="19"/>
        <v>-66.597556834100175</v>
      </c>
      <c r="AG21">
        <f t="shared" si="20"/>
        <v>-172.10415265221914</v>
      </c>
      <c r="AH21">
        <f t="shared" si="21"/>
        <v>-9.4255056564576982</v>
      </c>
      <c r="AI21">
        <f t="shared" si="22"/>
        <v>-3.8444142777024126E-2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52936.141070635233</v>
      </c>
      <c r="AO21">
        <f t="shared" si="26"/>
        <v>1500.02</v>
      </c>
      <c r="AP21">
        <f t="shared" si="27"/>
        <v>1264.5170999999998</v>
      </c>
      <c r="AQ21">
        <f t="shared" si="28"/>
        <v>0.84300015999786659</v>
      </c>
      <c r="AR21">
        <f t="shared" si="29"/>
        <v>0.16539030879588271</v>
      </c>
      <c r="AS21">
        <v>1690233718.0999999</v>
      </c>
      <c r="AT21">
        <v>399.95299999999997</v>
      </c>
      <c r="AU21">
        <v>406.94</v>
      </c>
      <c r="AV21">
        <v>23.5886</v>
      </c>
      <c r="AW21">
        <v>22.586099999999998</v>
      </c>
      <c r="AX21">
        <v>408.08100000000002</v>
      </c>
      <c r="AY21">
        <v>23.817399999999999</v>
      </c>
      <c r="AZ21">
        <v>400.07100000000003</v>
      </c>
      <c r="BA21">
        <v>99.755499999999998</v>
      </c>
      <c r="BB21">
        <v>9.9983199999999994E-2</v>
      </c>
      <c r="BC21">
        <v>26.004799999999999</v>
      </c>
      <c r="BD21">
        <v>25.614599999999999</v>
      </c>
      <c r="BE21">
        <v>999.9</v>
      </c>
      <c r="BF21">
        <v>0</v>
      </c>
      <c r="BG21">
        <v>0</v>
      </c>
      <c r="BH21">
        <v>10002.5</v>
      </c>
      <c r="BI21">
        <v>0</v>
      </c>
      <c r="BJ21">
        <v>0.89951599999999998</v>
      </c>
      <c r="BK21">
        <v>-6.98712</v>
      </c>
      <c r="BL21">
        <v>409.61500000000001</v>
      </c>
      <c r="BM21">
        <v>416.34300000000002</v>
      </c>
      <c r="BN21">
        <v>1.00248</v>
      </c>
      <c r="BO21">
        <v>406.94</v>
      </c>
      <c r="BP21">
        <v>22.586099999999998</v>
      </c>
      <c r="BQ21">
        <v>2.3530899999999999</v>
      </c>
      <c r="BR21">
        <v>2.2530899999999998</v>
      </c>
      <c r="BS21">
        <v>20.044499999999999</v>
      </c>
      <c r="BT21">
        <v>19.344899999999999</v>
      </c>
      <c r="BU21">
        <v>1500.02</v>
      </c>
      <c r="BV21">
        <v>0.89999499999999999</v>
      </c>
      <c r="BW21">
        <v>0.100005</v>
      </c>
      <c r="BX21">
        <v>0</v>
      </c>
      <c r="BY21">
        <v>2.2711000000000001</v>
      </c>
      <c r="BZ21">
        <v>0</v>
      </c>
      <c r="CA21">
        <v>4988.55</v>
      </c>
      <c r="CB21">
        <v>14333.2</v>
      </c>
      <c r="CC21">
        <v>43.436999999999998</v>
      </c>
      <c r="CD21">
        <v>46.686999999999998</v>
      </c>
      <c r="CE21">
        <v>45.25</v>
      </c>
      <c r="CF21">
        <v>44.125</v>
      </c>
      <c r="CG21">
        <v>42.936999999999998</v>
      </c>
      <c r="CH21">
        <v>1350.01</v>
      </c>
      <c r="CI21">
        <v>150.01</v>
      </c>
      <c r="CJ21">
        <v>0</v>
      </c>
      <c r="CK21">
        <v>1690233725.4000001</v>
      </c>
      <c r="CL21">
        <v>0</v>
      </c>
      <c r="CM21">
        <v>1690233413</v>
      </c>
      <c r="CN21" t="s">
        <v>354</v>
      </c>
      <c r="CO21">
        <v>1690233413</v>
      </c>
      <c r="CP21">
        <v>1690233409</v>
      </c>
      <c r="CQ21">
        <v>38</v>
      </c>
      <c r="CR21">
        <v>-6.2E-2</v>
      </c>
      <c r="CS21">
        <v>2E-3</v>
      </c>
      <c r="CT21">
        <v>-8.1289999999999996</v>
      </c>
      <c r="CU21">
        <v>-0.22900000000000001</v>
      </c>
      <c r="CV21">
        <v>407</v>
      </c>
      <c r="CW21">
        <v>23</v>
      </c>
      <c r="CX21">
        <v>0.22</v>
      </c>
      <c r="CY21">
        <v>0.24</v>
      </c>
      <c r="CZ21">
        <v>8.1282174379498109</v>
      </c>
      <c r="DA21">
        <v>0.89184626673914102</v>
      </c>
      <c r="DB21">
        <v>0.100712578574279</v>
      </c>
      <c r="DC21">
        <v>1</v>
      </c>
      <c r="DD21">
        <v>406.899</v>
      </c>
      <c r="DE21">
        <v>0.57506493506549605</v>
      </c>
      <c r="DF21">
        <v>6.1716710710739399E-2</v>
      </c>
      <c r="DG21">
        <v>-1</v>
      </c>
      <c r="DH21">
        <v>1500.0039999999999</v>
      </c>
      <c r="DI21">
        <v>-0.157331086305526</v>
      </c>
      <c r="DJ21">
        <v>8.5170417399458603E-2</v>
      </c>
      <c r="DK21">
        <v>1</v>
      </c>
      <c r="DL21">
        <v>2</v>
      </c>
      <c r="DM21">
        <v>2</v>
      </c>
      <c r="DN21" t="s">
        <v>355</v>
      </c>
      <c r="DO21">
        <v>2.6502300000000001</v>
      </c>
      <c r="DP21">
        <v>2.8297699999999999</v>
      </c>
      <c r="DQ21">
        <v>9.4474000000000002E-2</v>
      </c>
      <c r="DR21">
        <v>9.4592800000000005E-2</v>
      </c>
      <c r="DS21">
        <v>0.11834600000000001</v>
      </c>
      <c r="DT21">
        <v>0.11400299999999999</v>
      </c>
      <c r="DU21">
        <v>28567.3</v>
      </c>
      <c r="DV21">
        <v>29430.1</v>
      </c>
      <c r="DW21">
        <v>29322.400000000001</v>
      </c>
      <c r="DX21">
        <v>30319</v>
      </c>
      <c r="DY21">
        <v>33907.300000000003</v>
      </c>
      <c r="DZ21">
        <v>35047.9</v>
      </c>
      <c r="EA21">
        <v>40298.5</v>
      </c>
      <c r="EB21">
        <v>41866.5</v>
      </c>
      <c r="EC21">
        <v>1.81793</v>
      </c>
      <c r="ED21">
        <v>2.16655</v>
      </c>
      <c r="EE21">
        <v>8.6367100000000002E-2</v>
      </c>
      <c r="EF21">
        <v>0</v>
      </c>
      <c r="EG21">
        <v>24.197299999999998</v>
      </c>
      <c r="EH21">
        <v>999.9</v>
      </c>
      <c r="EI21">
        <v>39.573999999999998</v>
      </c>
      <c r="EJ21">
        <v>36.405999999999999</v>
      </c>
      <c r="EK21">
        <v>24.212199999999999</v>
      </c>
      <c r="EL21">
        <v>61.3964</v>
      </c>
      <c r="EM21">
        <v>18.145</v>
      </c>
      <c r="EN21">
        <v>1</v>
      </c>
      <c r="EO21">
        <v>6.6615900000000002E-3</v>
      </c>
      <c r="EP21">
        <v>0.97403300000000004</v>
      </c>
      <c r="EQ21">
        <v>20.2956</v>
      </c>
      <c r="ER21">
        <v>5.2401999999999997</v>
      </c>
      <c r="ES21">
        <v>11.829800000000001</v>
      </c>
      <c r="ET21">
        <v>4.9816500000000001</v>
      </c>
      <c r="EU21">
        <v>3.2999800000000001</v>
      </c>
      <c r="EV21">
        <v>235.4</v>
      </c>
      <c r="EW21">
        <v>9999</v>
      </c>
      <c r="EX21">
        <v>7025</v>
      </c>
      <c r="EY21">
        <v>101.1</v>
      </c>
      <c r="EZ21">
        <v>1.8737699999999999</v>
      </c>
      <c r="FA21">
        <v>1.8794299999999999</v>
      </c>
      <c r="FB21">
        <v>1.87975</v>
      </c>
      <c r="FC21">
        <v>1.88049</v>
      </c>
      <c r="FD21">
        <v>1.8780300000000001</v>
      </c>
      <c r="FE21">
        <v>1.87669</v>
      </c>
      <c r="FF21">
        <v>1.8774200000000001</v>
      </c>
      <c r="FG21">
        <v>1.8751899999999999</v>
      </c>
      <c r="FH21">
        <v>0</v>
      </c>
      <c r="FI21">
        <v>0</v>
      </c>
      <c r="FJ21">
        <v>0</v>
      </c>
      <c r="FK21">
        <v>0</v>
      </c>
      <c r="FL21" t="s">
        <v>356</v>
      </c>
      <c r="FM21" t="s">
        <v>357</v>
      </c>
      <c r="FN21" t="s">
        <v>358</v>
      </c>
      <c r="FO21" t="s">
        <v>358</v>
      </c>
      <c r="FP21" t="s">
        <v>358</v>
      </c>
      <c r="FQ21" t="s">
        <v>358</v>
      </c>
      <c r="FR21">
        <v>0</v>
      </c>
      <c r="FS21">
        <v>100</v>
      </c>
      <c r="FT21">
        <v>100</v>
      </c>
      <c r="FU21">
        <v>-8.1280000000000001</v>
      </c>
      <c r="FV21">
        <v>-0.2288</v>
      </c>
      <c r="FW21">
        <v>-8.1288311731461604</v>
      </c>
      <c r="FX21">
        <v>1.4527828764109799E-4</v>
      </c>
      <c r="FY21">
        <v>-4.3579519040863002E-7</v>
      </c>
      <c r="FZ21">
        <v>2.0799061152897499E-10</v>
      </c>
      <c r="GA21">
        <v>-0.228745454545457</v>
      </c>
      <c r="GB21">
        <v>0</v>
      </c>
      <c r="GC21">
        <v>0</v>
      </c>
      <c r="GD21">
        <v>0</v>
      </c>
      <c r="GE21">
        <v>4</v>
      </c>
      <c r="GF21">
        <v>2147</v>
      </c>
      <c r="GG21">
        <v>-1</v>
      </c>
      <c r="GH21">
        <v>-1</v>
      </c>
      <c r="GI21">
        <v>5.0999999999999996</v>
      </c>
      <c r="GJ21">
        <v>5.2</v>
      </c>
      <c r="GK21">
        <v>1.07422</v>
      </c>
      <c r="GL21">
        <v>2.5903299999999998</v>
      </c>
      <c r="GM21">
        <v>1.54541</v>
      </c>
      <c r="GN21">
        <v>2.2729499999999998</v>
      </c>
      <c r="GO21">
        <v>1.5979000000000001</v>
      </c>
      <c r="GP21">
        <v>2.3864700000000001</v>
      </c>
      <c r="GQ21">
        <v>38.256799999999998</v>
      </c>
      <c r="GR21">
        <v>14.403499999999999</v>
      </c>
      <c r="GS21">
        <v>18</v>
      </c>
      <c r="GT21">
        <v>398.08100000000002</v>
      </c>
      <c r="GU21">
        <v>589.53099999999995</v>
      </c>
      <c r="GV21">
        <v>24.002400000000002</v>
      </c>
      <c r="GW21">
        <v>27.0105</v>
      </c>
      <c r="GX21">
        <v>29.999700000000001</v>
      </c>
      <c r="GY21">
        <v>27.146799999999999</v>
      </c>
      <c r="GZ21">
        <v>27.1449</v>
      </c>
      <c r="HA21">
        <v>21.5688</v>
      </c>
      <c r="HB21">
        <v>-30</v>
      </c>
      <c r="HC21">
        <v>-30</v>
      </c>
      <c r="HD21">
        <v>23.998999999999999</v>
      </c>
      <c r="HE21">
        <v>406.964</v>
      </c>
      <c r="HF21">
        <v>0</v>
      </c>
      <c r="HG21">
        <v>99.908900000000003</v>
      </c>
      <c r="HH21">
        <v>97.218199999999996</v>
      </c>
    </row>
    <row r="22" spans="1:216" x14ac:dyDescent="0.2">
      <c r="A22">
        <v>4</v>
      </c>
      <c r="B22">
        <v>1690233779.0999999</v>
      </c>
      <c r="C22">
        <v>183</v>
      </c>
      <c r="D22" t="s">
        <v>363</v>
      </c>
      <c r="E22" t="s">
        <v>364</v>
      </c>
      <c r="F22" t="s">
        <v>348</v>
      </c>
      <c r="G22" t="s">
        <v>349</v>
      </c>
      <c r="H22" t="s">
        <v>350</v>
      </c>
      <c r="I22" t="s">
        <v>351</v>
      </c>
      <c r="J22" t="s">
        <v>352</v>
      </c>
      <c r="K22" t="s">
        <v>353</v>
      </c>
      <c r="L22">
        <v>1690233779.0999999</v>
      </c>
      <c r="M22">
        <f t="shared" si="0"/>
        <v>1.4492418713080665E-3</v>
      </c>
      <c r="N22">
        <f t="shared" si="1"/>
        <v>1.4492418713080666</v>
      </c>
      <c r="O22">
        <f t="shared" si="2"/>
        <v>9.7737866544909906</v>
      </c>
      <c r="P22">
        <f t="shared" si="3"/>
        <v>399.971</v>
      </c>
      <c r="Q22">
        <f t="shared" si="4"/>
        <v>265.00421082712489</v>
      </c>
      <c r="R22">
        <f t="shared" si="5"/>
        <v>26.46385076662256</v>
      </c>
      <c r="S22">
        <f t="shared" si="6"/>
        <v>39.941904401971009</v>
      </c>
      <c r="T22">
        <f t="shared" si="7"/>
        <v>0.12340082164818246</v>
      </c>
      <c r="U22">
        <f t="shared" si="8"/>
        <v>3.911135056110234</v>
      </c>
      <c r="V22">
        <f t="shared" si="9"/>
        <v>0.12127795071927164</v>
      </c>
      <c r="W22">
        <f t="shared" si="10"/>
        <v>7.5986408780986253E-2</v>
      </c>
      <c r="X22">
        <f t="shared" si="11"/>
        <v>206.73111600000001</v>
      </c>
      <c r="Y22">
        <f t="shared" si="12"/>
        <v>26.598758080845041</v>
      </c>
      <c r="Z22">
        <f t="shared" si="13"/>
        <v>26.598758080845041</v>
      </c>
      <c r="AA22">
        <f t="shared" si="14"/>
        <v>3.4956760133395499</v>
      </c>
      <c r="AB22">
        <f t="shared" si="15"/>
        <v>69.444147434835628</v>
      </c>
      <c r="AC22">
        <f t="shared" si="16"/>
        <v>2.3372002300043002</v>
      </c>
      <c r="AD22">
        <f t="shared" si="17"/>
        <v>3.3655827255960782</v>
      </c>
      <c r="AE22">
        <f t="shared" si="18"/>
        <v>1.1584757833352497</v>
      </c>
      <c r="AF22">
        <f t="shared" si="19"/>
        <v>-63.911566524685732</v>
      </c>
      <c r="AG22">
        <f t="shared" si="20"/>
        <v>-135.42468482104331</v>
      </c>
      <c r="AH22">
        <f t="shared" si="21"/>
        <v>-7.4187287487741393</v>
      </c>
      <c r="AI22">
        <f t="shared" si="22"/>
        <v>-2.386409450315341E-2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52827.368398496343</v>
      </c>
      <c r="AO22">
        <f t="shared" si="26"/>
        <v>1249.96</v>
      </c>
      <c r="AP22">
        <f t="shared" si="27"/>
        <v>1053.7164</v>
      </c>
      <c r="AQ22">
        <f t="shared" si="28"/>
        <v>0.84300009600307213</v>
      </c>
      <c r="AR22">
        <f t="shared" si="29"/>
        <v>0.16539018528592916</v>
      </c>
      <c r="AS22">
        <v>1690233779.0999999</v>
      </c>
      <c r="AT22">
        <v>399.971</v>
      </c>
      <c r="AU22">
        <v>407.00900000000001</v>
      </c>
      <c r="AV22">
        <v>23.404299999999999</v>
      </c>
      <c r="AW22">
        <v>22.4422</v>
      </c>
      <c r="AX22">
        <v>408.09899999999999</v>
      </c>
      <c r="AY22">
        <v>23.632999999999999</v>
      </c>
      <c r="AZ22">
        <v>400.13299999999998</v>
      </c>
      <c r="BA22">
        <v>99.761700000000005</v>
      </c>
      <c r="BB22">
        <v>0.100301</v>
      </c>
      <c r="BC22">
        <v>25.956499999999998</v>
      </c>
      <c r="BD22">
        <v>25.543800000000001</v>
      </c>
      <c r="BE22">
        <v>999.9</v>
      </c>
      <c r="BF22">
        <v>0</v>
      </c>
      <c r="BG22">
        <v>0</v>
      </c>
      <c r="BH22">
        <v>9978.75</v>
      </c>
      <c r="BI22">
        <v>0</v>
      </c>
      <c r="BJ22">
        <v>0.89951599999999998</v>
      </c>
      <c r="BK22">
        <v>-7.0378999999999996</v>
      </c>
      <c r="BL22">
        <v>409.55700000000002</v>
      </c>
      <c r="BM22">
        <v>416.35300000000001</v>
      </c>
      <c r="BN22">
        <v>0.96206999999999998</v>
      </c>
      <c r="BO22">
        <v>407.00900000000001</v>
      </c>
      <c r="BP22">
        <v>22.4422</v>
      </c>
      <c r="BQ22">
        <v>2.3348499999999999</v>
      </c>
      <c r="BR22">
        <v>2.2388699999999999</v>
      </c>
      <c r="BS22">
        <v>19.918900000000001</v>
      </c>
      <c r="BT22">
        <v>19.243200000000002</v>
      </c>
      <c r="BU22">
        <v>1249.96</v>
      </c>
      <c r="BV22">
        <v>0.89999399999999996</v>
      </c>
      <c r="BW22">
        <v>0.100006</v>
      </c>
      <c r="BX22">
        <v>0</v>
      </c>
      <c r="BY22">
        <v>2.4792000000000001</v>
      </c>
      <c r="BZ22">
        <v>0</v>
      </c>
      <c r="CA22">
        <v>4178.6000000000004</v>
      </c>
      <c r="CB22">
        <v>11943.8</v>
      </c>
      <c r="CC22">
        <v>43.061999999999998</v>
      </c>
      <c r="CD22">
        <v>46.561999999999998</v>
      </c>
      <c r="CE22">
        <v>44.936999999999998</v>
      </c>
      <c r="CF22">
        <v>43.936999999999998</v>
      </c>
      <c r="CG22">
        <v>42.686999999999998</v>
      </c>
      <c r="CH22">
        <v>1124.96</v>
      </c>
      <c r="CI22">
        <v>125</v>
      </c>
      <c r="CJ22">
        <v>0</v>
      </c>
      <c r="CK22">
        <v>1690233786.5999999</v>
      </c>
      <c r="CL22">
        <v>0</v>
      </c>
      <c r="CM22">
        <v>1690233413</v>
      </c>
      <c r="CN22" t="s">
        <v>354</v>
      </c>
      <c r="CO22">
        <v>1690233413</v>
      </c>
      <c r="CP22">
        <v>1690233409</v>
      </c>
      <c r="CQ22">
        <v>38</v>
      </c>
      <c r="CR22">
        <v>-6.2E-2</v>
      </c>
      <c r="CS22">
        <v>2E-3</v>
      </c>
      <c r="CT22">
        <v>-8.1289999999999996</v>
      </c>
      <c r="CU22">
        <v>-0.22900000000000001</v>
      </c>
      <c r="CV22">
        <v>407</v>
      </c>
      <c r="CW22">
        <v>23</v>
      </c>
      <c r="CX22">
        <v>0.22</v>
      </c>
      <c r="CY22">
        <v>0.24</v>
      </c>
      <c r="CZ22">
        <v>8.2817844606484901</v>
      </c>
      <c r="DA22">
        <v>8.5064017597375793E-2</v>
      </c>
      <c r="DB22">
        <v>3.9520945065433702E-2</v>
      </c>
      <c r="DC22">
        <v>1</v>
      </c>
      <c r="DD22">
        <v>407.02415000000002</v>
      </c>
      <c r="DE22">
        <v>0.110571428571881</v>
      </c>
      <c r="DF22">
        <v>4.7709826031957898E-2</v>
      </c>
      <c r="DG22">
        <v>-1</v>
      </c>
      <c r="DH22">
        <v>1249.98714285714</v>
      </c>
      <c r="DI22">
        <v>0.13541149911238301</v>
      </c>
      <c r="DJ22">
        <v>0.12055991820479101</v>
      </c>
      <c r="DK22">
        <v>1</v>
      </c>
      <c r="DL22">
        <v>2</v>
      </c>
      <c r="DM22">
        <v>2</v>
      </c>
      <c r="DN22" t="s">
        <v>355</v>
      </c>
      <c r="DO22">
        <v>2.6504599999999998</v>
      </c>
      <c r="DP22">
        <v>2.8298899999999998</v>
      </c>
      <c r="DQ22">
        <v>9.4493300000000002E-2</v>
      </c>
      <c r="DR22">
        <v>9.4621200000000003E-2</v>
      </c>
      <c r="DS22">
        <v>0.117714</v>
      </c>
      <c r="DT22">
        <v>0.11351</v>
      </c>
      <c r="DU22">
        <v>28569.5</v>
      </c>
      <c r="DV22">
        <v>29433.5</v>
      </c>
      <c r="DW22">
        <v>29325.1</v>
      </c>
      <c r="DX22">
        <v>30323.1</v>
      </c>
      <c r="DY22">
        <v>33934.800000000003</v>
      </c>
      <c r="DZ22">
        <v>35071.1</v>
      </c>
      <c r="EA22">
        <v>40302.1</v>
      </c>
      <c r="EB22">
        <v>41870.9</v>
      </c>
      <c r="EC22">
        <v>1.8185199999999999</v>
      </c>
      <c r="ED22">
        <v>2.1675200000000001</v>
      </c>
      <c r="EE22">
        <v>8.48994E-2</v>
      </c>
      <c r="EF22">
        <v>0</v>
      </c>
      <c r="EG22">
        <v>24.150500000000001</v>
      </c>
      <c r="EH22">
        <v>999.9</v>
      </c>
      <c r="EI22">
        <v>39.347999999999999</v>
      </c>
      <c r="EJ22">
        <v>36.405999999999999</v>
      </c>
      <c r="EK22">
        <v>24.073</v>
      </c>
      <c r="EL22">
        <v>61.746400000000001</v>
      </c>
      <c r="EM22">
        <v>18.117000000000001</v>
      </c>
      <c r="EN22">
        <v>1</v>
      </c>
      <c r="EO22">
        <v>3.3917700000000001E-3</v>
      </c>
      <c r="EP22">
        <v>0.80611699999999997</v>
      </c>
      <c r="EQ22">
        <v>20.298500000000001</v>
      </c>
      <c r="ER22">
        <v>5.2397499999999999</v>
      </c>
      <c r="ES22">
        <v>11.8302</v>
      </c>
      <c r="ET22">
        <v>4.9814499999999997</v>
      </c>
      <c r="EU22">
        <v>3.3</v>
      </c>
      <c r="EV22">
        <v>235.4</v>
      </c>
      <c r="EW22">
        <v>9999</v>
      </c>
      <c r="EX22">
        <v>7026.2</v>
      </c>
      <c r="EY22">
        <v>101.1</v>
      </c>
      <c r="EZ22">
        <v>1.8736900000000001</v>
      </c>
      <c r="FA22">
        <v>1.8794299999999999</v>
      </c>
      <c r="FB22">
        <v>1.8797299999999999</v>
      </c>
      <c r="FC22">
        <v>1.88049</v>
      </c>
      <c r="FD22">
        <v>1.8779699999999999</v>
      </c>
      <c r="FE22">
        <v>1.8766799999999999</v>
      </c>
      <c r="FF22">
        <v>1.8773599999999999</v>
      </c>
      <c r="FG22">
        <v>1.8751500000000001</v>
      </c>
      <c r="FH22">
        <v>0</v>
      </c>
      <c r="FI22">
        <v>0</v>
      </c>
      <c r="FJ22">
        <v>0</v>
      </c>
      <c r="FK22">
        <v>0</v>
      </c>
      <c r="FL22" t="s">
        <v>356</v>
      </c>
      <c r="FM22" t="s">
        <v>357</v>
      </c>
      <c r="FN22" t="s">
        <v>358</v>
      </c>
      <c r="FO22" t="s">
        <v>358</v>
      </c>
      <c r="FP22" t="s">
        <v>358</v>
      </c>
      <c r="FQ22" t="s">
        <v>358</v>
      </c>
      <c r="FR22">
        <v>0</v>
      </c>
      <c r="FS22">
        <v>100</v>
      </c>
      <c r="FT22">
        <v>100</v>
      </c>
      <c r="FU22">
        <v>-8.1280000000000001</v>
      </c>
      <c r="FV22">
        <v>-0.22869999999999999</v>
      </c>
      <c r="FW22">
        <v>-8.1288311731461604</v>
      </c>
      <c r="FX22">
        <v>1.4527828764109799E-4</v>
      </c>
      <c r="FY22">
        <v>-4.3579519040863002E-7</v>
      </c>
      <c r="FZ22">
        <v>2.0799061152897499E-10</v>
      </c>
      <c r="GA22">
        <v>-0.228745454545457</v>
      </c>
      <c r="GB22">
        <v>0</v>
      </c>
      <c r="GC22">
        <v>0</v>
      </c>
      <c r="GD22">
        <v>0</v>
      </c>
      <c r="GE22">
        <v>4</v>
      </c>
      <c r="GF22">
        <v>2147</v>
      </c>
      <c r="GG22">
        <v>-1</v>
      </c>
      <c r="GH22">
        <v>-1</v>
      </c>
      <c r="GI22">
        <v>6.1</v>
      </c>
      <c r="GJ22">
        <v>6.2</v>
      </c>
      <c r="GK22">
        <v>1.07544</v>
      </c>
      <c r="GL22">
        <v>2.5842299999999998</v>
      </c>
      <c r="GM22">
        <v>1.54541</v>
      </c>
      <c r="GN22">
        <v>2.2729499999999998</v>
      </c>
      <c r="GO22">
        <v>1.5979000000000001</v>
      </c>
      <c r="GP22">
        <v>2.4597199999999999</v>
      </c>
      <c r="GQ22">
        <v>38.207999999999998</v>
      </c>
      <c r="GR22">
        <v>14.4122</v>
      </c>
      <c r="GS22">
        <v>18</v>
      </c>
      <c r="GT22">
        <v>398.05900000000003</v>
      </c>
      <c r="GU22">
        <v>589.76599999999996</v>
      </c>
      <c r="GV22">
        <v>24.0641</v>
      </c>
      <c r="GW22">
        <v>26.9574</v>
      </c>
      <c r="GX22">
        <v>29.9998</v>
      </c>
      <c r="GY22">
        <v>27.096499999999999</v>
      </c>
      <c r="GZ22">
        <v>27.095800000000001</v>
      </c>
      <c r="HA22">
        <v>21.574100000000001</v>
      </c>
      <c r="HB22">
        <v>-30</v>
      </c>
      <c r="HC22">
        <v>-30</v>
      </c>
      <c r="HD22">
        <v>24.0975</v>
      </c>
      <c r="HE22">
        <v>407.06299999999999</v>
      </c>
      <c r="HF22">
        <v>0</v>
      </c>
      <c r="HG22">
        <v>99.917900000000003</v>
      </c>
      <c r="HH22">
        <v>97.229699999999994</v>
      </c>
    </row>
    <row r="23" spans="1:216" x14ac:dyDescent="0.2">
      <c r="A23">
        <v>5</v>
      </c>
      <c r="B23">
        <v>1690233840.0999999</v>
      </c>
      <c r="C23">
        <v>244</v>
      </c>
      <c r="D23" t="s">
        <v>365</v>
      </c>
      <c r="E23" t="s">
        <v>366</v>
      </c>
      <c r="F23" t="s">
        <v>348</v>
      </c>
      <c r="G23" t="s">
        <v>349</v>
      </c>
      <c r="H23" t="s">
        <v>350</v>
      </c>
      <c r="I23" t="s">
        <v>351</v>
      </c>
      <c r="J23" t="s">
        <v>352</v>
      </c>
      <c r="K23" t="s">
        <v>353</v>
      </c>
      <c r="L23">
        <v>1690233840.0999999</v>
      </c>
      <c r="M23">
        <f t="shared" si="0"/>
        <v>1.4380080561213679E-3</v>
      </c>
      <c r="N23">
        <f t="shared" si="1"/>
        <v>1.438008056121368</v>
      </c>
      <c r="O23">
        <f t="shared" si="2"/>
        <v>9.6443348590341174</v>
      </c>
      <c r="P23">
        <f t="shared" si="3"/>
        <v>400.03500000000003</v>
      </c>
      <c r="Q23">
        <f t="shared" si="4"/>
        <v>267.21937662934613</v>
      </c>
      <c r="R23">
        <f t="shared" si="5"/>
        <v>26.685137626647911</v>
      </c>
      <c r="S23">
        <f t="shared" si="6"/>
        <v>39.948409299985499</v>
      </c>
      <c r="T23">
        <f t="shared" si="7"/>
        <v>0.12379246925843204</v>
      </c>
      <c r="U23">
        <f t="shared" si="8"/>
        <v>3.9204187529352117</v>
      </c>
      <c r="V23">
        <f t="shared" si="9"/>
        <v>0.12166119242366198</v>
      </c>
      <c r="W23">
        <f t="shared" si="10"/>
        <v>7.6226675647322203E-2</v>
      </c>
      <c r="X23">
        <f t="shared" si="11"/>
        <v>165.36840012185309</v>
      </c>
      <c r="Y23">
        <f t="shared" si="12"/>
        <v>26.47793343675318</v>
      </c>
      <c r="Z23">
        <f t="shared" si="13"/>
        <v>26.47793343675318</v>
      </c>
      <c r="AA23">
        <f t="shared" si="14"/>
        <v>3.4708722629295243</v>
      </c>
      <c r="AB23">
        <f t="shared" si="15"/>
        <v>68.81381270967465</v>
      </c>
      <c r="AC23">
        <f t="shared" si="16"/>
        <v>2.3247740293269397</v>
      </c>
      <c r="AD23">
        <f t="shared" si="17"/>
        <v>3.3783537603637179</v>
      </c>
      <c r="AE23">
        <f t="shared" si="18"/>
        <v>1.1460982336025847</v>
      </c>
      <c r="AF23">
        <f t="shared" si="19"/>
        <v>-63.416155274952324</v>
      </c>
      <c r="AG23">
        <f t="shared" si="20"/>
        <v>-96.682040583123154</v>
      </c>
      <c r="AH23">
        <f t="shared" si="21"/>
        <v>-5.2823099247956584</v>
      </c>
      <c r="AI23">
        <f t="shared" si="22"/>
        <v>-1.2105661018068758E-2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52987.773085704881</v>
      </c>
      <c r="AO23">
        <f t="shared" si="26"/>
        <v>999.86800000000005</v>
      </c>
      <c r="AP23">
        <f t="shared" si="27"/>
        <v>842.88884400096015</v>
      </c>
      <c r="AQ23">
        <f t="shared" si="28"/>
        <v>0.84300012001680236</v>
      </c>
      <c r="AR23">
        <f t="shared" si="29"/>
        <v>0.16539023163242855</v>
      </c>
      <c r="AS23">
        <v>1690233840.0999999</v>
      </c>
      <c r="AT23">
        <v>400.03500000000003</v>
      </c>
      <c r="AU23">
        <v>406.983</v>
      </c>
      <c r="AV23">
        <v>23.279800000000002</v>
      </c>
      <c r="AW23">
        <v>22.3249</v>
      </c>
      <c r="AX23">
        <v>408.16300000000001</v>
      </c>
      <c r="AY23">
        <v>23.508600000000001</v>
      </c>
      <c r="AZ23">
        <v>400.07600000000002</v>
      </c>
      <c r="BA23">
        <v>99.7624</v>
      </c>
      <c r="BB23">
        <v>9.9885299999999996E-2</v>
      </c>
      <c r="BC23">
        <v>26.020499999999998</v>
      </c>
      <c r="BD23">
        <v>25.584499999999998</v>
      </c>
      <c r="BE23">
        <v>999.9</v>
      </c>
      <c r="BF23">
        <v>0</v>
      </c>
      <c r="BG23">
        <v>0</v>
      </c>
      <c r="BH23">
        <v>10012.5</v>
      </c>
      <c r="BI23">
        <v>0</v>
      </c>
      <c r="BJ23">
        <v>0.95242800000000005</v>
      </c>
      <c r="BK23">
        <v>-6.9474799999999997</v>
      </c>
      <c r="BL23">
        <v>409.57</v>
      </c>
      <c r="BM23">
        <v>416.27600000000001</v>
      </c>
      <c r="BN23">
        <v>0.95489299999999999</v>
      </c>
      <c r="BO23">
        <v>406.983</v>
      </c>
      <c r="BP23">
        <v>22.3249</v>
      </c>
      <c r="BQ23">
        <v>2.3224499999999999</v>
      </c>
      <c r="BR23">
        <v>2.2271899999999998</v>
      </c>
      <c r="BS23">
        <v>19.832999999999998</v>
      </c>
      <c r="BT23">
        <v>19.159300000000002</v>
      </c>
      <c r="BU23">
        <v>999.86800000000005</v>
      </c>
      <c r="BV23">
        <v>0.89999300000000004</v>
      </c>
      <c r="BW23">
        <v>0.100007</v>
      </c>
      <c r="BX23">
        <v>0</v>
      </c>
      <c r="BY23">
        <v>2.3805000000000001</v>
      </c>
      <c r="BZ23">
        <v>0</v>
      </c>
      <c r="CA23">
        <v>3416.83</v>
      </c>
      <c r="CB23">
        <v>9554.07</v>
      </c>
      <c r="CC23">
        <v>42.561999999999998</v>
      </c>
      <c r="CD23">
        <v>46.375</v>
      </c>
      <c r="CE23">
        <v>44.75</v>
      </c>
      <c r="CF23">
        <v>43.811999999999998</v>
      </c>
      <c r="CG23">
        <v>42.375</v>
      </c>
      <c r="CH23">
        <v>899.87</v>
      </c>
      <c r="CI23">
        <v>99.99</v>
      </c>
      <c r="CJ23">
        <v>0</v>
      </c>
      <c r="CK23">
        <v>1690233847.2</v>
      </c>
      <c r="CL23">
        <v>0</v>
      </c>
      <c r="CM23">
        <v>1690233413</v>
      </c>
      <c r="CN23" t="s">
        <v>354</v>
      </c>
      <c r="CO23">
        <v>1690233413</v>
      </c>
      <c r="CP23">
        <v>1690233409</v>
      </c>
      <c r="CQ23">
        <v>38</v>
      </c>
      <c r="CR23">
        <v>-6.2E-2</v>
      </c>
      <c r="CS23">
        <v>2E-3</v>
      </c>
      <c r="CT23">
        <v>-8.1289999999999996</v>
      </c>
      <c r="CU23">
        <v>-0.22900000000000001</v>
      </c>
      <c r="CV23">
        <v>407</v>
      </c>
      <c r="CW23">
        <v>23</v>
      </c>
      <c r="CX23">
        <v>0.22</v>
      </c>
      <c r="CY23">
        <v>0.24</v>
      </c>
      <c r="CZ23">
        <v>8.1130691079214596</v>
      </c>
      <c r="DA23">
        <v>0.47713815505693402</v>
      </c>
      <c r="DB23">
        <v>6.6036537503225301E-2</v>
      </c>
      <c r="DC23">
        <v>1</v>
      </c>
      <c r="DD23">
        <v>406.91590000000002</v>
      </c>
      <c r="DE23">
        <v>0.117022556390931</v>
      </c>
      <c r="DF23">
        <v>3.72611057270196E-2</v>
      </c>
      <c r="DG23">
        <v>-1</v>
      </c>
      <c r="DH23">
        <v>999.99874999999997</v>
      </c>
      <c r="DI23">
        <v>1.0840114601753201E-2</v>
      </c>
      <c r="DJ23">
        <v>0.15562065254971499</v>
      </c>
      <c r="DK23">
        <v>1</v>
      </c>
      <c r="DL23">
        <v>2</v>
      </c>
      <c r="DM23">
        <v>2</v>
      </c>
      <c r="DN23" t="s">
        <v>355</v>
      </c>
      <c r="DO23">
        <v>2.65035</v>
      </c>
      <c r="DP23">
        <v>2.8297599999999998</v>
      </c>
      <c r="DQ23">
        <v>9.4515100000000005E-2</v>
      </c>
      <c r="DR23">
        <v>9.4626699999999994E-2</v>
      </c>
      <c r="DS23">
        <v>0.117286</v>
      </c>
      <c r="DT23">
        <v>0.113105</v>
      </c>
      <c r="DU23">
        <v>28571.7</v>
      </c>
      <c r="DV23">
        <v>29436.2</v>
      </c>
      <c r="DW23">
        <v>29327.9</v>
      </c>
      <c r="DX23">
        <v>30325.9</v>
      </c>
      <c r="DY23">
        <v>33954.5</v>
      </c>
      <c r="DZ23">
        <v>35091.5</v>
      </c>
      <c r="EA23">
        <v>40305.9</v>
      </c>
      <c r="EB23">
        <v>41876.199999999997</v>
      </c>
      <c r="EC23">
        <v>1.8185500000000001</v>
      </c>
      <c r="ED23">
        <v>2.1683500000000002</v>
      </c>
      <c r="EE23">
        <v>8.8580000000000006E-2</v>
      </c>
      <c r="EF23">
        <v>0</v>
      </c>
      <c r="EG23">
        <v>24.130800000000001</v>
      </c>
      <c r="EH23">
        <v>999.9</v>
      </c>
      <c r="EI23">
        <v>39.152999999999999</v>
      </c>
      <c r="EJ23">
        <v>36.396000000000001</v>
      </c>
      <c r="EK23">
        <v>23.940999999999999</v>
      </c>
      <c r="EL23">
        <v>61.556399999999996</v>
      </c>
      <c r="EM23">
        <v>18.2011</v>
      </c>
      <c r="EN23">
        <v>1</v>
      </c>
      <c r="EO23">
        <v>1.6107700000000001E-3</v>
      </c>
      <c r="EP23">
        <v>1.66364</v>
      </c>
      <c r="EQ23">
        <v>20.293099999999999</v>
      </c>
      <c r="ER23">
        <v>5.2403500000000003</v>
      </c>
      <c r="ES23">
        <v>11.8302</v>
      </c>
      <c r="ET23">
        <v>4.9813499999999999</v>
      </c>
      <c r="EU23">
        <v>3.3</v>
      </c>
      <c r="EV23">
        <v>235.4</v>
      </c>
      <c r="EW23">
        <v>9999</v>
      </c>
      <c r="EX23">
        <v>7027.6</v>
      </c>
      <c r="EY23">
        <v>101.1</v>
      </c>
      <c r="EZ23">
        <v>1.87371</v>
      </c>
      <c r="FA23">
        <v>1.8794299999999999</v>
      </c>
      <c r="FB23">
        <v>1.8797299999999999</v>
      </c>
      <c r="FC23">
        <v>1.88046</v>
      </c>
      <c r="FD23">
        <v>1.8779999999999999</v>
      </c>
      <c r="FE23">
        <v>1.8766799999999999</v>
      </c>
      <c r="FF23">
        <v>1.8774</v>
      </c>
      <c r="FG23">
        <v>1.87517</v>
      </c>
      <c r="FH23">
        <v>0</v>
      </c>
      <c r="FI23">
        <v>0</v>
      </c>
      <c r="FJ23">
        <v>0</v>
      </c>
      <c r="FK23">
        <v>0</v>
      </c>
      <c r="FL23" t="s">
        <v>356</v>
      </c>
      <c r="FM23" t="s">
        <v>357</v>
      </c>
      <c r="FN23" t="s">
        <v>358</v>
      </c>
      <c r="FO23" t="s">
        <v>358</v>
      </c>
      <c r="FP23" t="s">
        <v>358</v>
      </c>
      <c r="FQ23" t="s">
        <v>358</v>
      </c>
      <c r="FR23">
        <v>0</v>
      </c>
      <c r="FS23">
        <v>100</v>
      </c>
      <c r="FT23">
        <v>100</v>
      </c>
      <c r="FU23">
        <v>-8.1280000000000001</v>
      </c>
      <c r="FV23">
        <v>-0.2288</v>
      </c>
      <c r="FW23">
        <v>-8.1288311731461604</v>
      </c>
      <c r="FX23">
        <v>1.4527828764109799E-4</v>
      </c>
      <c r="FY23">
        <v>-4.3579519040863002E-7</v>
      </c>
      <c r="FZ23">
        <v>2.0799061152897499E-10</v>
      </c>
      <c r="GA23">
        <v>-0.228745454545457</v>
      </c>
      <c r="GB23">
        <v>0</v>
      </c>
      <c r="GC23">
        <v>0</v>
      </c>
      <c r="GD23">
        <v>0</v>
      </c>
      <c r="GE23">
        <v>4</v>
      </c>
      <c r="GF23">
        <v>2147</v>
      </c>
      <c r="GG23">
        <v>-1</v>
      </c>
      <c r="GH23">
        <v>-1</v>
      </c>
      <c r="GI23">
        <v>7.1</v>
      </c>
      <c r="GJ23">
        <v>7.2</v>
      </c>
      <c r="GK23">
        <v>1.07544</v>
      </c>
      <c r="GL23">
        <v>2.5891099999999998</v>
      </c>
      <c r="GM23">
        <v>1.54541</v>
      </c>
      <c r="GN23">
        <v>2.2729499999999998</v>
      </c>
      <c r="GO23">
        <v>1.5979000000000001</v>
      </c>
      <c r="GP23">
        <v>2.4487299999999999</v>
      </c>
      <c r="GQ23">
        <v>38.159300000000002</v>
      </c>
      <c r="GR23">
        <v>14.4122</v>
      </c>
      <c r="GS23">
        <v>18</v>
      </c>
      <c r="GT23">
        <v>397.76799999999997</v>
      </c>
      <c r="GU23">
        <v>589.92700000000002</v>
      </c>
      <c r="GV23">
        <v>24.107700000000001</v>
      </c>
      <c r="GW23">
        <v>26.909500000000001</v>
      </c>
      <c r="GX23">
        <v>30.001000000000001</v>
      </c>
      <c r="GY23">
        <v>27.0504</v>
      </c>
      <c r="GZ23">
        <v>27.050999999999998</v>
      </c>
      <c r="HA23">
        <v>21.582699999999999</v>
      </c>
      <c r="HB23">
        <v>-30</v>
      </c>
      <c r="HC23">
        <v>-30</v>
      </c>
      <c r="HD23">
        <v>24.029599999999999</v>
      </c>
      <c r="HE23">
        <v>406.89400000000001</v>
      </c>
      <c r="HF23">
        <v>0</v>
      </c>
      <c r="HG23">
        <v>99.927300000000002</v>
      </c>
      <c r="HH23">
        <v>97.240499999999997</v>
      </c>
    </row>
    <row r="24" spans="1:216" x14ac:dyDescent="0.2">
      <c r="A24">
        <v>6</v>
      </c>
      <c r="B24">
        <v>1690233901.0999999</v>
      </c>
      <c r="C24">
        <v>305</v>
      </c>
      <c r="D24" t="s">
        <v>367</v>
      </c>
      <c r="E24" t="s">
        <v>368</v>
      </c>
      <c r="F24" t="s">
        <v>348</v>
      </c>
      <c r="G24" t="s">
        <v>349</v>
      </c>
      <c r="H24" t="s">
        <v>350</v>
      </c>
      <c r="I24" t="s">
        <v>351</v>
      </c>
      <c r="J24" t="s">
        <v>352</v>
      </c>
      <c r="K24" t="s">
        <v>353</v>
      </c>
      <c r="L24">
        <v>1690233901.0999999</v>
      </c>
      <c r="M24">
        <f t="shared" si="0"/>
        <v>1.3936862953987349E-3</v>
      </c>
      <c r="N24">
        <f t="shared" si="1"/>
        <v>1.3936862953987348</v>
      </c>
      <c r="O24">
        <f t="shared" si="2"/>
        <v>9.653143911900024</v>
      </c>
      <c r="P24">
        <f t="shared" si="3"/>
        <v>399.964</v>
      </c>
      <c r="Q24">
        <f t="shared" si="4"/>
        <v>266.96119094685048</v>
      </c>
      <c r="R24">
        <f t="shared" si="5"/>
        <v>26.659429550368458</v>
      </c>
      <c r="S24">
        <f t="shared" si="6"/>
        <v>39.941431347623997</v>
      </c>
      <c r="T24">
        <f t="shared" si="7"/>
        <v>0.12354260174897262</v>
      </c>
      <c r="U24">
        <f t="shared" si="8"/>
        <v>3.912187092054952</v>
      </c>
      <c r="V24">
        <f t="shared" si="9"/>
        <v>0.12141545679886694</v>
      </c>
      <c r="W24">
        <f t="shared" si="10"/>
        <v>7.6072725330156021E-2</v>
      </c>
      <c r="X24">
        <f t="shared" si="11"/>
        <v>124.04643639061757</v>
      </c>
      <c r="Y24">
        <f t="shared" si="12"/>
        <v>26.24087133137099</v>
      </c>
      <c r="Z24">
        <f t="shared" si="13"/>
        <v>26.24087133137099</v>
      </c>
      <c r="AA24">
        <f t="shared" si="14"/>
        <v>3.4226526527334915</v>
      </c>
      <c r="AB24">
        <f t="shared" si="15"/>
        <v>68.601846305854693</v>
      </c>
      <c r="AC24">
        <f t="shared" si="16"/>
        <v>2.3092619212104002</v>
      </c>
      <c r="AD24">
        <f t="shared" si="17"/>
        <v>3.3661804245249893</v>
      </c>
      <c r="AE24">
        <f t="shared" si="18"/>
        <v>1.1133907315230913</v>
      </c>
      <c r="AF24">
        <f t="shared" si="19"/>
        <v>-61.461565627084205</v>
      </c>
      <c r="AG24">
        <f t="shared" si="20"/>
        <v>-59.345105294272614</v>
      </c>
      <c r="AH24">
        <f t="shared" si="21"/>
        <v>-3.2443420886191405</v>
      </c>
      <c r="AI24">
        <f t="shared" si="22"/>
        <v>-4.5766193583816062E-3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52846.312025789113</v>
      </c>
      <c r="AO24">
        <f t="shared" si="26"/>
        <v>750.02099999999996</v>
      </c>
      <c r="AP24">
        <f t="shared" si="27"/>
        <v>632.26794300031997</v>
      </c>
      <c r="AQ24">
        <f t="shared" si="28"/>
        <v>0.84300031999146685</v>
      </c>
      <c r="AR24">
        <f t="shared" si="29"/>
        <v>0.1653906175835311</v>
      </c>
      <c r="AS24">
        <v>1690233901.0999999</v>
      </c>
      <c r="AT24">
        <v>399.964</v>
      </c>
      <c r="AU24">
        <v>406.90499999999997</v>
      </c>
      <c r="AV24">
        <v>23.124400000000001</v>
      </c>
      <c r="AW24">
        <v>22.198899999999998</v>
      </c>
      <c r="AX24">
        <v>408.09199999999998</v>
      </c>
      <c r="AY24">
        <v>23.353100000000001</v>
      </c>
      <c r="AZ24">
        <v>400.12599999999998</v>
      </c>
      <c r="BA24">
        <v>99.762500000000003</v>
      </c>
      <c r="BB24">
        <v>0.100066</v>
      </c>
      <c r="BC24">
        <v>25.959499999999998</v>
      </c>
      <c r="BD24">
        <v>25.503399999999999</v>
      </c>
      <c r="BE24">
        <v>999.9</v>
      </c>
      <c r="BF24">
        <v>0</v>
      </c>
      <c r="BG24">
        <v>0</v>
      </c>
      <c r="BH24">
        <v>9982.5</v>
      </c>
      <c r="BI24">
        <v>0</v>
      </c>
      <c r="BJ24">
        <v>0.95242800000000005</v>
      </c>
      <c r="BK24">
        <v>-6.9411300000000002</v>
      </c>
      <c r="BL24">
        <v>409.43200000000002</v>
      </c>
      <c r="BM24">
        <v>416.14299999999997</v>
      </c>
      <c r="BN24">
        <v>0.92550100000000002</v>
      </c>
      <c r="BO24">
        <v>406.90499999999997</v>
      </c>
      <c r="BP24">
        <v>22.198899999999998</v>
      </c>
      <c r="BQ24">
        <v>2.3069500000000001</v>
      </c>
      <c r="BR24">
        <v>2.21462</v>
      </c>
      <c r="BS24">
        <v>19.725000000000001</v>
      </c>
      <c r="BT24">
        <v>19.0685</v>
      </c>
      <c r="BU24">
        <v>750.02099999999996</v>
      </c>
      <c r="BV24">
        <v>0.89998999999999996</v>
      </c>
      <c r="BW24">
        <v>0.10001</v>
      </c>
      <c r="BX24">
        <v>0</v>
      </c>
      <c r="BY24">
        <v>2.2334000000000001</v>
      </c>
      <c r="BZ24">
        <v>0</v>
      </c>
      <c r="CA24">
        <v>2722.04</v>
      </c>
      <c r="CB24">
        <v>7166.7</v>
      </c>
      <c r="CC24">
        <v>42.061999999999998</v>
      </c>
      <c r="CD24">
        <v>46.186999999999998</v>
      </c>
      <c r="CE24">
        <v>44.311999999999998</v>
      </c>
      <c r="CF24">
        <v>43.686999999999998</v>
      </c>
      <c r="CG24">
        <v>42</v>
      </c>
      <c r="CH24">
        <v>675.01</v>
      </c>
      <c r="CI24">
        <v>75.010000000000005</v>
      </c>
      <c r="CJ24">
        <v>0</v>
      </c>
      <c r="CK24">
        <v>1690233908.4000001</v>
      </c>
      <c r="CL24">
        <v>0</v>
      </c>
      <c r="CM24">
        <v>1690233413</v>
      </c>
      <c r="CN24" t="s">
        <v>354</v>
      </c>
      <c r="CO24">
        <v>1690233413</v>
      </c>
      <c r="CP24">
        <v>1690233409</v>
      </c>
      <c r="CQ24">
        <v>38</v>
      </c>
      <c r="CR24">
        <v>-6.2E-2</v>
      </c>
      <c r="CS24">
        <v>2E-3</v>
      </c>
      <c r="CT24">
        <v>-8.1289999999999996</v>
      </c>
      <c r="CU24">
        <v>-0.22900000000000001</v>
      </c>
      <c r="CV24">
        <v>407</v>
      </c>
      <c r="CW24">
        <v>23</v>
      </c>
      <c r="CX24">
        <v>0.22</v>
      </c>
      <c r="CY24">
        <v>0.24</v>
      </c>
      <c r="CZ24">
        <v>8.0892054032163703</v>
      </c>
      <c r="DA24">
        <v>0.34103868103717699</v>
      </c>
      <c r="DB24">
        <v>6.6310106042933498E-2</v>
      </c>
      <c r="DC24">
        <v>1</v>
      </c>
      <c r="DD24">
        <v>406.857714285714</v>
      </c>
      <c r="DE24">
        <v>0.19044155844268901</v>
      </c>
      <c r="DF24">
        <v>4.5449231600338903E-2</v>
      </c>
      <c r="DG24">
        <v>-1</v>
      </c>
      <c r="DH24">
        <v>750.00133333333304</v>
      </c>
      <c r="DI24">
        <v>-0.183429569960011</v>
      </c>
      <c r="DJ24">
        <v>8.1896178952278603E-2</v>
      </c>
      <c r="DK24">
        <v>1</v>
      </c>
      <c r="DL24">
        <v>2</v>
      </c>
      <c r="DM24">
        <v>2</v>
      </c>
      <c r="DN24" t="s">
        <v>355</v>
      </c>
      <c r="DO24">
        <v>2.6505200000000002</v>
      </c>
      <c r="DP24">
        <v>2.8296800000000002</v>
      </c>
      <c r="DQ24">
        <v>9.4511100000000001E-2</v>
      </c>
      <c r="DR24">
        <v>9.4621700000000003E-2</v>
      </c>
      <c r="DS24">
        <v>0.116745</v>
      </c>
      <c r="DT24">
        <v>0.112665</v>
      </c>
      <c r="DU24">
        <v>28574.1</v>
      </c>
      <c r="DV24">
        <v>29441.1</v>
      </c>
      <c r="DW24">
        <v>29330</v>
      </c>
      <c r="DX24">
        <v>30330.6</v>
      </c>
      <c r="DY24">
        <v>33977.599999999999</v>
      </c>
      <c r="DZ24">
        <v>35113.199999999997</v>
      </c>
      <c r="EA24">
        <v>40308.400000000001</v>
      </c>
      <c r="EB24">
        <v>41881.199999999997</v>
      </c>
      <c r="EC24">
        <v>1.81907</v>
      </c>
      <c r="ED24">
        <v>2.16893</v>
      </c>
      <c r="EE24">
        <v>8.4176699999999993E-2</v>
      </c>
      <c r="EF24">
        <v>0</v>
      </c>
      <c r="EG24">
        <v>24.1219</v>
      </c>
      <c r="EH24">
        <v>999.9</v>
      </c>
      <c r="EI24">
        <v>38.981999999999999</v>
      </c>
      <c r="EJ24">
        <v>36.375999999999998</v>
      </c>
      <c r="EK24">
        <v>23.809100000000001</v>
      </c>
      <c r="EL24">
        <v>61.726399999999998</v>
      </c>
      <c r="EM24">
        <v>18.088899999999999</v>
      </c>
      <c r="EN24">
        <v>1</v>
      </c>
      <c r="EO24">
        <v>-3.6737800000000002E-3</v>
      </c>
      <c r="EP24">
        <v>0.79752999999999996</v>
      </c>
      <c r="EQ24">
        <v>20.302499999999998</v>
      </c>
      <c r="ER24">
        <v>5.2408000000000001</v>
      </c>
      <c r="ES24">
        <v>11.8301</v>
      </c>
      <c r="ET24">
        <v>4.9817999999999998</v>
      </c>
      <c r="EU24">
        <v>3.3</v>
      </c>
      <c r="EV24">
        <v>235.4</v>
      </c>
      <c r="EW24">
        <v>9999</v>
      </c>
      <c r="EX24">
        <v>7029</v>
      </c>
      <c r="EY24">
        <v>101.2</v>
      </c>
      <c r="EZ24">
        <v>1.8737600000000001</v>
      </c>
      <c r="FA24">
        <v>1.8794299999999999</v>
      </c>
      <c r="FB24">
        <v>1.8797600000000001</v>
      </c>
      <c r="FC24">
        <v>1.8804799999999999</v>
      </c>
      <c r="FD24">
        <v>1.8779999999999999</v>
      </c>
      <c r="FE24">
        <v>1.8766799999999999</v>
      </c>
      <c r="FF24">
        <v>1.8774200000000001</v>
      </c>
      <c r="FG24">
        <v>1.8751599999999999</v>
      </c>
      <c r="FH24">
        <v>0</v>
      </c>
      <c r="FI24">
        <v>0</v>
      </c>
      <c r="FJ24">
        <v>0</v>
      </c>
      <c r="FK24">
        <v>0</v>
      </c>
      <c r="FL24" t="s">
        <v>356</v>
      </c>
      <c r="FM24" t="s">
        <v>357</v>
      </c>
      <c r="FN24" t="s">
        <v>358</v>
      </c>
      <c r="FO24" t="s">
        <v>358</v>
      </c>
      <c r="FP24" t="s">
        <v>358</v>
      </c>
      <c r="FQ24" t="s">
        <v>358</v>
      </c>
      <c r="FR24">
        <v>0</v>
      </c>
      <c r="FS24">
        <v>100</v>
      </c>
      <c r="FT24">
        <v>100</v>
      </c>
      <c r="FU24">
        <v>-8.1280000000000001</v>
      </c>
      <c r="FV24">
        <v>-0.22869999999999999</v>
      </c>
      <c r="FW24">
        <v>-8.1288311731461604</v>
      </c>
      <c r="FX24">
        <v>1.4527828764109799E-4</v>
      </c>
      <c r="FY24">
        <v>-4.3579519040863002E-7</v>
      </c>
      <c r="FZ24">
        <v>2.0799061152897499E-10</v>
      </c>
      <c r="GA24">
        <v>-0.228745454545457</v>
      </c>
      <c r="GB24">
        <v>0</v>
      </c>
      <c r="GC24">
        <v>0</v>
      </c>
      <c r="GD24">
        <v>0</v>
      </c>
      <c r="GE24">
        <v>4</v>
      </c>
      <c r="GF24">
        <v>2147</v>
      </c>
      <c r="GG24">
        <v>-1</v>
      </c>
      <c r="GH24">
        <v>-1</v>
      </c>
      <c r="GI24">
        <v>8.1</v>
      </c>
      <c r="GJ24">
        <v>8.1999999999999993</v>
      </c>
      <c r="GK24">
        <v>1.07422</v>
      </c>
      <c r="GL24">
        <v>2.5830099999999998</v>
      </c>
      <c r="GM24">
        <v>1.54541</v>
      </c>
      <c r="GN24">
        <v>2.2729499999999998</v>
      </c>
      <c r="GO24">
        <v>1.5979000000000001</v>
      </c>
      <c r="GP24">
        <v>2.4682599999999999</v>
      </c>
      <c r="GQ24">
        <v>38.134999999999998</v>
      </c>
      <c r="GR24">
        <v>14.4122</v>
      </c>
      <c r="GS24">
        <v>18</v>
      </c>
      <c r="GT24">
        <v>397.76400000000001</v>
      </c>
      <c r="GU24">
        <v>589.93799999999999</v>
      </c>
      <c r="GV24">
        <v>24.2407</v>
      </c>
      <c r="GW24">
        <v>26.872499999999999</v>
      </c>
      <c r="GX24">
        <v>29.9999</v>
      </c>
      <c r="GY24">
        <v>27.009</v>
      </c>
      <c r="GZ24">
        <v>27.0106</v>
      </c>
      <c r="HA24">
        <v>21.573599999999999</v>
      </c>
      <c r="HB24">
        <v>-30</v>
      </c>
      <c r="HC24">
        <v>-30</v>
      </c>
      <c r="HD24">
        <v>24.261299999999999</v>
      </c>
      <c r="HE24">
        <v>406.976</v>
      </c>
      <c r="HF24">
        <v>0</v>
      </c>
      <c r="HG24">
        <v>99.933999999999997</v>
      </c>
      <c r="HH24">
        <v>97.253699999999995</v>
      </c>
    </row>
    <row r="25" spans="1:216" x14ac:dyDescent="0.2">
      <c r="A25">
        <v>7</v>
      </c>
      <c r="B25">
        <v>1690233962.0999999</v>
      </c>
      <c r="C25">
        <v>366</v>
      </c>
      <c r="D25" t="s">
        <v>369</v>
      </c>
      <c r="E25" t="s">
        <v>370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L25">
        <v>1690233962.0999999</v>
      </c>
      <c r="M25">
        <f t="shared" si="0"/>
        <v>1.3829387145215936E-3</v>
      </c>
      <c r="N25">
        <f t="shared" si="1"/>
        <v>1.3829387145215937</v>
      </c>
      <c r="O25">
        <f t="shared" si="2"/>
        <v>9.5416538395396007</v>
      </c>
      <c r="P25">
        <f t="shared" si="3"/>
        <v>400.02199999999999</v>
      </c>
      <c r="Q25">
        <f t="shared" si="4"/>
        <v>268.02978951098498</v>
      </c>
      <c r="R25">
        <f t="shared" si="5"/>
        <v>26.766196687024323</v>
      </c>
      <c r="S25">
        <f t="shared" si="6"/>
        <v>39.947304180895998</v>
      </c>
      <c r="T25">
        <f t="shared" si="7"/>
        <v>0.12307423924631054</v>
      </c>
      <c r="U25">
        <f t="shared" si="8"/>
        <v>3.9145954008189134</v>
      </c>
      <c r="V25">
        <f t="shared" si="9"/>
        <v>0.12096431843809041</v>
      </c>
      <c r="W25">
        <f t="shared" si="10"/>
        <v>7.5789254108159884E-2</v>
      </c>
      <c r="X25">
        <f t="shared" si="11"/>
        <v>99.248612219807015</v>
      </c>
      <c r="Y25">
        <f t="shared" si="12"/>
        <v>26.175710952915082</v>
      </c>
      <c r="Z25">
        <f t="shared" si="13"/>
        <v>26.175710952915082</v>
      </c>
      <c r="AA25">
        <f t="shared" si="14"/>
        <v>3.4095016441898611</v>
      </c>
      <c r="AB25">
        <f t="shared" si="15"/>
        <v>68.161094998536271</v>
      </c>
      <c r="AC25">
        <f t="shared" si="16"/>
        <v>2.3004487099248001</v>
      </c>
      <c r="AD25">
        <f t="shared" si="17"/>
        <v>3.3750172440366479</v>
      </c>
      <c r="AE25">
        <f t="shared" si="18"/>
        <v>1.109052934265061</v>
      </c>
      <c r="AF25">
        <f t="shared" si="19"/>
        <v>-60.987597310402279</v>
      </c>
      <c r="AG25">
        <f t="shared" si="20"/>
        <v>-36.280717943460814</v>
      </c>
      <c r="AH25">
        <f t="shared" si="21"/>
        <v>-1.9820054655256019</v>
      </c>
      <c r="AI25">
        <f t="shared" si="22"/>
        <v>-1.7084995816816217E-3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52883.02397901439</v>
      </c>
      <c r="AO25">
        <f t="shared" si="26"/>
        <v>600.08799999999997</v>
      </c>
      <c r="AP25">
        <f t="shared" si="27"/>
        <v>505.87421399989989</v>
      </c>
      <c r="AQ25">
        <f t="shared" si="28"/>
        <v>0.843000049992501</v>
      </c>
      <c r="AR25">
        <f t="shared" si="29"/>
        <v>0.16539009648552716</v>
      </c>
      <c r="AS25">
        <v>1690233962.0999999</v>
      </c>
      <c r="AT25">
        <v>400.02199999999999</v>
      </c>
      <c r="AU25">
        <v>406.88400000000001</v>
      </c>
      <c r="AV25">
        <v>23.036100000000001</v>
      </c>
      <c r="AW25">
        <v>22.117699999999999</v>
      </c>
      <c r="AX25">
        <v>408.15</v>
      </c>
      <c r="AY25">
        <v>23.264900000000001</v>
      </c>
      <c r="AZ25">
        <v>400.14600000000002</v>
      </c>
      <c r="BA25">
        <v>99.762699999999995</v>
      </c>
      <c r="BB25">
        <v>0.100068</v>
      </c>
      <c r="BC25">
        <v>26.003799999999998</v>
      </c>
      <c r="BD25">
        <v>25.5334</v>
      </c>
      <c r="BE25">
        <v>999.9</v>
      </c>
      <c r="BF25">
        <v>0</v>
      </c>
      <c r="BG25">
        <v>0</v>
      </c>
      <c r="BH25">
        <v>9991.25</v>
      </c>
      <c r="BI25">
        <v>0</v>
      </c>
      <c r="BJ25">
        <v>0.89951599999999998</v>
      </c>
      <c r="BK25">
        <v>-6.8612700000000002</v>
      </c>
      <c r="BL25">
        <v>409.45499999999998</v>
      </c>
      <c r="BM25">
        <v>416.08600000000001</v>
      </c>
      <c r="BN25">
        <v>0.91846099999999997</v>
      </c>
      <c r="BO25">
        <v>406.88400000000001</v>
      </c>
      <c r="BP25">
        <v>22.117699999999999</v>
      </c>
      <c r="BQ25">
        <v>2.2981500000000001</v>
      </c>
      <c r="BR25">
        <v>2.2065199999999998</v>
      </c>
      <c r="BS25">
        <v>19.663399999999999</v>
      </c>
      <c r="BT25">
        <v>19.009699999999999</v>
      </c>
      <c r="BU25">
        <v>600.08799999999997</v>
      </c>
      <c r="BV25">
        <v>0.90000199999999997</v>
      </c>
      <c r="BW25">
        <v>9.9998500000000004E-2</v>
      </c>
      <c r="BX25">
        <v>0</v>
      </c>
      <c r="BY25">
        <v>2.4049999999999998</v>
      </c>
      <c r="BZ25">
        <v>0</v>
      </c>
      <c r="CA25">
        <v>2335.25</v>
      </c>
      <c r="CB25">
        <v>5734.05</v>
      </c>
      <c r="CC25">
        <v>41.561999999999998</v>
      </c>
      <c r="CD25">
        <v>46.061999999999998</v>
      </c>
      <c r="CE25">
        <v>44.186999999999998</v>
      </c>
      <c r="CF25">
        <v>43.5</v>
      </c>
      <c r="CG25">
        <v>41.686999999999998</v>
      </c>
      <c r="CH25">
        <v>540.08000000000004</v>
      </c>
      <c r="CI25">
        <v>60.01</v>
      </c>
      <c r="CJ25">
        <v>0</v>
      </c>
      <c r="CK25">
        <v>1690233969.5999999</v>
      </c>
      <c r="CL25">
        <v>0</v>
      </c>
      <c r="CM25">
        <v>1690233413</v>
      </c>
      <c r="CN25" t="s">
        <v>354</v>
      </c>
      <c r="CO25">
        <v>1690233413</v>
      </c>
      <c r="CP25">
        <v>1690233409</v>
      </c>
      <c r="CQ25">
        <v>38</v>
      </c>
      <c r="CR25">
        <v>-6.2E-2</v>
      </c>
      <c r="CS25">
        <v>2E-3</v>
      </c>
      <c r="CT25">
        <v>-8.1289999999999996</v>
      </c>
      <c r="CU25">
        <v>-0.22900000000000001</v>
      </c>
      <c r="CV25">
        <v>407</v>
      </c>
      <c r="CW25">
        <v>23</v>
      </c>
      <c r="CX25">
        <v>0.22</v>
      </c>
      <c r="CY25">
        <v>0.24</v>
      </c>
      <c r="CZ25">
        <v>8.1281509657451991</v>
      </c>
      <c r="DA25">
        <v>9.0011242364295099E-2</v>
      </c>
      <c r="DB25">
        <v>6.2961108759325604E-2</v>
      </c>
      <c r="DC25">
        <v>1</v>
      </c>
      <c r="DD25">
        <v>406.87495238095198</v>
      </c>
      <c r="DE25">
        <v>-3.8961038960600401E-2</v>
      </c>
      <c r="DF25">
        <v>4.1578928031336497E-2</v>
      </c>
      <c r="DG25">
        <v>-1</v>
      </c>
      <c r="DH25">
        <v>600.00214285714299</v>
      </c>
      <c r="DI25">
        <v>-0.10184204411334399</v>
      </c>
      <c r="DJ25">
        <v>0.12364399190698</v>
      </c>
      <c r="DK25">
        <v>1</v>
      </c>
      <c r="DL25">
        <v>2</v>
      </c>
      <c r="DM25">
        <v>2</v>
      </c>
      <c r="DN25" t="s">
        <v>355</v>
      </c>
      <c r="DO25">
        <v>2.65063</v>
      </c>
      <c r="DP25">
        <v>2.8297599999999998</v>
      </c>
      <c r="DQ25">
        <v>9.4530799999999998E-2</v>
      </c>
      <c r="DR25">
        <v>9.46274E-2</v>
      </c>
      <c r="DS25">
        <v>0.116442</v>
      </c>
      <c r="DT25">
        <v>0.112385</v>
      </c>
      <c r="DU25">
        <v>28576.7</v>
      </c>
      <c r="DV25">
        <v>29442</v>
      </c>
      <c r="DW25">
        <v>29333.1</v>
      </c>
      <c r="DX25">
        <v>30331.5</v>
      </c>
      <c r="DY25">
        <v>33992.199999999997</v>
      </c>
      <c r="DZ25">
        <v>35124.9</v>
      </c>
      <c r="EA25">
        <v>40311.800000000003</v>
      </c>
      <c r="EB25">
        <v>41882</v>
      </c>
      <c r="EC25">
        <v>1.8196300000000001</v>
      </c>
      <c r="ED25">
        <v>2.1695000000000002</v>
      </c>
      <c r="EE25">
        <v>8.6620500000000003E-2</v>
      </c>
      <c r="EF25">
        <v>0</v>
      </c>
      <c r="EG25">
        <v>24.111799999999999</v>
      </c>
      <c r="EH25">
        <v>999.9</v>
      </c>
      <c r="EI25">
        <v>38.805</v>
      </c>
      <c r="EJ25">
        <v>36.375999999999998</v>
      </c>
      <c r="EK25">
        <v>23.703900000000001</v>
      </c>
      <c r="EL25">
        <v>61.296399999999998</v>
      </c>
      <c r="EM25">
        <v>18.137</v>
      </c>
      <c r="EN25">
        <v>1</v>
      </c>
      <c r="EO25">
        <v>-7.3526399999999997E-3</v>
      </c>
      <c r="EP25">
        <v>0.53255399999999997</v>
      </c>
      <c r="EQ25">
        <v>20.305199999999999</v>
      </c>
      <c r="ER25">
        <v>5.2406499999999996</v>
      </c>
      <c r="ES25">
        <v>11.8302</v>
      </c>
      <c r="ET25">
        <v>4.9817</v>
      </c>
      <c r="EU25">
        <v>3.3</v>
      </c>
      <c r="EV25">
        <v>235.4</v>
      </c>
      <c r="EW25">
        <v>9999</v>
      </c>
      <c r="EX25">
        <v>7030.2</v>
      </c>
      <c r="EY25">
        <v>101.2</v>
      </c>
      <c r="EZ25">
        <v>1.87374</v>
      </c>
      <c r="FA25">
        <v>1.8794299999999999</v>
      </c>
      <c r="FB25">
        <v>1.87974</v>
      </c>
      <c r="FC25">
        <v>1.8804799999999999</v>
      </c>
      <c r="FD25">
        <v>1.8779600000000001</v>
      </c>
      <c r="FE25">
        <v>1.8766799999999999</v>
      </c>
      <c r="FF25">
        <v>1.8773899999999999</v>
      </c>
      <c r="FG25">
        <v>1.8751800000000001</v>
      </c>
      <c r="FH25">
        <v>0</v>
      </c>
      <c r="FI25">
        <v>0</v>
      </c>
      <c r="FJ25">
        <v>0</v>
      </c>
      <c r="FK25">
        <v>0</v>
      </c>
      <c r="FL25" t="s">
        <v>356</v>
      </c>
      <c r="FM25" t="s">
        <v>357</v>
      </c>
      <c r="FN25" t="s">
        <v>358</v>
      </c>
      <c r="FO25" t="s">
        <v>358</v>
      </c>
      <c r="FP25" t="s">
        <v>358</v>
      </c>
      <c r="FQ25" t="s">
        <v>358</v>
      </c>
      <c r="FR25">
        <v>0</v>
      </c>
      <c r="FS25">
        <v>100</v>
      </c>
      <c r="FT25">
        <v>100</v>
      </c>
      <c r="FU25">
        <v>-8.1280000000000001</v>
      </c>
      <c r="FV25">
        <v>-0.2288</v>
      </c>
      <c r="FW25">
        <v>-8.1288311731461604</v>
      </c>
      <c r="FX25">
        <v>1.4527828764109799E-4</v>
      </c>
      <c r="FY25">
        <v>-4.3579519040863002E-7</v>
      </c>
      <c r="FZ25">
        <v>2.0799061152897499E-10</v>
      </c>
      <c r="GA25">
        <v>-0.228745454545457</v>
      </c>
      <c r="GB25">
        <v>0</v>
      </c>
      <c r="GC25">
        <v>0</v>
      </c>
      <c r="GD25">
        <v>0</v>
      </c>
      <c r="GE25">
        <v>4</v>
      </c>
      <c r="GF25">
        <v>2147</v>
      </c>
      <c r="GG25">
        <v>-1</v>
      </c>
      <c r="GH25">
        <v>-1</v>
      </c>
      <c r="GI25">
        <v>9.1999999999999993</v>
      </c>
      <c r="GJ25">
        <v>9.1999999999999993</v>
      </c>
      <c r="GK25">
        <v>1.07544</v>
      </c>
      <c r="GL25">
        <v>2.5878899999999998</v>
      </c>
      <c r="GM25">
        <v>1.54541</v>
      </c>
      <c r="GN25">
        <v>2.2729499999999998</v>
      </c>
      <c r="GO25">
        <v>1.5979000000000001</v>
      </c>
      <c r="GP25">
        <v>2.4719199999999999</v>
      </c>
      <c r="GQ25">
        <v>38.110599999999998</v>
      </c>
      <c r="GR25">
        <v>14.4122</v>
      </c>
      <c r="GS25">
        <v>18</v>
      </c>
      <c r="GT25">
        <v>397.77</v>
      </c>
      <c r="GU25">
        <v>589.928</v>
      </c>
      <c r="GV25">
        <v>24.6111</v>
      </c>
      <c r="GW25">
        <v>26.831199999999999</v>
      </c>
      <c r="GX25">
        <v>29.9999</v>
      </c>
      <c r="GY25">
        <v>26.967099999999999</v>
      </c>
      <c r="GZ25">
        <v>26.9681</v>
      </c>
      <c r="HA25">
        <v>21.574400000000001</v>
      </c>
      <c r="HB25">
        <v>-30</v>
      </c>
      <c r="HC25">
        <v>-30</v>
      </c>
      <c r="HD25">
        <v>24.61</v>
      </c>
      <c r="HE25">
        <v>406.89400000000001</v>
      </c>
      <c r="HF25">
        <v>0</v>
      </c>
      <c r="HG25">
        <v>99.943399999999997</v>
      </c>
      <c r="HH25">
        <v>97.256</v>
      </c>
    </row>
    <row r="26" spans="1:216" x14ac:dyDescent="0.2">
      <c r="A26">
        <v>8</v>
      </c>
      <c r="B26">
        <v>1690234023.0999999</v>
      </c>
      <c r="C26">
        <v>427</v>
      </c>
      <c r="D26" t="s">
        <v>371</v>
      </c>
      <c r="E26" t="s">
        <v>372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>
        <v>1690234023.0999999</v>
      </c>
      <c r="M26">
        <f t="shared" si="0"/>
        <v>1.3035500168263568E-3</v>
      </c>
      <c r="N26">
        <f t="shared" si="1"/>
        <v>1.3035500168263567</v>
      </c>
      <c r="O26">
        <f t="shared" si="2"/>
        <v>9.3110217586730215</v>
      </c>
      <c r="P26">
        <f t="shared" si="3"/>
        <v>399.959</v>
      </c>
      <c r="Q26">
        <f t="shared" si="4"/>
        <v>264.7065862928971</v>
      </c>
      <c r="R26">
        <f t="shared" si="5"/>
        <v>26.43400312004621</v>
      </c>
      <c r="S26">
        <f t="shared" si="6"/>
        <v>39.940515277515992</v>
      </c>
      <c r="T26">
        <f t="shared" si="7"/>
        <v>0.11690847873913869</v>
      </c>
      <c r="U26">
        <f t="shared" si="8"/>
        <v>3.9121568605863435</v>
      </c>
      <c r="V26">
        <f t="shared" si="9"/>
        <v>0.11500173635354835</v>
      </c>
      <c r="W26">
        <f t="shared" si="10"/>
        <v>7.2044807997827962E-2</v>
      </c>
      <c r="X26">
        <f t="shared" si="11"/>
        <v>82.702897437684229</v>
      </c>
      <c r="Y26">
        <f t="shared" si="12"/>
        <v>26.074769262184496</v>
      </c>
      <c r="Z26">
        <f t="shared" si="13"/>
        <v>26.074769262184496</v>
      </c>
      <c r="AA26">
        <f t="shared" si="14"/>
        <v>3.3892161924694393</v>
      </c>
      <c r="AB26">
        <f t="shared" si="15"/>
        <v>68.006092676363068</v>
      </c>
      <c r="AC26">
        <f t="shared" si="16"/>
        <v>2.2894652438335998</v>
      </c>
      <c r="AD26">
        <f t="shared" si="17"/>
        <v>3.3665590151297593</v>
      </c>
      <c r="AE26">
        <f t="shared" si="18"/>
        <v>1.0997509486358394</v>
      </c>
      <c r="AF26">
        <f t="shared" si="19"/>
        <v>-57.486555742042334</v>
      </c>
      <c r="AG26">
        <f t="shared" si="20"/>
        <v>-23.910960575431499</v>
      </c>
      <c r="AH26">
        <f t="shared" si="21"/>
        <v>-1.3061238290221104</v>
      </c>
      <c r="AI26">
        <f t="shared" si="22"/>
        <v>-7.4270881171756287E-4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52845.393480120256</v>
      </c>
      <c r="AO26">
        <f t="shared" si="26"/>
        <v>500.04599999999999</v>
      </c>
      <c r="AP26">
        <f t="shared" si="27"/>
        <v>421.53892799880015</v>
      </c>
      <c r="AQ26">
        <f t="shared" si="28"/>
        <v>0.84300029997000303</v>
      </c>
      <c r="AR26">
        <f t="shared" si="29"/>
        <v>0.16539057894210579</v>
      </c>
      <c r="AS26">
        <v>1690234023.0999999</v>
      </c>
      <c r="AT26">
        <v>399.959</v>
      </c>
      <c r="AU26">
        <v>406.642</v>
      </c>
      <c r="AV26">
        <v>22.926400000000001</v>
      </c>
      <c r="AW26">
        <v>22.060700000000001</v>
      </c>
      <c r="AX26">
        <v>408.08699999999999</v>
      </c>
      <c r="AY26">
        <v>23.155200000000001</v>
      </c>
      <c r="AZ26">
        <v>400.18099999999998</v>
      </c>
      <c r="BA26">
        <v>99.761399999999995</v>
      </c>
      <c r="BB26">
        <v>0.100124</v>
      </c>
      <c r="BC26">
        <v>25.961400000000001</v>
      </c>
      <c r="BD26">
        <v>25.488800000000001</v>
      </c>
      <c r="BE26">
        <v>999.9</v>
      </c>
      <c r="BF26">
        <v>0</v>
      </c>
      <c r="BG26">
        <v>0</v>
      </c>
      <c r="BH26">
        <v>9982.5</v>
      </c>
      <c r="BI26">
        <v>0</v>
      </c>
      <c r="BJ26">
        <v>0.89951599999999998</v>
      </c>
      <c r="BK26">
        <v>-6.6826800000000004</v>
      </c>
      <c r="BL26">
        <v>409.34399999999999</v>
      </c>
      <c r="BM26">
        <v>415.815</v>
      </c>
      <c r="BN26">
        <v>0.86576299999999995</v>
      </c>
      <c r="BO26">
        <v>406.642</v>
      </c>
      <c r="BP26">
        <v>22.060700000000001</v>
      </c>
      <c r="BQ26">
        <v>2.2871700000000001</v>
      </c>
      <c r="BR26">
        <v>2.2008000000000001</v>
      </c>
      <c r="BS26">
        <v>19.586300000000001</v>
      </c>
      <c r="BT26">
        <v>18.9682</v>
      </c>
      <c r="BU26">
        <v>500.04599999999999</v>
      </c>
      <c r="BV26">
        <v>0.89999300000000004</v>
      </c>
      <c r="BW26">
        <v>0.100007</v>
      </c>
      <c r="BX26">
        <v>0</v>
      </c>
      <c r="BY26">
        <v>2.2715999999999998</v>
      </c>
      <c r="BZ26">
        <v>0</v>
      </c>
      <c r="CA26">
        <v>2075.17</v>
      </c>
      <c r="CB26">
        <v>4778.1000000000004</v>
      </c>
      <c r="CC26">
        <v>41.061999999999998</v>
      </c>
      <c r="CD26">
        <v>45.811999999999998</v>
      </c>
      <c r="CE26">
        <v>43.686999999999998</v>
      </c>
      <c r="CF26">
        <v>43.311999999999998</v>
      </c>
      <c r="CG26">
        <v>41.311999999999998</v>
      </c>
      <c r="CH26">
        <v>450.04</v>
      </c>
      <c r="CI26">
        <v>50.01</v>
      </c>
      <c r="CJ26">
        <v>0</v>
      </c>
      <c r="CK26">
        <v>1690234030.2</v>
      </c>
      <c r="CL26">
        <v>0</v>
      </c>
      <c r="CM26">
        <v>1690233413</v>
      </c>
      <c r="CN26" t="s">
        <v>354</v>
      </c>
      <c r="CO26">
        <v>1690233413</v>
      </c>
      <c r="CP26">
        <v>1690233409</v>
      </c>
      <c r="CQ26">
        <v>38</v>
      </c>
      <c r="CR26">
        <v>-6.2E-2</v>
      </c>
      <c r="CS26">
        <v>2E-3</v>
      </c>
      <c r="CT26">
        <v>-8.1289999999999996</v>
      </c>
      <c r="CU26">
        <v>-0.22900000000000001</v>
      </c>
      <c r="CV26">
        <v>407</v>
      </c>
      <c r="CW26">
        <v>23</v>
      </c>
      <c r="CX26">
        <v>0.22</v>
      </c>
      <c r="CY26">
        <v>0.24</v>
      </c>
      <c r="CZ26">
        <v>7.85749913391225</v>
      </c>
      <c r="DA26">
        <v>-0.62992759936199905</v>
      </c>
      <c r="DB26">
        <v>7.0616047170470597E-2</v>
      </c>
      <c r="DC26">
        <v>1</v>
      </c>
      <c r="DD26">
        <v>406.69176190476202</v>
      </c>
      <c r="DE26">
        <v>-0.495584415584094</v>
      </c>
      <c r="DF26">
        <v>5.3718760367488801E-2</v>
      </c>
      <c r="DG26">
        <v>-1</v>
      </c>
      <c r="DH26">
        <v>500.01609999999999</v>
      </c>
      <c r="DI26">
        <v>-4.7701876898541898E-2</v>
      </c>
      <c r="DJ26">
        <v>1.72623868569752E-2</v>
      </c>
      <c r="DK26">
        <v>1</v>
      </c>
      <c r="DL26">
        <v>2</v>
      </c>
      <c r="DM26">
        <v>2</v>
      </c>
      <c r="DN26" t="s">
        <v>355</v>
      </c>
      <c r="DO26">
        <v>2.6507700000000001</v>
      </c>
      <c r="DP26">
        <v>2.8297400000000001</v>
      </c>
      <c r="DQ26">
        <v>9.4526899999999997E-2</v>
      </c>
      <c r="DR26">
        <v>9.4591800000000004E-2</v>
      </c>
      <c r="DS26">
        <v>0.116059</v>
      </c>
      <c r="DT26">
        <v>0.112188</v>
      </c>
      <c r="DU26">
        <v>28578.5</v>
      </c>
      <c r="DV26">
        <v>29447.1</v>
      </c>
      <c r="DW26">
        <v>29334.7</v>
      </c>
      <c r="DX26">
        <v>30335.4</v>
      </c>
      <c r="DY26">
        <v>34008.5</v>
      </c>
      <c r="DZ26">
        <v>35137.1</v>
      </c>
      <c r="EA26">
        <v>40313.599999999999</v>
      </c>
      <c r="EB26">
        <v>41887.4</v>
      </c>
      <c r="EC26">
        <v>1.8197700000000001</v>
      </c>
      <c r="ED26">
        <v>2.1702699999999999</v>
      </c>
      <c r="EE26">
        <v>8.3409200000000003E-2</v>
      </c>
      <c r="EF26">
        <v>0</v>
      </c>
      <c r="EG26">
        <v>24.119800000000001</v>
      </c>
      <c r="EH26">
        <v>999.9</v>
      </c>
      <c r="EI26">
        <v>38.634</v>
      </c>
      <c r="EJ26">
        <v>36.375999999999998</v>
      </c>
      <c r="EK26">
        <v>23.595199999999998</v>
      </c>
      <c r="EL26">
        <v>61.346400000000003</v>
      </c>
      <c r="EM26">
        <v>18.004799999999999</v>
      </c>
      <c r="EN26">
        <v>1</v>
      </c>
      <c r="EO26">
        <v>-1.0609800000000001E-2</v>
      </c>
      <c r="EP26">
        <v>0.68698800000000004</v>
      </c>
      <c r="EQ26">
        <v>20.3049</v>
      </c>
      <c r="ER26">
        <v>5.2408000000000001</v>
      </c>
      <c r="ES26">
        <v>11.8302</v>
      </c>
      <c r="ET26">
        <v>4.9814999999999996</v>
      </c>
      <c r="EU26">
        <v>3.2999800000000001</v>
      </c>
      <c r="EV26">
        <v>235.4</v>
      </c>
      <c r="EW26">
        <v>9999</v>
      </c>
      <c r="EX26">
        <v>7031.7</v>
      </c>
      <c r="EY26">
        <v>101.2</v>
      </c>
      <c r="EZ26">
        <v>1.8737200000000001</v>
      </c>
      <c r="FA26">
        <v>1.8794299999999999</v>
      </c>
      <c r="FB26">
        <v>1.8797299999999999</v>
      </c>
      <c r="FC26">
        <v>1.88046</v>
      </c>
      <c r="FD26">
        <v>1.87792</v>
      </c>
      <c r="FE26">
        <v>1.8766799999999999</v>
      </c>
      <c r="FF26">
        <v>1.87741</v>
      </c>
      <c r="FG26">
        <v>1.8751599999999999</v>
      </c>
      <c r="FH26">
        <v>0</v>
      </c>
      <c r="FI26">
        <v>0</v>
      </c>
      <c r="FJ26">
        <v>0</v>
      </c>
      <c r="FK26">
        <v>0</v>
      </c>
      <c r="FL26" t="s">
        <v>356</v>
      </c>
      <c r="FM26" t="s">
        <v>357</v>
      </c>
      <c r="FN26" t="s">
        <v>358</v>
      </c>
      <c r="FO26" t="s">
        <v>358</v>
      </c>
      <c r="FP26" t="s">
        <v>358</v>
      </c>
      <c r="FQ26" t="s">
        <v>358</v>
      </c>
      <c r="FR26">
        <v>0</v>
      </c>
      <c r="FS26">
        <v>100</v>
      </c>
      <c r="FT26">
        <v>100</v>
      </c>
      <c r="FU26">
        <v>-8.1280000000000001</v>
      </c>
      <c r="FV26">
        <v>-0.2288</v>
      </c>
      <c r="FW26">
        <v>-8.1288311731461604</v>
      </c>
      <c r="FX26">
        <v>1.4527828764109799E-4</v>
      </c>
      <c r="FY26">
        <v>-4.3579519040863002E-7</v>
      </c>
      <c r="FZ26">
        <v>2.0799061152897499E-10</v>
      </c>
      <c r="GA26">
        <v>-0.228745454545457</v>
      </c>
      <c r="GB26">
        <v>0</v>
      </c>
      <c r="GC26">
        <v>0</v>
      </c>
      <c r="GD26">
        <v>0</v>
      </c>
      <c r="GE26">
        <v>4</v>
      </c>
      <c r="GF26">
        <v>2147</v>
      </c>
      <c r="GG26">
        <v>-1</v>
      </c>
      <c r="GH26">
        <v>-1</v>
      </c>
      <c r="GI26">
        <v>10.199999999999999</v>
      </c>
      <c r="GJ26">
        <v>10.199999999999999</v>
      </c>
      <c r="GK26">
        <v>1.07422</v>
      </c>
      <c r="GL26">
        <v>2.5805699999999998</v>
      </c>
      <c r="GM26">
        <v>1.54541</v>
      </c>
      <c r="GN26">
        <v>2.2729499999999998</v>
      </c>
      <c r="GO26">
        <v>1.5979000000000001</v>
      </c>
      <c r="GP26">
        <v>2.49146</v>
      </c>
      <c r="GQ26">
        <v>38.086300000000001</v>
      </c>
      <c r="GR26">
        <v>14.403499999999999</v>
      </c>
      <c r="GS26">
        <v>18</v>
      </c>
      <c r="GT26">
        <v>397.58600000000001</v>
      </c>
      <c r="GU26">
        <v>590.13199999999995</v>
      </c>
      <c r="GV26">
        <v>24.3887</v>
      </c>
      <c r="GW26">
        <v>26.7897</v>
      </c>
      <c r="GX26">
        <v>29.999700000000001</v>
      </c>
      <c r="GY26">
        <v>26.927499999999998</v>
      </c>
      <c r="GZ26">
        <v>26.931000000000001</v>
      </c>
      <c r="HA26">
        <v>21.565200000000001</v>
      </c>
      <c r="HB26">
        <v>-30</v>
      </c>
      <c r="HC26">
        <v>-30</v>
      </c>
      <c r="HD26">
        <v>24.3995</v>
      </c>
      <c r="HE26">
        <v>406.709</v>
      </c>
      <c r="HF26">
        <v>0</v>
      </c>
      <c r="HG26">
        <v>99.948300000000003</v>
      </c>
      <c r="HH26">
        <v>97.268500000000003</v>
      </c>
    </row>
    <row r="27" spans="1:216" x14ac:dyDescent="0.2">
      <c r="A27">
        <v>9</v>
      </c>
      <c r="B27">
        <v>1690234084.0999999</v>
      </c>
      <c r="C27">
        <v>488</v>
      </c>
      <c r="D27" t="s">
        <v>373</v>
      </c>
      <c r="E27" t="s">
        <v>374</v>
      </c>
      <c r="F27" t="s">
        <v>348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>
        <v>1690234084.0999999</v>
      </c>
      <c r="M27">
        <f t="shared" si="0"/>
        <v>1.3357701271768923E-3</v>
      </c>
      <c r="N27">
        <f t="shared" si="1"/>
        <v>1.3357701271768923</v>
      </c>
      <c r="O27">
        <f t="shared" si="2"/>
        <v>8.7131717596322211</v>
      </c>
      <c r="P27">
        <f t="shared" si="3"/>
        <v>400.03199999999998</v>
      </c>
      <c r="Q27">
        <f t="shared" si="4"/>
        <v>276.77016549189517</v>
      </c>
      <c r="R27">
        <f t="shared" si="5"/>
        <v>27.638648399333672</v>
      </c>
      <c r="S27">
        <f t="shared" si="6"/>
        <v>39.947744283897599</v>
      </c>
      <c r="T27">
        <f t="shared" si="7"/>
        <v>0.12070938513323373</v>
      </c>
      <c r="U27">
        <f t="shared" si="8"/>
        <v>3.9202321464110539</v>
      </c>
      <c r="V27">
        <f t="shared" si="9"/>
        <v>0.11868191444961783</v>
      </c>
      <c r="W27">
        <f t="shared" si="10"/>
        <v>7.4355520129516961E-2</v>
      </c>
      <c r="X27">
        <f t="shared" si="11"/>
        <v>61.992794610463406</v>
      </c>
      <c r="Y27">
        <f t="shared" si="12"/>
        <v>25.998743969676596</v>
      </c>
      <c r="Z27">
        <f t="shared" si="13"/>
        <v>25.998743969676596</v>
      </c>
      <c r="AA27">
        <f t="shared" si="14"/>
        <v>3.3740076604123477</v>
      </c>
      <c r="AB27">
        <f t="shared" si="15"/>
        <v>67.686937422239566</v>
      </c>
      <c r="AC27">
        <f t="shared" si="16"/>
        <v>2.2818922624530802</v>
      </c>
      <c r="AD27">
        <f t="shared" si="17"/>
        <v>3.3712446586530445</v>
      </c>
      <c r="AE27">
        <f t="shared" si="18"/>
        <v>1.0921153979592675</v>
      </c>
      <c r="AF27">
        <f t="shared" si="19"/>
        <v>-58.90746260850095</v>
      </c>
      <c r="AG27">
        <f t="shared" si="20"/>
        <v>-2.9258891492506933</v>
      </c>
      <c r="AH27">
        <f t="shared" si="21"/>
        <v>-0.15945392713487047</v>
      </c>
      <c r="AI27">
        <f t="shared" si="22"/>
        <v>-1.1074423106549602E-5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52990.612430040324</v>
      </c>
      <c r="AO27">
        <f t="shared" si="26"/>
        <v>374.82900000000001</v>
      </c>
      <c r="AP27">
        <f t="shared" si="27"/>
        <v>315.98075700024009</v>
      </c>
      <c r="AQ27">
        <f t="shared" si="28"/>
        <v>0.84299975989115061</v>
      </c>
      <c r="AR27">
        <f t="shared" si="29"/>
        <v>0.16538953658992075</v>
      </c>
      <c r="AS27">
        <v>1690234084.0999999</v>
      </c>
      <c r="AT27">
        <v>400.03199999999998</v>
      </c>
      <c r="AU27">
        <v>406.31700000000001</v>
      </c>
      <c r="AV27">
        <v>22.8506</v>
      </c>
      <c r="AW27">
        <v>21.9635</v>
      </c>
      <c r="AX27">
        <v>408.16</v>
      </c>
      <c r="AY27">
        <v>23.0794</v>
      </c>
      <c r="AZ27">
        <v>400.21100000000001</v>
      </c>
      <c r="BA27">
        <v>99.761600000000001</v>
      </c>
      <c r="BB27">
        <v>9.9771799999999994E-2</v>
      </c>
      <c r="BC27">
        <v>25.9849</v>
      </c>
      <c r="BD27">
        <v>25.489899999999999</v>
      </c>
      <c r="BE27">
        <v>999.9</v>
      </c>
      <c r="BF27">
        <v>0</v>
      </c>
      <c r="BG27">
        <v>0</v>
      </c>
      <c r="BH27">
        <v>10011.9</v>
      </c>
      <c r="BI27">
        <v>0</v>
      </c>
      <c r="BJ27">
        <v>0.89951599999999998</v>
      </c>
      <c r="BK27">
        <v>-6.2852499999999996</v>
      </c>
      <c r="BL27">
        <v>409.387</v>
      </c>
      <c r="BM27">
        <v>415.44200000000001</v>
      </c>
      <c r="BN27">
        <v>0.887096</v>
      </c>
      <c r="BO27">
        <v>406.31700000000001</v>
      </c>
      <c r="BP27">
        <v>21.9635</v>
      </c>
      <c r="BQ27">
        <v>2.2796099999999999</v>
      </c>
      <c r="BR27">
        <v>2.1911200000000002</v>
      </c>
      <c r="BS27">
        <v>19.533100000000001</v>
      </c>
      <c r="BT27">
        <v>18.897500000000001</v>
      </c>
      <c r="BU27">
        <v>374.82900000000001</v>
      </c>
      <c r="BV27">
        <v>0.900003</v>
      </c>
      <c r="BW27">
        <v>9.9996699999999994E-2</v>
      </c>
      <c r="BX27">
        <v>0</v>
      </c>
      <c r="BY27">
        <v>2.1312000000000002</v>
      </c>
      <c r="BZ27">
        <v>0</v>
      </c>
      <c r="CA27">
        <v>1734.81</v>
      </c>
      <c r="CB27">
        <v>3581.62</v>
      </c>
      <c r="CC27">
        <v>40.561999999999998</v>
      </c>
      <c r="CD27">
        <v>45.5</v>
      </c>
      <c r="CE27">
        <v>43.375</v>
      </c>
      <c r="CF27">
        <v>43.125</v>
      </c>
      <c r="CG27">
        <v>40.875</v>
      </c>
      <c r="CH27">
        <v>337.35</v>
      </c>
      <c r="CI27">
        <v>37.479999999999997</v>
      </c>
      <c r="CJ27">
        <v>0</v>
      </c>
      <c r="CK27">
        <v>1690234091.4000001</v>
      </c>
      <c r="CL27">
        <v>0</v>
      </c>
      <c r="CM27">
        <v>1690233413</v>
      </c>
      <c r="CN27" t="s">
        <v>354</v>
      </c>
      <c r="CO27">
        <v>1690233413</v>
      </c>
      <c r="CP27">
        <v>1690233409</v>
      </c>
      <c r="CQ27">
        <v>38</v>
      </c>
      <c r="CR27">
        <v>-6.2E-2</v>
      </c>
      <c r="CS27">
        <v>2E-3</v>
      </c>
      <c r="CT27">
        <v>-8.1289999999999996</v>
      </c>
      <c r="CU27">
        <v>-0.22900000000000001</v>
      </c>
      <c r="CV27">
        <v>407</v>
      </c>
      <c r="CW27">
        <v>23</v>
      </c>
      <c r="CX27">
        <v>0.22</v>
      </c>
      <c r="CY27">
        <v>0.24</v>
      </c>
      <c r="CZ27">
        <v>7.3174785942465599</v>
      </c>
      <c r="DA27">
        <v>-0.21209035896852099</v>
      </c>
      <c r="DB27">
        <v>3.5548299384969499E-2</v>
      </c>
      <c r="DC27">
        <v>1</v>
      </c>
      <c r="DD27">
        <v>406.28795238095199</v>
      </c>
      <c r="DE27">
        <v>-0.159428571428089</v>
      </c>
      <c r="DF27">
        <v>3.4129272717649699E-2</v>
      </c>
      <c r="DG27">
        <v>-1</v>
      </c>
      <c r="DH27">
        <v>374.98057142857101</v>
      </c>
      <c r="DI27">
        <v>-6.0366688871756898E-2</v>
      </c>
      <c r="DJ27">
        <v>0.16719579951107799</v>
      </c>
      <c r="DK27">
        <v>1</v>
      </c>
      <c r="DL27">
        <v>2</v>
      </c>
      <c r="DM27">
        <v>2</v>
      </c>
      <c r="DN27" t="s">
        <v>355</v>
      </c>
      <c r="DO27">
        <v>2.6508799999999999</v>
      </c>
      <c r="DP27">
        <v>2.82965</v>
      </c>
      <c r="DQ27">
        <v>9.4545699999999996E-2</v>
      </c>
      <c r="DR27">
        <v>9.4540600000000002E-2</v>
      </c>
      <c r="DS27">
        <v>0.115796</v>
      </c>
      <c r="DT27">
        <v>0.111847</v>
      </c>
      <c r="DU27">
        <v>28577.9</v>
      </c>
      <c r="DV27">
        <v>29449.3</v>
      </c>
      <c r="DW27">
        <v>29334.6</v>
      </c>
      <c r="DX27">
        <v>30335.8</v>
      </c>
      <c r="DY27">
        <v>34018.300000000003</v>
      </c>
      <c r="DZ27">
        <v>35151.1</v>
      </c>
      <c r="EA27">
        <v>40313.199999999997</v>
      </c>
      <c r="EB27">
        <v>41887.800000000003</v>
      </c>
      <c r="EC27">
        <v>1.8202</v>
      </c>
      <c r="ED27">
        <v>2.1705700000000001</v>
      </c>
      <c r="EE27">
        <v>8.5286799999999996E-2</v>
      </c>
      <c r="EF27">
        <v>0</v>
      </c>
      <c r="EG27">
        <v>24.0901</v>
      </c>
      <c r="EH27">
        <v>999.9</v>
      </c>
      <c r="EI27">
        <v>38.481000000000002</v>
      </c>
      <c r="EJ27">
        <v>36.366</v>
      </c>
      <c r="EK27">
        <v>23.492799999999999</v>
      </c>
      <c r="EL27">
        <v>61.0364</v>
      </c>
      <c r="EM27">
        <v>17.367799999999999</v>
      </c>
      <c r="EN27">
        <v>1</v>
      </c>
      <c r="EO27">
        <v>-1.20351E-2</v>
      </c>
      <c r="EP27">
        <v>0.43644899999999998</v>
      </c>
      <c r="EQ27">
        <v>20.307300000000001</v>
      </c>
      <c r="ER27">
        <v>5.2409499999999998</v>
      </c>
      <c r="ES27">
        <v>11.8302</v>
      </c>
      <c r="ET27">
        <v>4.9816000000000003</v>
      </c>
      <c r="EU27">
        <v>3.3</v>
      </c>
      <c r="EV27">
        <v>235.4</v>
      </c>
      <c r="EW27">
        <v>9999</v>
      </c>
      <c r="EX27">
        <v>7032.9</v>
      </c>
      <c r="EY27">
        <v>101.2</v>
      </c>
      <c r="EZ27">
        <v>1.87374</v>
      </c>
      <c r="FA27">
        <v>1.8794299999999999</v>
      </c>
      <c r="FB27">
        <v>1.8797299999999999</v>
      </c>
      <c r="FC27">
        <v>1.8804799999999999</v>
      </c>
      <c r="FD27">
        <v>1.8779699999999999</v>
      </c>
      <c r="FE27">
        <v>1.8766799999999999</v>
      </c>
      <c r="FF27">
        <v>1.8774</v>
      </c>
      <c r="FG27">
        <v>1.8751599999999999</v>
      </c>
      <c r="FH27">
        <v>0</v>
      </c>
      <c r="FI27">
        <v>0</v>
      </c>
      <c r="FJ27">
        <v>0</v>
      </c>
      <c r="FK27">
        <v>0</v>
      </c>
      <c r="FL27" t="s">
        <v>356</v>
      </c>
      <c r="FM27" t="s">
        <v>357</v>
      </c>
      <c r="FN27" t="s">
        <v>358</v>
      </c>
      <c r="FO27" t="s">
        <v>358</v>
      </c>
      <c r="FP27" t="s">
        <v>358</v>
      </c>
      <c r="FQ27" t="s">
        <v>358</v>
      </c>
      <c r="FR27">
        <v>0</v>
      </c>
      <c r="FS27">
        <v>100</v>
      </c>
      <c r="FT27">
        <v>100</v>
      </c>
      <c r="FU27">
        <v>-8.1280000000000001</v>
      </c>
      <c r="FV27">
        <v>-0.2288</v>
      </c>
      <c r="FW27">
        <v>-8.1288311731461604</v>
      </c>
      <c r="FX27">
        <v>1.4527828764109799E-4</v>
      </c>
      <c r="FY27">
        <v>-4.3579519040863002E-7</v>
      </c>
      <c r="FZ27">
        <v>2.0799061152897499E-10</v>
      </c>
      <c r="GA27">
        <v>-0.228745454545457</v>
      </c>
      <c r="GB27">
        <v>0</v>
      </c>
      <c r="GC27">
        <v>0</v>
      </c>
      <c r="GD27">
        <v>0</v>
      </c>
      <c r="GE27">
        <v>4</v>
      </c>
      <c r="GF27">
        <v>2147</v>
      </c>
      <c r="GG27">
        <v>-1</v>
      </c>
      <c r="GH27">
        <v>-1</v>
      </c>
      <c r="GI27">
        <v>11.2</v>
      </c>
      <c r="GJ27">
        <v>11.3</v>
      </c>
      <c r="GK27">
        <v>1.073</v>
      </c>
      <c r="GL27">
        <v>2.5817899999999998</v>
      </c>
      <c r="GM27">
        <v>1.54541</v>
      </c>
      <c r="GN27">
        <v>2.2741699999999998</v>
      </c>
      <c r="GO27">
        <v>1.5979000000000001</v>
      </c>
      <c r="GP27">
        <v>2.3559600000000001</v>
      </c>
      <c r="GQ27">
        <v>38.061999999999998</v>
      </c>
      <c r="GR27">
        <v>14.3947</v>
      </c>
      <c r="GS27">
        <v>18</v>
      </c>
      <c r="GT27">
        <v>397.62700000000001</v>
      </c>
      <c r="GU27">
        <v>590.05399999999997</v>
      </c>
      <c r="GV27">
        <v>24.778600000000001</v>
      </c>
      <c r="GW27">
        <v>26.765799999999999</v>
      </c>
      <c r="GX27">
        <v>30</v>
      </c>
      <c r="GY27">
        <v>26.900600000000001</v>
      </c>
      <c r="GZ27">
        <v>26.902200000000001</v>
      </c>
      <c r="HA27">
        <v>21.548300000000001</v>
      </c>
      <c r="HB27">
        <v>-30</v>
      </c>
      <c r="HC27">
        <v>-30</v>
      </c>
      <c r="HD27">
        <v>24.791</v>
      </c>
      <c r="HE27">
        <v>406.31599999999997</v>
      </c>
      <c r="HF27">
        <v>0</v>
      </c>
      <c r="HG27">
        <v>99.947400000000002</v>
      </c>
      <c r="HH27">
        <v>97.269599999999997</v>
      </c>
    </row>
    <row r="28" spans="1:216" x14ac:dyDescent="0.2">
      <c r="A28">
        <v>10</v>
      </c>
      <c r="B28">
        <v>1690234145.0999999</v>
      </c>
      <c r="C28">
        <v>549</v>
      </c>
      <c r="D28" t="s">
        <v>375</v>
      </c>
      <c r="E28" t="s">
        <v>376</v>
      </c>
      <c r="F28" t="s">
        <v>348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>
        <v>1690234145.0999999</v>
      </c>
      <c r="M28">
        <f t="shared" si="0"/>
        <v>1.2524693199632583E-3</v>
      </c>
      <c r="N28">
        <f t="shared" si="1"/>
        <v>1.2524693199632584</v>
      </c>
      <c r="O28">
        <f t="shared" si="2"/>
        <v>7.3778699230217564</v>
      </c>
      <c r="P28">
        <f t="shared" si="3"/>
        <v>400.05200000000002</v>
      </c>
      <c r="Q28">
        <f t="shared" si="4"/>
        <v>288.24445797047019</v>
      </c>
      <c r="R28">
        <f t="shared" si="5"/>
        <v>28.783928801285739</v>
      </c>
      <c r="S28">
        <f t="shared" si="6"/>
        <v>39.948966810635604</v>
      </c>
      <c r="T28">
        <f t="shared" si="7"/>
        <v>0.11328103566464605</v>
      </c>
      <c r="U28">
        <f t="shared" si="8"/>
        <v>3.9232513101063398</v>
      </c>
      <c r="V28">
        <f t="shared" si="9"/>
        <v>0.11149478455290755</v>
      </c>
      <c r="W28">
        <f t="shared" si="10"/>
        <v>6.9842381646159579E-2</v>
      </c>
      <c r="X28">
        <f t="shared" si="11"/>
        <v>41.347499999999997</v>
      </c>
      <c r="Y28">
        <f t="shared" si="12"/>
        <v>25.899436079582582</v>
      </c>
      <c r="Z28">
        <f t="shared" si="13"/>
        <v>25.899436079582582</v>
      </c>
      <c r="AA28">
        <f t="shared" si="14"/>
        <v>3.3542313477274028</v>
      </c>
      <c r="AB28">
        <f t="shared" si="15"/>
        <v>67.249167198843438</v>
      </c>
      <c r="AC28">
        <f t="shared" si="16"/>
        <v>2.2640231030651301</v>
      </c>
      <c r="AD28">
        <f t="shared" si="17"/>
        <v>3.3666187959931602</v>
      </c>
      <c r="AE28">
        <f t="shared" si="18"/>
        <v>1.0902082446622727</v>
      </c>
      <c r="AF28">
        <f t="shared" si="19"/>
        <v>-55.233897010379692</v>
      </c>
      <c r="AG28">
        <f t="shared" si="20"/>
        <v>13.169462020252869</v>
      </c>
      <c r="AH28">
        <f t="shared" si="21"/>
        <v>0.71671105014265424</v>
      </c>
      <c r="AI28">
        <f t="shared" si="22"/>
        <v>-2.2393998417058469E-4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53050.548415945639</v>
      </c>
      <c r="AO28">
        <f t="shared" si="26"/>
        <v>250</v>
      </c>
      <c r="AP28">
        <f t="shared" si="27"/>
        <v>210.75</v>
      </c>
      <c r="AQ28">
        <f t="shared" si="28"/>
        <v>0.84299999999999997</v>
      </c>
      <c r="AR28">
        <f t="shared" si="29"/>
        <v>0.16538999999999998</v>
      </c>
      <c r="AS28">
        <v>1690234145.0999999</v>
      </c>
      <c r="AT28">
        <v>400.05200000000002</v>
      </c>
      <c r="AU28">
        <v>405.40600000000001</v>
      </c>
      <c r="AV28">
        <v>22.6721</v>
      </c>
      <c r="AW28">
        <v>21.840299999999999</v>
      </c>
      <c r="AX28">
        <v>408.18</v>
      </c>
      <c r="AY28">
        <v>22.9008</v>
      </c>
      <c r="AZ28">
        <v>400.274</v>
      </c>
      <c r="BA28">
        <v>99.759699999999995</v>
      </c>
      <c r="BB28">
        <v>9.9735299999999999E-2</v>
      </c>
      <c r="BC28">
        <v>25.9617</v>
      </c>
      <c r="BD28">
        <v>25.453099999999999</v>
      </c>
      <c r="BE28">
        <v>999.9</v>
      </c>
      <c r="BF28">
        <v>0</v>
      </c>
      <c r="BG28">
        <v>0</v>
      </c>
      <c r="BH28">
        <v>10023.1</v>
      </c>
      <c r="BI28">
        <v>0</v>
      </c>
      <c r="BJ28">
        <v>0.89951599999999998</v>
      </c>
      <c r="BK28">
        <v>-5.3536999999999999</v>
      </c>
      <c r="BL28">
        <v>409.33199999999999</v>
      </c>
      <c r="BM28">
        <v>414.45800000000003</v>
      </c>
      <c r="BN28">
        <v>0.83174300000000001</v>
      </c>
      <c r="BO28">
        <v>405.40600000000001</v>
      </c>
      <c r="BP28">
        <v>21.840299999999999</v>
      </c>
      <c r="BQ28">
        <v>2.2617600000000002</v>
      </c>
      <c r="BR28">
        <v>2.1787800000000002</v>
      </c>
      <c r="BS28">
        <v>19.406600000000001</v>
      </c>
      <c r="BT28">
        <v>18.807200000000002</v>
      </c>
      <c r="BU28">
        <v>250</v>
      </c>
      <c r="BV28">
        <v>0.90001200000000003</v>
      </c>
      <c r="BW28">
        <v>9.9987900000000005E-2</v>
      </c>
      <c r="BX28">
        <v>0</v>
      </c>
      <c r="BY28">
        <v>2.3677999999999999</v>
      </c>
      <c r="BZ28">
        <v>0</v>
      </c>
      <c r="CA28">
        <v>1307.57</v>
      </c>
      <c r="CB28">
        <v>2388.85</v>
      </c>
      <c r="CC28">
        <v>40</v>
      </c>
      <c r="CD28">
        <v>45.125</v>
      </c>
      <c r="CE28">
        <v>42.686999999999998</v>
      </c>
      <c r="CF28">
        <v>42.811999999999998</v>
      </c>
      <c r="CG28">
        <v>40.5</v>
      </c>
      <c r="CH28">
        <v>225</v>
      </c>
      <c r="CI28">
        <v>25</v>
      </c>
      <c r="CJ28">
        <v>0</v>
      </c>
      <c r="CK28">
        <v>1690234152.5999999</v>
      </c>
      <c r="CL28">
        <v>0</v>
      </c>
      <c r="CM28">
        <v>1690233413</v>
      </c>
      <c r="CN28" t="s">
        <v>354</v>
      </c>
      <c r="CO28">
        <v>1690233413</v>
      </c>
      <c r="CP28">
        <v>1690233409</v>
      </c>
      <c r="CQ28">
        <v>38</v>
      </c>
      <c r="CR28">
        <v>-6.2E-2</v>
      </c>
      <c r="CS28">
        <v>2E-3</v>
      </c>
      <c r="CT28">
        <v>-8.1289999999999996</v>
      </c>
      <c r="CU28">
        <v>-0.22900000000000001</v>
      </c>
      <c r="CV28">
        <v>407</v>
      </c>
      <c r="CW28">
        <v>23</v>
      </c>
      <c r="CX28">
        <v>0.22</v>
      </c>
      <c r="CY28">
        <v>0.24</v>
      </c>
      <c r="CZ28">
        <v>6.2967216257126202</v>
      </c>
      <c r="DA28">
        <v>0.44785065712474298</v>
      </c>
      <c r="DB28">
        <v>8.0729076634869001E-2</v>
      </c>
      <c r="DC28">
        <v>1</v>
      </c>
      <c r="DD28">
        <v>405.44204999999999</v>
      </c>
      <c r="DE28">
        <v>6.9518796992790094E-2</v>
      </c>
      <c r="DF28">
        <v>3.7747152210467497E-2</v>
      </c>
      <c r="DG28">
        <v>-1</v>
      </c>
      <c r="DH28">
        <v>249.99605</v>
      </c>
      <c r="DI28">
        <v>-1.3442967461302901E-2</v>
      </c>
      <c r="DJ28">
        <v>1.3658239271587099E-2</v>
      </c>
      <c r="DK28">
        <v>1</v>
      </c>
      <c r="DL28">
        <v>2</v>
      </c>
      <c r="DM28">
        <v>2</v>
      </c>
      <c r="DN28" t="s">
        <v>355</v>
      </c>
      <c r="DO28">
        <v>2.6510899999999999</v>
      </c>
      <c r="DP28">
        <v>2.8297099999999999</v>
      </c>
      <c r="DQ28">
        <v>9.4553200000000004E-2</v>
      </c>
      <c r="DR28">
        <v>9.4384399999999993E-2</v>
      </c>
      <c r="DS28">
        <v>0.115161</v>
      </c>
      <c r="DT28">
        <v>0.11141</v>
      </c>
      <c r="DU28">
        <v>28580.799999999999</v>
      </c>
      <c r="DV28">
        <v>29456.400000000001</v>
      </c>
      <c r="DW28">
        <v>29337.7</v>
      </c>
      <c r="DX28">
        <v>30337.8</v>
      </c>
      <c r="DY28">
        <v>34046.300000000003</v>
      </c>
      <c r="DZ28">
        <v>35170.6</v>
      </c>
      <c r="EA28">
        <v>40317.1</v>
      </c>
      <c r="EB28">
        <v>41890.300000000003</v>
      </c>
      <c r="EC28">
        <v>1.8202</v>
      </c>
      <c r="ED28">
        <v>2.1713499999999999</v>
      </c>
      <c r="EE28">
        <v>8.51378E-2</v>
      </c>
      <c r="EF28">
        <v>0</v>
      </c>
      <c r="EG28">
        <v>24.055700000000002</v>
      </c>
      <c r="EH28">
        <v>999.9</v>
      </c>
      <c r="EI28">
        <v>38.359000000000002</v>
      </c>
      <c r="EJ28">
        <v>36.366</v>
      </c>
      <c r="EK28">
        <v>23.418900000000001</v>
      </c>
      <c r="EL28">
        <v>60.726399999999998</v>
      </c>
      <c r="EM28">
        <v>17.1234</v>
      </c>
      <c r="EN28">
        <v>1</v>
      </c>
      <c r="EO28">
        <v>-1.4049799999999999E-2</v>
      </c>
      <c r="EP28">
        <v>0.57732000000000006</v>
      </c>
      <c r="EQ28">
        <v>20.3078</v>
      </c>
      <c r="ER28">
        <v>5.2406499999999996</v>
      </c>
      <c r="ES28">
        <v>11.8302</v>
      </c>
      <c r="ET28">
        <v>4.9819500000000003</v>
      </c>
      <c r="EU28">
        <v>3.3</v>
      </c>
      <c r="EV28">
        <v>235.4</v>
      </c>
      <c r="EW28">
        <v>9999</v>
      </c>
      <c r="EX28">
        <v>7034.3</v>
      </c>
      <c r="EY28">
        <v>101.2</v>
      </c>
      <c r="EZ28">
        <v>1.87375</v>
      </c>
      <c r="FA28">
        <v>1.8794299999999999</v>
      </c>
      <c r="FB28">
        <v>1.87974</v>
      </c>
      <c r="FC28">
        <v>1.88049</v>
      </c>
      <c r="FD28">
        <v>1.87799</v>
      </c>
      <c r="FE28">
        <v>1.87669</v>
      </c>
      <c r="FF28">
        <v>1.8774200000000001</v>
      </c>
      <c r="FG28">
        <v>1.87521</v>
      </c>
      <c r="FH28">
        <v>0</v>
      </c>
      <c r="FI28">
        <v>0</v>
      </c>
      <c r="FJ28">
        <v>0</v>
      </c>
      <c r="FK28">
        <v>0</v>
      </c>
      <c r="FL28" t="s">
        <v>356</v>
      </c>
      <c r="FM28" t="s">
        <v>357</v>
      </c>
      <c r="FN28" t="s">
        <v>358</v>
      </c>
      <c r="FO28" t="s">
        <v>358</v>
      </c>
      <c r="FP28" t="s">
        <v>358</v>
      </c>
      <c r="FQ28" t="s">
        <v>358</v>
      </c>
      <c r="FR28">
        <v>0</v>
      </c>
      <c r="FS28">
        <v>100</v>
      </c>
      <c r="FT28">
        <v>100</v>
      </c>
      <c r="FU28">
        <v>-8.1280000000000001</v>
      </c>
      <c r="FV28">
        <v>-0.22869999999999999</v>
      </c>
      <c r="FW28">
        <v>-8.1288311731461604</v>
      </c>
      <c r="FX28">
        <v>1.4527828764109799E-4</v>
      </c>
      <c r="FY28">
        <v>-4.3579519040863002E-7</v>
      </c>
      <c r="FZ28">
        <v>2.0799061152897499E-10</v>
      </c>
      <c r="GA28">
        <v>-0.228745454545457</v>
      </c>
      <c r="GB28">
        <v>0</v>
      </c>
      <c r="GC28">
        <v>0</v>
      </c>
      <c r="GD28">
        <v>0</v>
      </c>
      <c r="GE28">
        <v>4</v>
      </c>
      <c r="GF28">
        <v>2147</v>
      </c>
      <c r="GG28">
        <v>-1</v>
      </c>
      <c r="GH28">
        <v>-1</v>
      </c>
      <c r="GI28">
        <v>12.2</v>
      </c>
      <c r="GJ28">
        <v>12.3</v>
      </c>
      <c r="GK28">
        <v>1.07178</v>
      </c>
      <c r="GL28">
        <v>2.5952099999999998</v>
      </c>
      <c r="GM28">
        <v>1.54541</v>
      </c>
      <c r="GN28">
        <v>2.2741699999999998</v>
      </c>
      <c r="GO28">
        <v>1.5979000000000001</v>
      </c>
      <c r="GP28">
        <v>2.3046899999999999</v>
      </c>
      <c r="GQ28">
        <v>38.061999999999998</v>
      </c>
      <c r="GR28">
        <v>14.385999999999999</v>
      </c>
      <c r="GS28">
        <v>18</v>
      </c>
      <c r="GT28">
        <v>397.423</v>
      </c>
      <c r="GU28">
        <v>590.29300000000001</v>
      </c>
      <c r="GV28">
        <v>24.6157</v>
      </c>
      <c r="GW28">
        <v>26.738299999999999</v>
      </c>
      <c r="GX28">
        <v>29.9999</v>
      </c>
      <c r="GY28">
        <v>26.869700000000002</v>
      </c>
      <c r="GZ28">
        <v>26.868400000000001</v>
      </c>
      <c r="HA28">
        <v>21.511800000000001</v>
      </c>
      <c r="HB28">
        <v>-30</v>
      </c>
      <c r="HC28">
        <v>-30</v>
      </c>
      <c r="HD28">
        <v>24.6448</v>
      </c>
      <c r="HE28">
        <v>405.39400000000001</v>
      </c>
      <c r="HF28">
        <v>0</v>
      </c>
      <c r="HG28">
        <v>99.957499999999996</v>
      </c>
      <c r="HH28">
        <v>97.275599999999997</v>
      </c>
    </row>
    <row r="29" spans="1:216" x14ac:dyDescent="0.2">
      <c r="A29">
        <v>11</v>
      </c>
      <c r="B29">
        <v>1690234206.0999999</v>
      </c>
      <c r="C29">
        <v>610</v>
      </c>
      <c r="D29" t="s">
        <v>377</v>
      </c>
      <c r="E29" t="s">
        <v>378</v>
      </c>
      <c r="F29" t="s">
        <v>348</v>
      </c>
      <c r="G29" t="s">
        <v>349</v>
      </c>
      <c r="H29" t="s">
        <v>350</v>
      </c>
      <c r="I29" t="s">
        <v>351</v>
      </c>
      <c r="J29" t="s">
        <v>352</v>
      </c>
      <c r="K29" t="s">
        <v>353</v>
      </c>
      <c r="L29">
        <v>1690234206.0999999</v>
      </c>
      <c r="M29">
        <f t="shared" si="0"/>
        <v>1.2372464065462539E-3</v>
      </c>
      <c r="N29">
        <f t="shared" si="1"/>
        <v>1.2372464065462538</v>
      </c>
      <c r="O29">
        <f t="shared" si="2"/>
        <v>6.1096838743246096</v>
      </c>
      <c r="P29">
        <f t="shared" si="3"/>
        <v>400.02100000000002</v>
      </c>
      <c r="Q29">
        <f t="shared" si="4"/>
        <v>305.22968743089785</v>
      </c>
      <c r="R29">
        <f t="shared" si="5"/>
        <v>30.479042223082544</v>
      </c>
      <c r="S29">
        <f t="shared" si="6"/>
        <v>39.944531777827002</v>
      </c>
      <c r="T29">
        <f t="shared" si="7"/>
        <v>0.11199588028909263</v>
      </c>
      <c r="U29">
        <f t="shared" si="8"/>
        <v>3.9063399219274069</v>
      </c>
      <c r="V29">
        <f t="shared" si="9"/>
        <v>0.11024215950895963</v>
      </c>
      <c r="W29">
        <f t="shared" si="10"/>
        <v>6.9056626987011357E-2</v>
      </c>
      <c r="X29">
        <f t="shared" si="11"/>
        <v>29.784564000000003</v>
      </c>
      <c r="Y29">
        <f t="shared" si="12"/>
        <v>25.861444840296191</v>
      </c>
      <c r="Z29">
        <f t="shared" si="13"/>
        <v>25.861444840296191</v>
      </c>
      <c r="AA29">
        <f t="shared" si="14"/>
        <v>3.346692538073377</v>
      </c>
      <c r="AB29">
        <f t="shared" si="15"/>
        <v>67.009285867987188</v>
      </c>
      <c r="AC29">
        <f t="shared" si="16"/>
        <v>2.2574565444177002</v>
      </c>
      <c r="AD29">
        <f t="shared" si="17"/>
        <v>3.3688712171400272</v>
      </c>
      <c r="AE29">
        <f t="shared" si="18"/>
        <v>1.0892359936556768</v>
      </c>
      <c r="AF29">
        <f t="shared" si="19"/>
        <v>-54.5625665286898</v>
      </c>
      <c r="AG29">
        <f t="shared" si="20"/>
        <v>23.493360218892008</v>
      </c>
      <c r="AH29">
        <f t="shared" si="21"/>
        <v>1.2839234848554024</v>
      </c>
      <c r="AI29">
        <f t="shared" si="22"/>
        <v>-7.1882494238550976E-4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52735.665391958872</v>
      </c>
      <c r="AO29">
        <f t="shared" si="26"/>
        <v>180.09</v>
      </c>
      <c r="AP29">
        <f t="shared" si="27"/>
        <v>151.81560000000002</v>
      </c>
      <c r="AQ29">
        <f t="shared" si="28"/>
        <v>0.84299850074962523</v>
      </c>
      <c r="AR29">
        <f t="shared" si="29"/>
        <v>0.16538710644677662</v>
      </c>
      <c r="AS29">
        <v>1690234206.0999999</v>
      </c>
      <c r="AT29">
        <v>400.02100000000002</v>
      </c>
      <c r="AU29">
        <v>404.51100000000002</v>
      </c>
      <c r="AV29">
        <v>22.607099999999999</v>
      </c>
      <c r="AW29">
        <v>21.785</v>
      </c>
      <c r="AX29">
        <v>408.149</v>
      </c>
      <c r="AY29">
        <v>22.835899999999999</v>
      </c>
      <c r="AZ29">
        <v>400.101</v>
      </c>
      <c r="BA29">
        <v>99.755899999999997</v>
      </c>
      <c r="BB29">
        <v>0.100187</v>
      </c>
      <c r="BC29">
        <v>25.972999999999999</v>
      </c>
      <c r="BD29">
        <v>25.454899999999999</v>
      </c>
      <c r="BE29">
        <v>999.9</v>
      </c>
      <c r="BF29">
        <v>0</v>
      </c>
      <c r="BG29">
        <v>0</v>
      </c>
      <c r="BH29">
        <v>9961.8799999999992</v>
      </c>
      <c r="BI29">
        <v>0</v>
      </c>
      <c r="BJ29">
        <v>0.89951599999999998</v>
      </c>
      <c r="BK29">
        <v>-4.48996</v>
      </c>
      <c r="BL29">
        <v>409.27300000000002</v>
      </c>
      <c r="BM29">
        <v>413.51900000000001</v>
      </c>
      <c r="BN29">
        <v>0.82210899999999998</v>
      </c>
      <c r="BO29">
        <v>404.51100000000002</v>
      </c>
      <c r="BP29">
        <v>21.785</v>
      </c>
      <c r="BQ29">
        <v>2.2551899999999998</v>
      </c>
      <c r="BR29">
        <v>2.1731799999999999</v>
      </c>
      <c r="BS29">
        <v>19.3599</v>
      </c>
      <c r="BT29">
        <v>18.765999999999998</v>
      </c>
      <c r="BU29">
        <v>180.09</v>
      </c>
      <c r="BV29">
        <v>0.900057</v>
      </c>
      <c r="BW29">
        <v>9.9943299999999999E-2</v>
      </c>
      <c r="BX29">
        <v>0</v>
      </c>
      <c r="BY29">
        <v>1.9891000000000001</v>
      </c>
      <c r="BZ29">
        <v>0</v>
      </c>
      <c r="CA29">
        <v>1001.87</v>
      </c>
      <c r="CB29">
        <v>1720.84</v>
      </c>
      <c r="CC29">
        <v>39.5</v>
      </c>
      <c r="CD29">
        <v>44.75</v>
      </c>
      <c r="CE29">
        <v>42.311999999999998</v>
      </c>
      <c r="CF29">
        <v>42.436999999999998</v>
      </c>
      <c r="CG29">
        <v>40.061999999999998</v>
      </c>
      <c r="CH29">
        <v>162.09</v>
      </c>
      <c r="CI29">
        <v>18</v>
      </c>
      <c r="CJ29">
        <v>0</v>
      </c>
      <c r="CK29">
        <v>1690234213.2</v>
      </c>
      <c r="CL29">
        <v>0</v>
      </c>
      <c r="CM29">
        <v>1690233413</v>
      </c>
      <c r="CN29" t="s">
        <v>354</v>
      </c>
      <c r="CO29">
        <v>1690233413</v>
      </c>
      <c r="CP29">
        <v>1690233409</v>
      </c>
      <c r="CQ29">
        <v>38</v>
      </c>
      <c r="CR29">
        <v>-6.2E-2</v>
      </c>
      <c r="CS29">
        <v>2E-3</v>
      </c>
      <c r="CT29">
        <v>-8.1289999999999996</v>
      </c>
      <c r="CU29">
        <v>-0.22900000000000001</v>
      </c>
      <c r="CV29">
        <v>407</v>
      </c>
      <c r="CW29">
        <v>23</v>
      </c>
      <c r="CX29">
        <v>0.22</v>
      </c>
      <c r="CY29">
        <v>0.24</v>
      </c>
      <c r="CZ29">
        <v>5.1347412939200003</v>
      </c>
      <c r="DA29">
        <v>0.23095631643894801</v>
      </c>
      <c r="DB29">
        <v>4.2454112304903598E-2</v>
      </c>
      <c r="DC29">
        <v>1</v>
      </c>
      <c r="DD29">
        <v>404.52428571428601</v>
      </c>
      <c r="DE29">
        <v>-0.143220779220635</v>
      </c>
      <c r="DF29">
        <v>2.58772613130029E-2</v>
      </c>
      <c r="DG29">
        <v>-1</v>
      </c>
      <c r="DH29">
        <v>180.021095238095</v>
      </c>
      <c r="DI29">
        <v>-6.05998837043785E-2</v>
      </c>
      <c r="DJ29">
        <v>0.118231775908457</v>
      </c>
      <c r="DK29">
        <v>1</v>
      </c>
      <c r="DL29">
        <v>2</v>
      </c>
      <c r="DM29">
        <v>2</v>
      </c>
      <c r="DN29" t="s">
        <v>355</v>
      </c>
      <c r="DO29">
        <v>2.65062</v>
      </c>
      <c r="DP29">
        <v>2.8296299999999999</v>
      </c>
      <c r="DQ29">
        <v>9.4551099999999999E-2</v>
      </c>
      <c r="DR29">
        <v>9.4229400000000005E-2</v>
      </c>
      <c r="DS29">
        <v>0.11493200000000001</v>
      </c>
      <c r="DT29">
        <v>0.11121499999999999</v>
      </c>
      <c r="DU29">
        <v>28580.799999999999</v>
      </c>
      <c r="DV29">
        <v>29463</v>
      </c>
      <c r="DW29">
        <v>29337.5</v>
      </c>
      <c r="DX29">
        <v>30339.200000000001</v>
      </c>
      <c r="DY29">
        <v>34054.699999999997</v>
      </c>
      <c r="DZ29">
        <v>35180</v>
      </c>
      <c r="EA29">
        <v>40316.6</v>
      </c>
      <c r="EB29">
        <v>41892.5</v>
      </c>
      <c r="EC29">
        <v>1.82047</v>
      </c>
      <c r="ED29">
        <v>2.1718000000000002</v>
      </c>
      <c r="EE29">
        <v>8.8974800000000007E-2</v>
      </c>
      <c r="EF29">
        <v>0</v>
      </c>
      <c r="EG29">
        <v>23.994399999999999</v>
      </c>
      <c r="EH29">
        <v>999.9</v>
      </c>
      <c r="EI29">
        <v>38.188000000000002</v>
      </c>
      <c r="EJ29">
        <v>36.356000000000002</v>
      </c>
      <c r="EK29">
        <v>23.299900000000001</v>
      </c>
      <c r="EL29">
        <v>61.496400000000001</v>
      </c>
      <c r="EM29">
        <v>18.165099999999999</v>
      </c>
      <c r="EN29">
        <v>1</v>
      </c>
      <c r="EO29">
        <v>-1.7078300000000001E-2</v>
      </c>
      <c r="EP29">
        <v>3.1990699999999997E-2</v>
      </c>
      <c r="EQ29">
        <v>20.309699999999999</v>
      </c>
      <c r="ER29">
        <v>5.24125</v>
      </c>
      <c r="ES29">
        <v>11.8302</v>
      </c>
      <c r="ET29">
        <v>4.9814999999999996</v>
      </c>
      <c r="EU29">
        <v>3.2999800000000001</v>
      </c>
      <c r="EV29">
        <v>235.4</v>
      </c>
      <c r="EW29">
        <v>9999</v>
      </c>
      <c r="EX29">
        <v>7035.5</v>
      </c>
      <c r="EY29">
        <v>101.2</v>
      </c>
      <c r="EZ29">
        <v>1.8736900000000001</v>
      </c>
      <c r="FA29">
        <v>1.8794299999999999</v>
      </c>
      <c r="FB29">
        <v>1.87974</v>
      </c>
      <c r="FC29">
        <v>1.8804799999999999</v>
      </c>
      <c r="FD29">
        <v>1.8779699999999999</v>
      </c>
      <c r="FE29">
        <v>1.8766799999999999</v>
      </c>
      <c r="FF29">
        <v>1.87738</v>
      </c>
      <c r="FG29">
        <v>1.8751599999999999</v>
      </c>
      <c r="FH29">
        <v>0</v>
      </c>
      <c r="FI29">
        <v>0</v>
      </c>
      <c r="FJ29">
        <v>0</v>
      </c>
      <c r="FK29">
        <v>0</v>
      </c>
      <c r="FL29" t="s">
        <v>356</v>
      </c>
      <c r="FM29" t="s">
        <v>357</v>
      </c>
      <c r="FN29" t="s">
        <v>358</v>
      </c>
      <c r="FO29" t="s">
        <v>358</v>
      </c>
      <c r="FP29" t="s">
        <v>358</v>
      </c>
      <c r="FQ29" t="s">
        <v>358</v>
      </c>
      <c r="FR29">
        <v>0</v>
      </c>
      <c r="FS29">
        <v>100</v>
      </c>
      <c r="FT29">
        <v>100</v>
      </c>
      <c r="FU29">
        <v>-8.1280000000000001</v>
      </c>
      <c r="FV29">
        <v>-0.2288</v>
      </c>
      <c r="FW29">
        <v>-8.1288311731461604</v>
      </c>
      <c r="FX29">
        <v>1.4527828764109799E-4</v>
      </c>
      <c r="FY29">
        <v>-4.3579519040863002E-7</v>
      </c>
      <c r="FZ29">
        <v>2.0799061152897499E-10</v>
      </c>
      <c r="GA29">
        <v>-0.228745454545457</v>
      </c>
      <c r="GB29">
        <v>0</v>
      </c>
      <c r="GC29">
        <v>0</v>
      </c>
      <c r="GD29">
        <v>0</v>
      </c>
      <c r="GE29">
        <v>4</v>
      </c>
      <c r="GF29">
        <v>2147</v>
      </c>
      <c r="GG29">
        <v>-1</v>
      </c>
      <c r="GH29">
        <v>-1</v>
      </c>
      <c r="GI29">
        <v>13.2</v>
      </c>
      <c r="GJ29">
        <v>13.3</v>
      </c>
      <c r="GK29">
        <v>1.06934</v>
      </c>
      <c r="GL29">
        <v>2.5891099999999998</v>
      </c>
      <c r="GM29">
        <v>1.54541</v>
      </c>
      <c r="GN29">
        <v>2.2741699999999998</v>
      </c>
      <c r="GO29">
        <v>1.5979000000000001</v>
      </c>
      <c r="GP29">
        <v>2.36694</v>
      </c>
      <c r="GQ29">
        <v>38.037700000000001</v>
      </c>
      <c r="GR29">
        <v>14.385999999999999</v>
      </c>
      <c r="GS29">
        <v>18</v>
      </c>
      <c r="GT29">
        <v>397.35599999999999</v>
      </c>
      <c r="GU29">
        <v>590.29600000000005</v>
      </c>
      <c r="GV29">
        <v>25.1282</v>
      </c>
      <c r="GW29">
        <v>26.706600000000002</v>
      </c>
      <c r="GX29">
        <v>29.9999</v>
      </c>
      <c r="GY29">
        <v>26.8383</v>
      </c>
      <c r="GZ29">
        <v>26.836200000000002</v>
      </c>
      <c r="HA29">
        <v>21.4739</v>
      </c>
      <c r="HB29">
        <v>-30</v>
      </c>
      <c r="HC29">
        <v>-30</v>
      </c>
      <c r="HD29">
        <v>25.143799999999999</v>
      </c>
      <c r="HE29">
        <v>404.45100000000002</v>
      </c>
      <c r="HF29">
        <v>0</v>
      </c>
      <c r="HG29">
        <v>99.956500000000005</v>
      </c>
      <c r="HH29">
        <v>97.280500000000004</v>
      </c>
    </row>
    <row r="30" spans="1:216" x14ac:dyDescent="0.2">
      <c r="A30">
        <v>12</v>
      </c>
      <c r="B30">
        <v>1690234267.0999999</v>
      </c>
      <c r="C30">
        <v>671</v>
      </c>
      <c r="D30" t="s">
        <v>379</v>
      </c>
      <c r="E30" t="s">
        <v>380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>
        <v>1690234267.0999999</v>
      </c>
      <c r="M30">
        <f t="shared" si="0"/>
        <v>1.1266875804200769E-3</v>
      </c>
      <c r="N30">
        <f t="shared" si="1"/>
        <v>1.1266875804200769</v>
      </c>
      <c r="O30">
        <f t="shared" si="2"/>
        <v>4.3067940303307868</v>
      </c>
      <c r="P30">
        <f t="shared" si="3"/>
        <v>400.06099999999998</v>
      </c>
      <c r="Q30">
        <f t="shared" si="4"/>
        <v>324.35703228869119</v>
      </c>
      <c r="R30">
        <f t="shared" si="5"/>
        <v>32.388645997160218</v>
      </c>
      <c r="S30">
        <f t="shared" si="6"/>
        <v>39.948059750211492</v>
      </c>
      <c r="T30">
        <f t="shared" si="7"/>
        <v>0.10086770302128972</v>
      </c>
      <c r="U30">
        <f t="shared" si="8"/>
        <v>3.9195292651732352</v>
      </c>
      <c r="V30">
        <f t="shared" si="9"/>
        <v>9.944750721569709E-2</v>
      </c>
      <c r="W30">
        <f t="shared" si="10"/>
        <v>6.2280625083174834E-2</v>
      </c>
      <c r="X30">
        <f t="shared" si="11"/>
        <v>20.674494576623999</v>
      </c>
      <c r="Y30">
        <f t="shared" si="12"/>
        <v>25.870899393422594</v>
      </c>
      <c r="Z30">
        <f t="shared" si="13"/>
        <v>25.870899393422594</v>
      </c>
      <c r="AA30">
        <f t="shared" si="14"/>
        <v>3.3485672722106945</v>
      </c>
      <c r="AB30">
        <f t="shared" si="15"/>
        <v>66.646528211445215</v>
      </c>
      <c r="AC30">
        <f t="shared" si="16"/>
        <v>2.2489724839915999</v>
      </c>
      <c r="AD30">
        <f t="shared" si="17"/>
        <v>3.3744780776223293</v>
      </c>
      <c r="AE30">
        <f t="shared" si="18"/>
        <v>1.0995947882190946</v>
      </c>
      <c r="AF30">
        <f t="shared" si="19"/>
        <v>-49.686922296525395</v>
      </c>
      <c r="AG30">
        <f t="shared" si="20"/>
        <v>27.512646134738091</v>
      </c>
      <c r="AH30">
        <f t="shared" si="21"/>
        <v>1.4988022453360199</v>
      </c>
      <c r="AI30">
        <f t="shared" si="22"/>
        <v>-9.7933982728548585E-4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52974.594378271468</v>
      </c>
      <c r="AO30">
        <f t="shared" si="26"/>
        <v>124.994</v>
      </c>
      <c r="AP30">
        <f t="shared" si="27"/>
        <v>105.37084195679999</v>
      </c>
      <c r="AQ30">
        <f t="shared" si="28"/>
        <v>0.84300719999999996</v>
      </c>
      <c r="AR30">
        <f t="shared" si="29"/>
        <v>0.16540389599999999</v>
      </c>
      <c r="AS30">
        <v>1690234267.0999999</v>
      </c>
      <c r="AT30">
        <v>400.06099999999998</v>
      </c>
      <c r="AU30">
        <v>403.29399999999998</v>
      </c>
      <c r="AV30">
        <v>22.522400000000001</v>
      </c>
      <c r="AW30">
        <v>21.774000000000001</v>
      </c>
      <c r="AX30">
        <v>408.18900000000002</v>
      </c>
      <c r="AY30">
        <v>22.751200000000001</v>
      </c>
      <c r="AZ30">
        <v>400.26299999999998</v>
      </c>
      <c r="BA30">
        <v>99.754999999999995</v>
      </c>
      <c r="BB30">
        <v>9.9921499999999996E-2</v>
      </c>
      <c r="BC30">
        <v>26.001100000000001</v>
      </c>
      <c r="BD30">
        <v>25.475000000000001</v>
      </c>
      <c r="BE30">
        <v>999.9</v>
      </c>
      <c r="BF30">
        <v>0</v>
      </c>
      <c r="BG30">
        <v>0</v>
      </c>
      <c r="BH30">
        <v>10010</v>
      </c>
      <c r="BI30">
        <v>0</v>
      </c>
      <c r="BJ30">
        <v>0.89951599999999998</v>
      </c>
      <c r="BK30">
        <v>-3.2326999999999999</v>
      </c>
      <c r="BL30">
        <v>409.279</v>
      </c>
      <c r="BM30">
        <v>412.27100000000002</v>
      </c>
      <c r="BN30">
        <v>0.74845700000000004</v>
      </c>
      <c r="BO30">
        <v>403.29399999999998</v>
      </c>
      <c r="BP30">
        <v>21.774000000000001</v>
      </c>
      <c r="BQ30">
        <v>2.2467299999999999</v>
      </c>
      <c r="BR30">
        <v>2.1720600000000001</v>
      </c>
      <c r="BS30">
        <v>19.299399999999999</v>
      </c>
      <c r="BT30">
        <v>18.7577</v>
      </c>
      <c r="BU30">
        <v>124.994</v>
      </c>
      <c r="BV30">
        <v>0.89979399999999998</v>
      </c>
      <c r="BW30">
        <v>0.100206</v>
      </c>
      <c r="BX30">
        <v>0</v>
      </c>
      <c r="BY30">
        <v>2.5171000000000001</v>
      </c>
      <c r="BZ30">
        <v>0</v>
      </c>
      <c r="CA30">
        <v>750.49900000000002</v>
      </c>
      <c r="CB30">
        <v>1194.31</v>
      </c>
      <c r="CC30">
        <v>39.061999999999998</v>
      </c>
      <c r="CD30">
        <v>44.375</v>
      </c>
      <c r="CE30">
        <v>42</v>
      </c>
      <c r="CF30">
        <v>42.125</v>
      </c>
      <c r="CG30">
        <v>39.625</v>
      </c>
      <c r="CH30">
        <v>112.47</v>
      </c>
      <c r="CI30">
        <v>12.53</v>
      </c>
      <c r="CJ30">
        <v>0</v>
      </c>
      <c r="CK30">
        <v>1690234274.4000001</v>
      </c>
      <c r="CL30">
        <v>0</v>
      </c>
      <c r="CM30">
        <v>1690233413</v>
      </c>
      <c r="CN30" t="s">
        <v>354</v>
      </c>
      <c r="CO30">
        <v>1690233413</v>
      </c>
      <c r="CP30">
        <v>1690233409</v>
      </c>
      <c r="CQ30">
        <v>38</v>
      </c>
      <c r="CR30">
        <v>-6.2E-2</v>
      </c>
      <c r="CS30">
        <v>2E-3</v>
      </c>
      <c r="CT30">
        <v>-8.1289999999999996</v>
      </c>
      <c r="CU30">
        <v>-0.22900000000000001</v>
      </c>
      <c r="CV30">
        <v>407</v>
      </c>
      <c r="CW30">
        <v>23</v>
      </c>
      <c r="CX30">
        <v>0.22</v>
      </c>
      <c r="CY30">
        <v>0.24</v>
      </c>
      <c r="CZ30">
        <v>3.5898427066706202</v>
      </c>
      <c r="DA30">
        <v>0.81076149130658703</v>
      </c>
      <c r="DB30">
        <v>8.9428974757600296E-2</v>
      </c>
      <c r="DC30">
        <v>1</v>
      </c>
      <c r="DD30">
        <v>403.32090476190501</v>
      </c>
      <c r="DE30">
        <v>1.8545454545465301E-2</v>
      </c>
      <c r="DF30">
        <v>3.4932458315880301E-2</v>
      </c>
      <c r="DG30">
        <v>-1</v>
      </c>
      <c r="DH30">
        <v>125.007095238095</v>
      </c>
      <c r="DI30">
        <v>-0.132220033750891</v>
      </c>
      <c r="DJ30">
        <v>6.3699371875428998E-2</v>
      </c>
      <c r="DK30">
        <v>1</v>
      </c>
      <c r="DL30">
        <v>2</v>
      </c>
      <c r="DM30">
        <v>2</v>
      </c>
      <c r="DN30" t="s">
        <v>355</v>
      </c>
      <c r="DO30">
        <v>2.6511100000000001</v>
      </c>
      <c r="DP30">
        <v>2.82978</v>
      </c>
      <c r="DQ30">
        <v>9.45632E-2</v>
      </c>
      <c r="DR30">
        <v>9.40188E-2</v>
      </c>
      <c r="DS30">
        <v>0.114634</v>
      </c>
      <c r="DT30">
        <v>0.111181</v>
      </c>
      <c r="DU30">
        <v>28581.4</v>
      </c>
      <c r="DV30">
        <v>29471.1</v>
      </c>
      <c r="DW30">
        <v>29338.3</v>
      </c>
      <c r="DX30">
        <v>30340.3</v>
      </c>
      <c r="DY30">
        <v>34066.800000000003</v>
      </c>
      <c r="DZ30">
        <v>35182.800000000003</v>
      </c>
      <c r="EA30">
        <v>40317.199999999997</v>
      </c>
      <c r="EB30">
        <v>41894.300000000003</v>
      </c>
      <c r="EC30">
        <v>1.8206199999999999</v>
      </c>
      <c r="ED30">
        <v>2.17225</v>
      </c>
      <c r="EE30">
        <v>9.0204199999999998E-2</v>
      </c>
      <c r="EF30">
        <v>0</v>
      </c>
      <c r="EG30">
        <v>23.994399999999999</v>
      </c>
      <c r="EH30">
        <v>999.9</v>
      </c>
      <c r="EI30">
        <v>38.054000000000002</v>
      </c>
      <c r="EJ30">
        <v>36.326000000000001</v>
      </c>
      <c r="EK30">
        <v>23.184100000000001</v>
      </c>
      <c r="EL30">
        <v>61.066400000000002</v>
      </c>
      <c r="EM30">
        <v>17.011199999999999</v>
      </c>
      <c r="EN30">
        <v>1</v>
      </c>
      <c r="EO30">
        <v>-1.8262199999999999E-2</v>
      </c>
      <c r="EP30">
        <v>0.49840099999999998</v>
      </c>
      <c r="EQ30">
        <v>20.309200000000001</v>
      </c>
      <c r="ER30">
        <v>5.24125</v>
      </c>
      <c r="ES30">
        <v>11.8302</v>
      </c>
      <c r="ET30">
        <v>4.9814499999999997</v>
      </c>
      <c r="EU30">
        <v>3.2999800000000001</v>
      </c>
      <c r="EV30">
        <v>235.4</v>
      </c>
      <c r="EW30">
        <v>9999</v>
      </c>
      <c r="EX30">
        <v>7037</v>
      </c>
      <c r="EY30">
        <v>101.3</v>
      </c>
      <c r="EZ30">
        <v>1.8736900000000001</v>
      </c>
      <c r="FA30">
        <v>1.8794299999999999</v>
      </c>
      <c r="FB30">
        <v>1.8797299999999999</v>
      </c>
      <c r="FC30">
        <v>1.8804399999999999</v>
      </c>
      <c r="FD30">
        <v>1.87792</v>
      </c>
      <c r="FE30">
        <v>1.8766799999999999</v>
      </c>
      <c r="FF30">
        <v>1.8773500000000001</v>
      </c>
      <c r="FG30">
        <v>1.8751599999999999</v>
      </c>
      <c r="FH30">
        <v>0</v>
      </c>
      <c r="FI30">
        <v>0</v>
      </c>
      <c r="FJ30">
        <v>0</v>
      </c>
      <c r="FK30">
        <v>0</v>
      </c>
      <c r="FL30" t="s">
        <v>356</v>
      </c>
      <c r="FM30" t="s">
        <v>357</v>
      </c>
      <c r="FN30" t="s">
        <v>358</v>
      </c>
      <c r="FO30" t="s">
        <v>358</v>
      </c>
      <c r="FP30" t="s">
        <v>358</v>
      </c>
      <c r="FQ30" t="s">
        <v>358</v>
      </c>
      <c r="FR30">
        <v>0</v>
      </c>
      <c r="FS30">
        <v>100</v>
      </c>
      <c r="FT30">
        <v>100</v>
      </c>
      <c r="FU30">
        <v>-8.1280000000000001</v>
      </c>
      <c r="FV30">
        <v>-0.2288</v>
      </c>
      <c r="FW30">
        <v>-8.1288311731461604</v>
      </c>
      <c r="FX30">
        <v>1.4527828764109799E-4</v>
      </c>
      <c r="FY30">
        <v>-4.3579519040863002E-7</v>
      </c>
      <c r="FZ30">
        <v>2.0799061152897499E-10</v>
      </c>
      <c r="GA30">
        <v>-0.228745454545457</v>
      </c>
      <c r="GB30">
        <v>0</v>
      </c>
      <c r="GC30">
        <v>0</v>
      </c>
      <c r="GD30">
        <v>0</v>
      </c>
      <c r="GE30">
        <v>4</v>
      </c>
      <c r="GF30">
        <v>2147</v>
      </c>
      <c r="GG30">
        <v>-1</v>
      </c>
      <c r="GH30">
        <v>-1</v>
      </c>
      <c r="GI30">
        <v>14.2</v>
      </c>
      <c r="GJ30">
        <v>14.3</v>
      </c>
      <c r="GK30">
        <v>1.0668899999999999</v>
      </c>
      <c r="GL30">
        <v>2.5817899999999998</v>
      </c>
      <c r="GM30">
        <v>1.54541</v>
      </c>
      <c r="GN30">
        <v>2.2741699999999998</v>
      </c>
      <c r="GO30">
        <v>1.5979000000000001</v>
      </c>
      <c r="GP30">
        <v>2.4719199999999999</v>
      </c>
      <c r="GQ30">
        <v>38.037700000000001</v>
      </c>
      <c r="GR30">
        <v>14.3947</v>
      </c>
      <c r="GS30">
        <v>18</v>
      </c>
      <c r="GT30">
        <v>397.25099999999998</v>
      </c>
      <c r="GU30">
        <v>590.36099999999999</v>
      </c>
      <c r="GV30">
        <v>24.830500000000001</v>
      </c>
      <c r="GW30">
        <v>26.676200000000001</v>
      </c>
      <c r="GX30">
        <v>29.9999</v>
      </c>
      <c r="GY30">
        <v>26.8108</v>
      </c>
      <c r="GZ30">
        <v>26.809899999999999</v>
      </c>
      <c r="HA30">
        <v>21.4252</v>
      </c>
      <c r="HB30">
        <v>-30</v>
      </c>
      <c r="HC30">
        <v>-30</v>
      </c>
      <c r="HD30">
        <v>24.827100000000002</v>
      </c>
      <c r="HE30">
        <v>403.30099999999999</v>
      </c>
      <c r="HF30">
        <v>0</v>
      </c>
      <c r="HG30">
        <v>99.958600000000004</v>
      </c>
      <c r="HH30">
        <v>97.284400000000005</v>
      </c>
    </row>
    <row r="31" spans="1:216" x14ac:dyDescent="0.2">
      <c r="A31">
        <v>13</v>
      </c>
      <c r="B31">
        <v>1690234328.0999999</v>
      </c>
      <c r="C31">
        <v>732</v>
      </c>
      <c r="D31" t="s">
        <v>381</v>
      </c>
      <c r="E31" t="s">
        <v>382</v>
      </c>
      <c r="F31" t="s">
        <v>348</v>
      </c>
      <c r="G31" t="s">
        <v>349</v>
      </c>
      <c r="H31" t="s">
        <v>350</v>
      </c>
      <c r="I31" t="s">
        <v>351</v>
      </c>
      <c r="J31" t="s">
        <v>352</v>
      </c>
      <c r="K31" t="s">
        <v>353</v>
      </c>
      <c r="L31">
        <v>1690234328.0999999</v>
      </c>
      <c r="M31">
        <f t="shared" si="0"/>
        <v>1.0912466934508973E-3</v>
      </c>
      <c r="N31">
        <f t="shared" si="1"/>
        <v>1.0912466934508973</v>
      </c>
      <c r="O31">
        <f t="shared" si="2"/>
        <v>3.3476697836739611</v>
      </c>
      <c r="P31">
        <f t="shared" si="3"/>
        <v>400.05200000000002</v>
      </c>
      <c r="Q31">
        <f t="shared" si="4"/>
        <v>337.93729000096249</v>
      </c>
      <c r="R31">
        <f t="shared" si="5"/>
        <v>33.744364134584778</v>
      </c>
      <c r="S31">
        <f t="shared" si="6"/>
        <v>39.946761603995995</v>
      </c>
      <c r="T31">
        <f t="shared" si="7"/>
        <v>9.7750985797291232E-2</v>
      </c>
      <c r="U31">
        <f t="shared" si="8"/>
        <v>3.9129778206198438</v>
      </c>
      <c r="V31">
        <f t="shared" si="9"/>
        <v>9.6414372190691697E-2</v>
      </c>
      <c r="W31">
        <f t="shared" si="10"/>
        <v>6.0377549375823139E-2</v>
      </c>
      <c r="X31">
        <f t="shared" si="11"/>
        <v>16.511189860574977</v>
      </c>
      <c r="Y31">
        <f t="shared" si="12"/>
        <v>25.849303664036956</v>
      </c>
      <c r="Z31">
        <f t="shared" si="13"/>
        <v>25.849303664036956</v>
      </c>
      <c r="AA31">
        <f t="shared" si="14"/>
        <v>3.3442864206571565</v>
      </c>
      <c r="AB31">
        <f t="shared" si="15"/>
        <v>66.589085886346169</v>
      </c>
      <c r="AC31">
        <f t="shared" si="16"/>
        <v>2.2457446844469002</v>
      </c>
      <c r="AD31">
        <f t="shared" si="17"/>
        <v>3.3725416929133449</v>
      </c>
      <c r="AE31">
        <f t="shared" si="18"/>
        <v>1.0985417362102563</v>
      </c>
      <c r="AF31">
        <f t="shared" si="19"/>
        <v>-48.123979181184573</v>
      </c>
      <c r="AG31">
        <f t="shared" si="20"/>
        <v>29.976140051426235</v>
      </c>
      <c r="AH31">
        <f t="shared" si="21"/>
        <v>1.6354829069265273</v>
      </c>
      <c r="AI31">
        <f t="shared" si="22"/>
        <v>-1.1663622568356402E-3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52855.109998947359</v>
      </c>
      <c r="AO31">
        <f t="shared" si="26"/>
        <v>99.825900000000004</v>
      </c>
      <c r="AP31">
        <f t="shared" si="27"/>
        <v>84.153743679054386</v>
      </c>
      <c r="AQ31">
        <f t="shared" si="28"/>
        <v>0.84300510868476397</v>
      </c>
      <c r="AR31">
        <f t="shared" si="29"/>
        <v>0.16539985976159469</v>
      </c>
      <c r="AS31">
        <v>1690234328.0999999</v>
      </c>
      <c r="AT31">
        <v>400.05200000000002</v>
      </c>
      <c r="AU31">
        <v>402.62400000000002</v>
      </c>
      <c r="AV31">
        <v>22.490300000000001</v>
      </c>
      <c r="AW31">
        <v>21.7653</v>
      </c>
      <c r="AX31">
        <v>408.18</v>
      </c>
      <c r="AY31">
        <v>22.719000000000001</v>
      </c>
      <c r="AZ31">
        <v>400.19799999999998</v>
      </c>
      <c r="BA31">
        <v>99.753799999999998</v>
      </c>
      <c r="BB31">
        <v>0.100123</v>
      </c>
      <c r="BC31">
        <v>25.991399999999999</v>
      </c>
      <c r="BD31">
        <v>25.502099999999999</v>
      </c>
      <c r="BE31">
        <v>999.9</v>
      </c>
      <c r="BF31">
        <v>0</v>
      </c>
      <c r="BG31">
        <v>0</v>
      </c>
      <c r="BH31">
        <v>9986.25</v>
      </c>
      <c r="BI31">
        <v>0</v>
      </c>
      <c r="BJ31">
        <v>0.89422400000000002</v>
      </c>
      <c r="BK31">
        <v>-2.5714999999999999</v>
      </c>
      <c r="BL31">
        <v>409.25700000000001</v>
      </c>
      <c r="BM31">
        <v>411.58199999999999</v>
      </c>
      <c r="BN31">
        <v>0.72496400000000005</v>
      </c>
      <c r="BO31">
        <v>402.62400000000002</v>
      </c>
      <c r="BP31">
        <v>21.7653</v>
      </c>
      <c r="BQ31">
        <v>2.24349</v>
      </c>
      <c r="BR31">
        <v>2.17117</v>
      </c>
      <c r="BS31">
        <v>19.276299999999999</v>
      </c>
      <c r="BT31">
        <v>18.751200000000001</v>
      </c>
      <c r="BU31">
        <v>99.825900000000004</v>
      </c>
      <c r="BV31">
        <v>0.89983900000000006</v>
      </c>
      <c r="BW31">
        <v>0.100161</v>
      </c>
      <c r="BX31">
        <v>0</v>
      </c>
      <c r="BY31">
        <v>2.2075999999999998</v>
      </c>
      <c r="BZ31">
        <v>0</v>
      </c>
      <c r="CA31">
        <v>622.40700000000004</v>
      </c>
      <c r="CB31">
        <v>953.83799999999997</v>
      </c>
      <c r="CC31">
        <v>38.625</v>
      </c>
      <c r="CD31">
        <v>44.061999999999998</v>
      </c>
      <c r="CE31">
        <v>41.561999999999998</v>
      </c>
      <c r="CF31">
        <v>41.875</v>
      </c>
      <c r="CG31">
        <v>39.311999999999998</v>
      </c>
      <c r="CH31">
        <v>89.83</v>
      </c>
      <c r="CI31">
        <v>10</v>
      </c>
      <c r="CJ31">
        <v>0</v>
      </c>
      <c r="CK31">
        <v>1690234335.5999999</v>
      </c>
      <c r="CL31">
        <v>0</v>
      </c>
      <c r="CM31">
        <v>1690233413</v>
      </c>
      <c r="CN31" t="s">
        <v>354</v>
      </c>
      <c r="CO31">
        <v>1690233413</v>
      </c>
      <c r="CP31">
        <v>1690233409</v>
      </c>
      <c r="CQ31">
        <v>38</v>
      </c>
      <c r="CR31">
        <v>-6.2E-2</v>
      </c>
      <c r="CS31">
        <v>2E-3</v>
      </c>
      <c r="CT31">
        <v>-8.1289999999999996</v>
      </c>
      <c r="CU31">
        <v>-0.22900000000000001</v>
      </c>
      <c r="CV31">
        <v>407</v>
      </c>
      <c r="CW31">
        <v>23</v>
      </c>
      <c r="CX31">
        <v>0.22</v>
      </c>
      <c r="CY31">
        <v>0.24</v>
      </c>
      <c r="CZ31">
        <v>2.76224121825897</v>
      </c>
      <c r="DA31">
        <v>-1.7766089617052401E-2</v>
      </c>
      <c r="DB31">
        <v>4.6450120690024799E-2</v>
      </c>
      <c r="DC31">
        <v>1</v>
      </c>
      <c r="DD31">
        <v>402.62074999999999</v>
      </c>
      <c r="DE31">
        <v>-0.105969924811713</v>
      </c>
      <c r="DF31">
        <v>2.4610719209324301E-2</v>
      </c>
      <c r="DG31">
        <v>-1</v>
      </c>
      <c r="DH31">
        <v>99.969947619047602</v>
      </c>
      <c r="DI31">
        <v>-7.6501707286381199E-2</v>
      </c>
      <c r="DJ31">
        <v>0.15150701262741501</v>
      </c>
      <c r="DK31">
        <v>1</v>
      </c>
      <c r="DL31">
        <v>2</v>
      </c>
      <c r="DM31">
        <v>2</v>
      </c>
      <c r="DN31" t="s">
        <v>355</v>
      </c>
      <c r="DO31">
        <v>2.6509499999999999</v>
      </c>
      <c r="DP31">
        <v>2.82978</v>
      </c>
      <c r="DQ31">
        <v>9.4564599999999999E-2</v>
      </c>
      <c r="DR31">
        <v>9.3903E-2</v>
      </c>
      <c r="DS31">
        <v>0.114522</v>
      </c>
      <c r="DT31">
        <v>0.111153</v>
      </c>
      <c r="DU31">
        <v>28582.799999999999</v>
      </c>
      <c r="DV31">
        <v>29476.2</v>
      </c>
      <c r="DW31">
        <v>29339.8</v>
      </c>
      <c r="DX31">
        <v>30341.599999999999</v>
      </c>
      <c r="DY31">
        <v>34073.300000000003</v>
      </c>
      <c r="DZ31">
        <v>35185.699999999997</v>
      </c>
      <c r="EA31">
        <v>40319.800000000003</v>
      </c>
      <c r="EB31">
        <v>41896.5</v>
      </c>
      <c r="EC31">
        <v>1.8207800000000001</v>
      </c>
      <c r="ED31">
        <v>2.1725500000000002</v>
      </c>
      <c r="EE31">
        <v>9.1560199999999994E-2</v>
      </c>
      <c r="EF31">
        <v>0</v>
      </c>
      <c r="EG31">
        <v>23.999199999999998</v>
      </c>
      <c r="EH31">
        <v>999.9</v>
      </c>
      <c r="EI31">
        <v>37.956000000000003</v>
      </c>
      <c r="EJ31">
        <v>36.335999999999999</v>
      </c>
      <c r="EK31">
        <v>23.136099999999999</v>
      </c>
      <c r="EL31">
        <v>61.3264</v>
      </c>
      <c r="EM31">
        <v>17.507999999999999</v>
      </c>
      <c r="EN31">
        <v>1</v>
      </c>
      <c r="EO31">
        <v>-1.9291200000000001E-2</v>
      </c>
      <c r="EP31">
        <v>0.39721400000000001</v>
      </c>
      <c r="EQ31">
        <v>20.3095</v>
      </c>
      <c r="ER31">
        <v>5.24125</v>
      </c>
      <c r="ES31">
        <v>11.8302</v>
      </c>
      <c r="ET31">
        <v>4.9821</v>
      </c>
      <c r="EU31">
        <v>3.3</v>
      </c>
      <c r="EV31">
        <v>235.4</v>
      </c>
      <c r="EW31">
        <v>9999</v>
      </c>
      <c r="EX31">
        <v>7038.2</v>
      </c>
      <c r="EY31">
        <v>101.3</v>
      </c>
      <c r="EZ31">
        <v>1.8737200000000001</v>
      </c>
      <c r="FA31">
        <v>1.8794299999999999</v>
      </c>
      <c r="FB31">
        <v>1.8797299999999999</v>
      </c>
      <c r="FC31">
        <v>1.8804399999999999</v>
      </c>
      <c r="FD31">
        <v>1.8779300000000001</v>
      </c>
      <c r="FE31">
        <v>1.8766799999999999</v>
      </c>
      <c r="FF31">
        <v>1.87734</v>
      </c>
      <c r="FG31">
        <v>1.8751500000000001</v>
      </c>
      <c r="FH31">
        <v>0</v>
      </c>
      <c r="FI31">
        <v>0</v>
      </c>
      <c r="FJ31">
        <v>0</v>
      </c>
      <c r="FK31">
        <v>0</v>
      </c>
      <c r="FL31" t="s">
        <v>356</v>
      </c>
      <c r="FM31" t="s">
        <v>357</v>
      </c>
      <c r="FN31" t="s">
        <v>358</v>
      </c>
      <c r="FO31" t="s">
        <v>358</v>
      </c>
      <c r="FP31" t="s">
        <v>358</v>
      </c>
      <c r="FQ31" t="s">
        <v>358</v>
      </c>
      <c r="FR31">
        <v>0</v>
      </c>
      <c r="FS31">
        <v>100</v>
      </c>
      <c r="FT31">
        <v>100</v>
      </c>
      <c r="FU31">
        <v>-8.1280000000000001</v>
      </c>
      <c r="FV31">
        <v>-0.22869999999999999</v>
      </c>
      <c r="FW31">
        <v>-8.1288311731461604</v>
      </c>
      <c r="FX31">
        <v>1.4527828764109799E-4</v>
      </c>
      <c r="FY31">
        <v>-4.3579519040863002E-7</v>
      </c>
      <c r="FZ31">
        <v>2.0799061152897499E-10</v>
      </c>
      <c r="GA31">
        <v>-0.228745454545457</v>
      </c>
      <c r="GB31">
        <v>0</v>
      </c>
      <c r="GC31">
        <v>0</v>
      </c>
      <c r="GD31">
        <v>0</v>
      </c>
      <c r="GE31">
        <v>4</v>
      </c>
      <c r="GF31">
        <v>2147</v>
      </c>
      <c r="GG31">
        <v>-1</v>
      </c>
      <c r="GH31">
        <v>-1</v>
      </c>
      <c r="GI31">
        <v>15.3</v>
      </c>
      <c r="GJ31">
        <v>15.3</v>
      </c>
      <c r="GK31">
        <v>1.0656699999999999</v>
      </c>
      <c r="GL31">
        <v>2.5854499999999998</v>
      </c>
      <c r="GM31">
        <v>1.54541</v>
      </c>
      <c r="GN31">
        <v>2.2741699999999998</v>
      </c>
      <c r="GO31">
        <v>1.5979000000000001</v>
      </c>
      <c r="GP31">
        <v>2.3742700000000001</v>
      </c>
      <c r="GQ31">
        <v>38.037700000000001</v>
      </c>
      <c r="GR31">
        <v>14.3772</v>
      </c>
      <c r="GS31">
        <v>18</v>
      </c>
      <c r="GT31">
        <v>397.20699999999999</v>
      </c>
      <c r="GU31">
        <v>590.39300000000003</v>
      </c>
      <c r="GV31">
        <v>24.908799999999999</v>
      </c>
      <c r="GW31">
        <v>26.659700000000001</v>
      </c>
      <c r="GX31">
        <v>30.0001</v>
      </c>
      <c r="GY31">
        <v>26.7925</v>
      </c>
      <c r="GZ31">
        <v>26.7913</v>
      </c>
      <c r="HA31">
        <v>21.3932</v>
      </c>
      <c r="HB31">
        <v>-30</v>
      </c>
      <c r="HC31">
        <v>-30</v>
      </c>
      <c r="HD31">
        <v>24.913</v>
      </c>
      <c r="HE31">
        <v>402.48399999999998</v>
      </c>
      <c r="HF31">
        <v>0</v>
      </c>
      <c r="HG31">
        <v>99.964399999999998</v>
      </c>
      <c r="HH31">
        <v>97.289100000000005</v>
      </c>
    </row>
    <row r="32" spans="1:216" x14ac:dyDescent="0.2">
      <c r="A32">
        <v>14</v>
      </c>
      <c r="B32">
        <v>1690234389.0999999</v>
      </c>
      <c r="C32">
        <v>793</v>
      </c>
      <c r="D32" t="s">
        <v>383</v>
      </c>
      <c r="E32" t="s">
        <v>384</v>
      </c>
      <c r="F32" t="s">
        <v>348</v>
      </c>
      <c r="G32" t="s">
        <v>349</v>
      </c>
      <c r="H32" t="s">
        <v>350</v>
      </c>
      <c r="I32" t="s">
        <v>351</v>
      </c>
      <c r="J32" t="s">
        <v>352</v>
      </c>
      <c r="K32" t="s">
        <v>353</v>
      </c>
      <c r="L32">
        <v>1690234389.0999999</v>
      </c>
      <c r="M32">
        <f t="shared" si="0"/>
        <v>1.0567201336055398E-3</v>
      </c>
      <c r="N32">
        <f t="shared" si="1"/>
        <v>1.0567201336055398</v>
      </c>
      <c r="O32">
        <f t="shared" si="2"/>
        <v>2.5322924024938258</v>
      </c>
      <c r="P32">
        <f t="shared" si="3"/>
        <v>400.02100000000002</v>
      </c>
      <c r="Q32">
        <f t="shared" si="4"/>
        <v>349.89997592997679</v>
      </c>
      <c r="R32">
        <f t="shared" si="5"/>
        <v>34.938321565352531</v>
      </c>
      <c r="S32">
        <f t="shared" si="6"/>
        <v>39.943021698552002</v>
      </c>
      <c r="T32">
        <f t="shared" si="7"/>
        <v>9.4559516791781206E-2</v>
      </c>
      <c r="U32">
        <f t="shared" si="8"/>
        <v>3.9149929881079073</v>
      </c>
      <c r="V32">
        <f t="shared" si="9"/>
        <v>9.3308788983873014E-2</v>
      </c>
      <c r="W32">
        <f t="shared" si="10"/>
        <v>5.842898771065818E-2</v>
      </c>
      <c r="X32">
        <f t="shared" si="11"/>
        <v>12.401561933675158</v>
      </c>
      <c r="Y32">
        <f t="shared" si="12"/>
        <v>25.83034976910098</v>
      </c>
      <c r="Z32">
        <f t="shared" si="13"/>
        <v>25.83034976910098</v>
      </c>
      <c r="AA32">
        <f t="shared" si="14"/>
        <v>3.3405331910273075</v>
      </c>
      <c r="AB32">
        <f t="shared" si="15"/>
        <v>66.48684857577156</v>
      </c>
      <c r="AC32">
        <f t="shared" si="16"/>
        <v>2.2413149508456001</v>
      </c>
      <c r="AD32">
        <f t="shared" si="17"/>
        <v>3.3710651036366861</v>
      </c>
      <c r="AE32">
        <f t="shared" si="18"/>
        <v>1.0992182401817074</v>
      </c>
      <c r="AF32">
        <f t="shared" si="19"/>
        <v>-46.601357892004302</v>
      </c>
      <c r="AG32">
        <f t="shared" si="20"/>
        <v>32.430201653164836</v>
      </c>
      <c r="AH32">
        <f t="shared" si="21"/>
        <v>1.7682306597933042</v>
      </c>
      <c r="AI32">
        <f t="shared" si="22"/>
        <v>-1.363645371007749E-3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52893.653148510079</v>
      </c>
      <c r="AO32">
        <f t="shared" si="26"/>
        <v>74.993899999999996</v>
      </c>
      <c r="AP32">
        <f t="shared" si="27"/>
        <v>63.218987654753967</v>
      </c>
      <c r="AQ32">
        <f t="shared" si="28"/>
        <v>0.84298839845312712</v>
      </c>
      <c r="AR32">
        <f t="shared" si="29"/>
        <v>0.16536760901453529</v>
      </c>
      <c r="AS32">
        <v>1690234389.0999999</v>
      </c>
      <c r="AT32">
        <v>400.02100000000002</v>
      </c>
      <c r="AU32">
        <v>402.03</v>
      </c>
      <c r="AV32">
        <v>22.446300000000001</v>
      </c>
      <c r="AW32">
        <v>21.744</v>
      </c>
      <c r="AX32">
        <v>408.149</v>
      </c>
      <c r="AY32">
        <v>22.675000000000001</v>
      </c>
      <c r="AZ32">
        <v>400.08</v>
      </c>
      <c r="BA32">
        <v>99.752200000000002</v>
      </c>
      <c r="BB32">
        <v>0.10011200000000001</v>
      </c>
      <c r="BC32">
        <v>25.984000000000002</v>
      </c>
      <c r="BD32">
        <v>25.504100000000001</v>
      </c>
      <c r="BE32">
        <v>999.9</v>
      </c>
      <c r="BF32">
        <v>0</v>
      </c>
      <c r="BG32">
        <v>0</v>
      </c>
      <c r="BH32">
        <v>9993.75</v>
      </c>
      <c r="BI32">
        <v>0</v>
      </c>
      <c r="BJ32">
        <v>0.84660299999999999</v>
      </c>
      <c r="BK32">
        <v>-2.00909</v>
      </c>
      <c r="BL32">
        <v>409.20600000000002</v>
      </c>
      <c r="BM32">
        <v>410.96600000000001</v>
      </c>
      <c r="BN32">
        <v>0.70228999999999997</v>
      </c>
      <c r="BO32">
        <v>402.03</v>
      </c>
      <c r="BP32">
        <v>21.744</v>
      </c>
      <c r="BQ32">
        <v>2.2390599999999998</v>
      </c>
      <c r="BR32">
        <v>2.1690100000000001</v>
      </c>
      <c r="BS32">
        <v>19.244599999999998</v>
      </c>
      <c r="BT32">
        <v>18.735199999999999</v>
      </c>
      <c r="BU32">
        <v>74.993899999999996</v>
      </c>
      <c r="BV32">
        <v>0.90032699999999999</v>
      </c>
      <c r="BW32">
        <v>9.9672800000000006E-2</v>
      </c>
      <c r="BX32">
        <v>0</v>
      </c>
      <c r="BY32">
        <v>2.5630999999999999</v>
      </c>
      <c r="BZ32">
        <v>0</v>
      </c>
      <c r="CA32">
        <v>503.37400000000002</v>
      </c>
      <c r="CB32">
        <v>716.64300000000003</v>
      </c>
      <c r="CC32">
        <v>38.25</v>
      </c>
      <c r="CD32">
        <v>43.811999999999998</v>
      </c>
      <c r="CE32">
        <v>41.311999999999998</v>
      </c>
      <c r="CF32">
        <v>41.561999999999998</v>
      </c>
      <c r="CG32">
        <v>38.936999999999998</v>
      </c>
      <c r="CH32">
        <v>67.52</v>
      </c>
      <c r="CI32">
        <v>7.47</v>
      </c>
      <c r="CJ32">
        <v>0</v>
      </c>
      <c r="CK32">
        <v>1690234396.2</v>
      </c>
      <c r="CL32">
        <v>0</v>
      </c>
      <c r="CM32">
        <v>1690233413</v>
      </c>
      <c r="CN32" t="s">
        <v>354</v>
      </c>
      <c r="CO32">
        <v>1690233413</v>
      </c>
      <c r="CP32">
        <v>1690233409</v>
      </c>
      <c r="CQ32">
        <v>38</v>
      </c>
      <c r="CR32">
        <v>-6.2E-2</v>
      </c>
      <c r="CS32">
        <v>2E-3</v>
      </c>
      <c r="CT32">
        <v>-8.1289999999999996</v>
      </c>
      <c r="CU32">
        <v>-0.22900000000000001</v>
      </c>
      <c r="CV32">
        <v>407</v>
      </c>
      <c r="CW32">
        <v>23</v>
      </c>
      <c r="CX32">
        <v>0.22</v>
      </c>
      <c r="CY32">
        <v>0.24</v>
      </c>
      <c r="CZ32">
        <v>1.96378986491477</v>
      </c>
      <c r="DA32">
        <v>0.141396340352272</v>
      </c>
      <c r="DB32">
        <v>5.8387395981137902E-2</v>
      </c>
      <c r="DC32">
        <v>1</v>
      </c>
      <c r="DD32">
        <v>401.94035000000002</v>
      </c>
      <c r="DE32">
        <v>-0.128977443609261</v>
      </c>
      <c r="DF32">
        <v>5.1758356813174401E-2</v>
      </c>
      <c r="DG32">
        <v>-1</v>
      </c>
      <c r="DH32">
        <v>74.999728571428605</v>
      </c>
      <c r="DI32">
        <v>-1.5123239472647799E-2</v>
      </c>
      <c r="DJ32">
        <v>1.32210201629696E-2</v>
      </c>
      <c r="DK32">
        <v>1</v>
      </c>
      <c r="DL32">
        <v>2</v>
      </c>
      <c r="DM32">
        <v>2</v>
      </c>
      <c r="DN32" t="s">
        <v>355</v>
      </c>
      <c r="DO32">
        <v>2.6506099999999999</v>
      </c>
      <c r="DP32">
        <v>2.8298299999999998</v>
      </c>
      <c r="DQ32">
        <v>9.4561000000000006E-2</v>
      </c>
      <c r="DR32">
        <v>9.3799599999999997E-2</v>
      </c>
      <c r="DS32">
        <v>0.114366</v>
      </c>
      <c r="DT32">
        <v>0.111078</v>
      </c>
      <c r="DU32">
        <v>28584.6</v>
      </c>
      <c r="DV32">
        <v>29478.799999999999</v>
      </c>
      <c r="DW32">
        <v>29341.4</v>
      </c>
      <c r="DX32">
        <v>30340.799999999999</v>
      </c>
      <c r="DY32">
        <v>34081.300000000003</v>
      </c>
      <c r="DZ32">
        <v>35188.1</v>
      </c>
      <c r="EA32">
        <v>40322</v>
      </c>
      <c r="EB32">
        <v>41895.9</v>
      </c>
      <c r="EC32">
        <v>1.8208</v>
      </c>
      <c r="ED32">
        <v>2.1726700000000001</v>
      </c>
      <c r="EE32">
        <v>9.0993900000000003E-2</v>
      </c>
      <c r="EF32">
        <v>0</v>
      </c>
      <c r="EG32">
        <v>24.0105</v>
      </c>
      <c r="EH32">
        <v>999.9</v>
      </c>
      <c r="EI32">
        <v>37.883000000000003</v>
      </c>
      <c r="EJ32">
        <v>36.326000000000001</v>
      </c>
      <c r="EK32">
        <v>23.078800000000001</v>
      </c>
      <c r="EL32">
        <v>60.8964</v>
      </c>
      <c r="EM32">
        <v>18.2212</v>
      </c>
      <c r="EN32">
        <v>1</v>
      </c>
      <c r="EO32">
        <v>-2.0711400000000001E-2</v>
      </c>
      <c r="EP32">
        <v>0.26063700000000001</v>
      </c>
      <c r="EQ32">
        <v>20.309999999999999</v>
      </c>
      <c r="ER32">
        <v>5.24125</v>
      </c>
      <c r="ES32">
        <v>11.8302</v>
      </c>
      <c r="ET32">
        <v>4.9817999999999998</v>
      </c>
      <c r="EU32">
        <v>3.2999000000000001</v>
      </c>
      <c r="EV32">
        <v>235.4</v>
      </c>
      <c r="EW32">
        <v>9999</v>
      </c>
      <c r="EX32">
        <v>7039.6</v>
      </c>
      <c r="EY32">
        <v>101.3</v>
      </c>
      <c r="EZ32">
        <v>1.8737200000000001</v>
      </c>
      <c r="FA32">
        <v>1.8794299999999999</v>
      </c>
      <c r="FB32">
        <v>1.8797299999999999</v>
      </c>
      <c r="FC32">
        <v>1.8804700000000001</v>
      </c>
      <c r="FD32">
        <v>1.8779300000000001</v>
      </c>
      <c r="FE32">
        <v>1.8767</v>
      </c>
      <c r="FF32">
        <v>1.87737</v>
      </c>
      <c r="FG32">
        <v>1.8751599999999999</v>
      </c>
      <c r="FH32">
        <v>0</v>
      </c>
      <c r="FI32">
        <v>0</v>
      </c>
      <c r="FJ32">
        <v>0</v>
      </c>
      <c r="FK32">
        <v>0</v>
      </c>
      <c r="FL32" t="s">
        <v>356</v>
      </c>
      <c r="FM32" t="s">
        <v>357</v>
      </c>
      <c r="FN32" t="s">
        <v>358</v>
      </c>
      <c r="FO32" t="s">
        <v>358</v>
      </c>
      <c r="FP32" t="s">
        <v>358</v>
      </c>
      <c r="FQ32" t="s">
        <v>358</v>
      </c>
      <c r="FR32">
        <v>0</v>
      </c>
      <c r="FS32">
        <v>100</v>
      </c>
      <c r="FT32">
        <v>100</v>
      </c>
      <c r="FU32">
        <v>-8.1280000000000001</v>
      </c>
      <c r="FV32">
        <v>-0.22869999999999999</v>
      </c>
      <c r="FW32">
        <v>-8.1288311731461604</v>
      </c>
      <c r="FX32">
        <v>1.4527828764109799E-4</v>
      </c>
      <c r="FY32">
        <v>-4.3579519040863002E-7</v>
      </c>
      <c r="FZ32">
        <v>2.0799061152897499E-10</v>
      </c>
      <c r="GA32">
        <v>-0.228745454545457</v>
      </c>
      <c r="GB32">
        <v>0</v>
      </c>
      <c r="GC32">
        <v>0</v>
      </c>
      <c r="GD32">
        <v>0</v>
      </c>
      <c r="GE32">
        <v>4</v>
      </c>
      <c r="GF32">
        <v>2147</v>
      </c>
      <c r="GG32">
        <v>-1</v>
      </c>
      <c r="GH32">
        <v>-1</v>
      </c>
      <c r="GI32">
        <v>16.3</v>
      </c>
      <c r="GJ32">
        <v>16.3</v>
      </c>
      <c r="GK32">
        <v>1.0644499999999999</v>
      </c>
      <c r="GL32">
        <v>2.5927699999999998</v>
      </c>
      <c r="GM32">
        <v>1.54541</v>
      </c>
      <c r="GN32">
        <v>2.2741699999999998</v>
      </c>
      <c r="GO32">
        <v>1.5979000000000001</v>
      </c>
      <c r="GP32">
        <v>2.3840300000000001</v>
      </c>
      <c r="GQ32">
        <v>38.037700000000001</v>
      </c>
      <c r="GR32">
        <v>14.3772</v>
      </c>
      <c r="GS32">
        <v>18</v>
      </c>
      <c r="GT32">
        <v>397.11500000000001</v>
      </c>
      <c r="GU32">
        <v>590.31500000000005</v>
      </c>
      <c r="GV32">
        <v>25.0486</v>
      </c>
      <c r="GW32">
        <v>26.6462</v>
      </c>
      <c r="GX32">
        <v>29.9999</v>
      </c>
      <c r="GY32">
        <v>26.776599999999998</v>
      </c>
      <c r="GZ32">
        <v>26.775300000000001</v>
      </c>
      <c r="HA32">
        <v>21.370899999999999</v>
      </c>
      <c r="HB32">
        <v>-30</v>
      </c>
      <c r="HC32">
        <v>-30</v>
      </c>
      <c r="HD32">
        <v>25.06</v>
      </c>
      <c r="HE32">
        <v>401.976</v>
      </c>
      <c r="HF32">
        <v>0</v>
      </c>
      <c r="HG32">
        <v>99.969899999999996</v>
      </c>
      <c r="HH32">
        <v>97.287300000000002</v>
      </c>
    </row>
    <row r="33" spans="1:216" x14ac:dyDescent="0.2">
      <c r="A33">
        <v>15</v>
      </c>
      <c r="B33">
        <v>1690234450.0999999</v>
      </c>
      <c r="C33">
        <v>854</v>
      </c>
      <c r="D33" t="s">
        <v>385</v>
      </c>
      <c r="E33" t="s">
        <v>386</v>
      </c>
      <c r="F33" t="s">
        <v>348</v>
      </c>
      <c r="G33" t="s">
        <v>349</v>
      </c>
      <c r="H33" t="s">
        <v>350</v>
      </c>
      <c r="I33" t="s">
        <v>351</v>
      </c>
      <c r="J33" t="s">
        <v>352</v>
      </c>
      <c r="K33" t="s">
        <v>353</v>
      </c>
      <c r="L33">
        <v>1690234450.0999999</v>
      </c>
      <c r="M33">
        <f t="shared" si="0"/>
        <v>1.0139276418713056E-3</v>
      </c>
      <c r="N33">
        <f t="shared" si="1"/>
        <v>1.0139276418713057</v>
      </c>
      <c r="O33">
        <f t="shared" si="2"/>
        <v>1.608327225588805</v>
      </c>
      <c r="P33">
        <f t="shared" si="3"/>
        <v>400.05099999999999</v>
      </c>
      <c r="Q33">
        <f t="shared" si="4"/>
        <v>364.19085780908739</v>
      </c>
      <c r="R33">
        <f t="shared" si="5"/>
        <v>36.365601840522565</v>
      </c>
      <c r="S33">
        <f t="shared" si="6"/>
        <v>39.946349750298104</v>
      </c>
      <c r="T33">
        <f t="shared" si="7"/>
        <v>9.0020494782290211E-2</v>
      </c>
      <c r="U33">
        <f t="shared" si="8"/>
        <v>3.9129613266071566</v>
      </c>
      <c r="V33">
        <f t="shared" si="9"/>
        <v>8.8885601651691945E-2</v>
      </c>
      <c r="W33">
        <f t="shared" si="10"/>
        <v>5.5654274523440558E-2</v>
      </c>
      <c r="X33">
        <f t="shared" si="11"/>
        <v>9.9114505354780569</v>
      </c>
      <c r="Y33">
        <f t="shared" si="12"/>
        <v>25.838364721796783</v>
      </c>
      <c r="Z33">
        <f t="shared" si="13"/>
        <v>25.838364721796783</v>
      </c>
      <c r="AA33">
        <f t="shared" si="14"/>
        <v>3.342119854029129</v>
      </c>
      <c r="AB33">
        <f t="shared" si="15"/>
        <v>66.253990827828432</v>
      </c>
      <c r="AC33">
        <f t="shared" si="16"/>
        <v>2.2348930782355803</v>
      </c>
      <c r="AD33">
        <f t="shared" si="17"/>
        <v>3.3732203152007951</v>
      </c>
      <c r="AE33">
        <f t="shared" si="18"/>
        <v>1.1072267757935488</v>
      </c>
      <c r="AF33">
        <f t="shared" si="19"/>
        <v>-44.714209006524577</v>
      </c>
      <c r="AG33">
        <f t="shared" si="20"/>
        <v>33.000893444168327</v>
      </c>
      <c r="AH33">
        <f t="shared" si="21"/>
        <v>1.8004514055503762</v>
      </c>
      <c r="AI33">
        <f t="shared" si="22"/>
        <v>-1.4136213278135301E-3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52854.191050740279</v>
      </c>
      <c r="AO33">
        <f t="shared" si="26"/>
        <v>59.928800000000003</v>
      </c>
      <c r="AP33">
        <f t="shared" si="27"/>
        <v>50.519888401802106</v>
      </c>
      <c r="AQ33">
        <f t="shared" si="28"/>
        <v>0.84299849824795592</v>
      </c>
      <c r="AR33">
        <f t="shared" si="29"/>
        <v>0.16538710161855497</v>
      </c>
      <c r="AS33">
        <v>1690234450.0999999</v>
      </c>
      <c r="AT33">
        <v>400.05099999999999</v>
      </c>
      <c r="AU33">
        <v>401.42</v>
      </c>
      <c r="AV33">
        <v>22.381799999999998</v>
      </c>
      <c r="AW33">
        <v>21.707999999999998</v>
      </c>
      <c r="AX33">
        <v>408.17899999999997</v>
      </c>
      <c r="AY33">
        <v>22.610600000000002</v>
      </c>
      <c r="AZ33">
        <v>400.142</v>
      </c>
      <c r="BA33">
        <v>99.753200000000007</v>
      </c>
      <c r="BB33">
        <v>9.9943100000000007E-2</v>
      </c>
      <c r="BC33">
        <v>25.994800000000001</v>
      </c>
      <c r="BD33">
        <v>25.500800000000002</v>
      </c>
      <c r="BE33">
        <v>999.9</v>
      </c>
      <c r="BF33">
        <v>0</v>
      </c>
      <c r="BG33">
        <v>0</v>
      </c>
      <c r="BH33">
        <v>9986.25</v>
      </c>
      <c r="BI33">
        <v>0</v>
      </c>
      <c r="BJ33">
        <v>0.84660299999999999</v>
      </c>
      <c r="BK33">
        <v>-1.3695999999999999</v>
      </c>
      <c r="BL33">
        <v>409.21</v>
      </c>
      <c r="BM33">
        <v>410.32799999999997</v>
      </c>
      <c r="BN33">
        <v>0.67384699999999997</v>
      </c>
      <c r="BO33">
        <v>401.42</v>
      </c>
      <c r="BP33">
        <v>21.707999999999998</v>
      </c>
      <c r="BQ33">
        <v>2.2326600000000001</v>
      </c>
      <c r="BR33">
        <v>2.1654399999999998</v>
      </c>
      <c r="BS33">
        <v>19.198599999999999</v>
      </c>
      <c r="BT33">
        <v>18.7089</v>
      </c>
      <c r="BU33">
        <v>59.928800000000003</v>
      </c>
      <c r="BV33">
        <v>0.90005199999999996</v>
      </c>
      <c r="BW33">
        <v>9.9947599999999998E-2</v>
      </c>
      <c r="BX33">
        <v>0</v>
      </c>
      <c r="BY33">
        <v>2.5158</v>
      </c>
      <c r="BZ33">
        <v>0</v>
      </c>
      <c r="CA33">
        <v>430.30200000000002</v>
      </c>
      <c r="CB33">
        <v>572.64599999999996</v>
      </c>
      <c r="CC33">
        <v>37.936999999999998</v>
      </c>
      <c r="CD33">
        <v>43.5</v>
      </c>
      <c r="CE33">
        <v>40.875</v>
      </c>
      <c r="CF33">
        <v>41.311999999999998</v>
      </c>
      <c r="CG33">
        <v>38.686999999999998</v>
      </c>
      <c r="CH33">
        <v>53.94</v>
      </c>
      <c r="CI33">
        <v>5.99</v>
      </c>
      <c r="CJ33">
        <v>0</v>
      </c>
      <c r="CK33">
        <v>1690234457.4000001</v>
      </c>
      <c r="CL33">
        <v>0</v>
      </c>
      <c r="CM33">
        <v>1690233413</v>
      </c>
      <c r="CN33" t="s">
        <v>354</v>
      </c>
      <c r="CO33">
        <v>1690233413</v>
      </c>
      <c r="CP33">
        <v>1690233409</v>
      </c>
      <c r="CQ33">
        <v>38</v>
      </c>
      <c r="CR33">
        <v>-6.2E-2</v>
      </c>
      <c r="CS33">
        <v>2E-3</v>
      </c>
      <c r="CT33">
        <v>-8.1289999999999996</v>
      </c>
      <c r="CU33">
        <v>-0.22900000000000001</v>
      </c>
      <c r="CV33">
        <v>407</v>
      </c>
      <c r="CW33">
        <v>23</v>
      </c>
      <c r="CX33">
        <v>0.22</v>
      </c>
      <c r="CY33">
        <v>0.24</v>
      </c>
      <c r="CZ33">
        <v>1.4443976833291501</v>
      </c>
      <c r="DA33">
        <v>-0.37016719224518702</v>
      </c>
      <c r="DB33">
        <v>5.3355068808943397E-2</v>
      </c>
      <c r="DC33">
        <v>1</v>
      </c>
      <c r="DD33">
        <v>401.510619047619</v>
      </c>
      <c r="DE33">
        <v>-0.246467532467607</v>
      </c>
      <c r="DF33">
        <v>3.4684257703260002E-2</v>
      </c>
      <c r="DG33">
        <v>-1</v>
      </c>
      <c r="DH33">
        <v>59.987025000000003</v>
      </c>
      <c r="DI33">
        <v>-0.18880766145432501</v>
      </c>
      <c r="DJ33">
        <v>0.118261975609237</v>
      </c>
      <c r="DK33">
        <v>1</v>
      </c>
      <c r="DL33">
        <v>2</v>
      </c>
      <c r="DM33">
        <v>2</v>
      </c>
      <c r="DN33" t="s">
        <v>355</v>
      </c>
      <c r="DO33">
        <v>2.6507999999999998</v>
      </c>
      <c r="DP33">
        <v>2.82959</v>
      </c>
      <c r="DQ33">
        <v>9.4569700000000007E-2</v>
      </c>
      <c r="DR33">
        <v>9.3695000000000001E-2</v>
      </c>
      <c r="DS33">
        <v>0.114138</v>
      </c>
      <c r="DT33">
        <v>0.110953</v>
      </c>
      <c r="DU33">
        <v>28583.7</v>
      </c>
      <c r="DV33">
        <v>29483.200000000001</v>
      </c>
      <c r="DW33">
        <v>29340.799999999999</v>
      </c>
      <c r="DX33">
        <v>30341.8</v>
      </c>
      <c r="DY33">
        <v>34089.4</v>
      </c>
      <c r="DZ33">
        <v>35193.9</v>
      </c>
      <c r="EA33">
        <v>40321.1</v>
      </c>
      <c r="EB33">
        <v>41897</v>
      </c>
      <c r="EC33">
        <v>1.8207</v>
      </c>
      <c r="ED33">
        <v>2.1728999999999998</v>
      </c>
      <c r="EE33">
        <v>9.0301000000000006E-2</v>
      </c>
      <c r="EF33">
        <v>0</v>
      </c>
      <c r="EG33">
        <v>24.018599999999999</v>
      </c>
      <c r="EH33">
        <v>999.9</v>
      </c>
      <c r="EI33">
        <v>37.834000000000003</v>
      </c>
      <c r="EJ33">
        <v>36.316000000000003</v>
      </c>
      <c r="EK33">
        <v>23.0379</v>
      </c>
      <c r="EL33">
        <v>61.006399999999999</v>
      </c>
      <c r="EM33">
        <v>17.836500000000001</v>
      </c>
      <c r="EN33">
        <v>1</v>
      </c>
      <c r="EO33">
        <v>-2.0754600000000002E-2</v>
      </c>
      <c r="EP33">
        <v>0.39887800000000001</v>
      </c>
      <c r="EQ33">
        <v>20.309899999999999</v>
      </c>
      <c r="ER33">
        <v>5.2404999999999999</v>
      </c>
      <c r="ES33">
        <v>11.8301</v>
      </c>
      <c r="ET33">
        <v>4.9815500000000004</v>
      </c>
      <c r="EU33">
        <v>3.2999800000000001</v>
      </c>
      <c r="EV33">
        <v>235.4</v>
      </c>
      <c r="EW33">
        <v>9999</v>
      </c>
      <c r="EX33">
        <v>7040.8</v>
      </c>
      <c r="EY33">
        <v>101.3</v>
      </c>
      <c r="EZ33">
        <v>1.8736600000000001</v>
      </c>
      <c r="FA33">
        <v>1.8794299999999999</v>
      </c>
      <c r="FB33">
        <v>1.8797299999999999</v>
      </c>
      <c r="FC33">
        <v>1.8804700000000001</v>
      </c>
      <c r="FD33">
        <v>1.8779600000000001</v>
      </c>
      <c r="FE33">
        <v>1.8766799999999999</v>
      </c>
      <c r="FF33">
        <v>1.8773500000000001</v>
      </c>
      <c r="FG33">
        <v>1.8751599999999999</v>
      </c>
      <c r="FH33">
        <v>0</v>
      </c>
      <c r="FI33">
        <v>0</v>
      </c>
      <c r="FJ33">
        <v>0</v>
      </c>
      <c r="FK33">
        <v>0</v>
      </c>
      <c r="FL33" t="s">
        <v>356</v>
      </c>
      <c r="FM33" t="s">
        <v>357</v>
      </c>
      <c r="FN33" t="s">
        <v>358</v>
      </c>
      <c r="FO33" t="s">
        <v>358</v>
      </c>
      <c r="FP33" t="s">
        <v>358</v>
      </c>
      <c r="FQ33" t="s">
        <v>358</v>
      </c>
      <c r="FR33">
        <v>0</v>
      </c>
      <c r="FS33">
        <v>100</v>
      </c>
      <c r="FT33">
        <v>100</v>
      </c>
      <c r="FU33">
        <v>-8.1280000000000001</v>
      </c>
      <c r="FV33">
        <v>-0.2288</v>
      </c>
      <c r="FW33">
        <v>-8.1288311731461604</v>
      </c>
      <c r="FX33">
        <v>1.4527828764109799E-4</v>
      </c>
      <c r="FY33">
        <v>-4.3579519040863002E-7</v>
      </c>
      <c r="FZ33">
        <v>2.0799061152897499E-10</v>
      </c>
      <c r="GA33">
        <v>-0.228745454545457</v>
      </c>
      <c r="GB33">
        <v>0</v>
      </c>
      <c r="GC33">
        <v>0</v>
      </c>
      <c r="GD33">
        <v>0</v>
      </c>
      <c r="GE33">
        <v>4</v>
      </c>
      <c r="GF33">
        <v>2147</v>
      </c>
      <c r="GG33">
        <v>-1</v>
      </c>
      <c r="GH33">
        <v>-1</v>
      </c>
      <c r="GI33">
        <v>17.3</v>
      </c>
      <c r="GJ33">
        <v>17.399999999999999</v>
      </c>
      <c r="GK33">
        <v>1.0632299999999999</v>
      </c>
      <c r="GL33">
        <v>2.5854499999999998</v>
      </c>
      <c r="GM33">
        <v>1.54541</v>
      </c>
      <c r="GN33">
        <v>2.2741699999999998</v>
      </c>
      <c r="GO33">
        <v>1.5979000000000001</v>
      </c>
      <c r="GP33">
        <v>2.4584999999999999</v>
      </c>
      <c r="GQ33">
        <v>38.061999999999998</v>
      </c>
      <c r="GR33">
        <v>14.3772</v>
      </c>
      <c r="GS33">
        <v>18</v>
      </c>
      <c r="GT33">
        <v>396.97800000000001</v>
      </c>
      <c r="GU33">
        <v>590.34199999999998</v>
      </c>
      <c r="GV33">
        <v>24.948</v>
      </c>
      <c r="GW33">
        <v>26.635000000000002</v>
      </c>
      <c r="GX33">
        <v>30</v>
      </c>
      <c r="GY33">
        <v>26.7636</v>
      </c>
      <c r="GZ33">
        <v>26.761600000000001</v>
      </c>
      <c r="HA33">
        <v>21.345099999999999</v>
      </c>
      <c r="HB33">
        <v>-30</v>
      </c>
      <c r="HC33">
        <v>-30</v>
      </c>
      <c r="HD33">
        <v>24.957799999999999</v>
      </c>
      <c r="HE33">
        <v>401.51499999999999</v>
      </c>
      <c r="HF33">
        <v>0</v>
      </c>
      <c r="HG33">
        <v>99.967699999999994</v>
      </c>
      <c r="HH33">
        <v>97.289900000000003</v>
      </c>
    </row>
    <row r="34" spans="1:216" x14ac:dyDescent="0.2">
      <c r="A34">
        <v>16</v>
      </c>
      <c r="B34">
        <v>1690234511.0999999</v>
      </c>
      <c r="C34">
        <v>915</v>
      </c>
      <c r="D34" t="s">
        <v>387</v>
      </c>
      <c r="E34" t="s">
        <v>388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353</v>
      </c>
      <c r="L34">
        <v>1690234511.0999999</v>
      </c>
      <c r="M34">
        <f t="shared" si="0"/>
        <v>1.0227761131314324E-3</v>
      </c>
      <c r="N34">
        <f t="shared" si="1"/>
        <v>1.0227761131314324</v>
      </c>
      <c r="O34">
        <f t="shared" si="2"/>
        <v>1.1284270612959049</v>
      </c>
      <c r="P34">
        <f t="shared" si="3"/>
        <v>400.03699999999998</v>
      </c>
      <c r="Q34">
        <f t="shared" si="4"/>
        <v>372.9034903121464</v>
      </c>
      <c r="R34">
        <f t="shared" si="5"/>
        <v>37.235083242336422</v>
      </c>
      <c r="S34">
        <f t="shared" si="6"/>
        <v>39.944412916451995</v>
      </c>
      <c r="T34">
        <f t="shared" si="7"/>
        <v>9.0840094074892838E-2</v>
      </c>
      <c r="U34">
        <f t="shared" si="8"/>
        <v>3.914119968280624</v>
      </c>
      <c r="V34">
        <f t="shared" si="9"/>
        <v>8.9684921812604623E-2</v>
      </c>
      <c r="W34">
        <f t="shared" si="10"/>
        <v>5.6155639797666093E-2</v>
      </c>
      <c r="X34">
        <f t="shared" si="11"/>
        <v>8.3034711059999982</v>
      </c>
      <c r="Y34">
        <f t="shared" si="12"/>
        <v>25.810127779611847</v>
      </c>
      <c r="Z34">
        <f t="shared" si="13"/>
        <v>25.810127779611847</v>
      </c>
      <c r="AA34">
        <f t="shared" si="14"/>
        <v>3.3365329119122866</v>
      </c>
      <c r="AB34">
        <f t="shared" si="15"/>
        <v>66.171153617818462</v>
      </c>
      <c r="AC34">
        <f t="shared" si="16"/>
        <v>2.2295508121655998</v>
      </c>
      <c r="AD34">
        <f t="shared" si="17"/>
        <v>3.3693697181746431</v>
      </c>
      <c r="AE34">
        <f t="shared" si="18"/>
        <v>1.1069820997466868</v>
      </c>
      <c r="AF34">
        <f t="shared" si="19"/>
        <v>-45.104426589096171</v>
      </c>
      <c r="AG34">
        <f t="shared" si="20"/>
        <v>34.896521110607736</v>
      </c>
      <c r="AH34">
        <f t="shared" si="21"/>
        <v>1.9028548563334278</v>
      </c>
      <c r="AI34">
        <f t="shared" si="22"/>
        <v>-1.5795161550045123E-3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52878.999245475105</v>
      </c>
      <c r="AO34">
        <f t="shared" si="26"/>
        <v>50.205399999999997</v>
      </c>
      <c r="AP34">
        <f t="shared" si="27"/>
        <v>42.323152199999988</v>
      </c>
      <c r="AQ34">
        <f t="shared" si="28"/>
        <v>0.84299999999999986</v>
      </c>
      <c r="AR34">
        <f t="shared" si="29"/>
        <v>0.16538999999999998</v>
      </c>
      <c r="AS34">
        <v>1690234511.0999999</v>
      </c>
      <c r="AT34">
        <v>400.03699999999998</v>
      </c>
      <c r="AU34">
        <v>401.08199999999999</v>
      </c>
      <c r="AV34">
        <v>22.328600000000002</v>
      </c>
      <c r="AW34">
        <v>21.649000000000001</v>
      </c>
      <c r="AX34">
        <v>408.16500000000002</v>
      </c>
      <c r="AY34">
        <v>22.557300000000001</v>
      </c>
      <c r="AZ34">
        <v>400.21100000000001</v>
      </c>
      <c r="BA34">
        <v>99.7517</v>
      </c>
      <c r="BB34">
        <v>0.100096</v>
      </c>
      <c r="BC34">
        <v>25.9755</v>
      </c>
      <c r="BD34">
        <v>25.504300000000001</v>
      </c>
      <c r="BE34">
        <v>999.9</v>
      </c>
      <c r="BF34">
        <v>0</v>
      </c>
      <c r="BG34">
        <v>0</v>
      </c>
      <c r="BH34">
        <v>9990.6200000000008</v>
      </c>
      <c r="BI34">
        <v>0</v>
      </c>
      <c r="BJ34">
        <v>0.74871399999999999</v>
      </c>
      <c r="BK34">
        <v>-1.0450999999999999</v>
      </c>
      <c r="BL34">
        <v>409.173</v>
      </c>
      <c r="BM34">
        <v>409.95699999999999</v>
      </c>
      <c r="BN34">
        <v>0.67959800000000004</v>
      </c>
      <c r="BO34">
        <v>401.08199999999999</v>
      </c>
      <c r="BP34">
        <v>21.649000000000001</v>
      </c>
      <c r="BQ34">
        <v>2.2273100000000001</v>
      </c>
      <c r="BR34">
        <v>2.1595200000000001</v>
      </c>
      <c r="BS34">
        <v>19.1601</v>
      </c>
      <c r="BT34">
        <v>18.665099999999999</v>
      </c>
      <c r="BU34">
        <v>50.205399999999997</v>
      </c>
      <c r="BV34">
        <v>0.89993900000000004</v>
      </c>
      <c r="BW34">
        <v>0.100061</v>
      </c>
      <c r="BX34">
        <v>0</v>
      </c>
      <c r="BY34">
        <v>2.5417999999999998</v>
      </c>
      <c r="BZ34">
        <v>0</v>
      </c>
      <c r="CA34">
        <v>374.49700000000001</v>
      </c>
      <c r="CB34">
        <v>479.72399999999999</v>
      </c>
      <c r="CC34">
        <v>37.561999999999998</v>
      </c>
      <c r="CD34">
        <v>43.25</v>
      </c>
      <c r="CE34">
        <v>40.625</v>
      </c>
      <c r="CF34">
        <v>41</v>
      </c>
      <c r="CG34">
        <v>38.311999999999998</v>
      </c>
      <c r="CH34">
        <v>45.18</v>
      </c>
      <c r="CI34">
        <v>5.0199999999999996</v>
      </c>
      <c r="CJ34">
        <v>0</v>
      </c>
      <c r="CK34">
        <v>1690234518.5999999</v>
      </c>
      <c r="CL34">
        <v>0</v>
      </c>
      <c r="CM34">
        <v>1690233413</v>
      </c>
      <c r="CN34" t="s">
        <v>354</v>
      </c>
      <c r="CO34">
        <v>1690233413</v>
      </c>
      <c r="CP34">
        <v>1690233409</v>
      </c>
      <c r="CQ34">
        <v>38</v>
      </c>
      <c r="CR34">
        <v>-6.2E-2</v>
      </c>
      <c r="CS34">
        <v>2E-3</v>
      </c>
      <c r="CT34">
        <v>-8.1289999999999996</v>
      </c>
      <c r="CU34">
        <v>-0.22900000000000001</v>
      </c>
      <c r="CV34">
        <v>407</v>
      </c>
      <c r="CW34">
        <v>23</v>
      </c>
      <c r="CX34">
        <v>0.22</v>
      </c>
      <c r="CY34">
        <v>0.24</v>
      </c>
      <c r="CZ34">
        <v>1.0603892573262801</v>
      </c>
      <c r="DA34">
        <v>-0.86429200978893495</v>
      </c>
      <c r="DB34">
        <v>0.102097869625313</v>
      </c>
      <c r="DC34">
        <v>1</v>
      </c>
      <c r="DD34">
        <v>401.18914999999998</v>
      </c>
      <c r="DE34">
        <v>-0.603293233082841</v>
      </c>
      <c r="DF34">
        <v>6.9744730983778702E-2</v>
      </c>
      <c r="DG34">
        <v>-1</v>
      </c>
      <c r="DH34">
        <v>49.989665000000002</v>
      </c>
      <c r="DI34">
        <v>-0.46695213618708697</v>
      </c>
      <c r="DJ34">
        <v>0.161788847807875</v>
      </c>
      <c r="DK34">
        <v>1</v>
      </c>
      <c r="DL34">
        <v>2</v>
      </c>
      <c r="DM34">
        <v>2</v>
      </c>
      <c r="DN34" t="s">
        <v>355</v>
      </c>
      <c r="DO34">
        <v>2.65103</v>
      </c>
      <c r="DP34">
        <v>2.82979</v>
      </c>
      <c r="DQ34">
        <v>9.4568700000000006E-2</v>
      </c>
      <c r="DR34">
        <v>9.36366E-2</v>
      </c>
      <c r="DS34">
        <v>0.11394700000000001</v>
      </c>
      <c r="DT34">
        <v>0.11074199999999999</v>
      </c>
      <c r="DU34">
        <v>28584.799999999999</v>
      </c>
      <c r="DV34">
        <v>29485.4</v>
      </c>
      <c r="DW34">
        <v>29341.8</v>
      </c>
      <c r="DX34">
        <v>30342.1</v>
      </c>
      <c r="DY34">
        <v>34098</v>
      </c>
      <c r="DZ34">
        <v>35203.199999999997</v>
      </c>
      <c r="EA34">
        <v>40322.6</v>
      </c>
      <c r="EB34">
        <v>41898</v>
      </c>
      <c r="EC34">
        <v>1.8209500000000001</v>
      </c>
      <c r="ED34">
        <v>2.17313</v>
      </c>
      <c r="EE34">
        <v>9.0591599999999994E-2</v>
      </c>
      <c r="EF34">
        <v>0</v>
      </c>
      <c r="EG34">
        <v>24.017399999999999</v>
      </c>
      <c r="EH34">
        <v>999.9</v>
      </c>
      <c r="EI34">
        <v>37.737000000000002</v>
      </c>
      <c r="EJ34">
        <v>36.326000000000001</v>
      </c>
      <c r="EK34">
        <v>22.985700000000001</v>
      </c>
      <c r="EL34">
        <v>61.266399999999997</v>
      </c>
      <c r="EM34">
        <v>17.515999999999998</v>
      </c>
      <c r="EN34">
        <v>1</v>
      </c>
      <c r="EO34">
        <v>-2.3155499999999999E-2</v>
      </c>
      <c r="EP34">
        <v>9.3673800000000002E-2</v>
      </c>
      <c r="EQ34">
        <v>20.310700000000001</v>
      </c>
      <c r="ER34">
        <v>5.2404999999999999</v>
      </c>
      <c r="ES34">
        <v>11.8302</v>
      </c>
      <c r="ET34">
        <v>4.9816500000000001</v>
      </c>
      <c r="EU34">
        <v>3.2997800000000002</v>
      </c>
      <c r="EV34">
        <v>235.4</v>
      </c>
      <c r="EW34">
        <v>9999</v>
      </c>
      <c r="EX34">
        <v>7042.2</v>
      </c>
      <c r="EY34">
        <v>101.3</v>
      </c>
      <c r="EZ34">
        <v>1.87371</v>
      </c>
      <c r="FA34">
        <v>1.8794299999999999</v>
      </c>
      <c r="FB34">
        <v>1.8797299999999999</v>
      </c>
      <c r="FC34">
        <v>1.8804700000000001</v>
      </c>
      <c r="FD34">
        <v>1.87798</v>
      </c>
      <c r="FE34">
        <v>1.87669</v>
      </c>
      <c r="FF34">
        <v>1.8773899999999999</v>
      </c>
      <c r="FG34">
        <v>1.8751500000000001</v>
      </c>
      <c r="FH34">
        <v>0</v>
      </c>
      <c r="FI34">
        <v>0</v>
      </c>
      <c r="FJ34">
        <v>0</v>
      </c>
      <c r="FK34">
        <v>0</v>
      </c>
      <c r="FL34" t="s">
        <v>356</v>
      </c>
      <c r="FM34" t="s">
        <v>357</v>
      </c>
      <c r="FN34" t="s">
        <v>358</v>
      </c>
      <c r="FO34" t="s">
        <v>358</v>
      </c>
      <c r="FP34" t="s">
        <v>358</v>
      </c>
      <c r="FQ34" t="s">
        <v>358</v>
      </c>
      <c r="FR34">
        <v>0</v>
      </c>
      <c r="FS34">
        <v>100</v>
      </c>
      <c r="FT34">
        <v>100</v>
      </c>
      <c r="FU34">
        <v>-8.1280000000000001</v>
      </c>
      <c r="FV34">
        <v>-0.22869999999999999</v>
      </c>
      <c r="FW34">
        <v>-8.1288311731461604</v>
      </c>
      <c r="FX34">
        <v>1.4527828764109799E-4</v>
      </c>
      <c r="FY34">
        <v>-4.3579519040863002E-7</v>
      </c>
      <c r="FZ34">
        <v>2.0799061152897499E-10</v>
      </c>
      <c r="GA34">
        <v>-0.228745454545457</v>
      </c>
      <c r="GB34">
        <v>0</v>
      </c>
      <c r="GC34">
        <v>0</v>
      </c>
      <c r="GD34">
        <v>0</v>
      </c>
      <c r="GE34">
        <v>4</v>
      </c>
      <c r="GF34">
        <v>2147</v>
      </c>
      <c r="GG34">
        <v>-1</v>
      </c>
      <c r="GH34">
        <v>-1</v>
      </c>
      <c r="GI34">
        <v>18.3</v>
      </c>
      <c r="GJ34">
        <v>18.399999999999999</v>
      </c>
      <c r="GK34">
        <v>1.0632299999999999</v>
      </c>
      <c r="GL34">
        <v>2.5817899999999998</v>
      </c>
      <c r="GM34">
        <v>1.54541</v>
      </c>
      <c r="GN34">
        <v>2.2741699999999998</v>
      </c>
      <c r="GO34">
        <v>1.5979000000000001</v>
      </c>
      <c r="GP34">
        <v>2.4511699999999998</v>
      </c>
      <c r="GQ34">
        <v>38.061999999999998</v>
      </c>
      <c r="GR34">
        <v>14.3772</v>
      </c>
      <c r="GS34">
        <v>18</v>
      </c>
      <c r="GT34">
        <v>397.01100000000002</v>
      </c>
      <c r="GU34">
        <v>590.34299999999996</v>
      </c>
      <c r="GV34">
        <v>25.166</v>
      </c>
      <c r="GW34">
        <v>26.619199999999999</v>
      </c>
      <c r="GX34">
        <v>29.9999</v>
      </c>
      <c r="GY34">
        <v>26.749300000000002</v>
      </c>
      <c r="GZ34">
        <v>26.7456</v>
      </c>
      <c r="HA34">
        <v>21.334199999999999</v>
      </c>
      <c r="HB34">
        <v>-30</v>
      </c>
      <c r="HC34">
        <v>-30</v>
      </c>
      <c r="HD34">
        <v>25.176200000000001</v>
      </c>
      <c r="HE34">
        <v>401.04899999999998</v>
      </c>
      <c r="HF34">
        <v>0</v>
      </c>
      <c r="HG34">
        <v>99.971199999999996</v>
      </c>
      <c r="HH34">
        <v>97.291600000000003</v>
      </c>
    </row>
    <row r="35" spans="1:216" x14ac:dyDescent="0.2">
      <c r="A35">
        <v>17</v>
      </c>
      <c r="B35">
        <v>1690234572.0999999</v>
      </c>
      <c r="C35">
        <v>976</v>
      </c>
      <c r="D35" t="s">
        <v>389</v>
      </c>
      <c r="E35" t="s">
        <v>390</v>
      </c>
      <c r="F35" t="s">
        <v>348</v>
      </c>
      <c r="G35" t="s">
        <v>349</v>
      </c>
      <c r="H35" t="s">
        <v>350</v>
      </c>
      <c r="I35" t="s">
        <v>351</v>
      </c>
      <c r="J35" t="s">
        <v>352</v>
      </c>
      <c r="K35" t="s">
        <v>353</v>
      </c>
      <c r="L35">
        <v>1690234572.0999999</v>
      </c>
      <c r="M35">
        <f t="shared" si="0"/>
        <v>1.0000695187543137E-3</v>
      </c>
      <c r="N35">
        <f t="shared" si="1"/>
        <v>1.0000695187543138</v>
      </c>
      <c r="O35">
        <f t="shared" si="2"/>
        <v>0.107405846824395</v>
      </c>
      <c r="P35">
        <f t="shared" si="3"/>
        <v>400.10700000000003</v>
      </c>
      <c r="Q35">
        <f t="shared" si="4"/>
        <v>390.81632845001201</v>
      </c>
      <c r="R35">
        <f t="shared" si="5"/>
        <v>39.024712166354298</v>
      </c>
      <c r="S35">
        <f t="shared" si="6"/>
        <v>39.952426175920799</v>
      </c>
      <c r="T35">
        <f t="shared" si="7"/>
        <v>8.7525899577780578E-2</v>
      </c>
      <c r="U35">
        <f t="shared" si="8"/>
        <v>3.9184730022186729</v>
      </c>
      <c r="V35">
        <f t="shared" si="9"/>
        <v>8.6454119217381262E-2</v>
      </c>
      <c r="W35">
        <f t="shared" si="10"/>
        <v>5.4129026125385553E-2</v>
      </c>
      <c r="X35">
        <f t="shared" si="11"/>
        <v>4.9664795718974695</v>
      </c>
      <c r="Y35">
        <f t="shared" si="12"/>
        <v>25.829320131133613</v>
      </c>
      <c r="Z35">
        <f t="shared" si="13"/>
        <v>25.829320131133613</v>
      </c>
      <c r="AA35">
        <f t="shared" si="14"/>
        <v>3.3403294086441608</v>
      </c>
      <c r="AB35">
        <f t="shared" si="15"/>
        <v>65.695614210014554</v>
      </c>
      <c r="AC35">
        <f t="shared" si="16"/>
        <v>2.2173957501127197</v>
      </c>
      <c r="AD35">
        <f t="shared" si="17"/>
        <v>3.3752568977042956</v>
      </c>
      <c r="AE35">
        <f t="shared" si="18"/>
        <v>1.1229336585314411</v>
      </c>
      <c r="AF35">
        <f t="shared" si="19"/>
        <v>-44.103065777065233</v>
      </c>
      <c r="AG35">
        <f t="shared" si="20"/>
        <v>37.112849531617051</v>
      </c>
      <c r="AH35">
        <f t="shared" si="21"/>
        <v>2.021953807611963</v>
      </c>
      <c r="AI35">
        <f t="shared" si="22"/>
        <v>-1.7828659387504331E-3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52954.353739127328</v>
      </c>
      <c r="AO35">
        <f t="shared" si="26"/>
        <v>30.037299999999998</v>
      </c>
      <c r="AP35">
        <f t="shared" si="27"/>
        <v>25.320723964713714</v>
      </c>
      <c r="AQ35">
        <f t="shared" si="28"/>
        <v>0.84297603195739013</v>
      </c>
      <c r="AR35">
        <f t="shared" si="29"/>
        <v>0.16534374167776297</v>
      </c>
      <c r="AS35">
        <v>1690234572.0999999</v>
      </c>
      <c r="AT35">
        <v>400.10700000000003</v>
      </c>
      <c r="AU35">
        <v>400.452</v>
      </c>
      <c r="AV35">
        <v>22.206299999999999</v>
      </c>
      <c r="AW35">
        <v>21.541599999999999</v>
      </c>
      <c r="AX35">
        <v>408.23500000000001</v>
      </c>
      <c r="AY35">
        <v>22.435099999999998</v>
      </c>
      <c r="AZ35">
        <v>400.14800000000002</v>
      </c>
      <c r="BA35">
        <v>99.754499999999993</v>
      </c>
      <c r="BB35">
        <v>9.9854399999999996E-2</v>
      </c>
      <c r="BC35">
        <v>26.004999999999999</v>
      </c>
      <c r="BD35">
        <v>25.532499999999999</v>
      </c>
      <c r="BE35">
        <v>999.9</v>
      </c>
      <c r="BF35">
        <v>0</v>
      </c>
      <c r="BG35">
        <v>0</v>
      </c>
      <c r="BH35">
        <v>10006.200000000001</v>
      </c>
      <c r="BI35">
        <v>0</v>
      </c>
      <c r="BJ35">
        <v>0.79369000000000001</v>
      </c>
      <c r="BK35">
        <v>-0.34484900000000002</v>
      </c>
      <c r="BL35">
        <v>409.19400000000002</v>
      </c>
      <c r="BM35">
        <v>409.26799999999997</v>
      </c>
      <c r="BN35">
        <v>0.66475700000000004</v>
      </c>
      <c r="BO35">
        <v>400.452</v>
      </c>
      <c r="BP35">
        <v>21.541599999999999</v>
      </c>
      <c r="BQ35">
        <v>2.2151800000000001</v>
      </c>
      <c r="BR35">
        <v>2.1488700000000001</v>
      </c>
      <c r="BS35">
        <v>19.072500000000002</v>
      </c>
      <c r="BT35">
        <v>18.586099999999998</v>
      </c>
      <c r="BU35">
        <v>30.037299999999998</v>
      </c>
      <c r="BV35">
        <v>0.90086900000000003</v>
      </c>
      <c r="BW35">
        <v>9.9131200000000003E-2</v>
      </c>
      <c r="BX35">
        <v>0</v>
      </c>
      <c r="BY35">
        <v>2.6602000000000001</v>
      </c>
      <c r="BZ35">
        <v>0</v>
      </c>
      <c r="CA35">
        <v>293.69799999999998</v>
      </c>
      <c r="CB35">
        <v>287.07100000000003</v>
      </c>
      <c r="CC35">
        <v>37.186999999999998</v>
      </c>
      <c r="CD35">
        <v>42.936999999999998</v>
      </c>
      <c r="CE35">
        <v>40.186999999999998</v>
      </c>
      <c r="CF35">
        <v>40.75</v>
      </c>
      <c r="CG35">
        <v>38.061999999999998</v>
      </c>
      <c r="CH35">
        <v>27.06</v>
      </c>
      <c r="CI35">
        <v>2.98</v>
      </c>
      <c r="CJ35">
        <v>0</v>
      </c>
      <c r="CK35">
        <v>1690234579.2</v>
      </c>
      <c r="CL35">
        <v>0</v>
      </c>
      <c r="CM35">
        <v>1690233413</v>
      </c>
      <c r="CN35" t="s">
        <v>354</v>
      </c>
      <c r="CO35">
        <v>1690233413</v>
      </c>
      <c r="CP35">
        <v>1690233409</v>
      </c>
      <c r="CQ35">
        <v>38</v>
      </c>
      <c r="CR35">
        <v>-6.2E-2</v>
      </c>
      <c r="CS35">
        <v>2E-3</v>
      </c>
      <c r="CT35">
        <v>-8.1289999999999996</v>
      </c>
      <c r="CU35">
        <v>-0.22900000000000001</v>
      </c>
      <c r="CV35">
        <v>407</v>
      </c>
      <c r="CW35">
        <v>23</v>
      </c>
      <c r="CX35">
        <v>0.22</v>
      </c>
      <c r="CY35">
        <v>0.24</v>
      </c>
      <c r="CZ35">
        <v>0.21906089126026099</v>
      </c>
      <c r="DA35">
        <v>-0.27207286080811</v>
      </c>
      <c r="DB35">
        <v>5.3988813097987497E-2</v>
      </c>
      <c r="DC35">
        <v>1</v>
      </c>
      <c r="DD35">
        <v>400.55328571428601</v>
      </c>
      <c r="DE35">
        <v>-0.37776623376573798</v>
      </c>
      <c r="DF35">
        <v>4.8577030489280797E-2</v>
      </c>
      <c r="DG35">
        <v>-1</v>
      </c>
      <c r="DH35">
        <v>30.012142857142901</v>
      </c>
      <c r="DI35">
        <v>-7.4103677348269503E-3</v>
      </c>
      <c r="DJ35">
        <v>0.11000440065408899</v>
      </c>
      <c r="DK35">
        <v>1</v>
      </c>
      <c r="DL35">
        <v>2</v>
      </c>
      <c r="DM35">
        <v>2</v>
      </c>
      <c r="DN35" t="s">
        <v>355</v>
      </c>
      <c r="DO35">
        <v>2.6508600000000002</v>
      </c>
      <c r="DP35">
        <v>2.8296800000000002</v>
      </c>
      <c r="DQ35">
        <v>9.4587699999999997E-2</v>
      </c>
      <c r="DR35">
        <v>9.3531000000000003E-2</v>
      </c>
      <c r="DS35">
        <v>0.113514</v>
      </c>
      <c r="DT35">
        <v>0.110361</v>
      </c>
      <c r="DU35">
        <v>28583.5</v>
      </c>
      <c r="DV35">
        <v>29491.7</v>
      </c>
      <c r="DW35">
        <v>29341</v>
      </c>
      <c r="DX35">
        <v>30344.9</v>
      </c>
      <c r="DY35">
        <v>34113.5</v>
      </c>
      <c r="DZ35">
        <v>35221.800000000003</v>
      </c>
      <c r="EA35">
        <v>40320.9</v>
      </c>
      <c r="EB35">
        <v>41902.199999999997</v>
      </c>
      <c r="EC35">
        <v>1.8208200000000001</v>
      </c>
      <c r="ED35">
        <v>2.1735699999999998</v>
      </c>
      <c r="EE35">
        <v>9.1619800000000001E-2</v>
      </c>
      <c r="EF35">
        <v>0</v>
      </c>
      <c r="EG35">
        <v>24.028700000000001</v>
      </c>
      <c r="EH35">
        <v>999.9</v>
      </c>
      <c r="EI35">
        <v>37.656999999999996</v>
      </c>
      <c r="EJ35">
        <v>36.316000000000003</v>
      </c>
      <c r="EK35">
        <v>22.927600000000002</v>
      </c>
      <c r="EL35">
        <v>60.986400000000003</v>
      </c>
      <c r="EM35">
        <v>17.279599999999999</v>
      </c>
      <c r="EN35">
        <v>1</v>
      </c>
      <c r="EO35">
        <v>-2.3617900000000001E-2</v>
      </c>
      <c r="EP35">
        <v>0.31996200000000002</v>
      </c>
      <c r="EQ35">
        <v>20.310199999999998</v>
      </c>
      <c r="ER35">
        <v>5.2409499999999998</v>
      </c>
      <c r="ES35">
        <v>11.8302</v>
      </c>
      <c r="ET35">
        <v>4.9819000000000004</v>
      </c>
      <c r="EU35">
        <v>3.2999800000000001</v>
      </c>
      <c r="EV35">
        <v>235.4</v>
      </c>
      <c r="EW35">
        <v>9999</v>
      </c>
      <c r="EX35">
        <v>7043.7</v>
      </c>
      <c r="EY35">
        <v>101.4</v>
      </c>
      <c r="EZ35">
        <v>1.8736600000000001</v>
      </c>
      <c r="FA35">
        <v>1.8794299999999999</v>
      </c>
      <c r="FB35">
        <v>1.87974</v>
      </c>
      <c r="FC35">
        <v>1.8804799999999999</v>
      </c>
      <c r="FD35">
        <v>1.8779300000000001</v>
      </c>
      <c r="FE35">
        <v>1.87669</v>
      </c>
      <c r="FF35">
        <v>1.8773599999999999</v>
      </c>
      <c r="FG35">
        <v>1.8751599999999999</v>
      </c>
      <c r="FH35">
        <v>0</v>
      </c>
      <c r="FI35">
        <v>0</v>
      </c>
      <c r="FJ35">
        <v>0</v>
      </c>
      <c r="FK35">
        <v>0</v>
      </c>
      <c r="FL35" t="s">
        <v>356</v>
      </c>
      <c r="FM35" t="s">
        <v>357</v>
      </c>
      <c r="FN35" t="s">
        <v>358</v>
      </c>
      <c r="FO35" t="s">
        <v>358</v>
      </c>
      <c r="FP35" t="s">
        <v>358</v>
      </c>
      <c r="FQ35" t="s">
        <v>358</v>
      </c>
      <c r="FR35">
        <v>0</v>
      </c>
      <c r="FS35">
        <v>100</v>
      </c>
      <c r="FT35">
        <v>100</v>
      </c>
      <c r="FU35">
        <v>-8.1280000000000001</v>
      </c>
      <c r="FV35">
        <v>-0.2288</v>
      </c>
      <c r="FW35">
        <v>-8.1288311731461604</v>
      </c>
      <c r="FX35">
        <v>1.4527828764109799E-4</v>
      </c>
      <c r="FY35">
        <v>-4.3579519040863002E-7</v>
      </c>
      <c r="FZ35">
        <v>2.0799061152897499E-10</v>
      </c>
      <c r="GA35">
        <v>-0.228745454545457</v>
      </c>
      <c r="GB35">
        <v>0</v>
      </c>
      <c r="GC35">
        <v>0</v>
      </c>
      <c r="GD35">
        <v>0</v>
      </c>
      <c r="GE35">
        <v>4</v>
      </c>
      <c r="GF35">
        <v>2147</v>
      </c>
      <c r="GG35">
        <v>-1</v>
      </c>
      <c r="GH35">
        <v>-1</v>
      </c>
      <c r="GI35">
        <v>19.3</v>
      </c>
      <c r="GJ35">
        <v>19.399999999999999</v>
      </c>
      <c r="GK35">
        <v>1.0607899999999999</v>
      </c>
      <c r="GL35">
        <v>2.5854499999999998</v>
      </c>
      <c r="GM35">
        <v>1.54541</v>
      </c>
      <c r="GN35">
        <v>2.2741699999999998</v>
      </c>
      <c r="GO35">
        <v>1.5979000000000001</v>
      </c>
      <c r="GP35">
        <v>2.4108900000000002</v>
      </c>
      <c r="GQ35">
        <v>38.061999999999998</v>
      </c>
      <c r="GR35">
        <v>14.3597</v>
      </c>
      <c r="GS35">
        <v>18</v>
      </c>
      <c r="GT35">
        <v>396.80900000000003</v>
      </c>
      <c r="GU35">
        <v>590.46900000000005</v>
      </c>
      <c r="GV35">
        <v>25.070599999999999</v>
      </c>
      <c r="GW35">
        <v>26.599</v>
      </c>
      <c r="GX35">
        <v>29.9999</v>
      </c>
      <c r="GY35">
        <v>26.728400000000001</v>
      </c>
      <c r="GZ35">
        <v>26.724699999999999</v>
      </c>
      <c r="HA35">
        <v>21.305800000000001</v>
      </c>
      <c r="HB35">
        <v>-30</v>
      </c>
      <c r="HC35">
        <v>-30</v>
      </c>
      <c r="HD35">
        <v>25.0716</v>
      </c>
      <c r="HE35">
        <v>400.346</v>
      </c>
      <c r="HF35">
        <v>0</v>
      </c>
      <c r="HG35">
        <v>99.967699999999994</v>
      </c>
      <c r="HH35">
        <v>97.301199999999994</v>
      </c>
    </row>
    <row r="36" spans="1:216" x14ac:dyDescent="0.2">
      <c r="A36">
        <v>18</v>
      </c>
      <c r="B36">
        <v>1690234633.0999999</v>
      </c>
      <c r="C36">
        <v>1037</v>
      </c>
      <c r="D36" t="s">
        <v>391</v>
      </c>
      <c r="E36" t="s">
        <v>392</v>
      </c>
      <c r="F36" t="s">
        <v>348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>
        <v>1690234633.0999999</v>
      </c>
      <c r="M36">
        <f t="shared" si="0"/>
        <v>1.0001576759927646E-3</v>
      </c>
      <c r="N36">
        <f t="shared" si="1"/>
        <v>1.0001576759927646</v>
      </c>
      <c r="O36">
        <f t="shared" si="2"/>
        <v>-0.38689707886155178</v>
      </c>
      <c r="P36">
        <f t="shared" si="3"/>
        <v>400.077</v>
      </c>
      <c r="Q36">
        <f t="shared" si="4"/>
        <v>399.83320355692825</v>
      </c>
      <c r="R36">
        <f t="shared" si="5"/>
        <v>39.924830755510506</v>
      </c>
      <c r="S36">
        <f t="shared" si="6"/>
        <v>39.949174736054999</v>
      </c>
      <c r="T36">
        <f t="shared" si="7"/>
        <v>8.7022698854835046E-2</v>
      </c>
      <c r="U36">
        <f t="shared" si="8"/>
        <v>3.9098795695865851</v>
      </c>
      <c r="V36">
        <f t="shared" si="9"/>
        <v>8.5960828134132611E-2</v>
      </c>
      <c r="W36">
        <f t="shared" si="10"/>
        <v>5.381984277262622E-2</v>
      </c>
      <c r="X36">
        <f t="shared" si="11"/>
        <v>3.3073617550524737</v>
      </c>
      <c r="Y36">
        <f t="shared" si="12"/>
        <v>25.801471500428363</v>
      </c>
      <c r="Z36">
        <f t="shared" si="13"/>
        <v>25.801471500428363</v>
      </c>
      <c r="AA36">
        <f t="shared" si="14"/>
        <v>3.3348218210181639</v>
      </c>
      <c r="AB36">
        <f t="shared" si="15"/>
        <v>65.413118824013495</v>
      </c>
      <c r="AC36">
        <f t="shared" si="16"/>
        <v>2.2052493250320002</v>
      </c>
      <c r="AD36">
        <f t="shared" si="17"/>
        <v>3.3712646097260262</v>
      </c>
      <c r="AE36">
        <f t="shared" si="18"/>
        <v>1.1295724959861637</v>
      </c>
      <c r="AF36">
        <f t="shared" si="19"/>
        <v>-44.106953511280921</v>
      </c>
      <c r="AG36">
        <f t="shared" si="20"/>
        <v>38.685867328128907</v>
      </c>
      <c r="AH36">
        <f t="shared" si="21"/>
        <v>2.1117789963212612</v>
      </c>
      <c r="AI36">
        <f t="shared" si="22"/>
        <v>-1.9454317782816588E-3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52798.942125583082</v>
      </c>
      <c r="AO36">
        <f t="shared" si="26"/>
        <v>20.0047</v>
      </c>
      <c r="AP36">
        <f t="shared" si="27"/>
        <v>16.863332266866568</v>
      </c>
      <c r="AQ36">
        <f t="shared" si="28"/>
        <v>0.84296851574212894</v>
      </c>
      <c r="AR36">
        <f t="shared" si="29"/>
        <v>0.16532923538230884</v>
      </c>
      <c r="AS36">
        <v>1690234633.0999999</v>
      </c>
      <c r="AT36">
        <v>400.077</v>
      </c>
      <c r="AU36">
        <v>400.08600000000001</v>
      </c>
      <c r="AV36">
        <v>22.084800000000001</v>
      </c>
      <c r="AW36">
        <v>21.420100000000001</v>
      </c>
      <c r="AX36">
        <v>408.20499999999998</v>
      </c>
      <c r="AY36">
        <v>22.313500000000001</v>
      </c>
      <c r="AZ36">
        <v>400.233</v>
      </c>
      <c r="BA36">
        <v>99.753500000000003</v>
      </c>
      <c r="BB36">
        <v>0.100215</v>
      </c>
      <c r="BC36">
        <v>25.984999999999999</v>
      </c>
      <c r="BD36">
        <v>25.5245</v>
      </c>
      <c r="BE36">
        <v>999.9</v>
      </c>
      <c r="BF36">
        <v>0</v>
      </c>
      <c r="BG36">
        <v>0</v>
      </c>
      <c r="BH36">
        <v>9975</v>
      </c>
      <c r="BI36">
        <v>0</v>
      </c>
      <c r="BJ36">
        <v>0.74077700000000002</v>
      </c>
      <c r="BK36">
        <v>-9.3383800000000003E-3</v>
      </c>
      <c r="BL36">
        <v>409.11200000000002</v>
      </c>
      <c r="BM36">
        <v>408.84300000000002</v>
      </c>
      <c r="BN36">
        <v>0.66464599999999996</v>
      </c>
      <c r="BO36">
        <v>400.08600000000001</v>
      </c>
      <c r="BP36">
        <v>21.420100000000001</v>
      </c>
      <c r="BQ36">
        <v>2.20303</v>
      </c>
      <c r="BR36">
        <v>2.13673</v>
      </c>
      <c r="BS36">
        <v>18.984400000000001</v>
      </c>
      <c r="BT36">
        <v>18.495699999999999</v>
      </c>
      <c r="BU36">
        <v>20.0047</v>
      </c>
      <c r="BV36">
        <v>0.90118900000000002</v>
      </c>
      <c r="BW36">
        <v>9.8810599999999998E-2</v>
      </c>
      <c r="BX36">
        <v>0</v>
      </c>
      <c r="BY36">
        <v>2.105</v>
      </c>
      <c r="BZ36">
        <v>0</v>
      </c>
      <c r="CA36">
        <v>233.44800000000001</v>
      </c>
      <c r="CB36">
        <v>191.20099999999999</v>
      </c>
      <c r="CC36">
        <v>36.811999999999998</v>
      </c>
      <c r="CD36">
        <v>42.686999999999998</v>
      </c>
      <c r="CE36">
        <v>40</v>
      </c>
      <c r="CF36">
        <v>40.5</v>
      </c>
      <c r="CG36">
        <v>37.811999999999998</v>
      </c>
      <c r="CH36">
        <v>18.03</v>
      </c>
      <c r="CI36">
        <v>1.98</v>
      </c>
      <c r="CJ36">
        <v>0</v>
      </c>
      <c r="CK36">
        <v>1690234640.4000001</v>
      </c>
      <c r="CL36">
        <v>0</v>
      </c>
      <c r="CM36">
        <v>1690233413</v>
      </c>
      <c r="CN36" t="s">
        <v>354</v>
      </c>
      <c r="CO36">
        <v>1690233413</v>
      </c>
      <c r="CP36">
        <v>1690233409</v>
      </c>
      <c r="CQ36">
        <v>38</v>
      </c>
      <c r="CR36">
        <v>-6.2E-2</v>
      </c>
      <c r="CS36">
        <v>2E-3</v>
      </c>
      <c r="CT36">
        <v>-8.1289999999999996</v>
      </c>
      <c r="CU36">
        <v>-0.22900000000000001</v>
      </c>
      <c r="CV36">
        <v>407</v>
      </c>
      <c r="CW36">
        <v>23</v>
      </c>
      <c r="CX36">
        <v>0.22</v>
      </c>
      <c r="CY36">
        <v>0.24</v>
      </c>
      <c r="CZ36">
        <v>-0.28527965965093099</v>
      </c>
      <c r="DA36">
        <v>-0.41954711515489801</v>
      </c>
      <c r="DB36">
        <v>5.1069159014403502E-2</v>
      </c>
      <c r="DC36">
        <v>1</v>
      </c>
      <c r="DD36">
        <v>400.11565000000002</v>
      </c>
      <c r="DE36">
        <v>-0.33234586466147098</v>
      </c>
      <c r="DF36">
        <v>3.9603377381225102E-2</v>
      </c>
      <c r="DG36">
        <v>-1</v>
      </c>
      <c r="DH36">
        <v>20.000904761904799</v>
      </c>
      <c r="DI36">
        <v>-2.2436885124677099E-2</v>
      </c>
      <c r="DJ36">
        <v>4.5431765885486503E-3</v>
      </c>
      <c r="DK36">
        <v>1</v>
      </c>
      <c r="DL36">
        <v>2</v>
      </c>
      <c r="DM36">
        <v>2</v>
      </c>
      <c r="DN36" t="s">
        <v>355</v>
      </c>
      <c r="DO36">
        <v>2.6511300000000002</v>
      </c>
      <c r="DP36">
        <v>2.82978</v>
      </c>
      <c r="DQ36">
        <v>9.4585500000000003E-2</v>
      </c>
      <c r="DR36">
        <v>9.3468499999999996E-2</v>
      </c>
      <c r="DS36">
        <v>0.113078</v>
      </c>
      <c r="DT36">
        <v>0.10992399999999999</v>
      </c>
      <c r="DU36">
        <v>28585.9</v>
      </c>
      <c r="DV36">
        <v>29496.1</v>
      </c>
      <c r="DW36">
        <v>29343.3</v>
      </c>
      <c r="DX36">
        <v>30347.200000000001</v>
      </c>
      <c r="DY36">
        <v>34132.9</v>
      </c>
      <c r="DZ36">
        <v>35242.1</v>
      </c>
      <c r="EA36">
        <v>40323.699999999997</v>
      </c>
      <c r="EB36">
        <v>41905.599999999999</v>
      </c>
      <c r="EC36">
        <v>1.8212200000000001</v>
      </c>
      <c r="ED36">
        <v>2.1736</v>
      </c>
      <c r="EE36">
        <v>8.9652800000000005E-2</v>
      </c>
      <c r="EF36">
        <v>0</v>
      </c>
      <c r="EG36">
        <v>24.053000000000001</v>
      </c>
      <c r="EH36">
        <v>999.9</v>
      </c>
      <c r="EI36">
        <v>37.56</v>
      </c>
      <c r="EJ36">
        <v>36.316000000000003</v>
      </c>
      <c r="EK36">
        <v>22.867899999999999</v>
      </c>
      <c r="EL36">
        <v>61.066400000000002</v>
      </c>
      <c r="EM36">
        <v>17.195499999999999</v>
      </c>
      <c r="EN36">
        <v>1</v>
      </c>
      <c r="EO36">
        <v>-2.60442E-2</v>
      </c>
      <c r="EP36">
        <v>0.28778599999999999</v>
      </c>
      <c r="EQ36">
        <v>20.310700000000001</v>
      </c>
      <c r="ER36">
        <v>5.2411000000000003</v>
      </c>
      <c r="ES36">
        <v>11.8302</v>
      </c>
      <c r="ET36">
        <v>4.9817999999999998</v>
      </c>
      <c r="EU36">
        <v>3.2999800000000001</v>
      </c>
      <c r="EV36">
        <v>235.4</v>
      </c>
      <c r="EW36">
        <v>9999</v>
      </c>
      <c r="EX36">
        <v>7044.9</v>
      </c>
      <c r="EY36">
        <v>101.4</v>
      </c>
      <c r="EZ36">
        <v>1.87364</v>
      </c>
      <c r="FA36">
        <v>1.8794200000000001</v>
      </c>
      <c r="FB36">
        <v>1.8797299999999999</v>
      </c>
      <c r="FC36">
        <v>1.8804399999999999</v>
      </c>
      <c r="FD36">
        <v>1.8779399999999999</v>
      </c>
      <c r="FE36">
        <v>1.8766799999999999</v>
      </c>
      <c r="FF36">
        <v>1.87734</v>
      </c>
      <c r="FG36">
        <v>1.8751500000000001</v>
      </c>
      <c r="FH36">
        <v>0</v>
      </c>
      <c r="FI36">
        <v>0</v>
      </c>
      <c r="FJ36">
        <v>0</v>
      </c>
      <c r="FK36">
        <v>0</v>
      </c>
      <c r="FL36" t="s">
        <v>356</v>
      </c>
      <c r="FM36" t="s">
        <v>357</v>
      </c>
      <c r="FN36" t="s">
        <v>358</v>
      </c>
      <c r="FO36" t="s">
        <v>358</v>
      </c>
      <c r="FP36" t="s">
        <v>358</v>
      </c>
      <c r="FQ36" t="s">
        <v>358</v>
      </c>
      <c r="FR36">
        <v>0</v>
      </c>
      <c r="FS36">
        <v>100</v>
      </c>
      <c r="FT36">
        <v>100</v>
      </c>
      <c r="FU36">
        <v>-8.1280000000000001</v>
      </c>
      <c r="FV36">
        <v>-0.22869999999999999</v>
      </c>
      <c r="FW36">
        <v>-8.1288311731461604</v>
      </c>
      <c r="FX36">
        <v>1.4527828764109799E-4</v>
      </c>
      <c r="FY36">
        <v>-4.3579519040863002E-7</v>
      </c>
      <c r="FZ36">
        <v>2.0799061152897499E-10</v>
      </c>
      <c r="GA36">
        <v>-0.228745454545457</v>
      </c>
      <c r="GB36">
        <v>0</v>
      </c>
      <c r="GC36">
        <v>0</v>
      </c>
      <c r="GD36">
        <v>0</v>
      </c>
      <c r="GE36">
        <v>4</v>
      </c>
      <c r="GF36">
        <v>2147</v>
      </c>
      <c r="GG36">
        <v>-1</v>
      </c>
      <c r="GH36">
        <v>-1</v>
      </c>
      <c r="GI36">
        <v>20.3</v>
      </c>
      <c r="GJ36">
        <v>20.399999999999999</v>
      </c>
      <c r="GK36">
        <v>1.0607899999999999</v>
      </c>
      <c r="GL36">
        <v>2.5915499999999998</v>
      </c>
      <c r="GM36">
        <v>1.54541</v>
      </c>
      <c r="GN36">
        <v>2.2741699999999998</v>
      </c>
      <c r="GO36">
        <v>1.5979000000000001</v>
      </c>
      <c r="GP36">
        <v>2.36938</v>
      </c>
      <c r="GQ36">
        <v>38.061999999999998</v>
      </c>
      <c r="GR36">
        <v>14.350899999999999</v>
      </c>
      <c r="GS36">
        <v>18</v>
      </c>
      <c r="GT36">
        <v>396.86599999999999</v>
      </c>
      <c r="GU36">
        <v>590.26300000000003</v>
      </c>
      <c r="GV36">
        <v>25.091899999999999</v>
      </c>
      <c r="GW36">
        <v>26.576599999999999</v>
      </c>
      <c r="GX36">
        <v>30</v>
      </c>
      <c r="GY36">
        <v>26.706099999999999</v>
      </c>
      <c r="GZ36">
        <v>26.7042</v>
      </c>
      <c r="HA36">
        <v>21.286200000000001</v>
      </c>
      <c r="HB36">
        <v>-30</v>
      </c>
      <c r="HC36">
        <v>-30</v>
      </c>
      <c r="HD36">
        <v>25.093800000000002</v>
      </c>
      <c r="HE36">
        <v>400.09800000000001</v>
      </c>
      <c r="HF36">
        <v>0</v>
      </c>
      <c r="HG36">
        <v>99.975099999999998</v>
      </c>
      <c r="HH36">
        <v>97.308800000000005</v>
      </c>
    </row>
    <row r="37" spans="1:216" x14ac:dyDescent="0.2">
      <c r="A37">
        <v>19</v>
      </c>
      <c r="B37">
        <v>1690234694.0999999</v>
      </c>
      <c r="C37">
        <v>1098</v>
      </c>
      <c r="D37" t="s">
        <v>393</v>
      </c>
      <c r="E37" t="s">
        <v>394</v>
      </c>
      <c r="F37" t="s">
        <v>348</v>
      </c>
      <c r="G37" t="s">
        <v>349</v>
      </c>
      <c r="H37" t="s">
        <v>350</v>
      </c>
      <c r="I37" t="s">
        <v>351</v>
      </c>
      <c r="J37" t="s">
        <v>352</v>
      </c>
      <c r="K37" t="s">
        <v>353</v>
      </c>
      <c r="L37">
        <v>1690234694.0999999</v>
      </c>
      <c r="M37">
        <f t="shared" si="0"/>
        <v>1.0296522246262809E-3</v>
      </c>
      <c r="N37">
        <f t="shared" si="1"/>
        <v>1.0296522246262809</v>
      </c>
      <c r="O37">
        <f t="shared" si="2"/>
        <v>-1.5860436971557101</v>
      </c>
      <c r="P37">
        <f t="shared" si="3"/>
        <v>400.11599999999999</v>
      </c>
      <c r="Q37">
        <f t="shared" si="4"/>
        <v>421.38603719186091</v>
      </c>
      <c r="R37">
        <f t="shared" si="5"/>
        <v>42.077839431236988</v>
      </c>
      <c r="S37">
        <f t="shared" si="6"/>
        <v>39.953902872683997</v>
      </c>
      <c r="T37">
        <f t="shared" si="7"/>
        <v>8.8433359113645027E-2</v>
      </c>
      <c r="U37">
        <f t="shared" si="8"/>
        <v>3.9109701900580438</v>
      </c>
      <c r="V37">
        <f t="shared" si="9"/>
        <v>8.7337318509720582E-2</v>
      </c>
      <c r="W37">
        <f t="shared" si="10"/>
        <v>5.4683167057929222E-2</v>
      </c>
      <c r="X37">
        <f t="shared" si="11"/>
        <v>0</v>
      </c>
      <c r="Y37">
        <f t="shared" si="12"/>
        <v>25.798098892768795</v>
      </c>
      <c r="Z37">
        <f t="shared" si="13"/>
        <v>25.798098892768795</v>
      </c>
      <c r="AA37">
        <f t="shared" si="14"/>
        <v>3.3341553635551966</v>
      </c>
      <c r="AB37">
        <f t="shared" si="15"/>
        <v>64.878854684272738</v>
      </c>
      <c r="AC37">
        <f t="shared" si="16"/>
        <v>2.1894781911936003</v>
      </c>
      <c r="AD37">
        <f t="shared" si="17"/>
        <v>3.3747176978516409</v>
      </c>
      <c r="AE37">
        <f t="shared" si="18"/>
        <v>1.1446771723615963</v>
      </c>
      <c r="AF37">
        <f t="shared" si="19"/>
        <v>-45.407663106018987</v>
      </c>
      <c r="AG37">
        <f t="shared" si="20"/>
        <v>43.055440979539192</v>
      </c>
      <c r="AH37">
        <f t="shared" si="21"/>
        <v>2.3498135778994365</v>
      </c>
      <c r="AI37">
        <f t="shared" si="22"/>
        <v>-2.4085485803553297E-3</v>
      </c>
      <c r="AJ37">
        <v>0</v>
      </c>
      <c r="AK37">
        <v>0</v>
      </c>
      <c r="AL37">
        <f t="shared" si="23"/>
        <v>1</v>
      </c>
      <c r="AM37">
        <f t="shared" si="24"/>
        <v>0</v>
      </c>
      <c r="AN37">
        <f t="shared" si="25"/>
        <v>52816.099782597739</v>
      </c>
      <c r="AO37">
        <f t="shared" si="26"/>
        <v>0</v>
      </c>
      <c r="AP37">
        <f t="shared" si="27"/>
        <v>0</v>
      </c>
      <c r="AQ37">
        <f t="shared" si="28"/>
        <v>0</v>
      </c>
      <c r="AR37">
        <f t="shared" si="29"/>
        <v>0</v>
      </c>
      <c r="AS37">
        <v>1690234694.0999999</v>
      </c>
      <c r="AT37">
        <v>400.11599999999999</v>
      </c>
      <c r="AU37">
        <v>399.31799999999998</v>
      </c>
      <c r="AV37">
        <v>21.926400000000001</v>
      </c>
      <c r="AW37">
        <v>21.241900000000001</v>
      </c>
      <c r="AX37">
        <v>408.24400000000003</v>
      </c>
      <c r="AY37">
        <v>22.155100000000001</v>
      </c>
      <c r="AZ37">
        <v>400.18200000000002</v>
      </c>
      <c r="BA37">
        <v>99.755700000000004</v>
      </c>
      <c r="BB37">
        <v>0.10009899999999999</v>
      </c>
      <c r="BC37">
        <v>26.002300000000002</v>
      </c>
      <c r="BD37">
        <v>25.557400000000001</v>
      </c>
      <c r="BE37">
        <v>999.9</v>
      </c>
      <c r="BF37">
        <v>0</v>
      </c>
      <c r="BG37">
        <v>0</v>
      </c>
      <c r="BH37">
        <v>9978.75</v>
      </c>
      <c r="BI37">
        <v>0</v>
      </c>
      <c r="BJ37">
        <v>0.74077700000000002</v>
      </c>
      <c r="BK37">
        <v>0.79861499999999996</v>
      </c>
      <c r="BL37">
        <v>409.08600000000001</v>
      </c>
      <c r="BM37">
        <v>407.98399999999998</v>
      </c>
      <c r="BN37">
        <v>0.68449400000000005</v>
      </c>
      <c r="BO37">
        <v>399.31799999999998</v>
      </c>
      <c r="BP37">
        <v>21.241900000000001</v>
      </c>
      <c r="BQ37">
        <v>2.1872799999999999</v>
      </c>
      <c r="BR37">
        <v>2.1190000000000002</v>
      </c>
      <c r="BS37">
        <v>18.869499999999999</v>
      </c>
      <c r="BT37">
        <v>18.3627</v>
      </c>
      <c r="BU37">
        <v>0</v>
      </c>
      <c r="BV37">
        <v>0</v>
      </c>
      <c r="BW37">
        <v>0</v>
      </c>
      <c r="BX37">
        <v>0</v>
      </c>
      <c r="BY37">
        <v>2.82</v>
      </c>
      <c r="BZ37">
        <v>0</v>
      </c>
      <c r="CA37">
        <v>140.57</v>
      </c>
      <c r="CB37">
        <v>-3.45</v>
      </c>
      <c r="CC37">
        <v>36.625</v>
      </c>
      <c r="CD37">
        <v>42.375</v>
      </c>
      <c r="CE37">
        <v>39.686999999999998</v>
      </c>
      <c r="CF37">
        <v>40.311999999999998</v>
      </c>
      <c r="CG37">
        <v>37.5</v>
      </c>
      <c r="CH37">
        <v>0</v>
      </c>
      <c r="CI37">
        <v>0</v>
      </c>
      <c r="CJ37">
        <v>0</v>
      </c>
      <c r="CK37">
        <v>1690234701</v>
      </c>
      <c r="CL37">
        <v>0</v>
      </c>
      <c r="CM37">
        <v>1690233413</v>
      </c>
      <c r="CN37" t="s">
        <v>354</v>
      </c>
      <c r="CO37">
        <v>1690233413</v>
      </c>
      <c r="CP37">
        <v>1690233409</v>
      </c>
      <c r="CQ37">
        <v>38</v>
      </c>
      <c r="CR37">
        <v>-6.2E-2</v>
      </c>
      <c r="CS37">
        <v>2E-3</v>
      </c>
      <c r="CT37">
        <v>-8.1289999999999996</v>
      </c>
      <c r="CU37">
        <v>-0.22900000000000001</v>
      </c>
      <c r="CV37">
        <v>407</v>
      </c>
      <c r="CW37">
        <v>23</v>
      </c>
      <c r="CX37">
        <v>0.22</v>
      </c>
      <c r="CY37">
        <v>0.24</v>
      </c>
      <c r="CZ37">
        <v>-1.2753395238912799</v>
      </c>
      <c r="DA37">
        <v>-0.744989778515879</v>
      </c>
      <c r="DB37">
        <v>9.6418775195445797E-2</v>
      </c>
      <c r="DC37">
        <v>1</v>
      </c>
      <c r="DD37">
        <v>399.43119047619001</v>
      </c>
      <c r="DE37">
        <v>-0.66038961038975996</v>
      </c>
      <c r="DF37">
        <v>7.7145884714257804E-2</v>
      </c>
      <c r="DG37">
        <v>-1</v>
      </c>
      <c r="DH37">
        <v>0</v>
      </c>
      <c r="DI37">
        <v>0</v>
      </c>
      <c r="DJ37">
        <v>0</v>
      </c>
      <c r="DK37">
        <v>1</v>
      </c>
      <c r="DL37">
        <v>2</v>
      </c>
      <c r="DM37">
        <v>2</v>
      </c>
      <c r="DN37" t="s">
        <v>355</v>
      </c>
      <c r="DO37">
        <v>2.6509800000000001</v>
      </c>
      <c r="DP37">
        <v>2.8296800000000002</v>
      </c>
      <c r="DQ37">
        <v>9.4596299999999994E-2</v>
      </c>
      <c r="DR37">
        <v>9.3335600000000005E-2</v>
      </c>
      <c r="DS37">
        <v>0.112508</v>
      </c>
      <c r="DT37">
        <v>0.109282</v>
      </c>
      <c r="DU37">
        <v>28585.4</v>
      </c>
      <c r="DV37">
        <v>29502.2</v>
      </c>
      <c r="DW37">
        <v>29343.1</v>
      </c>
      <c r="DX37">
        <v>30349</v>
      </c>
      <c r="DY37">
        <v>34155.9</v>
      </c>
      <c r="DZ37">
        <v>35269.5</v>
      </c>
      <c r="EA37">
        <v>40324.5</v>
      </c>
      <c r="EB37">
        <v>41907.599999999999</v>
      </c>
      <c r="EC37">
        <v>1.8212699999999999</v>
      </c>
      <c r="ED37">
        <v>2.17388</v>
      </c>
      <c r="EE37">
        <v>9.1031200000000007E-2</v>
      </c>
      <c r="EF37">
        <v>0</v>
      </c>
      <c r="EG37">
        <v>24.063400000000001</v>
      </c>
      <c r="EH37">
        <v>999.9</v>
      </c>
      <c r="EI37">
        <v>37.436999999999998</v>
      </c>
      <c r="EJ37">
        <v>36.295999999999999</v>
      </c>
      <c r="EK37">
        <v>22.7666</v>
      </c>
      <c r="EL37">
        <v>60.936300000000003</v>
      </c>
      <c r="EM37">
        <v>17.319700000000001</v>
      </c>
      <c r="EN37">
        <v>1</v>
      </c>
      <c r="EO37">
        <v>-2.6913099999999999E-2</v>
      </c>
      <c r="EP37">
        <v>0.13402500000000001</v>
      </c>
      <c r="EQ37">
        <v>20.311399999999999</v>
      </c>
      <c r="ER37">
        <v>5.2403500000000003</v>
      </c>
      <c r="ES37">
        <v>11.8302</v>
      </c>
      <c r="ET37">
        <v>4.9817499999999999</v>
      </c>
      <c r="EU37">
        <v>3.3</v>
      </c>
      <c r="EV37">
        <v>235.4</v>
      </c>
      <c r="EW37">
        <v>9999</v>
      </c>
      <c r="EX37">
        <v>7046.3</v>
      </c>
      <c r="EY37">
        <v>101.4</v>
      </c>
      <c r="EZ37">
        <v>1.87374</v>
      </c>
      <c r="FA37">
        <v>1.8794299999999999</v>
      </c>
      <c r="FB37">
        <v>1.87974</v>
      </c>
      <c r="FC37">
        <v>1.88046</v>
      </c>
      <c r="FD37">
        <v>1.8779600000000001</v>
      </c>
      <c r="FE37">
        <v>1.87669</v>
      </c>
      <c r="FF37">
        <v>1.87741</v>
      </c>
      <c r="FG37">
        <v>1.8751899999999999</v>
      </c>
      <c r="FH37">
        <v>0</v>
      </c>
      <c r="FI37">
        <v>0</v>
      </c>
      <c r="FJ37">
        <v>0</v>
      </c>
      <c r="FK37">
        <v>0</v>
      </c>
      <c r="FL37" t="s">
        <v>356</v>
      </c>
      <c r="FM37" t="s">
        <v>357</v>
      </c>
      <c r="FN37" t="s">
        <v>358</v>
      </c>
      <c r="FO37" t="s">
        <v>358</v>
      </c>
      <c r="FP37" t="s">
        <v>358</v>
      </c>
      <c r="FQ37" t="s">
        <v>358</v>
      </c>
      <c r="FR37">
        <v>0</v>
      </c>
      <c r="FS37">
        <v>100</v>
      </c>
      <c r="FT37">
        <v>100</v>
      </c>
      <c r="FU37">
        <v>-8.1280000000000001</v>
      </c>
      <c r="FV37">
        <v>-0.22869999999999999</v>
      </c>
      <c r="FW37">
        <v>-8.1288311731461604</v>
      </c>
      <c r="FX37">
        <v>1.4527828764109799E-4</v>
      </c>
      <c r="FY37">
        <v>-4.3579519040863002E-7</v>
      </c>
      <c r="FZ37">
        <v>2.0799061152897499E-10</v>
      </c>
      <c r="GA37">
        <v>-0.228745454545457</v>
      </c>
      <c r="GB37">
        <v>0</v>
      </c>
      <c r="GC37">
        <v>0</v>
      </c>
      <c r="GD37">
        <v>0</v>
      </c>
      <c r="GE37">
        <v>4</v>
      </c>
      <c r="GF37">
        <v>2147</v>
      </c>
      <c r="GG37">
        <v>-1</v>
      </c>
      <c r="GH37">
        <v>-1</v>
      </c>
      <c r="GI37">
        <v>21.4</v>
      </c>
      <c r="GJ37">
        <v>21.4</v>
      </c>
      <c r="GK37">
        <v>1.0583499999999999</v>
      </c>
      <c r="GL37">
        <v>2.5939899999999998</v>
      </c>
      <c r="GM37">
        <v>1.54541</v>
      </c>
      <c r="GN37">
        <v>2.2741699999999998</v>
      </c>
      <c r="GO37">
        <v>1.5979000000000001</v>
      </c>
      <c r="GP37">
        <v>2.3962400000000001</v>
      </c>
      <c r="GQ37">
        <v>38.013399999999997</v>
      </c>
      <c r="GR37">
        <v>14.3422</v>
      </c>
      <c r="GS37">
        <v>18</v>
      </c>
      <c r="GT37">
        <v>396.80099999999999</v>
      </c>
      <c r="GU37">
        <v>590.30700000000002</v>
      </c>
      <c r="GV37">
        <v>25.256599999999999</v>
      </c>
      <c r="GW37">
        <v>26.564299999999999</v>
      </c>
      <c r="GX37">
        <v>30.0002</v>
      </c>
      <c r="GY37">
        <v>26.692499999999999</v>
      </c>
      <c r="GZ37">
        <v>26.688600000000001</v>
      </c>
      <c r="HA37">
        <v>21.254999999999999</v>
      </c>
      <c r="HB37">
        <v>-30</v>
      </c>
      <c r="HC37">
        <v>-30</v>
      </c>
      <c r="HD37">
        <v>25.2546</v>
      </c>
      <c r="HE37">
        <v>399.233</v>
      </c>
      <c r="HF37">
        <v>0</v>
      </c>
      <c r="HG37">
        <v>99.975999999999999</v>
      </c>
      <c r="HH37">
        <v>97.313900000000004</v>
      </c>
    </row>
    <row r="38" spans="1:216" x14ac:dyDescent="0.2">
      <c r="A38">
        <v>20</v>
      </c>
      <c r="B38">
        <v>1690234731.0999999</v>
      </c>
      <c r="C38">
        <v>1135</v>
      </c>
      <c r="D38" t="s">
        <v>395</v>
      </c>
      <c r="E38" t="s">
        <v>396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>
        <v>1690234731.0999999</v>
      </c>
      <c r="M38">
        <f t="shared" si="0"/>
        <v>1.1013251051712068E-3</v>
      </c>
      <c r="N38">
        <f t="shared" si="1"/>
        <v>1.1013251051712067</v>
      </c>
      <c r="O38">
        <f t="shared" si="2"/>
        <v>4.9829304738045508</v>
      </c>
      <c r="P38">
        <f t="shared" si="3"/>
        <v>398.88600000000002</v>
      </c>
      <c r="Q38">
        <f t="shared" si="4"/>
        <v>280.91919001080959</v>
      </c>
      <c r="R38">
        <f t="shared" si="5"/>
        <v>28.051773822853676</v>
      </c>
      <c r="S38">
        <f t="shared" si="6"/>
        <v>39.831596597840999</v>
      </c>
      <c r="T38">
        <f t="shared" si="7"/>
        <v>7.3306981870622623E-2</v>
      </c>
      <c r="U38">
        <f t="shared" si="8"/>
        <v>3.9223324655139296</v>
      </c>
      <c r="V38">
        <f t="shared" si="9"/>
        <v>7.2554261901830536E-2</v>
      </c>
      <c r="W38">
        <f t="shared" si="10"/>
        <v>4.5413398357451069E-2</v>
      </c>
      <c r="X38">
        <f t="shared" si="11"/>
        <v>297.71157600000004</v>
      </c>
      <c r="Y38">
        <f t="shared" si="12"/>
        <v>27.359994975027139</v>
      </c>
      <c r="Z38">
        <f t="shared" si="13"/>
        <v>27.359994975027139</v>
      </c>
      <c r="AA38">
        <f t="shared" si="14"/>
        <v>3.6555372758548654</v>
      </c>
      <c r="AB38">
        <f t="shared" si="15"/>
        <v>63.805642755476867</v>
      </c>
      <c r="AC38">
        <f t="shared" si="16"/>
        <v>2.1840943204506997</v>
      </c>
      <c r="AD38">
        <f t="shared" si="17"/>
        <v>3.4230425807648874</v>
      </c>
      <c r="AE38">
        <f t="shared" si="18"/>
        <v>1.4714429554041657</v>
      </c>
      <c r="AF38">
        <f t="shared" si="19"/>
        <v>-48.568437138050221</v>
      </c>
      <c r="AG38">
        <f t="shared" si="20"/>
        <v>-236.24292963569508</v>
      </c>
      <c r="AH38">
        <f t="shared" si="21"/>
        <v>-12.972631786269039</v>
      </c>
      <c r="AI38">
        <f t="shared" si="22"/>
        <v>-7.2422560014331339E-2</v>
      </c>
      <c r="AJ38">
        <v>0</v>
      </c>
      <c r="AK38">
        <v>0</v>
      </c>
      <c r="AL38">
        <f t="shared" si="23"/>
        <v>1</v>
      </c>
      <c r="AM38">
        <f t="shared" si="24"/>
        <v>0</v>
      </c>
      <c r="AN38">
        <f t="shared" si="25"/>
        <v>52983.672493845741</v>
      </c>
      <c r="AO38">
        <f t="shared" si="26"/>
        <v>1800.06</v>
      </c>
      <c r="AP38">
        <f t="shared" si="27"/>
        <v>1517.4503999999999</v>
      </c>
      <c r="AQ38">
        <f t="shared" si="28"/>
        <v>0.84299990000333325</v>
      </c>
      <c r="AR38">
        <f t="shared" si="29"/>
        <v>0.16538980700643313</v>
      </c>
      <c r="AS38">
        <v>1690234731.0999999</v>
      </c>
      <c r="AT38">
        <v>398.88600000000002</v>
      </c>
      <c r="AU38">
        <v>402.57100000000003</v>
      </c>
      <c r="AV38">
        <v>21.872199999999999</v>
      </c>
      <c r="AW38">
        <v>21.1401</v>
      </c>
      <c r="AX38">
        <v>407.01400000000001</v>
      </c>
      <c r="AY38">
        <v>22.100899999999999</v>
      </c>
      <c r="AZ38">
        <v>400.23</v>
      </c>
      <c r="BA38">
        <v>99.757199999999997</v>
      </c>
      <c r="BB38">
        <v>9.9893499999999996E-2</v>
      </c>
      <c r="BC38">
        <v>26.242799999999999</v>
      </c>
      <c r="BD38">
        <v>26.012</v>
      </c>
      <c r="BE38">
        <v>999.9</v>
      </c>
      <c r="BF38">
        <v>0</v>
      </c>
      <c r="BG38">
        <v>0</v>
      </c>
      <c r="BH38">
        <v>10020</v>
      </c>
      <c r="BI38">
        <v>0</v>
      </c>
      <c r="BJ38">
        <v>0.787076</v>
      </c>
      <c r="BK38">
        <v>-3.6851500000000001</v>
      </c>
      <c r="BL38">
        <v>407.80500000000001</v>
      </c>
      <c r="BM38">
        <v>411.26499999999999</v>
      </c>
      <c r="BN38">
        <v>0.73206499999999997</v>
      </c>
      <c r="BO38">
        <v>402.57100000000003</v>
      </c>
      <c r="BP38">
        <v>21.1401</v>
      </c>
      <c r="BQ38">
        <v>2.1819099999999998</v>
      </c>
      <c r="BR38">
        <v>2.1088800000000001</v>
      </c>
      <c r="BS38">
        <v>18.830100000000002</v>
      </c>
      <c r="BT38">
        <v>18.2864</v>
      </c>
      <c r="BU38">
        <v>1800.06</v>
      </c>
      <c r="BV38">
        <v>0.90000400000000003</v>
      </c>
      <c r="BW38">
        <v>9.9995899999999999E-2</v>
      </c>
      <c r="BX38">
        <v>0</v>
      </c>
      <c r="BY38">
        <v>2.9845000000000002</v>
      </c>
      <c r="BZ38">
        <v>0</v>
      </c>
      <c r="CA38">
        <v>6358.9</v>
      </c>
      <c r="CB38">
        <v>17200.2</v>
      </c>
      <c r="CC38">
        <v>37.375</v>
      </c>
      <c r="CD38">
        <v>42.311999999999998</v>
      </c>
      <c r="CE38">
        <v>39.625</v>
      </c>
      <c r="CF38">
        <v>40.186999999999998</v>
      </c>
      <c r="CG38">
        <v>37.686999999999998</v>
      </c>
      <c r="CH38">
        <v>1620.06</v>
      </c>
      <c r="CI38">
        <v>180</v>
      </c>
      <c r="CJ38">
        <v>0</v>
      </c>
      <c r="CK38">
        <v>1690234738.2</v>
      </c>
      <c r="CL38">
        <v>0</v>
      </c>
      <c r="CM38">
        <v>1690233413</v>
      </c>
      <c r="CN38" t="s">
        <v>354</v>
      </c>
      <c r="CO38">
        <v>1690233413</v>
      </c>
      <c r="CP38">
        <v>1690233409</v>
      </c>
      <c r="CQ38">
        <v>38</v>
      </c>
      <c r="CR38">
        <v>-6.2E-2</v>
      </c>
      <c r="CS38">
        <v>2E-3</v>
      </c>
      <c r="CT38">
        <v>-8.1289999999999996</v>
      </c>
      <c r="CU38">
        <v>-0.22900000000000001</v>
      </c>
      <c r="CV38">
        <v>407</v>
      </c>
      <c r="CW38">
        <v>23</v>
      </c>
      <c r="CX38">
        <v>0.22</v>
      </c>
      <c r="CY38">
        <v>0.24</v>
      </c>
      <c r="CZ38">
        <v>2.8417384702791302</v>
      </c>
      <c r="DA38">
        <v>9.5827447606464808</v>
      </c>
      <c r="DB38">
        <v>0.92966661494390501</v>
      </c>
      <c r="DC38">
        <v>0</v>
      </c>
      <c r="DD38">
        <v>401.37847619047602</v>
      </c>
      <c r="DE38">
        <v>7.1668051948050797</v>
      </c>
      <c r="DF38">
        <v>0.72533260804285304</v>
      </c>
      <c r="DG38">
        <v>-1</v>
      </c>
      <c r="DH38">
        <v>1799.94</v>
      </c>
      <c r="DI38">
        <v>0.74495755661712804</v>
      </c>
      <c r="DJ38">
        <v>0.12190159966137</v>
      </c>
      <c r="DK38">
        <v>1</v>
      </c>
      <c r="DL38">
        <v>1</v>
      </c>
      <c r="DM38">
        <v>2</v>
      </c>
      <c r="DN38" t="s">
        <v>397</v>
      </c>
      <c r="DO38">
        <v>2.6511300000000002</v>
      </c>
      <c r="DP38">
        <v>2.8298399999999999</v>
      </c>
      <c r="DQ38">
        <v>9.4381499999999993E-2</v>
      </c>
      <c r="DR38">
        <v>9.3916600000000003E-2</v>
      </c>
      <c r="DS38">
        <v>0.112314</v>
      </c>
      <c r="DT38">
        <v>0.108913</v>
      </c>
      <c r="DU38">
        <v>28592</v>
      </c>
      <c r="DV38">
        <v>29482.3</v>
      </c>
      <c r="DW38">
        <v>29342.799999999999</v>
      </c>
      <c r="DX38">
        <v>30348</v>
      </c>
      <c r="DY38">
        <v>34163.1</v>
      </c>
      <c r="DZ38">
        <v>35283.1</v>
      </c>
      <c r="EA38">
        <v>40324.1</v>
      </c>
      <c r="EB38">
        <v>41906.1</v>
      </c>
      <c r="EC38">
        <v>1.821</v>
      </c>
      <c r="ED38">
        <v>2.1739199999999999</v>
      </c>
      <c r="EE38">
        <v>0.10939699999999999</v>
      </c>
      <c r="EF38">
        <v>0</v>
      </c>
      <c r="EG38">
        <v>24.217500000000001</v>
      </c>
      <c r="EH38">
        <v>999.9</v>
      </c>
      <c r="EI38">
        <v>37.340000000000003</v>
      </c>
      <c r="EJ38">
        <v>36.274999999999999</v>
      </c>
      <c r="EK38">
        <v>22.678999999999998</v>
      </c>
      <c r="EL38">
        <v>61.016300000000001</v>
      </c>
      <c r="EM38">
        <v>17.0913</v>
      </c>
      <c r="EN38">
        <v>1</v>
      </c>
      <c r="EO38">
        <v>-2.1389700000000001E-2</v>
      </c>
      <c r="EP38">
        <v>2.50108</v>
      </c>
      <c r="EQ38">
        <v>20.2728</v>
      </c>
      <c r="ER38">
        <v>5.2397499999999999</v>
      </c>
      <c r="ES38">
        <v>11.8302</v>
      </c>
      <c r="ET38">
        <v>4.9814499999999997</v>
      </c>
      <c r="EU38">
        <v>3.2999299999999998</v>
      </c>
      <c r="EV38">
        <v>235.4</v>
      </c>
      <c r="EW38">
        <v>9999</v>
      </c>
      <c r="EX38">
        <v>7047</v>
      </c>
      <c r="EY38">
        <v>101.4</v>
      </c>
      <c r="EZ38">
        <v>1.8736600000000001</v>
      </c>
      <c r="FA38">
        <v>1.87941</v>
      </c>
      <c r="FB38">
        <v>1.8797299999999999</v>
      </c>
      <c r="FC38">
        <v>1.8804099999999999</v>
      </c>
      <c r="FD38">
        <v>1.8778999999999999</v>
      </c>
      <c r="FE38">
        <v>1.8766799999999999</v>
      </c>
      <c r="FF38">
        <v>1.8773299999999999</v>
      </c>
      <c r="FG38">
        <v>1.8751500000000001</v>
      </c>
      <c r="FH38">
        <v>0</v>
      </c>
      <c r="FI38">
        <v>0</v>
      </c>
      <c r="FJ38">
        <v>0</v>
      </c>
      <c r="FK38">
        <v>0</v>
      </c>
      <c r="FL38" t="s">
        <v>356</v>
      </c>
      <c r="FM38" t="s">
        <v>357</v>
      </c>
      <c r="FN38" t="s">
        <v>358</v>
      </c>
      <c r="FO38" t="s">
        <v>358</v>
      </c>
      <c r="FP38" t="s">
        <v>358</v>
      </c>
      <c r="FQ38" t="s">
        <v>358</v>
      </c>
      <c r="FR38">
        <v>0</v>
      </c>
      <c r="FS38">
        <v>100</v>
      </c>
      <c r="FT38">
        <v>100</v>
      </c>
      <c r="FU38">
        <v>-8.1280000000000001</v>
      </c>
      <c r="FV38">
        <v>-0.22869999999999999</v>
      </c>
      <c r="FW38">
        <v>-8.1288311731461604</v>
      </c>
      <c r="FX38">
        <v>1.4527828764109799E-4</v>
      </c>
      <c r="FY38">
        <v>-4.3579519040863002E-7</v>
      </c>
      <c r="FZ38">
        <v>2.0799061152897499E-10</v>
      </c>
      <c r="GA38">
        <v>-0.228745454545457</v>
      </c>
      <c r="GB38">
        <v>0</v>
      </c>
      <c r="GC38">
        <v>0</v>
      </c>
      <c r="GD38">
        <v>0</v>
      </c>
      <c r="GE38">
        <v>4</v>
      </c>
      <c r="GF38">
        <v>2147</v>
      </c>
      <c r="GG38">
        <v>-1</v>
      </c>
      <c r="GH38">
        <v>-1</v>
      </c>
      <c r="GI38">
        <v>22</v>
      </c>
      <c r="GJ38">
        <v>22</v>
      </c>
      <c r="GK38">
        <v>1.0668899999999999</v>
      </c>
      <c r="GL38">
        <v>2.5952099999999998</v>
      </c>
      <c r="GM38">
        <v>1.54541</v>
      </c>
      <c r="GN38">
        <v>2.2741699999999998</v>
      </c>
      <c r="GO38">
        <v>1.5979000000000001</v>
      </c>
      <c r="GP38">
        <v>2.3999000000000001</v>
      </c>
      <c r="GQ38">
        <v>38.013399999999997</v>
      </c>
      <c r="GR38">
        <v>14.280900000000001</v>
      </c>
      <c r="GS38">
        <v>18</v>
      </c>
      <c r="GT38">
        <v>396.62799999999999</v>
      </c>
      <c r="GU38">
        <v>590.29600000000005</v>
      </c>
      <c r="GV38">
        <v>24.090499999999999</v>
      </c>
      <c r="GW38">
        <v>26.5608</v>
      </c>
      <c r="GX38">
        <v>30.001000000000001</v>
      </c>
      <c r="GY38">
        <v>26.6875</v>
      </c>
      <c r="GZ38">
        <v>26.684000000000001</v>
      </c>
      <c r="HA38">
        <v>21.404199999999999</v>
      </c>
      <c r="HB38">
        <v>-30</v>
      </c>
      <c r="HC38">
        <v>-30</v>
      </c>
      <c r="HD38">
        <v>23.8935</v>
      </c>
      <c r="HE38">
        <v>403.017</v>
      </c>
      <c r="HF38">
        <v>0</v>
      </c>
      <c r="HG38">
        <v>99.974900000000005</v>
      </c>
      <c r="HH38">
        <v>97.310599999999994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2023-07-24T13:38:43Z</dcterms:created>
  <dcterms:modified xsi:type="dcterms:W3CDTF">2023-07-25T05:42:00Z</dcterms:modified>
</cp:coreProperties>
</file>