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CF1CF905-D2C4-7B41-9205-AA2B6FCCD55C}" xr6:coauthVersionLast="47" xr6:coauthVersionMax="47" xr10:uidLastSave="{00000000-0000-0000-0000-000000000000}"/>
  <bookViews>
    <workbookView xWindow="240" yWindow="760" windowWidth="19200" windowHeight="13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M36" i="1"/>
  <c r="AL36" i="1"/>
  <c r="AF36" i="1"/>
  <c r="AD36" i="1"/>
  <c r="AC36" i="1"/>
  <c r="AB36" i="1" s="1"/>
  <c r="X36" i="1"/>
  <c r="U36" i="1"/>
  <c r="S36" i="1"/>
  <c r="P36" i="1"/>
  <c r="O36" i="1"/>
  <c r="N36" i="1"/>
  <c r="M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AM34" i="1" s="1"/>
  <c r="AD34" i="1"/>
  <c r="AC34" i="1"/>
  <c r="AB34" i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P32" i="1"/>
  <c r="AO32" i="1"/>
  <c r="AN32" i="1"/>
  <c r="AM32" i="1"/>
  <c r="AL32" i="1"/>
  <c r="N32" i="1" s="1"/>
  <c r="M32" i="1" s="1"/>
  <c r="AD32" i="1"/>
  <c r="AC32" i="1"/>
  <c r="AB32" i="1" s="1"/>
  <c r="X32" i="1"/>
  <c r="Y32" i="1" s="1"/>
  <c r="Z32" i="1" s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AM30" i="1" s="1"/>
  <c r="AD30" i="1"/>
  <c r="AC30" i="1"/>
  <c r="AB30" i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P28" i="1"/>
  <c r="AO28" i="1"/>
  <c r="AN28" i="1"/>
  <c r="AM28" i="1"/>
  <c r="AL28" i="1"/>
  <c r="N28" i="1" s="1"/>
  <c r="M28" i="1" s="1"/>
  <c r="AD28" i="1"/>
  <c r="AC28" i="1"/>
  <c r="AB28" i="1" s="1"/>
  <c r="X28" i="1"/>
  <c r="U28" i="1"/>
  <c r="S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M24" i="1"/>
  <c r="AL24" i="1"/>
  <c r="N24" i="1" s="1"/>
  <c r="M24" i="1" s="1"/>
  <c r="AD24" i="1"/>
  <c r="AC24" i="1"/>
  <c r="AB24" i="1" s="1"/>
  <c r="X24" i="1"/>
  <c r="Y24" i="1" s="1"/>
  <c r="Z24" i="1" s="1"/>
  <c r="U24" i="1"/>
  <c r="S24" i="1"/>
  <c r="P24" i="1"/>
  <c r="O24" i="1"/>
  <c r="AR23" i="1"/>
  <c r="AQ23" i="1"/>
  <c r="AO23" i="1"/>
  <c r="X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P20" i="1"/>
  <c r="AO20" i="1"/>
  <c r="AN20" i="1"/>
  <c r="AM20" i="1"/>
  <c r="AL20" i="1"/>
  <c r="N20" i="1" s="1"/>
  <c r="M20" i="1" s="1"/>
  <c r="AD20" i="1"/>
  <c r="AC20" i="1"/>
  <c r="AB20" i="1" s="1"/>
  <c r="X20" i="1"/>
  <c r="U20" i="1"/>
  <c r="S20" i="1"/>
  <c r="P20" i="1"/>
  <c r="O20" i="1"/>
  <c r="AR19" i="1"/>
  <c r="AQ19" i="1"/>
  <c r="AO19" i="1"/>
  <c r="X19" i="1" s="1"/>
  <c r="AN19" i="1"/>
  <c r="AL19" i="1" s="1"/>
  <c r="AD19" i="1"/>
  <c r="AC19" i="1"/>
  <c r="AB19" i="1" s="1"/>
  <c r="U19" i="1"/>
  <c r="N19" i="1" l="1"/>
  <c r="M19" i="1" s="1"/>
  <c r="S19" i="1"/>
  <c r="P19" i="1"/>
  <c r="O19" i="1"/>
  <c r="AM19" i="1"/>
  <c r="S23" i="1"/>
  <c r="O23" i="1"/>
  <c r="P23" i="1"/>
  <c r="N23" i="1"/>
  <c r="M23" i="1" s="1"/>
  <c r="Y23" i="1" s="1"/>
  <c r="Z23" i="1" s="1"/>
  <c r="AM23" i="1"/>
  <c r="S31" i="1"/>
  <c r="N31" i="1"/>
  <c r="M31" i="1" s="1"/>
  <c r="P31" i="1"/>
  <c r="O31" i="1"/>
  <c r="AM31" i="1"/>
  <c r="AA32" i="1"/>
  <c r="AE32" i="1" s="1"/>
  <c r="AH32" i="1"/>
  <c r="AG32" i="1"/>
  <c r="S35" i="1"/>
  <c r="N35" i="1"/>
  <c r="M35" i="1" s="1"/>
  <c r="P35" i="1"/>
  <c r="O35" i="1"/>
  <c r="AM35" i="1"/>
  <c r="V24" i="1"/>
  <c r="T24" i="1" s="1"/>
  <c r="W24" i="1" s="1"/>
  <c r="Q24" i="1" s="1"/>
  <c r="R24" i="1" s="1"/>
  <c r="AF24" i="1"/>
  <c r="AF28" i="1"/>
  <c r="AG19" i="1"/>
  <c r="AG24" i="1"/>
  <c r="AI24" i="1" s="1"/>
  <c r="AA24" i="1"/>
  <c r="AE24" i="1" s="1"/>
  <c r="AH24" i="1"/>
  <c r="S27" i="1"/>
  <c r="N27" i="1"/>
  <c r="M27" i="1" s="1"/>
  <c r="O27" i="1"/>
  <c r="P27" i="1"/>
  <c r="AM27" i="1"/>
  <c r="Y19" i="1"/>
  <c r="Z19" i="1" s="1"/>
  <c r="AF20" i="1"/>
  <c r="V32" i="1"/>
  <c r="T32" i="1" s="1"/>
  <c r="W32" i="1" s="1"/>
  <c r="Q32" i="1" s="1"/>
  <c r="R32" i="1" s="1"/>
  <c r="AF32" i="1"/>
  <c r="AM22" i="1"/>
  <c r="S22" i="1"/>
  <c r="S26" i="1"/>
  <c r="S30" i="1"/>
  <c r="S34" i="1"/>
  <c r="S38" i="1"/>
  <c r="Y20" i="1"/>
  <c r="Z20" i="1" s="1"/>
  <c r="AM26" i="1"/>
  <c r="Y28" i="1"/>
  <c r="Z28" i="1" s="1"/>
  <c r="V28" i="1" s="1"/>
  <c r="T28" i="1" s="1"/>
  <c r="W28" i="1" s="1"/>
  <c r="Q28" i="1" s="1"/>
  <c r="R28" i="1" s="1"/>
  <c r="AM38" i="1"/>
  <c r="AP19" i="1"/>
  <c r="N22" i="1"/>
  <c r="M22" i="1" s="1"/>
  <c r="AP23" i="1"/>
  <c r="N26" i="1"/>
  <c r="M26" i="1" s="1"/>
  <c r="X27" i="1"/>
  <c r="N30" i="1"/>
  <c r="M30" i="1" s="1"/>
  <c r="X31" i="1"/>
  <c r="N34" i="1"/>
  <c r="M34" i="1" s="1"/>
  <c r="X35" i="1"/>
  <c r="N38" i="1"/>
  <c r="M38" i="1" s="1"/>
  <c r="Y36" i="1"/>
  <c r="Z36" i="1" s="1"/>
  <c r="AM21" i="1"/>
  <c r="O22" i="1"/>
  <c r="AM25" i="1"/>
  <c r="O26" i="1"/>
  <c r="AM29" i="1"/>
  <c r="O30" i="1"/>
  <c r="AI32" i="1"/>
  <c r="AM33" i="1"/>
  <c r="O34" i="1"/>
  <c r="AM37" i="1"/>
  <c r="O38" i="1"/>
  <c r="N21" i="1"/>
  <c r="M21" i="1" s="1"/>
  <c r="X22" i="1"/>
  <c r="N25" i="1"/>
  <c r="M25" i="1" s="1"/>
  <c r="X26" i="1"/>
  <c r="N29" i="1"/>
  <c r="M29" i="1" s="1"/>
  <c r="P30" i="1"/>
  <c r="X30" i="1"/>
  <c r="N33" i="1"/>
  <c r="M33" i="1" s="1"/>
  <c r="P34" i="1"/>
  <c r="X34" i="1"/>
  <c r="N37" i="1"/>
  <c r="M37" i="1" s="1"/>
  <c r="X38" i="1"/>
  <c r="O21" i="1"/>
  <c r="O25" i="1"/>
  <c r="O29" i="1"/>
  <c r="O33" i="1"/>
  <c r="O37" i="1"/>
  <c r="X21" i="1"/>
  <c r="X25" i="1"/>
  <c r="X29" i="1"/>
  <c r="X33" i="1"/>
  <c r="X37" i="1"/>
  <c r="AA23" i="1" l="1"/>
  <c r="AE23" i="1" s="1"/>
  <c r="AH23" i="1"/>
  <c r="AG23" i="1"/>
  <c r="Y27" i="1"/>
  <c r="Z27" i="1" s="1"/>
  <c r="AH20" i="1"/>
  <c r="AA20" i="1"/>
  <c r="AE20" i="1" s="1"/>
  <c r="AG20" i="1"/>
  <c r="AF26" i="1"/>
  <c r="Y37" i="1"/>
  <c r="Z37" i="1" s="1"/>
  <c r="Y33" i="1"/>
  <c r="Z33" i="1" s="1"/>
  <c r="AF29" i="1"/>
  <c r="V29" i="1"/>
  <c r="T29" i="1" s="1"/>
  <c r="W29" i="1" s="1"/>
  <c r="Q29" i="1" s="1"/>
  <c r="R29" i="1" s="1"/>
  <c r="Y29" i="1"/>
  <c r="Z29" i="1" s="1"/>
  <c r="Y38" i="1"/>
  <c r="Z38" i="1" s="1"/>
  <c r="Y26" i="1"/>
  <c r="Z26" i="1" s="1"/>
  <c r="AG36" i="1"/>
  <c r="AA36" i="1"/>
  <c r="AE36" i="1" s="1"/>
  <c r="AH36" i="1"/>
  <c r="Y25" i="1"/>
  <c r="Z25" i="1" s="1"/>
  <c r="AF37" i="1"/>
  <c r="V37" i="1"/>
  <c r="T37" i="1" s="1"/>
  <c r="W37" i="1" s="1"/>
  <c r="Q37" i="1" s="1"/>
  <c r="R37" i="1" s="1"/>
  <c r="AF25" i="1"/>
  <c r="V25" i="1"/>
  <c r="T25" i="1" s="1"/>
  <c r="W25" i="1" s="1"/>
  <c r="Q25" i="1" s="1"/>
  <c r="R25" i="1" s="1"/>
  <c r="AF38" i="1"/>
  <c r="AF22" i="1"/>
  <c r="AF35" i="1"/>
  <c r="AF31" i="1"/>
  <c r="V31" i="1"/>
  <c r="T31" i="1" s="1"/>
  <c r="W31" i="1" s="1"/>
  <c r="Q31" i="1" s="1"/>
  <c r="R31" i="1" s="1"/>
  <c r="Y21" i="1"/>
  <c r="Z21" i="1" s="1"/>
  <c r="Y34" i="1"/>
  <c r="Z34" i="1" s="1"/>
  <c r="Y22" i="1"/>
  <c r="Z22" i="1" s="1"/>
  <c r="Y35" i="1"/>
  <c r="Z35" i="1" s="1"/>
  <c r="V35" i="1" s="1"/>
  <c r="T35" i="1" s="1"/>
  <c r="W35" i="1" s="1"/>
  <c r="Q35" i="1" s="1"/>
  <c r="R35" i="1" s="1"/>
  <c r="V20" i="1"/>
  <c r="T20" i="1" s="1"/>
  <c r="W20" i="1" s="1"/>
  <c r="Q20" i="1" s="1"/>
  <c r="R20" i="1" s="1"/>
  <c r="AF21" i="1"/>
  <c r="AF34" i="1"/>
  <c r="V34" i="1"/>
  <c r="T34" i="1" s="1"/>
  <c r="W34" i="1" s="1"/>
  <c r="Q34" i="1" s="1"/>
  <c r="R34" i="1" s="1"/>
  <c r="AF27" i="1"/>
  <c r="V27" i="1"/>
  <c r="T27" i="1" s="1"/>
  <c r="W27" i="1" s="1"/>
  <c r="Q27" i="1" s="1"/>
  <c r="R27" i="1" s="1"/>
  <c r="AF33" i="1"/>
  <c r="V33" i="1"/>
  <c r="T33" i="1" s="1"/>
  <c r="W33" i="1" s="1"/>
  <c r="Q33" i="1" s="1"/>
  <c r="R33" i="1" s="1"/>
  <c r="AA28" i="1"/>
  <c r="AE28" i="1" s="1"/>
  <c r="AG28" i="1"/>
  <c r="AH28" i="1"/>
  <c r="AI28" i="1" s="1"/>
  <c r="Y31" i="1"/>
  <c r="Z31" i="1" s="1"/>
  <c r="AF23" i="1"/>
  <c r="V23" i="1"/>
  <c r="T23" i="1" s="1"/>
  <c r="W23" i="1" s="1"/>
  <c r="Q23" i="1" s="1"/>
  <c r="R23" i="1" s="1"/>
  <c r="Y30" i="1"/>
  <c r="Z30" i="1" s="1"/>
  <c r="AF30" i="1"/>
  <c r="AA19" i="1"/>
  <c r="AE19" i="1" s="1"/>
  <c r="AH19" i="1"/>
  <c r="V36" i="1"/>
  <c r="T36" i="1" s="1"/>
  <c r="W36" i="1" s="1"/>
  <c r="Q36" i="1" s="1"/>
  <c r="R36" i="1" s="1"/>
  <c r="V19" i="1"/>
  <c r="T19" i="1" s="1"/>
  <c r="W19" i="1" s="1"/>
  <c r="Q19" i="1" s="1"/>
  <c r="R19" i="1" s="1"/>
  <c r="AF19" i="1"/>
  <c r="AH30" i="1" l="1"/>
  <c r="AA30" i="1"/>
  <c r="AE30" i="1" s="1"/>
  <c r="AG30" i="1"/>
  <c r="AH33" i="1"/>
  <c r="AA33" i="1"/>
  <c r="AE33" i="1" s="1"/>
  <c r="AG33" i="1"/>
  <c r="AI20" i="1"/>
  <c r="AI19" i="1"/>
  <c r="AA27" i="1"/>
  <c r="AE27" i="1" s="1"/>
  <c r="AH27" i="1"/>
  <c r="AG27" i="1"/>
  <c r="AA21" i="1"/>
  <c r="AE21" i="1" s="1"/>
  <c r="AH21" i="1"/>
  <c r="AG21" i="1"/>
  <c r="AH38" i="1"/>
  <c r="AI38" i="1" s="1"/>
  <c r="AA38" i="1"/>
  <c r="AE38" i="1" s="1"/>
  <c r="AG38" i="1"/>
  <c r="V21" i="1"/>
  <c r="T21" i="1" s="1"/>
  <c r="W21" i="1" s="1"/>
  <c r="Q21" i="1" s="1"/>
  <c r="R21" i="1" s="1"/>
  <c r="AA35" i="1"/>
  <c r="AE35" i="1" s="1"/>
  <c r="AH35" i="1"/>
  <c r="AG35" i="1"/>
  <c r="AA31" i="1"/>
  <c r="AE31" i="1" s="1"/>
  <c r="AH31" i="1"/>
  <c r="AI31" i="1" s="1"/>
  <c r="AG31" i="1"/>
  <c r="AH26" i="1"/>
  <c r="AA26" i="1"/>
  <c r="AE26" i="1" s="1"/>
  <c r="AG26" i="1"/>
  <c r="AH22" i="1"/>
  <c r="AA22" i="1"/>
  <c r="AE22" i="1" s="1"/>
  <c r="AG22" i="1"/>
  <c r="AH37" i="1"/>
  <c r="AI37" i="1" s="1"/>
  <c r="AA37" i="1"/>
  <c r="AE37" i="1" s="1"/>
  <c r="AG37" i="1"/>
  <c r="V30" i="1"/>
  <c r="T30" i="1" s="1"/>
  <c r="W30" i="1" s="1"/>
  <c r="Q30" i="1" s="1"/>
  <c r="R30" i="1" s="1"/>
  <c r="V22" i="1"/>
  <c r="T22" i="1" s="1"/>
  <c r="W22" i="1" s="1"/>
  <c r="Q22" i="1" s="1"/>
  <c r="R22" i="1" s="1"/>
  <c r="AH25" i="1"/>
  <c r="AA25" i="1"/>
  <c r="AE25" i="1" s="1"/>
  <c r="AG25" i="1"/>
  <c r="AH34" i="1"/>
  <c r="AI34" i="1" s="1"/>
  <c r="AA34" i="1"/>
  <c r="AE34" i="1" s="1"/>
  <c r="AG34" i="1"/>
  <c r="AA29" i="1"/>
  <c r="AE29" i="1" s="1"/>
  <c r="AH29" i="1"/>
  <c r="AG29" i="1"/>
  <c r="V26" i="1"/>
  <c r="T26" i="1" s="1"/>
  <c r="W26" i="1" s="1"/>
  <c r="Q26" i="1" s="1"/>
  <c r="R26" i="1" s="1"/>
  <c r="AI23" i="1"/>
  <c r="V38" i="1"/>
  <c r="T38" i="1" s="1"/>
  <c r="W38" i="1" s="1"/>
  <c r="Q38" i="1" s="1"/>
  <c r="R38" i="1" s="1"/>
  <c r="AI36" i="1"/>
  <c r="AI25" i="1" l="1"/>
  <c r="AI21" i="1"/>
  <c r="AI22" i="1"/>
  <c r="AI35" i="1"/>
  <c r="AI33" i="1"/>
  <c r="AI29" i="1"/>
  <c r="AI27" i="1"/>
  <c r="AI26" i="1"/>
  <c r="AI30" i="1"/>
</calcChain>
</file>

<file path=xl/sharedStrings.xml><?xml version="1.0" encoding="utf-8"?>
<sst xmlns="http://schemas.openxmlformats.org/spreadsheetml/2006/main" count="1016" uniqueCount="398">
  <si>
    <t>File opened</t>
  </si>
  <si>
    <t>2023-07-24 16:34:39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</si>
  <si>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</si>
  <si>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</si>
  <si>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</si>
  <si>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</si>
  <si>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</si>
  <si>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</si>
  <si>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</si>
  <si>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</si>
  <si>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</si>
  <si>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</si>
  <si>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</si>
  <si>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{"tazero": "-0.14134", "h2obspanconc1": "11.65", "co2aspanconc1": "2473", "h2oazero": "1.04545", "co2bzero": "0.928369", "h2obspan2b": "0.0690967", "flowbzero": "0.38674", "co2azero": "0.925242", "h2obspan2a": "0.0687607", "co2bspanconc1": "2473", "co2bspan1": "1.0021", "co2aspan2": "-0.0349502", "h2oaspan2a": "0.0681933", "h2obspan1": "1.00489", "h2oaspan2b": "0.0685964", "h2oaspanconc1": "11.65", "h2oaspan2": "0", "oxygen": "21", "co2aspan2b": "0.289966", "h2oaspan1": "1.00591", "tbzero": "-0.243059", "co2bspanconc2": "301.4", "co2aspan2a": "0.292292", "co2bspan2": "-0.0342144", "h2obspan2": "0", "h2obzero": "1.0566", "co2bspan2b": "0.29074", "co2aspanconc2": "301.4", "flowmeterzero": "0.996167", "h2oaspanconc2": "0", "ssa_ref": "34842.2", "flowazero": "0.29744", "chamberpressurezero": "2.68235", "h2obspanconc2": "0", "co2bspan2a": "0.293064", "ssb_ref": "37125.5", "co2aspan1": "1.00226"}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</si>
  <si>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</si>
  <si>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</si>
  <si>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</si>
  <si>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</si>
  <si>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</si>
  <si>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</si>
  <si>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</si>
  <si>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</si>
  <si>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</si>
  <si>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</si>
  <si>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</si>
  <si>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</si>
  <si>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</si>
  <si>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16:34:39</t>
  </si>
  <si>
    <t>Stability Definition:	A (GasEx): Per=20	Qin (LeafQ): Per=20	CO2_r (Meas): Per=20</t>
  </si>
  <si>
    <t>16:36:05</t>
  </si>
  <si>
    <t>Stability Definition:	A (GasEx): Per=20	Qin (LeafQ): Std&lt;1 Per=20	CO2_r (Meas): Per=20</t>
  </si>
  <si>
    <t>16:36:07</t>
  </si>
  <si>
    <t>Stability Definition:	A (GasEx): Std&lt;0.2 Per=20	Qin (LeafQ): Std&lt;1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</si>
  <si>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</si>
  <si>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</si>
  <si>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</si>
  <si>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</si>
  <si>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</si>
  <si>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</si>
  <si>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</si>
  <si>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</si>
  <si>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</si>
  <si>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</si>
  <si>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</si>
  <si>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</si>
  <si>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</si>
  <si>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</si>
  <si>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</si>
  <si>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</si>
  <si>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</si>
  <si>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</si>
  <si>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</si>
  <si>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</si>
  <si>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</si>
  <si>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</si>
  <si>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</si>
  <si>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</si>
  <si>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</si>
  <si>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</si>
  <si>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</si>
  <si>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</si>
  <si>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</si>
  <si>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</si>
  <si>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</si>
  <si>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</si>
  <si>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</si>
  <si>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</si>
  <si>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</si>
  <si>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</si>
  <si>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</si>
  <si>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</si>
  <si>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</si>
  <si>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</si>
  <si>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</si>
  <si>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</si>
  <si>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</si>
  <si>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</si>
  <si>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</si>
  <si>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</si>
  <si>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</si>
  <si>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</si>
  <si>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</si>
  <si>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</si>
  <si>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</si>
  <si>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</si>
  <si>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</si>
  <si>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</si>
  <si>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</si>
  <si>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</si>
  <si>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</si>
  <si>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</si>
  <si>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5.11741 88.5681 383.08 618.08 844.212 1053.36 1229.14 1319.9</t>
  </si>
  <si>
    <t>Fs_true</t>
  </si>
  <si>
    <t>0.129997 101.722 403.824 601.469 802.249 1000.92 1202.53 1400.96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</si>
  <si>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</si>
  <si>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</si>
  <si>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</si>
  <si>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</si>
  <si>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</si>
  <si>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</si>
  <si>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</si>
  <si>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</si>
  <si>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</si>
  <si>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</si>
  <si>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</si>
  <si>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</si>
  <si>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</si>
  <si>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</si>
  <si>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</si>
  <si>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</si>
  <si>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</si>
  <si>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</si>
  <si>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</si>
  <si>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</si>
  <si>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</si>
  <si>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</si>
  <si>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</si>
  <si>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</si>
  <si>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</si>
  <si>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</si>
  <si>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</si>
  <si>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</si>
  <si>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</si>
  <si>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</si>
  <si>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</si>
  <si>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</si>
  <si>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</si>
  <si>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</si>
  <si>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</si>
  <si>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</si>
  <si>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</si>
  <si>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</si>
  <si>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</si>
  <si>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</si>
  <si>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</si>
  <si>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</si>
  <si>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</si>
  <si>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</si>
  <si>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</si>
  <si>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</si>
  <si>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</si>
  <si>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</si>
  <si>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</si>
  <si>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</si>
  <si>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</si>
  <si>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</si>
  <si>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</si>
  <si>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</si>
  <si>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</si>
  <si>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</si>
  <si>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</si>
  <si>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</si>
  <si>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</si>
  <si>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</si>
  <si>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</si>
  <si>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</si>
  <si>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</si>
  <si>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</si>
  <si>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</si>
  <si>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</si>
  <si>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</si>
  <si>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</si>
  <si>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</si>
  <si>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</si>
  <si>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</si>
  <si>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</si>
  <si>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</si>
  <si>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</si>
  <si>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</si>
  <si>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</si>
  <si>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</si>
  <si>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</si>
  <si>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</si>
  <si>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</si>
  <si>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</si>
  <si>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</si>
  <si>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</si>
  <si>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</si>
  <si>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</si>
  <si>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</si>
  <si>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</si>
  <si>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</si>
  <si>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</si>
  <si>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</si>
  <si>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</si>
  <si>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</si>
  <si>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</si>
  <si>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</si>
  <si>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</si>
  <si>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</si>
  <si>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</si>
  <si>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</si>
  <si>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</si>
  <si>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</si>
  <si>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</si>
  <si>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</si>
  <si>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</si>
  <si>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</si>
  <si>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</si>
  <si>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</si>
  <si>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</si>
  <si>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</si>
  <si>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</si>
  <si>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</si>
  <si>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</si>
  <si>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</si>
  <si>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</si>
  <si>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</si>
  <si>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</si>
  <si>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</si>
  <si>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</si>
  <si>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</si>
  <si>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</si>
  <si>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</si>
  <si>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</si>
  <si>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</si>
  <si>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</si>
  <si>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</si>
  <si>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</si>
  <si>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</si>
  <si>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</si>
  <si>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</si>
  <si>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</si>
  <si>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</si>
  <si>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</si>
  <si>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</si>
  <si>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</si>
  <si>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</si>
  <si>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</si>
  <si>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</si>
  <si>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</si>
  <si>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</si>
  <si>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</si>
  <si>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</si>
  <si>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</si>
  <si>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</si>
  <si>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</si>
  <si>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</si>
  <si>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</si>
  <si>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</si>
  <si>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</si>
  <si>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</si>
  <si>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</si>
  <si>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</si>
  <si>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</si>
  <si>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</si>
  <si>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</si>
  <si>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</si>
  <si>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</si>
  <si>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</si>
  <si>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</si>
  <si>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</si>
  <si>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</si>
  <si>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</si>
  <si>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</si>
  <si>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</si>
  <si>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</si>
  <si>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</si>
  <si>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</si>
  <si>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</si>
  <si>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</si>
  <si>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</si>
  <si>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</si>
  <si>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</si>
  <si>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</si>
  <si>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</si>
  <si>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</si>
  <si>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</si>
  <si>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</si>
  <si>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</si>
  <si>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</si>
  <si>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</si>
  <si>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</si>
  <si>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</si>
  <si>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</si>
  <si>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</si>
  <si>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</si>
  <si>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</si>
  <si>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</si>
  <si>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</si>
  <si>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</si>
  <si>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</si>
  <si>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</si>
  <si>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</si>
  <si>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</si>
  <si>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</si>
  <si>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</si>
  <si>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</si>
  <si>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</si>
  <si>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</si>
  <si>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</si>
  <si>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</si>
  <si>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</si>
  <si>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</si>
  <si>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</si>
  <si>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</si>
  <si>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</si>
  <si>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</si>
  <si>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</si>
  <si>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</si>
  <si>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</si>
  <si>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</si>
  <si>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</si>
  <si>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</si>
  <si>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</si>
  <si>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</si>
  <si>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</si>
  <si>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</si>
  <si>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</si>
  <si>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</si>
  <si>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</si>
  <si>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</si>
  <si>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</si>
  <si>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</si>
  <si>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</si>
  <si>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</si>
  <si>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</si>
  <si>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</si>
  <si>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</si>
  <si>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</si>
  <si>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</si>
  <si>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</si>
  <si>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</si>
  <si>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</si>
  <si>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</si>
  <si>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</si>
  <si>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</si>
  <si>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</si>
  <si>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</si>
  <si>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</si>
  <si>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</si>
  <si>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</si>
  <si>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</si>
  <si>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</si>
  <si>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</si>
  <si>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</si>
  <si>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</si>
  <si>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</si>
  <si>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</si>
  <si>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</si>
  <si>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</si>
  <si>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</si>
  <si>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</si>
  <si>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</si>
  <si>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</si>
  <si>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</si>
  <si>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20230724 17:04:54</t>
  </si>
  <si>
    <t>17:04:54</t>
  </si>
  <si>
    <t>none</t>
  </si>
  <si>
    <t>Lindsey</t>
  </si>
  <si>
    <t>20230724</t>
  </si>
  <si>
    <t>AR</t>
  </si>
  <si>
    <t>SARI4</t>
  </si>
  <si>
    <t>BNL21888</t>
  </si>
  <si>
    <t>17:02:28</t>
  </si>
  <si>
    <t>2/2</t>
  </si>
  <si>
    <t>00000000</t>
  </si>
  <si>
    <t>iiiiiiii</t>
  </si>
  <si>
    <t>off</t>
  </si>
  <si>
    <t>20230724 17:05:55</t>
  </si>
  <si>
    <t>17:05:55</t>
  </si>
  <si>
    <t>20230724 17:06:56</t>
  </si>
  <si>
    <t>17:06:56</t>
  </si>
  <si>
    <t>20230724 17:07:57</t>
  </si>
  <si>
    <t>17:07:57</t>
  </si>
  <si>
    <t>20230724 17:08:58</t>
  </si>
  <si>
    <t>17:08:58</t>
  </si>
  <si>
    <t>20230724 17:09:59</t>
  </si>
  <si>
    <t>17:09:59</t>
  </si>
  <si>
    <t>20230724 17:11:00</t>
  </si>
  <si>
    <t>17:11:00</t>
  </si>
  <si>
    <t>20230724 17:12:01</t>
  </si>
  <si>
    <t>17:12:01</t>
  </si>
  <si>
    <t>20230724 17:13:02</t>
  </si>
  <si>
    <t>17:13:02</t>
  </si>
  <si>
    <t>20230724 17:14:04</t>
  </si>
  <si>
    <t>17:14:04</t>
  </si>
  <si>
    <t>20230724 17:15:05</t>
  </si>
  <si>
    <t>17:15:05</t>
  </si>
  <si>
    <t>20230724 17:16:06</t>
  </si>
  <si>
    <t>17:16:06</t>
  </si>
  <si>
    <t>20230724 17:17:07</t>
  </si>
  <si>
    <t>17:17:07</t>
  </si>
  <si>
    <t>20230724 17:18:08</t>
  </si>
  <si>
    <t>17:18:08</t>
  </si>
  <si>
    <t>20230724 17:19:09</t>
  </si>
  <si>
    <t>17:19:09</t>
  </si>
  <si>
    <t>20230724 17:20:10</t>
  </si>
  <si>
    <t>17:20:10</t>
  </si>
  <si>
    <t>20230724 17:21:11</t>
  </si>
  <si>
    <t>17:21:11</t>
  </si>
  <si>
    <t>20230724 17:22:12</t>
  </si>
  <si>
    <t>17:22:12</t>
  </si>
  <si>
    <t>20230724 17:23:13</t>
  </si>
  <si>
    <t>17:23:13</t>
  </si>
  <si>
    <t>20230724 17:23:28</t>
  </si>
  <si>
    <t>17:23:28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</si>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</sst>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1690247094.0999999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1690247094.0999999</v>
      </c>
      <c r="M19">
        <f t="shared" ref="M19:M38" si="0">(N19)/1000</f>
        <v>3.4047418075341738E-3</v>
      </c>
      <c r="N19">
        <f t="shared" ref="N19:N38" si="1">1000*AZ19*AL19*(AV19-AW19)/(100*$B$7*(1000-AL19*AV19))</f>
        <v>3.4047418075341738</v>
      </c>
      <c r="O19">
        <f t="shared" ref="O19:O38" si="2">AZ19*AL19*(AU19-AT19*(1000-AL19*AW19)/(1000-AL19*AV19))/(100*$B$7)</f>
        <v>23.963043356023004</v>
      </c>
      <c r="P19">
        <f t="shared" ref="P19:P38" si="3">AT19 - IF(AL19&gt;1, O19*$B$7*100/(AN19*BH19), 0)</f>
        <v>400.03500000000003</v>
      </c>
      <c r="Q19">
        <f t="shared" ref="Q19:Q38" si="4">((W19-M19/2)*P19-O19)/(W19+M19/2)</f>
        <v>270.29994657216031</v>
      </c>
      <c r="R19">
        <f t="shared" ref="R19:R38" si="5">Q19*(BA19+BB19)/1000</f>
        <v>26.964990709604795</v>
      </c>
      <c r="S19">
        <f t="shared" ref="S19:S38" si="6">(AT19 - IF(AL19&gt;1, O19*$B$7*100/(AN19*BH19), 0))*(BA19+BB19)/1000</f>
        <v>39.907296302913004</v>
      </c>
      <c r="T19">
        <f t="shared" ref="T19:T38" si="7">2/((1/V19-1/U19)+SIGN(V19)*SQRT((1/V19-1/U19)*(1/V19-1/U19) + 4*$C$7/(($C$7+1)*($C$7+1))*(2*1/V19*1/U19-1/U19*1/U19)))</f>
        <v>0.32597486596259245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2.9209499408488249</v>
      </c>
      <c r="V19">
        <f t="shared" ref="V19:V38" si="9">M19*(1000-(1000*0.61365*EXP(17.502*Z19/(240.97+Z19))/(BA19+BB19)+AV19)/2)/(1000*0.61365*EXP(17.502*Z19/(240.97+Z19))/(BA19+BB19)-AV19)</f>
        <v>0.30702919385474048</v>
      </c>
      <c r="W19">
        <f t="shared" ref="W19:W38" si="10">1/(($C$7+1)/(T19/1.6)+1/(U19/1.37)) + $C$7/(($C$7+1)/(T19/1.6) + $C$7/(U19/1.37))</f>
        <v>0.19350361680630135</v>
      </c>
      <c r="X19">
        <f t="shared" ref="X19:X38" si="11">(AO19*AR19)</f>
        <v>330.79001399999999</v>
      </c>
      <c r="Y19">
        <f t="shared" ref="Y19:Y38" si="12">(BC19+(X19+2*0.95*0.0000000567*(((BC19+$B$9)+273)^4-(BC19+273)^4)-44100*M19)/(1.84*29.3*U19+8*0.95*0.0000000567*(BC19+273)^3))</f>
        <v>25.993608919875552</v>
      </c>
      <c r="Z19">
        <f t="shared" ref="Z19:Z38" si="13">($C$9*BD19+$D$9*BE19+$E$9*Y19)</f>
        <v>24.925999999999998</v>
      </c>
      <c r="AA19">
        <f t="shared" ref="AA19:AA38" si="14">0.61365*EXP(17.502*Z19/(240.97+Z19))</f>
        <v>3.1656764602896792</v>
      </c>
      <c r="AB19">
        <f t="shared" ref="AB19:AB38" si="15">(AC19/AD19*100)</f>
        <v>65.982953830330615</v>
      </c>
      <c r="AC19">
        <f t="shared" ref="AC19:AC38" si="16">AV19*(BA19+BB19)/1000</f>
        <v>2.0885451871424401</v>
      </c>
      <c r="AD19">
        <f t="shared" ref="AD19:AD38" si="17">0.61365*EXP(17.502*BC19/(240.97+BC19))</f>
        <v>3.1652799183755111</v>
      </c>
      <c r="AE19">
        <f t="shared" ref="AE19:AE38" si="18">(AA19-AV19*(BA19+BB19)/1000)</f>
        <v>1.0771312731472391</v>
      </c>
      <c r="AF19">
        <f t="shared" ref="AF19:AF38" si="19">(-M19*44100)</f>
        <v>-150.14911371225708</v>
      </c>
      <c r="AG19">
        <f t="shared" ref="AG19:AG38" si="20">2*29.3*U19*0.92*(BC19-Z19)</f>
        <v>-0.33069593174297662</v>
      </c>
      <c r="AH19">
        <f t="shared" ref="AH19:AH38" si="21">2*0.95*0.0000000567*(((BC19+$B$9)+273)^4-(Z19+273)^4)</f>
        <v>-2.392966238228891E-2</v>
      </c>
      <c r="AI19">
        <f t="shared" ref="AI19:AI38" si="22">X19+AH19+AF19+AG19</f>
        <v>180.28627469361766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52989.500128641128</v>
      </c>
      <c r="AO19">
        <f t="shared" ref="AO19:AO38" si="26">$B$13*BI19+$C$13*BJ19+$F$13*BU19*(1-BX19)</f>
        <v>2000.07</v>
      </c>
      <c r="AP19">
        <f t="shared" ref="AP19:AP38" si="27">AO19*AQ19</f>
        <v>1686.0581999999997</v>
      </c>
      <c r="AQ19">
        <f t="shared" ref="AQ19:AQ38" si="28">($B$13*$D$11+$C$13*$D$11+$F$13*((CH19+BZ19)/MAX(CH19+BZ19+CI19, 0.1)*$I$11+CI19/MAX(CH19+BZ19+CI19, 0.1)*$J$11))/($B$13+$C$13+$F$13)</f>
        <v>0.84299959501417443</v>
      </c>
      <c r="AR19">
        <f t="shared" ref="AR19:AR38" si="29">($B$13*$K$11+$C$13*$K$11+$F$13*((CH19+BZ19)/MAX(CH19+BZ19+CI19, 0.1)*$P$11+CI19/MAX(CH19+BZ19+CI19, 0.1)*$Q$11))/($B$13+$C$13+$F$13)</f>
        <v>0.16538921837735679</v>
      </c>
      <c r="AS19">
        <v>1690247094.0999999</v>
      </c>
      <c r="AT19">
        <v>400.03500000000003</v>
      </c>
      <c r="AU19">
        <v>425.35199999999998</v>
      </c>
      <c r="AV19">
        <v>20.9358</v>
      </c>
      <c r="AW19">
        <v>17.603400000000001</v>
      </c>
      <c r="AX19">
        <v>408.14400000000001</v>
      </c>
      <c r="AY19">
        <v>21.235700000000001</v>
      </c>
      <c r="AZ19">
        <v>600.19100000000003</v>
      </c>
      <c r="BA19">
        <v>99.716200000000001</v>
      </c>
      <c r="BB19">
        <v>4.3311799999999998E-2</v>
      </c>
      <c r="BC19">
        <v>24.9239</v>
      </c>
      <c r="BD19">
        <v>24.925999999999998</v>
      </c>
      <c r="BE19">
        <v>999.9</v>
      </c>
      <c r="BF19">
        <v>0</v>
      </c>
      <c r="BG19">
        <v>0</v>
      </c>
      <c r="BH19">
        <v>9979.3799999999992</v>
      </c>
      <c r="BI19">
        <v>0</v>
      </c>
      <c r="BJ19">
        <v>89.369500000000002</v>
      </c>
      <c r="BK19">
        <v>-25.316800000000001</v>
      </c>
      <c r="BL19">
        <v>408.589</v>
      </c>
      <c r="BM19">
        <v>432.97399999999999</v>
      </c>
      <c r="BN19">
        <v>3.3323399999999999</v>
      </c>
      <c r="BO19">
        <v>425.35199999999998</v>
      </c>
      <c r="BP19">
        <v>17.603400000000001</v>
      </c>
      <c r="BQ19">
        <v>2.0876299999999999</v>
      </c>
      <c r="BR19">
        <v>1.75535</v>
      </c>
      <c r="BS19">
        <v>18.1251</v>
      </c>
      <c r="BT19">
        <v>15.3947</v>
      </c>
      <c r="BU19">
        <v>2000.07</v>
      </c>
      <c r="BV19">
        <v>0.90001399999999998</v>
      </c>
      <c r="BW19">
        <v>9.9986400000000003E-2</v>
      </c>
      <c r="BX19">
        <v>0</v>
      </c>
      <c r="BY19">
        <v>2.5171000000000001</v>
      </c>
      <c r="BZ19">
        <v>0</v>
      </c>
      <c r="CA19">
        <v>16651.8</v>
      </c>
      <c r="CB19">
        <v>19111.400000000001</v>
      </c>
      <c r="CC19">
        <v>38</v>
      </c>
      <c r="CD19">
        <v>39.811999999999998</v>
      </c>
      <c r="CE19">
        <v>39.061999999999998</v>
      </c>
      <c r="CF19">
        <v>38</v>
      </c>
      <c r="CG19">
        <v>37.686999999999998</v>
      </c>
      <c r="CH19">
        <v>1800.09</v>
      </c>
      <c r="CI19">
        <v>199.98</v>
      </c>
      <c r="CJ19">
        <v>0</v>
      </c>
      <c r="CK19">
        <v>1690247101.4000001</v>
      </c>
      <c r="CL19">
        <v>0</v>
      </c>
      <c r="CM19">
        <v>1690246948.0999999</v>
      </c>
      <c r="CN19" t="s">
        <v>354</v>
      </c>
      <c r="CO19">
        <v>1690246948.0999999</v>
      </c>
      <c r="CP19">
        <v>1690246945.0999999</v>
      </c>
      <c r="CQ19">
        <v>65</v>
      </c>
      <c r="CR19">
        <v>-0.01</v>
      </c>
      <c r="CS19">
        <v>2.5000000000000001E-2</v>
      </c>
      <c r="CT19">
        <v>-8.1110000000000007</v>
      </c>
      <c r="CU19">
        <v>-0.3</v>
      </c>
      <c r="CV19">
        <v>425</v>
      </c>
      <c r="CW19">
        <v>18</v>
      </c>
      <c r="CX19">
        <v>0.09</v>
      </c>
      <c r="CY19">
        <v>0.02</v>
      </c>
      <c r="CZ19">
        <v>24.095602912206498</v>
      </c>
      <c r="DA19">
        <v>-0.382552177683261</v>
      </c>
      <c r="DB19">
        <v>7.2008067987550703E-2</v>
      </c>
      <c r="DC19">
        <v>1</v>
      </c>
      <c r="DD19">
        <v>425.42447619047601</v>
      </c>
      <c r="DE19">
        <v>4.0285714285549397E-2</v>
      </c>
      <c r="DF19">
        <v>4.60420295026817E-2</v>
      </c>
      <c r="DG19">
        <v>-1</v>
      </c>
      <c r="DH19">
        <v>2000.0260000000001</v>
      </c>
      <c r="DI19">
        <v>0.26819764667586499</v>
      </c>
      <c r="DJ19">
        <v>0.121671689394011</v>
      </c>
      <c r="DK19">
        <v>1</v>
      </c>
      <c r="DL19">
        <v>2</v>
      </c>
      <c r="DM19">
        <v>2</v>
      </c>
      <c r="DN19" t="s">
        <v>355</v>
      </c>
      <c r="DO19">
        <v>3.1576200000000001</v>
      </c>
      <c r="DP19">
        <v>2.77495</v>
      </c>
      <c r="DQ19">
        <v>9.5168100000000005E-2</v>
      </c>
      <c r="DR19">
        <v>9.8491400000000007E-2</v>
      </c>
      <c r="DS19">
        <v>0.10978400000000001</v>
      </c>
      <c r="DT19">
        <v>9.6082000000000001E-2</v>
      </c>
      <c r="DU19">
        <v>28731.5</v>
      </c>
      <c r="DV19">
        <v>29510.2</v>
      </c>
      <c r="DW19">
        <v>29499.599999999999</v>
      </c>
      <c r="DX19">
        <v>30517.8</v>
      </c>
      <c r="DY19">
        <v>34417.699999999997</v>
      </c>
      <c r="DZ19">
        <v>35997.9</v>
      </c>
      <c r="EA19">
        <v>40521.4</v>
      </c>
      <c r="EB19">
        <v>42150.3</v>
      </c>
      <c r="EC19">
        <v>2.2463299999999999</v>
      </c>
      <c r="ED19">
        <v>1.8383499999999999</v>
      </c>
      <c r="EE19">
        <v>0.145704</v>
      </c>
      <c r="EF19">
        <v>0</v>
      </c>
      <c r="EG19">
        <v>22.5303</v>
      </c>
      <c r="EH19">
        <v>999.9</v>
      </c>
      <c r="EI19">
        <v>31.87</v>
      </c>
      <c r="EJ19">
        <v>35.399000000000001</v>
      </c>
      <c r="EK19">
        <v>18.455500000000001</v>
      </c>
      <c r="EL19">
        <v>61.013800000000003</v>
      </c>
      <c r="EM19">
        <v>26.646599999999999</v>
      </c>
      <c r="EN19">
        <v>1</v>
      </c>
      <c r="EO19">
        <v>-0.23891999999999999</v>
      </c>
      <c r="EP19">
        <v>-0.93699100000000002</v>
      </c>
      <c r="EQ19">
        <v>20.2895</v>
      </c>
      <c r="ER19">
        <v>5.2401999999999997</v>
      </c>
      <c r="ES19">
        <v>11.8292</v>
      </c>
      <c r="ET19">
        <v>4.9817</v>
      </c>
      <c r="EU19">
        <v>3.2991799999999998</v>
      </c>
      <c r="EV19">
        <v>235.4</v>
      </c>
      <c r="EW19">
        <v>9999</v>
      </c>
      <c r="EX19">
        <v>7303.9</v>
      </c>
      <c r="EY19">
        <v>104.8</v>
      </c>
      <c r="EZ19">
        <v>1.8736299999999999</v>
      </c>
      <c r="FA19">
        <v>1.87937</v>
      </c>
      <c r="FB19">
        <v>1.8797299999999999</v>
      </c>
      <c r="FC19">
        <v>1.88035</v>
      </c>
      <c r="FD19">
        <v>1.87791</v>
      </c>
      <c r="FE19">
        <v>1.8767</v>
      </c>
      <c r="FF19">
        <v>1.8773599999999999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-8.109</v>
      </c>
      <c r="FV19">
        <v>-0.2999</v>
      </c>
      <c r="FW19">
        <v>-8.1090476475704492</v>
      </c>
      <c r="FX19">
        <v>1.4527828764109799E-4</v>
      </c>
      <c r="FY19">
        <v>-4.3579519040863002E-7</v>
      </c>
      <c r="FZ19">
        <v>2.0799061152897499E-10</v>
      </c>
      <c r="GA19">
        <v>-0.29992999999999997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2.4</v>
      </c>
      <c r="GJ19">
        <v>2.5</v>
      </c>
      <c r="GK19">
        <v>1.11328</v>
      </c>
      <c r="GL19">
        <v>2.6159699999999999</v>
      </c>
      <c r="GM19">
        <v>1.54541</v>
      </c>
      <c r="GN19">
        <v>2.2741699999999998</v>
      </c>
      <c r="GO19">
        <v>1.5979000000000001</v>
      </c>
      <c r="GP19">
        <v>2.323</v>
      </c>
      <c r="GQ19">
        <v>36.646900000000002</v>
      </c>
      <c r="GR19">
        <v>15.497999999999999</v>
      </c>
      <c r="GS19">
        <v>18</v>
      </c>
      <c r="GT19">
        <v>634.89099999999996</v>
      </c>
      <c r="GU19">
        <v>351.26400000000001</v>
      </c>
      <c r="GV19">
        <v>23.383400000000002</v>
      </c>
      <c r="GW19">
        <v>23.8613</v>
      </c>
      <c r="GX19">
        <v>29.998799999999999</v>
      </c>
      <c r="GY19">
        <v>24.063099999999999</v>
      </c>
      <c r="GZ19">
        <v>24.055599999999998</v>
      </c>
      <c r="HA19">
        <v>22.339400000000001</v>
      </c>
      <c r="HB19">
        <v>-30</v>
      </c>
      <c r="HC19">
        <v>-30</v>
      </c>
      <c r="HD19">
        <v>23.510400000000001</v>
      </c>
      <c r="HE19">
        <v>425.4</v>
      </c>
      <c r="HF19">
        <v>0</v>
      </c>
      <c r="HG19">
        <v>100.483</v>
      </c>
      <c r="HH19">
        <v>97.868099999999998</v>
      </c>
    </row>
    <row r="20" spans="1:216" x14ac:dyDescent="0.2">
      <c r="A20">
        <v>2</v>
      </c>
      <c r="B20">
        <v>1690247155.0999999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1690247155.0999999</v>
      </c>
      <c r="M20">
        <f t="shared" si="0"/>
        <v>3.433487945722024E-3</v>
      </c>
      <c r="N20">
        <f t="shared" si="1"/>
        <v>3.4334879457220238</v>
      </c>
      <c r="O20">
        <f t="shared" si="2"/>
        <v>23.86100990667709</v>
      </c>
      <c r="P20">
        <f t="shared" si="3"/>
        <v>400.01100000000002</v>
      </c>
      <c r="Q20">
        <f t="shared" si="4"/>
        <v>270.48316630052943</v>
      </c>
      <c r="R20">
        <f t="shared" si="5"/>
        <v>26.980863565089237</v>
      </c>
      <c r="S20">
        <f t="shared" si="6"/>
        <v>39.901345296821106</v>
      </c>
      <c r="T20">
        <f t="shared" si="7"/>
        <v>0.32524623213739839</v>
      </c>
      <c r="U20">
        <f t="shared" si="8"/>
        <v>2.9237614490210859</v>
      </c>
      <c r="V20">
        <f t="shared" si="9"/>
        <v>0.3063995427997197</v>
      </c>
      <c r="W20">
        <f t="shared" si="10"/>
        <v>0.19310194582227636</v>
      </c>
      <c r="X20">
        <f t="shared" si="11"/>
        <v>297.71476799999999</v>
      </c>
      <c r="Y20">
        <f t="shared" si="12"/>
        <v>25.914088592616881</v>
      </c>
      <c r="Z20">
        <f t="shared" si="13"/>
        <v>24.930499999999999</v>
      </c>
      <c r="AA20">
        <f t="shared" si="14"/>
        <v>3.1665263391562362</v>
      </c>
      <c r="AB20">
        <f t="shared" si="15"/>
        <v>65.167083293320999</v>
      </c>
      <c r="AC20">
        <f t="shared" si="16"/>
        <v>2.0781146436053106</v>
      </c>
      <c r="AD20">
        <f t="shared" si="17"/>
        <v>3.1889023393169071</v>
      </c>
      <c r="AE20">
        <f t="shared" si="18"/>
        <v>1.0884116955509255</v>
      </c>
      <c r="AF20">
        <f t="shared" si="19"/>
        <v>-151.41681840634126</v>
      </c>
      <c r="AG20">
        <f t="shared" si="20"/>
        <v>18.615610196999981</v>
      </c>
      <c r="AH20">
        <f t="shared" si="21"/>
        <v>1.3466342899479518</v>
      </c>
      <c r="AI20">
        <f t="shared" si="22"/>
        <v>166.26019408060665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53048.764901927934</v>
      </c>
      <c r="AO20">
        <f t="shared" si="26"/>
        <v>1800.08</v>
      </c>
      <c r="AP20">
        <f t="shared" si="27"/>
        <v>1517.4671999999998</v>
      </c>
      <c r="AQ20">
        <f t="shared" si="28"/>
        <v>0.8429998666725923</v>
      </c>
      <c r="AR20">
        <f t="shared" si="29"/>
        <v>0.16538974267810319</v>
      </c>
      <c r="AS20">
        <v>1690247155.0999999</v>
      </c>
      <c r="AT20">
        <v>400.01100000000002</v>
      </c>
      <c r="AU20">
        <v>425.233</v>
      </c>
      <c r="AV20">
        <v>20.833100000000002</v>
      </c>
      <c r="AW20">
        <v>17.472799999999999</v>
      </c>
      <c r="AX20">
        <v>408.11900000000003</v>
      </c>
      <c r="AY20">
        <v>21.132999999999999</v>
      </c>
      <c r="AZ20">
        <v>600.29600000000005</v>
      </c>
      <c r="BA20">
        <v>99.707800000000006</v>
      </c>
      <c r="BB20">
        <v>4.28201E-2</v>
      </c>
      <c r="BC20">
        <v>25.0486</v>
      </c>
      <c r="BD20">
        <v>24.930499999999999</v>
      </c>
      <c r="BE20">
        <v>999.9</v>
      </c>
      <c r="BF20">
        <v>0</v>
      </c>
      <c r="BG20">
        <v>0</v>
      </c>
      <c r="BH20">
        <v>9996.25</v>
      </c>
      <c r="BI20">
        <v>0</v>
      </c>
      <c r="BJ20">
        <v>89.065299999999993</v>
      </c>
      <c r="BK20">
        <v>-25.222300000000001</v>
      </c>
      <c r="BL20">
        <v>408.52100000000002</v>
      </c>
      <c r="BM20">
        <v>432.79500000000002</v>
      </c>
      <c r="BN20">
        <v>3.3602400000000001</v>
      </c>
      <c r="BO20">
        <v>425.233</v>
      </c>
      <c r="BP20">
        <v>17.472799999999999</v>
      </c>
      <c r="BQ20">
        <v>2.0772200000000001</v>
      </c>
      <c r="BR20">
        <v>1.7421800000000001</v>
      </c>
      <c r="BS20">
        <v>18.0456</v>
      </c>
      <c r="BT20">
        <v>15.2774</v>
      </c>
      <c r="BU20">
        <v>1800.08</v>
      </c>
      <c r="BV20">
        <v>0.900007</v>
      </c>
      <c r="BW20">
        <v>9.9992999999999999E-2</v>
      </c>
      <c r="BX20">
        <v>0</v>
      </c>
      <c r="BY20">
        <v>2.6013999999999999</v>
      </c>
      <c r="BZ20">
        <v>0</v>
      </c>
      <c r="CA20">
        <v>15110.3</v>
      </c>
      <c r="CB20">
        <v>17200.400000000001</v>
      </c>
      <c r="CC20">
        <v>37.811999999999998</v>
      </c>
      <c r="CD20">
        <v>39.625</v>
      </c>
      <c r="CE20">
        <v>39.061999999999998</v>
      </c>
      <c r="CF20">
        <v>37.811999999999998</v>
      </c>
      <c r="CG20">
        <v>37.625</v>
      </c>
      <c r="CH20">
        <v>1620.08</v>
      </c>
      <c r="CI20">
        <v>180</v>
      </c>
      <c r="CJ20">
        <v>0</v>
      </c>
      <c r="CK20">
        <v>1690247162.5999999</v>
      </c>
      <c r="CL20">
        <v>0</v>
      </c>
      <c r="CM20">
        <v>1690246948.0999999</v>
      </c>
      <c r="CN20" t="s">
        <v>354</v>
      </c>
      <c r="CO20">
        <v>1690246948.0999999</v>
      </c>
      <c r="CP20">
        <v>1690246945.0999999</v>
      </c>
      <c r="CQ20">
        <v>65</v>
      </c>
      <c r="CR20">
        <v>-0.01</v>
      </c>
      <c r="CS20">
        <v>2.5000000000000001E-2</v>
      </c>
      <c r="CT20">
        <v>-8.1110000000000007</v>
      </c>
      <c r="CU20">
        <v>-0.3</v>
      </c>
      <c r="CV20">
        <v>425</v>
      </c>
      <c r="CW20">
        <v>18</v>
      </c>
      <c r="CX20">
        <v>0.09</v>
      </c>
      <c r="CY20">
        <v>0.02</v>
      </c>
      <c r="CZ20">
        <v>23.852842502265101</v>
      </c>
      <c r="DA20">
        <v>0.21877499832692901</v>
      </c>
      <c r="DB20">
        <v>4.8160072357631901E-2</v>
      </c>
      <c r="DC20">
        <v>1</v>
      </c>
      <c r="DD20">
        <v>425.21129999999999</v>
      </c>
      <c r="DE20">
        <v>0.22664661654125801</v>
      </c>
      <c r="DF20">
        <v>4.8056321124279398E-2</v>
      </c>
      <c r="DG20">
        <v>-1</v>
      </c>
      <c r="DH20">
        <v>1800.00047619048</v>
      </c>
      <c r="DI20">
        <v>-2.3060268303904799E-2</v>
      </c>
      <c r="DJ20">
        <v>0.115448450276294</v>
      </c>
      <c r="DK20">
        <v>1</v>
      </c>
      <c r="DL20">
        <v>2</v>
      </c>
      <c r="DM20">
        <v>2</v>
      </c>
      <c r="DN20" t="s">
        <v>355</v>
      </c>
      <c r="DO20">
        <v>3.1579600000000001</v>
      </c>
      <c r="DP20">
        <v>2.77461</v>
      </c>
      <c r="DQ20">
        <v>9.5188300000000003E-2</v>
      </c>
      <c r="DR20">
        <v>9.8495700000000005E-2</v>
      </c>
      <c r="DS20">
        <v>0.109429</v>
      </c>
      <c r="DT20">
        <v>9.5589400000000005E-2</v>
      </c>
      <c r="DU20">
        <v>28737.7</v>
      </c>
      <c r="DV20">
        <v>29518.3</v>
      </c>
      <c r="DW20">
        <v>29506.1</v>
      </c>
      <c r="DX20">
        <v>30525.7</v>
      </c>
      <c r="DY20">
        <v>34437.599999999999</v>
      </c>
      <c r="DZ20">
        <v>36026.6</v>
      </c>
      <c r="EA20">
        <v>40529</v>
      </c>
      <c r="EB20">
        <v>42161</v>
      </c>
      <c r="EC20">
        <v>2.2490700000000001</v>
      </c>
      <c r="ED20">
        <v>1.8404499999999999</v>
      </c>
      <c r="EE20">
        <v>0.15351200000000001</v>
      </c>
      <c r="EF20">
        <v>0</v>
      </c>
      <c r="EG20">
        <v>22.406199999999998</v>
      </c>
      <c r="EH20">
        <v>999.9</v>
      </c>
      <c r="EI20">
        <v>31.846</v>
      </c>
      <c r="EJ20">
        <v>35.287999999999997</v>
      </c>
      <c r="EK20">
        <v>18.3294</v>
      </c>
      <c r="EL20">
        <v>60.883800000000001</v>
      </c>
      <c r="EM20">
        <v>26.4223</v>
      </c>
      <c r="EN20">
        <v>1</v>
      </c>
      <c r="EO20">
        <v>-0.248976</v>
      </c>
      <c r="EP20">
        <v>-1.5650500000000001</v>
      </c>
      <c r="EQ20">
        <v>20.2865</v>
      </c>
      <c r="ER20">
        <v>5.2411000000000003</v>
      </c>
      <c r="ES20">
        <v>11.8291</v>
      </c>
      <c r="ET20">
        <v>4.9814999999999996</v>
      </c>
      <c r="EU20">
        <v>3.2990300000000001</v>
      </c>
      <c r="EV20">
        <v>235.4</v>
      </c>
      <c r="EW20">
        <v>9999</v>
      </c>
      <c r="EX20">
        <v>7305.3</v>
      </c>
      <c r="EY20">
        <v>104.8</v>
      </c>
      <c r="EZ20">
        <v>1.8736299999999999</v>
      </c>
      <c r="FA20">
        <v>1.8793200000000001</v>
      </c>
      <c r="FB20">
        <v>1.8797200000000001</v>
      </c>
      <c r="FC20">
        <v>1.88035</v>
      </c>
      <c r="FD20">
        <v>1.8778999999999999</v>
      </c>
      <c r="FE20">
        <v>1.8766799999999999</v>
      </c>
      <c r="FF20">
        <v>1.8773200000000001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-8.1080000000000005</v>
      </c>
      <c r="FV20">
        <v>-0.2999</v>
      </c>
      <c r="FW20">
        <v>-8.1090476475704492</v>
      </c>
      <c r="FX20">
        <v>1.4527828764109799E-4</v>
      </c>
      <c r="FY20">
        <v>-4.3579519040863002E-7</v>
      </c>
      <c r="FZ20">
        <v>2.0799061152897499E-10</v>
      </c>
      <c r="GA20">
        <v>-0.29992999999999997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3.5</v>
      </c>
      <c r="GJ20">
        <v>3.5</v>
      </c>
      <c r="GK20">
        <v>1.11206</v>
      </c>
      <c r="GL20">
        <v>2.6074199999999998</v>
      </c>
      <c r="GM20">
        <v>1.54541</v>
      </c>
      <c r="GN20">
        <v>2.2741699999999998</v>
      </c>
      <c r="GO20">
        <v>1.5979000000000001</v>
      </c>
      <c r="GP20">
        <v>2.3864700000000001</v>
      </c>
      <c r="GQ20">
        <v>36.4343</v>
      </c>
      <c r="GR20">
        <v>15.497999999999999</v>
      </c>
      <c r="GS20">
        <v>18</v>
      </c>
      <c r="GT20">
        <v>635.26400000000001</v>
      </c>
      <c r="GU20">
        <v>351.42099999999999</v>
      </c>
      <c r="GV20">
        <v>24.8813</v>
      </c>
      <c r="GW20">
        <v>23.7193</v>
      </c>
      <c r="GX20">
        <v>29.999199999999998</v>
      </c>
      <c r="GY20">
        <v>23.925699999999999</v>
      </c>
      <c r="GZ20">
        <v>23.917100000000001</v>
      </c>
      <c r="HA20">
        <v>22.329499999999999</v>
      </c>
      <c r="HB20">
        <v>-30</v>
      </c>
      <c r="HC20">
        <v>-30</v>
      </c>
      <c r="HD20">
        <v>24.904299999999999</v>
      </c>
      <c r="HE20">
        <v>425.17500000000001</v>
      </c>
      <c r="HF20">
        <v>0</v>
      </c>
      <c r="HG20">
        <v>100.503</v>
      </c>
      <c r="HH20">
        <v>97.893199999999993</v>
      </c>
    </row>
    <row r="21" spans="1:216" x14ac:dyDescent="0.2">
      <c r="A21">
        <v>3</v>
      </c>
      <c r="B21">
        <v>1690247216.0999999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1690247216.0999999</v>
      </c>
      <c r="M21">
        <f t="shared" si="0"/>
        <v>3.4009139805478514E-3</v>
      </c>
      <c r="N21">
        <f t="shared" si="1"/>
        <v>3.4009139805478514</v>
      </c>
      <c r="O21">
        <f t="shared" si="2"/>
        <v>23.501814316974404</v>
      </c>
      <c r="P21">
        <f t="shared" si="3"/>
        <v>399.97899999999998</v>
      </c>
      <c r="Q21">
        <f t="shared" si="4"/>
        <v>266.53918427946087</v>
      </c>
      <c r="R21">
        <f t="shared" si="5"/>
        <v>26.586321398767058</v>
      </c>
      <c r="S21">
        <f t="shared" si="6"/>
        <v>39.896461285812101</v>
      </c>
      <c r="T21">
        <f t="shared" si="7"/>
        <v>0.3102288997890878</v>
      </c>
      <c r="U21">
        <f t="shared" si="8"/>
        <v>2.9255591866702062</v>
      </c>
      <c r="V21">
        <f t="shared" si="9"/>
        <v>0.29304296833548549</v>
      </c>
      <c r="W21">
        <f t="shared" si="10"/>
        <v>0.18461656057866718</v>
      </c>
      <c r="X21">
        <f t="shared" si="11"/>
        <v>248.09718899999996</v>
      </c>
      <c r="Y21">
        <f t="shared" si="12"/>
        <v>25.982380601649915</v>
      </c>
      <c r="Z21">
        <f t="shared" si="13"/>
        <v>25.057600000000001</v>
      </c>
      <c r="AA21">
        <f t="shared" si="14"/>
        <v>3.1906131902048549</v>
      </c>
      <c r="AB21">
        <f t="shared" si="15"/>
        <v>63.360225392350642</v>
      </c>
      <c r="AC21">
        <f t="shared" si="16"/>
        <v>2.0634934664172602</v>
      </c>
      <c r="AD21">
        <f t="shared" si="17"/>
        <v>3.2567647189373505</v>
      </c>
      <c r="AE21">
        <f t="shared" si="18"/>
        <v>1.1271197237875947</v>
      </c>
      <c r="AF21">
        <f t="shared" si="19"/>
        <v>-149.98030654216024</v>
      </c>
      <c r="AG21">
        <f t="shared" si="20"/>
        <v>54.382803121384178</v>
      </c>
      <c r="AH21">
        <f t="shared" si="21"/>
        <v>3.9411053030511147</v>
      </c>
      <c r="AI21">
        <f t="shared" si="22"/>
        <v>156.440790882275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53037.933644357166</v>
      </c>
      <c r="AO21">
        <f t="shared" si="26"/>
        <v>1500.08</v>
      </c>
      <c r="AP21">
        <f t="shared" si="27"/>
        <v>1264.5668999999998</v>
      </c>
      <c r="AQ21">
        <f t="shared" si="28"/>
        <v>0.84299964001919891</v>
      </c>
      <c r="AR21">
        <f t="shared" si="29"/>
        <v>0.165389305237054</v>
      </c>
      <c r="AS21">
        <v>1690247216.0999999</v>
      </c>
      <c r="AT21">
        <v>399.97899999999998</v>
      </c>
      <c r="AU21">
        <v>424.82499999999999</v>
      </c>
      <c r="AV21">
        <v>20.6874</v>
      </c>
      <c r="AW21">
        <v>17.359000000000002</v>
      </c>
      <c r="AX21">
        <v>408.08699999999999</v>
      </c>
      <c r="AY21">
        <v>20.987300000000001</v>
      </c>
      <c r="AZ21">
        <v>600.38900000000001</v>
      </c>
      <c r="BA21">
        <v>99.703900000000004</v>
      </c>
      <c r="BB21">
        <v>4.2489899999999997E-2</v>
      </c>
      <c r="BC21">
        <v>25.4024</v>
      </c>
      <c r="BD21">
        <v>25.057600000000001</v>
      </c>
      <c r="BE21">
        <v>999.9</v>
      </c>
      <c r="BF21">
        <v>0</v>
      </c>
      <c r="BG21">
        <v>0</v>
      </c>
      <c r="BH21">
        <v>10006.9</v>
      </c>
      <c r="BI21">
        <v>0</v>
      </c>
      <c r="BJ21">
        <v>93.443799999999996</v>
      </c>
      <c r="BK21">
        <v>-24.845300000000002</v>
      </c>
      <c r="BL21">
        <v>408.428</v>
      </c>
      <c r="BM21">
        <v>432.32900000000001</v>
      </c>
      <c r="BN21">
        <v>3.3284400000000001</v>
      </c>
      <c r="BO21">
        <v>424.82499999999999</v>
      </c>
      <c r="BP21">
        <v>17.359000000000002</v>
      </c>
      <c r="BQ21">
        <v>2.0626199999999999</v>
      </c>
      <c r="BR21">
        <v>1.7307600000000001</v>
      </c>
      <c r="BS21">
        <v>17.933399999999999</v>
      </c>
      <c r="BT21">
        <v>15.1751</v>
      </c>
      <c r="BU21">
        <v>1500.08</v>
      </c>
      <c r="BV21">
        <v>0.90001399999999998</v>
      </c>
      <c r="BW21">
        <v>9.9985699999999997E-2</v>
      </c>
      <c r="BX21">
        <v>0</v>
      </c>
      <c r="BY21">
        <v>2.6711</v>
      </c>
      <c r="BZ21">
        <v>0</v>
      </c>
      <c r="CA21">
        <v>13078.4</v>
      </c>
      <c r="CB21">
        <v>14333.8</v>
      </c>
      <c r="CC21">
        <v>37.561999999999998</v>
      </c>
      <c r="CD21">
        <v>39.5</v>
      </c>
      <c r="CE21">
        <v>39</v>
      </c>
      <c r="CF21">
        <v>37.75</v>
      </c>
      <c r="CG21">
        <v>37.436999999999998</v>
      </c>
      <c r="CH21">
        <v>1350.09</v>
      </c>
      <c r="CI21">
        <v>149.99</v>
      </c>
      <c r="CJ21">
        <v>0</v>
      </c>
      <c r="CK21">
        <v>1690247223.8</v>
      </c>
      <c r="CL21">
        <v>0</v>
      </c>
      <c r="CM21">
        <v>1690246948.0999999</v>
      </c>
      <c r="CN21" t="s">
        <v>354</v>
      </c>
      <c r="CO21">
        <v>1690246948.0999999</v>
      </c>
      <c r="CP21">
        <v>1690246945.0999999</v>
      </c>
      <c r="CQ21">
        <v>65</v>
      </c>
      <c r="CR21">
        <v>-0.01</v>
      </c>
      <c r="CS21">
        <v>2.5000000000000001E-2</v>
      </c>
      <c r="CT21">
        <v>-8.1110000000000007</v>
      </c>
      <c r="CU21">
        <v>-0.3</v>
      </c>
      <c r="CV21">
        <v>425</v>
      </c>
      <c r="CW21">
        <v>18</v>
      </c>
      <c r="CX21">
        <v>0.09</v>
      </c>
      <c r="CY21">
        <v>0.02</v>
      </c>
      <c r="CZ21">
        <v>23.436472076540099</v>
      </c>
      <c r="DA21">
        <v>-0.67359239181378305</v>
      </c>
      <c r="DB21">
        <v>9.0343589254855194E-2</v>
      </c>
      <c r="DC21">
        <v>1</v>
      </c>
      <c r="DD21">
        <v>424.8381</v>
      </c>
      <c r="DE21">
        <v>-0.710616541353015</v>
      </c>
      <c r="DF21">
        <v>8.74807978930255E-2</v>
      </c>
      <c r="DG21">
        <v>-1</v>
      </c>
      <c r="DH21">
        <v>1500.01523809524</v>
      </c>
      <c r="DI21">
        <v>0.31490889806650102</v>
      </c>
      <c r="DJ21">
        <v>0.111552637484284</v>
      </c>
      <c r="DK21">
        <v>1</v>
      </c>
      <c r="DL21">
        <v>2</v>
      </c>
      <c r="DM21">
        <v>2</v>
      </c>
      <c r="DN21" t="s">
        <v>355</v>
      </c>
      <c r="DO21">
        <v>3.15829</v>
      </c>
      <c r="DP21">
        <v>2.7743699999999998</v>
      </c>
      <c r="DQ21">
        <v>9.5210299999999998E-2</v>
      </c>
      <c r="DR21">
        <v>9.8452499999999998E-2</v>
      </c>
      <c r="DS21">
        <v>0.108916</v>
      </c>
      <c r="DT21">
        <v>9.5164200000000004E-2</v>
      </c>
      <c r="DU21">
        <v>28744</v>
      </c>
      <c r="DV21">
        <v>29527</v>
      </c>
      <c r="DW21">
        <v>29512.6</v>
      </c>
      <c r="DX21">
        <v>30532.5</v>
      </c>
      <c r="DY21">
        <v>34464.400000000001</v>
      </c>
      <c r="DZ21">
        <v>36051.5</v>
      </c>
      <c r="EA21">
        <v>40537.300000000003</v>
      </c>
      <c r="EB21">
        <v>42170.5</v>
      </c>
      <c r="EC21">
        <v>2.2507000000000001</v>
      </c>
      <c r="ED21">
        <v>1.8430800000000001</v>
      </c>
      <c r="EE21">
        <v>0.151619</v>
      </c>
      <c r="EF21">
        <v>0</v>
      </c>
      <c r="EG21">
        <v>22.565000000000001</v>
      </c>
      <c r="EH21">
        <v>999.9</v>
      </c>
      <c r="EI21">
        <v>31.809000000000001</v>
      </c>
      <c r="EJ21">
        <v>35.177999999999997</v>
      </c>
      <c r="EK21">
        <v>18.197399999999998</v>
      </c>
      <c r="EL21">
        <v>61.023800000000001</v>
      </c>
      <c r="EM21">
        <v>26.0457</v>
      </c>
      <c r="EN21">
        <v>1</v>
      </c>
      <c r="EO21">
        <v>-0.25921699999999998</v>
      </c>
      <c r="EP21">
        <v>3.3681900000000001E-2</v>
      </c>
      <c r="EQ21">
        <v>20.296700000000001</v>
      </c>
      <c r="ER21">
        <v>5.2408000000000001</v>
      </c>
      <c r="ES21">
        <v>11.8302</v>
      </c>
      <c r="ET21">
        <v>4.9817</v>
      </c>
      <c r="EU21">
        <v>3.2991999999999999</v>
      </c>
      <c r="EV21">
        <v>235.4</v>
      </c>
      <c r="EW21">
        <v>9999</v>
      </c>
      <c r="EX21">
        <v>7306.4</v>
      </c>
      <c r="EY21">
        <v>104.9</v>
      </c>
      <c r="EZ21">
        <v>1.8736299999999999</v>
      </c>
      <c r="FA21">
        <v>1.8792800000000001</v>
      </c>
      <c r="FB21">
        <v>1.87961</v>
      </c>
      <c r="FC21">
        <v>1.8803399999999999</v>
      </c>
      <c r="FD21">
        <v>1.8778900000000001</v>
      </c>
      <c r="FE21">
        <v>1.8766799999999999</v>
      </c>
      <c r="FF21">
        <v>1.8772899999999999</v>
      </c>
      <c r="FG21">
        <v>1.87513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-8.1080000000000005</v>
      </c>
      <c r="FV21">
        <v>-0.2999</v>
      </c>
      <c r="FW21">
        <v>-8.1090476475704492</v>
      </c>
      <c r="FX21">
        <v>1.4527828764109799E-4</v>
      </c>
      <c r="FY21">
        <v>-4.3579519040863002E-7</v>
      </c>
      <c r="FZ21">
        <v>2.0799061152897499E-10</v>
      </c>
      <c r="GA21">
        <v>-0.29992999999999997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</v>
      </c>
      <c r="GJ21">
        <v>4.5</v>
      </c>
      <c r="GK21">
        <v>1.11206</v>
      </c>
      <c r="GL21">
        <v>2.5988799999999999</v>
      </c>
      <c r="GM21">
        <v>1.54541</v>
      </c>
      <c r="GN21">
        <v>2.2741699999999998</v>
      </c>
      <c r="GO21">
        <v>1.5979000000000001</v>
      </c>
      <c r="GP21">
        <v>2.4487299999999999</v>
      </c>
      <c r="GQ21">
        <v>36.245899999999999</v>
      </c>
      <c r="GR21">
        <v>15.5067</v>
      </c>
      <c r="GS21">
        <v>18</v>
      </c>
      <c r="GT21">
        <v>634.86</v>
      </c>
      <c r="GU21">
        <v>351.88900000000001</v>
      </c>
      <c r="GV21">
        <v>24.145399999999999</v>
      </c>
      <c r="GW21">
        <v>23.572299999999998</v>
      </c>
      <c r="GX21">
        <v>29.9984</v>
      </c>
      <c r="GY21">
        <v>23.792200000000001</v>
      </c>
      <c r="GZ21">
        <v>23.785599999999999</v>
      </c>
      <c r="HA21">
        <v>22.3186</v>
      </c>
      <c r="HB21">
        <v>-30</v>
      </c>
      <c r="HC21">
        <v>-30</v>
      </c>
      <c r="HD21">
        <v>24.163</v>
      </c>
      <c r="HE21">
        <v>424.834</v>
      </c>
      <c r="HF21">
        <v>0</v>
      </c>
      <c r="HG21">
        <v>100.52500000000001</v>
      </c>
      <c r="HH21">
        <v>97.915199999999999</v>
      </c>
    </row>
    <row r="22" spans="1:216" x14ac:dyDescent="0.2">
      <c r="A22">
        <v>4</v>
      </c>
      <c r="B22">
        <v>1690247277.0999999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1690247277.0999999</v>
      </c>
      <c r="M22">
        <f t="shared" si="0"/>
        <v>3.354077959801575E-3</v>
      </c>
      <c r="N22">
        <f t="shared" si="1"/>
        <v>3.3540779598015749</v>
      </c>
      <c r="O22">
        <f t="shared" si="2"/>
        <v>23.106750094625077</v>
      </c>
      <c r="P22">
        <f t="shared" si="3"/>
        <v>399.99299999999999</v>
      </c>
      <c r="Q22">
        <f t="shared" si="4"/>
        <v>269.19523702550259</v>
      </c>
      <c r="R22">
        <f t="shared" si="5"/>
        <v>26.850138737885025</v>
      </c>
      <c r="S22">
        <f t="shared" si="6"/>
        <v>39.89620196424719</v>
      </c>
      <c r="T22">
        <f t="shared" si="7"/>
        <v>0.31132062672611666</v>
      </c>
      <c r="U22">
        <f t="shared" si="8"/>
        <v>2.9272223997808124</v>
      </c>
      <c r="V22">
        <f t="shared" si="9"/>
        <v>0.29402639126965763</v>
      </c>
      <c r="W22">
        <f t="shared" si="10"/>
        <v>0.18524020825747634</v>
      </c>
      <c r="X22">
        <f t="shared" si="11"/>
        <v>206.70819299999997</v>
      </c>
      <c r="Y22">
        <f t="shared" si="12"/>
        <v>25.688264956076011</v>
      </c>
      <c r="Z22">
        <f t="shared" si="13"/>
        <v>24.877500000000001</v>
      </c>
      <c r="AA22">
        <f t="shared" si="14"/>
        <v>3.1565292989692106</v>
      </c>
      <c r="AB22">
        <f t="shared" si="15"/>
        <v>63.127679848243346</v>
      </c>
      <c r="AC22">
        <f t="shared" si="16"/>
        <v>2.0484165706898398</v>
      </c>
      <c r="AD22">
        <f t="shared" si="17"/>
        <v>3.244878594642095</v>
      </c>
      <c r="AE22">
        <f t="shared" si="18"/>
        <v>1.1081127282793708</v>
      </c>
      <c r="AF22">
        <f t="shared" si="19"/>
        <v>-147.91483802724946</v>
      </c>
      <c r="AG22">
        <f t="shared" si="20"/>
        <v>73.130272655469994</v>
      </c>
      <c r="AH22">
        <f t="shared" si="21"/>
        <v>5.2902851350796531</v>
      </c>
      <c r="AI22">
        <f t="shared" si="22"/>
        <v>137.21391276330013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53097.033325986697</v>
      </c>
      <c r="AO22">
        <f t="shared" si="26"/>
        <v>1249.82</v>
      </c>
      <c r="AP22">
        <f t="shared" si="27"/>
        <v>1053.5984999999998</v>
      </c>
      <c r="AQ22">
        <f t="shared" si="28"/>
        <v>0.84300019202765197</v>
      </c>
      <c r="AR22">
        <f t="shared" si="29"/>
        <v>0.16539037061336831</v>
      </c>
      <c r="AS22">
        <v>1690247277.0999999</v>
      </c>
      <c r="AT22">
        <v>399.99299999999999</v>
      </c>
      <c r="AU22">
        <v>424.428</v>
      </c>
      <c r="AV22">
        <v>20.537099999999999</v>
      </c>
      <c r="AW22">
        <v>17.253699999999998</v>
      </c>
      <c r="AX22">
        <v>408.101</v>
      </c>
      <c r="AY22">
        <v>20.837</v>
      </c>
      <c r="AZ22">
        <v>600.32799999999997</v>
      </c>
      <c r="BA22">
        <v>99.698899999999995</v>
      </c>
      <c r="BB22">
        <v>4.3350399999999997E-2</v>
      </c>
      <c r="BC22">
        <v>25.340900000000001</v>
      </c>
      <c r="BD22">
        <v>24.877500000000001</v>
      </c>
      <c r="BE22">
        <v>999.9</v>
      </c>
      <c r="BF22">
        <v>0</v>
      </c>
      <c r="BG22">
        <v>0</v>
      </c>
      <c r="BH22">
        <v>10016.9</v>
      </c>
      <c r="BI22">
        <v>0</v>
      </c>
      <c r="BJ22">
        <v>99.859499999999997</v>
      </c>
      <c r="BK22">
        <v>-24.435500000000001</v>
      </c>
      <c r="BL22">
        <v>408.38</v>
      </c>
      <c r="BM22">
        <v>431.88</v>
      </c>
      <c r="BN22">
        <v>3.2833899999999998</v>
      </c>
      <c r="BO22">
        <v>424.428</v>
      </c>
      <c r="BP22">
        <v>17.253699999999998</v>
      </c>
      <c r="BQ22">
        <v>2.04752</v>
      </c>
      <c r="BR22">
        <v>1.72017</v>
      </c>
      <c r="BS22">
        <v>17.816700000000001</v>
      </c>
      <c r="BT22">
        <v>15.079700000000001</v>
      </c>
      <c r="BU22">
        <v>1249.82</v>
      </c>
      <c r="BV22">
        <v>0.89999399999999996</v>
      </c>
      <c r="BW22">
        <v>0.100006</v>
      </c>
      <c r="BX22">
        <v>0</v>
      </c>
      <c r="BY22">
        <v>2.3445999999999998</v>
      </c>
      <c r="BZ22">
        <v>0</v>
      </c>
      <c r="CA22">
        <v>11647.3</v>
      </c>
      <c r="CB22">
        <v>11942.4</v>
      </c>
      <c r="CC22">
        <v>37.125</v>
      </c>
      <c r="CD22">
        <v>39.436999999999998</v>
      </c>
      <c r="CE22">
        <v>38.686999999999998</v>
      </c>
      <c r="CF22">
        <v>37.5</v>
      </c>
      <c r="CG22">
        <v>37.186999999999998</v>
      </c>
      <c r="CH22">
        <v>1124.83</v>
      </c>
      <c r="CI22">
        <v>124.99</v>
      </c>
      <c r="CJ22">
        <v>0</v>
      </c>
      <c r="CK22">
        <v>1690247284.4000001</v>
      </c>
      <c r="CL22">
        <v>0</v>
      </c>
      <c r="CM22">
        <v>1690246948.0999999</v>
      </c>
      <c r="CN22" t="s">
        <v>354</v>
      </c>
      <c r="CO22">
        <v>1690246948.0999999</v>
      </c>
      <c r="CP22">
        <v>1690246945.0999999</v>
      </c>
      <c r="CQ22">
        <v>65</v>
      </c>
      <c r="CR22">
        <v>-0.01</v>
      </c>
      <c r="CS22">
        <v>2.5000000000000001E-2</v>
      </c>
      <c r="CT22">
        <v>-8.1110000000000007</v>
      </c>
      <c r="CU22">
        <v>-0.3</v>
      </c>
      <c r="CV22">
        <v>425</v>
      </c>
      <c r="CW22">
        <v>18</v>
      </c>
      <c r="CX22">
        <v>0.09</v>
      </c>
      <c r="CY22">
        <v>0.02</v>
      </c>
      <c r="CZ22">
        <v>23.0485921303233</v>
      </c>
      <c r="DA22">
        <v>0.41343676474444802</v>
      </c>
      <c r="DB22">
        <v>5.5802895940726897E-2</v>
      </c>
      <c r="DC22">
        <v>1</v>
      </c>
      <c r="DD22">
        <v>424.356285714286</v>
      </c>
      <c r="DE22">
        <v>9.9740259740084394E-2</v>
      </c>
      <c r="DF22">
        <v>4.4301072605678102E-2</v>
      </c>
      <c r="DG22">
        <v>-1</v>
      </c>
      <c r="DH22">
        <v>1249.9765</v>
      </c>
      <c r="DI22">
        <v>0.49000135181722398</v>
      </c>
      <c r="DJ22">
        <v>0.15672507776362299</v>
      </c>
      <c r="DK22">
        <v>1</v>
      </c>
      <c r="DL22">
        <v>2</v>
      </c>
      <c r="DM22">
        <v>2</v>
      </c>
      <c r="DN22" t="s">
        <v>355</v>
      </c>
      <c r="DO22">
        <v>3.1582400000000002</v>
      </c>
      <c r="DP22">
        <v>2.7753199999999998</v>
      </c>
      <c r="DQ22">
        <v>9.5235899999999998E-2</v>
      </c>
      <c r="DR22">
        <v>9.84072E-2</v>
      </c>
      <c r="DS22">
        <v>0.108379</v>
      </c>
      <c r="DT22">
        <v>9.4767900000000002E-2</v>
      </c>
      <c r="DU22">
        <v>28750.6</v>
      </c>
      <c r="DV22">
        <v>29534.9</v>
      </c>
      <c r="DW22">
        <v>29519.7</v>
      </c>
      <c r="DX22">
        <v>30538.6</v>
      </c>
      <c r="DY22">
        <v>34492.5</v>
      </c>
      <c r="DZ22">
        <v>36074.199999999997</v>
      </c>
      <c r="EA22">
        <v>40545.9</v>
      </c>
      <c r="EB22">
        <v>42178.7</v>
      </c>
      <c r="EC22">
        <v>2.2526199999999998</v>
      </c>
      <c r="ED22">
        <v>1.8451500000000001</v>
      </c>
      <c r="EE22">
        <v>0.13899800000000001</v>
      </c>
      <c r="EF22">
        <v>0</v>
      </c>
      <c r="EG22">
        <v>22.592099999999999</v>
      </c>
      <c r="EH22">
        <v>999.9</v>
      </c>
      <c r="EI22">
        <v>31.773</v>
      </c>
      <c r="EJ22">
        <v>35.067</v>
      </c>
      <c r="EK22">
        <v>18.066400000000002</v>
      </c>
      <c r="EL22">
        <v>60.623800000000003</v>
      </c>
      <c r="EM22">
        <v>26.089700000000001</v>
      </c>
      <c r="EN22">
        <v>1</v>
      </c>
      <c r="EO22">
        <v>-0.26643800000000001</v>
      </c>
      <c r="EP22">
        <v>-2.0830199999999999</v>
      </c>
      <c r="EQ22">
        <v>20.285</v>
      </c>
      <c r="ER22">
        <v>5.2409499999999998</v>
      </c>
      <c r="ES22">
        <v>11.8302</v>
      </c>
      <c r="ET22">
        <v>4.9817</v>
      </c>
      <c r="EU22">
        <v>3.29908</v>
      </c>
      <c r="EV22">
        <v>235.4</v>
      </c>
      <c r="EW22">
        <v>9999</v>
      </c>
      <c r="EX22">
        <v>7307.8</v>
      </c>
      <c r="EY22">
        <v>104.9</v>
      </c>
      <c r="EZ22">
        <v>1.8735999999999999</v>
      </c>
      <c r="FA22">
        <v>1.87927</v>
      </c>
      <c r="FB22">
        <v>1.8795999999999999</v>
      </c>
      <c r="FC22">
        <v>1.8803300000000001</v>
      </c>
      <c r="FD22">
        <v>1.87788</v>
      </c>
      <c r="FE22">
        <v>1.8766799999999999</v>
      </c>
      <c r="FF22">
        <v>1.8772899999999999</v>
      </c>
      <c r="FG22">
        <v>1.8750899999999999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-8.1080000000000005</v>
      </c>
      <c r="FV22">
        <v>-0.2999</v>
      </c>
      <c r="FW22">
        <v>-8.1090476475704492</v>
      </c>
      <c r="FX22">
        <v>1.4527828764109799E-4</v>
      </c>
      <c r="FY22">
        <v>-4.3579519040863002E-7</v>
      </c>
      <c r="FZ22">
        <v>2.0799061152897499E-10</v>
      </c>
      <c r="GA22">
        <v>-0.29992999999999997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5.5</v>
      </c>
      <c r="GJ22">
        <v>5.5</v>
      </c>
      <c r="GK22">
        <v>1.11084</v>
      </c>
      <c r="GL22">
        <v>2.5952099999999998</v>
      </c>
      <c r="GM22">
        <v>1.54541</v>
      </c>
      <c r="GN22">
        <v>2.2741699999999998</v>
      </c>
      <c r="GO22">
        <v>1.5979000000000001</v>
      </c>
      <c r="GP22">
        <v>2.4694799999999999</v>
      </c>
      <c r="GQ22">
        <v>36.058199999999999</v>
      </c>
      <c r="GR22">
        <v>15.4892</v>
      </c>
      <c r="GS22">
        <v>18</v>
      </c>
      <c r="GT22">
        <v>634.82000000000005</v>
      </c>
      <c r="GU22">
        <v>352.15800000000002</v>
      </c>
      <c r="GV22">
        <v>25.381699999999999</v>
      </c>
      <c r="GW22">
        <v>23.4559</v>
      </c>
      <c r="GX22">
        <v>29.999700000000001</v>
      </c>
      <c r="GY22">
        <v>23.671900000000001</v>
      </c>
      <c r="GZ22">
        <v>23.666799999999999</v>
      </c>
      <c r="HA22">
        <v>22.301600000000001</v>
      </c>
      <c r="HB22">
        <v>-30</v>
      </c>
      <c r="HC22">
        <v>-30</v>
      </c>
      <c r="HD22">
        <v>25.409500000000001</v>
      </c>
      <c r="HE22">
        <v>424.35700000000003</v>
      </c>
      <c r="HF22">
        <v>0</v>
      </c>
      <c r="HG22">
        <v>100.547</v>
      </c>
      <c r="HH22">
        <v>97.934399999999997</v>
      </c>
    </row>
    <row r="23" spans="1:216" x14ac:dyDescent="0.2">
      <c r="A23">
        <v>5</v>
      </c>
      <c r="B23">
        <v>1690247338.0999999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1690247338.0999999</v>
      </c>
      <c r="M23">
        <f t="shared" si="0"/>
        <v>3.3560346472992918E-3</v>
      </c>
      <c r="N23">
        <f t="shared" si="1"/>
        <v>3.3560346472992917</v>
      </c>
      <c r="O23">
        <f t="shared" si="2"/>
        <v>22.32239934591183</v>
      </c>
      <c r="P23">
        <f t="shared" si="3"/>
        <v>399.976</v>
      </c>
      <c r="Q23">
        <f t="shared" si="4"/>
        <v>267.94064430568375</v>
      </c>
      <c r="R23">
        <f t="shared" si="5"/>
        <v>26.723675083606047</v>
      </c>
      <c r="S23">
        <f t="shared" si="6"/>
        <v>39.892524304919995</v>
      </c>
      <c r="T23">
        <f t="shared" si="7"/>
        <v>0.29776295121345558</v>
      </c>
      <c r="U23">
        <f t="shared" si="8"/>
        <v>2.9306225260548664</v>
      </c>
      <c r="V23">
        <f t="shared" si="9"/>
        <v>0.28191835640866286</v>
      </c>
      <c r="W23">
        <f t="shared" si="10"/>
        <v>0.17755225426199889</v>
      </c>
      <c r="X23">
        <f t="shared" si="11"/>
        <v>165.39522599999998</v>
      </c>
      <c r="Y23">
        <f t="shared" si="12"/>
        <v>25.77333422618306</v>
      </c>
      <c r="Z23">
        <f t="shared" si="13"/>
        <v>25.059200000000001</v>
      </c>
      <c r="AA23">
        <f t="shared" si="14"/>
        <v>3.1909174254297903</v>
      </c>
      <c r="AB23">
        <f t="shared" si="15"/>
        <v>61.489286333950247</v>
      </c>
      <c r="AC23">
        <f t="shared" si="16"/>
        <v>2.0347206078359998</v>
      </c>
      <c r="AD23">
        <f t="shared" si="17"/>
        <v>3.3090652520918336</v>
      </c>
      <c r="AE23">
        <f t="shared" si="18"/>
        <v>1.1561968175937904</v>
      </c>
      <c r="AF23">
        <f t="shared" si="19"/>
        <v>-148.00112794589876</v>
      </c>
      <c r="AG23">
        <f t="shared" si="20"/>
        <v>96.614383773485599</v>
      </c>
      <c r="AH23">
        <f t="shared" si="21"/>
        <v>6.9990158917256462</v>
      </c>
      <c r="AI23">
        <f t="shared" si="22"/>
        <v>121.00749771931245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53136.914207543057</v>
      </c>
      <c r="AO23">
        <f t="shared" si="26"/>
        <v>1000.04</v>
      </c>
      <c r="AP23">
        <f t="shared" si="27"/>
        <v>843.0329999999999</v>
      </c>
      <c r="AQ23">
        <f t="shared" si="28"/>
        <v>0.84299928002879876</v>
      </c>
      <c r="AR23">
        <f t="shared" si="29"/>
        <v>0.16538861045558176</v>
      </c>
      <c r="AS23">
        <v>1690247338.0999999</v>
      </c>
      <c r="AT23">
        <v>399.976</v>
      </c>
      <c r="AU23">
        <v>423.62799999999999</v>
      </c>
      <c r="AV23">
        <v>20.4008</v>
      </c>
      <c r="AW23">
        <v>17.114999999999998</v>
      </c>
      <c r="AX23">
        <v>408.084</v>
      </c>
      <c r="AY23">
        <v>20.700800000000001</v>
      </c>
      <c r="AZ23">
        <v>600.32299999999998</v>
      </c>
      <c r="BA23">
        <v>99.693299999999994</v>
      </c>
      <c r="BB23">
        <v>4.3994999999999999E-2</v>
      </c>
      <c r="BC23">
        <v>25.6707</v>
      </c>
      <c r="BD23">
        <v>25.059200000000001</v>
      </c>
      <c r="BE23">
        <v>999.9</v>
      </c>
      <c r="BF23">
        <v>0</v>
      </c>
      <c r="BG23">
        <v>0</v>
      </c>
      <c r="BH23">
        <v>10036.9</v>
      </c>
      <c r="BI23">
        <v>0</v>
      </c>
      <c r="BJ23">
        <v>92.808800000000005</v>
      </c>
      <c r="BK23">
        <v>-23.6524</v>
      </c>
      <c r="BL23">
        <v>408.30599999999998</v>
      </c>
      <c r="BM23">
        <v>431.005</v>
      </c>
      <c r="BN23">
        <v>3.2858499999999999</v>
      </c>
      <c r="BO23">
        <v>423.62799999999999</v>
      </c>
      <c r="BP23">
        <v>17.114999999999998</v>
      </c>
      <c r="BQ23">
        <v>2.03383</v>
      </c>
      <c r="BR23">
        <v>1.70625</v>
      </c>
      <c r="BS23">
        <v>17.7102</v>
      </c>
      <c r="BT23">
        <v>14.9534</v>
      </c>
      <c r="BU23">
        <v>1000.04</v>
      </c>
      <c r="BV23">
        <v>0.90002300000000002</v>
      </c>
      <c r="BW23">
        <v>9.9977099999999999E-2</v>
      </c>
      <c r="BX23">
        <v>0</v>
      </c>
      <c r="BY23">
        <v>2.4748999999999999</v>
      </c>
      <c r="BZ23">
        <v>0</v>
      </c>
      <c r="CA23">
        <v>9828.91</v>
      </c>
      <c r="CB23">
        <v>9555.7900000000009</v>
      </c>
      <c r="CC23">
        <v>36.686999999999998</v>
      </c>
      <c r="CD23">
        <v>39.25</v>
      </c>
      <c r="CE23">
        <v>38.375</v>
      </c>
      <c r="CF23">
        <v>37.436999999999998</v>
      </c>
      <c r="CG23">
        <v>36.875</v>
      </c>
      <c r="CH23">
        <v>900.06</v>
      </c>
      <c r="CI23">
        <v>99.98</v>
      </c>
      <c r="CJ23">
        <v>0</v>
      </c>
      <c r="CK23">
        <v>1690247345.5999999</v>
      </c>
      <c r="CL23">
        <v>0</v>
      </c>
      <c r="CM23">
        <v>1690246948.0999999</v>
      </c>
      <c r="CN23" t="s">
        <v>354</v>
      </c>
      <c r="CO23">
        <v>1690246948.0999999</v>
      </c>
      <c r="CP23">
        <v>1690246945.0999999</v>
      </c>
      <c r="CQ23">
        <v>65</v>
      </c>
      <c r="CR23">
        <v>-0.01</v>
      </c>
      <c r="CS23">
        <v>2.5000000000000001E-2</v>
      </c>
      <c r="CT23">
        <v>-8.1110000000000007</v>
      </c>
      <c r="CU23">
        <v>-0.3</v>
      </c>
      <c r="CV23">
        <v>425</v>
      </c>
      <c r="CW23">
        <v>18</v>
      </c>
      <c r="CX23">
        <v>0.09</v>
      </c>
      <c r="CY23">
        <v>0.02</v>
      </c>
      <c r="CZ23">
        <v>22.282797330717699</v>
      </c>
      <c r="DA23">
        <v>0.123174908142497</v>
      </c>
      <c r="DB23">
        <v>3.6155101913132502E-2</v>
      </c>
      <c r="DC23">
        <v>1</v>
      </c>
      <c r="DD23">
        <v>423.65514999999999</v>
      </c>
      <c r="DE23">
        <v>-0.139443609021664</v>
      </c>
      <c r="DF23">
        <v>4.3622557238196899E-2</v>
      </c>
      <c r="DG23">
        <v>-1</v>
      </c>
      <c r="DH23">
        <v>1000.00814285714</v>
      </c>
      <c r="DI23">
        <v>-0.114754072876007</v>
      </c>
      <c r="DJ23">
        <v>2.5811193057949398E-2</v>
      </c>
      <c r="DK23">
        <v>1</v>
      </c>
      <c r="DL23">
        <v>2</v>
      </c>
      <c r="DM23">
        <v>2</v>
      </c>
      <c r="DN23" t="s">
        <v>355</v>
      </c>
      <c r="DO23">
        <v>3.1583199999999998</v>
      </c>
      <c r="DP23">
        <v>2.7761399999999998</v>
      </c>
      <c r="DQ23">
        <v>9.5251199999999994E-2</v>
      </c>
      <c r="DR23">
        <v>9.8286399999999996E-2</v>
      </c>
      <c r="DS23">
        <v>0.107888</v>
      </c>
      <c r="DT23">
        <v>9.4232300000000005E-2</v>
      </c>
      <c r="DU23">
        <v>28755.200000000001</v>
      </c>
      <c r="DV23">
        <v>29544.799999999999</v>
      </c>
      <c r="DW23">
        <v>29524.5</v>
      </c>
      <c r="DX23">
        <v>30544.2</v>
      </c>
      <c r="DY23">
        <v>34516.5</v>
      </c>
      <c r="DZ23">
        <v>36101.599999999999</v>
      </c>
      <c r="EA23">
        <v>40551.699999999997</v>
      </c>
      <c r="EB23">
        <v>42185.8</v>
      </c>
      <c r="EC23">
        <v>2.2534000000000001</v>
      </c>
      <c r="ED23">
        <v>1.8474299999999999</v>
      </c>
      <c r="EE23">
        <v>0.13741100000000001</v>
      </c>
      <c r="EF23">
        <v>0</v>
      </c>
      <c r="EG23">
        <v>22.800599999999999</v>
      </c>
      <c r="EH23">
        <v>999.9</v>
      </c>
      <c r="EI23">
        <v>31.76</v>
      </c>
      <c r="EJ23">
        <v>34.985999999999997</v>
      </c>
      <c r="EK23">
        <v>17.980799999999999</v>
      </c>
      <c r="EL23">
        <v>60.823799999999999</v>
      </c>
      <c r="EM23">
        <v>26.177900000000001</v>
      </c>
      <c r="EN23">
        <v>1</v>
      </c>
      <c r="EO23">
        <v>-0.27450999999999998</v>
      </c>
      <c r="EP23">
        <v>-0.45960000000000001</v>
      </c>
      <c r="EQ23">
        <v>20.300599999999999</v>
      </c>
      <c r="ER23">
        <v>5.24125</v>
      </c>
      <c r="ES23">
        <v>11.8302</v>
      </c>
      <c r="ET23">
        <v>4.9814999999999996</v>
      </c>
      <c r="EU23">
        <v>3.29908</v>
      </c>
      <c r="EV23">
        <v>235.4</v>
      </c>
      <c r="EW23">
        <v>9999</v>
      </c>
      <c r="EX23">
        <v>7309</v>
      </c>
      <c r="EY23">
        <v>104.9</v>
      </c>
      <c r="EZ23">
        <v>1.8736200000000001</v>
      </c>
      <c r="FA23">
        <v>1.87927</v>
      </c>
      <c r="FB23">
        <v>1.8796299999999999</v>
      </c>
      <c r="FC23">
        <v>1.8803399999999999</v>
      </c>
      <c r="FD23">
        <v>1.8778900000000001</v>
      </c>
      <c r="FE23">
        <v>1.8766799999999999</v>
      </c>
      <c r="FF23">
        <v>1.87731</v>
      </c>
      <c r="FG23">
        <v>1.87514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-8.1080000000000005</v>
      </c>
      <c r="FV23">
        <v>-0.3</v>
      </c>
      <c r="FW23">
        <v>-8.1090476475704492</v>
      </c>
      <c r="FX23">
        <v>1.4527828764109799E-4</v>
      </c>
      <c r="FY23">
        <v>-4.3579519040863002E-7</v>
      </c>
      <c r="FZ23">
        <v>2.0799061152897499E-10</v>
      </c>
      <c r="GA23">
        <v>-0.29992999999999997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6.5</v>
      </c>
      <c r="GJ23">
        <v>6.5</v>
      </c>
      <c r="GK23">
        <v>1.1096200000000001</v>
      </c>
      <c r="GL23">
        <v>2.5952099999999998</v>
      </c>
      <c r="GM23">
        <v>1.54541</v>
      </c>
      <c r="GN23">
        <v>2.2753899999999998</v>
      </c>
      <c r="GO23">
        <v>1.5979000000000001</v>
      </c>
      <c r="GP23">
        <v>2.4487299999999999</v>
      </c>
      <c r="GQ23">
        <v>35.941200000000002</v>
      </c>
      <c r="GR23">
        <v>15.497999999999999</v>
      </c>
      <c r="GS23">
        <v>18</v>
      </c>
      <c r="GT23">
        <v>634.16600000000005</v>
      </c>
      <c r="GU23">
        <v>352.64100000000002</v>
      </c>
      <c r="GV23">
        <v>24.95</v>
      </c>
      <c r="GW23">
        <v>23.357600000000001</v>
      </c>
      <c r="GX23">
        <v>29.9985</v>
      </c>
      <c r="GY23">
        <v>23.5701</v>
      </c>
      <c r="GZ23">
        <v>23.565100000000001</v>
      </c>
      <c r="HA23">
        <v>22.2729</v>
      </c>
      <c r="HB23">
        <v>-30</v>
      </c>
      <c r="HC23">
        <v>-30</v>
      </c>
      <c r="HD23">
        <v>24.9572</v>
      </c>
      <c r="HE23">
        <v>423.76600000000002</v>
      </c>
      <c r="HF23">
        <v>0</v>
      </c>
      <c r="HG23">
        <v>100.562</v>
      </c>
      <c r="HH23">
        <v>97.951599999999999</v>
      </c>
    </row>
    <row r="24" spans="1:216" x14ac:dyDescent="0.2">
      <c r="A24">
        <v>6</v>
      </c>
      <c r="B24">
        <v>1690247399.0999999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1690247399.0999999</v>
      </c>
      <c r="M24">
        <f t="shared" si="0"/>
        <v>3.3092002243130091E-3</v>
      </c>
      <c r="N24">
        <f t="shared" si="1"/>
        <v>3.3092002243130092</v>
      </c>
      <c r="O24">
        <f t="shared" si="2"/>
        <v>21.044022220274847</v>
      </c>
      <c r="P24">
        <f t="shared" si="3"/>
        <v>400</v>
      </c>
      <c r="Q24">
        <f t="shared" si="4"/>
        <v>275.12896232165286</v>
      </c>
      <c r="R24">
        <f t="shared" si="5"/>
        <v>27.440366019782747</v>
      </c>
      <c r="S24">
        <f t="shared" si="6"/>
        <v>39.894550960000004</v>
      </c>
      <c r="T24">
        <f t="shared" si="7"/>
        <v>0.29766222449075846</v>
      </c>
      <c r="U24">
        <f t="shared" si="8"/>
        <v>2.9223037986414901</v>
      </c>
      <c r="V24">
        <f t="shared" si="9"/>
        <v>0.28178554918982063</v>
      </c>
      <c r="W24">
        <f t="shared" si="10"/>
        <v>0.17747182284283317</v>
      </c>
      <c r="X24">
        <f t="shared" si="11"/>
        <v>124.07794277660417</v>
      </c>
      <c r="Y24">
        <f t="shared" si="12"/>
        <v>25.52548408389578</v>
      </c>
      <c r="Z24">
        <f t="shared" si="13"/>
        <v>24.876899999999999</v>
      </c>
      <c r="AA24">
        <f t="shared" si="14"/>
        <v>3.156416283009722</v>
      </c>
      <c r="AB24">
        <f t="shared" si="15"/>
        <v>60.966298884181505</v>
      </c>
      <c r="AC24">
        <f t="shared" si="16"/>
        <v>2.0155126090501603</v>
      </c>
      <c r="AD24">
        <f t="shared" si="17"/>
        <v>3.3059454910967396</v>
      </c>
      <c r="AE24">
        <f t="shared" si="18"/>
        <v>1.1409036739595617</v>
      </c>
      <c r="AF24">
        <f t="shared" si="19"/>
        <v>-145.93572989220371</v>
      </c>
      <c r="AG24">
        <f t="shared" si="20"/>
        <v>122.55599985701726</v>
      </c>
      <c r="AH24">
        <f t="shared" si="21"/>
        <v>8.8947092397651506</v>
      </c>
      <c r="AI24">
        <f t="shared" si="22"/>
        <v>109.59292198118287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52898.543554003605</v>
      </c>
      <c r="AO24">
        <f t="shared" si="26"/>
        <v>750.22199999999998</v>
      </c>
      <c r="AP24">
        <f t="shared" si="27"/>
        <v>632.43648599824053</v>
      </c>
      <c r="AQ24">
        <f t="shared" si="28"/>
        <v>0.84299912025805768</v>
      </c>
      <c r="AR24">
        <f t="shared" si="29"/>
        <v>0.16538830209805122</v>
      </c>
      <c r="AS24">
        <v>1690247399.0999999</v>
      </c>
      <c r="AT24">
        <v>400</v>
      </c>
      <c r="AU24">
        <v>422.36200000000002</v>
      </c>
      <c r="AV24">
        <v>20.208400000000001</v>
      </c>
      <c r="AW24">
        <v>16.966899999999999</v>
      </c>
      <c r="AX24">
        <v>408.108</v>
      </c>
      <c r="AY24">
        <v>20.508299999999998</v>
      </c>
      <c r="AZ24">
        <v>600.15300000000002</v>
      </c>
      <c r="BA24">
        <v>99.693399999999997</v>
      </c>
      <c r="BB24">
        <v>4.2977399999999999E-2</v>
      </c>
      <c r="BC24">
        <v>25.654800000000002</v>
      </c>
      <c r="BD24">
        <v>24.876899999999999</v>
      </c>
      <c r="BE24">
        <v>999.9</v>
      </c>
      <c r="BF24">
        <v>0</v>
      </c>
      <c r="BG24">
        <v>0</v>
      </c>
      <c r="BH24">
        <v>9989.3799999999992</v>
      </c>
      <c r="BI24">
        <v>0</v>
      </c>
      <c r="BJ24">
        <v>95.401600000000002</v>
      </c>
      <c r="BK24">
        <v>-22.362400000000001</v>
      </c>
      <c r="BL24">
        <v>408.25</v>
      </c>
      <c r="BM24">
        <v>429.65199999999999</v>
      </c>
      <c r="BN24">
        <v>3.2414999999999998</v>
      </c>
      <c r="BO24">
        <v>422.36200000000002</v>
      </c>
      <c r="BP24">
        <v>16.966899999999999</v>
      </c>
      <c r="BQ24">
        <v>2.01464</v>
      </c>
      <c r="BR24">
        <v>1.6914899999999999</v>
      </c>
      <c r="BS24">
        <v>17.559899999999999</v>
      </c>
      <c r="BT24">
        <v>14.8185</v>
      </c>
      <c r="BU24">
        <v>750.22199999999998</v>
      </c>
      <c r="BV24">
        <v>0.90003100000000003</v>
      </c>
      <c r="BW24">
        <v>9.9969199999999994E-2</v>
      </c>
      <c r="BX24">
        <v>0</v>
      </c>
      <c r="BY24">
        <v>2.0026999999999999</v>
      </c>
      <c r="BZ24">
        <v>0</v>
      </c>
      <c r="CA24">
        <v>8226.25</v>
      </c>
      <c r="CB24">
        <v>7168.68</v>
      </c>
      <c r="CC24">
        <v>36.061999999999998</v>
      </c>
      <c r="CD24">
        <v>39.061999999999998</v>
      </c>
      <c r="CE24">
        <v>38.125</v>
      </c>
      <c r="CF24">
        <v>37.25</v>
      </c>
      <c r="CG24">
        <v>36.5</v>
      </c>
      <c r="CH24">
        <v>675.22</v>
      </c>
      <c r="CI24">
        <v>75</v>
      </c>
      <c r="CJ24">
        <v>0</v>
      </c>
      <c r="CK24">
        <v>1690247406.8</v>
      </c>
      <c r="CL24">
        <v>0</v>
      </c>
      <c r="CM24">
        <v>1690246948.0999999</v>
      </c>
      <c r="CN24" t="s">
        <v>354</v>
      </c>
      <c r="CO24">
        <v>1690246948.0999999</v>
      </c>
      <c r="CP24">
        <v>1690246945.0999999</v>
      </c>
      <c r="CQ24">
        <v>65</v>
      </c>
      <c r="CR24">
        <v>-0.01</v>
      </c>
      <c r="CS24">
        <v>2.5000000000000001E-2</v>
      </c>
      <c r="CT24">
        <v>-8.1110000000000007</v>
      </c>
      <c r="CU24">
        <v>-0.3</v>
      </c>
      <c r="CV24">
        <v>425</v>
      </c>
      <c r="CW24">
        <v>18</v>
      </c>
      <c r="CX24">
        <v>0.09</v>
      </c>
      <c r="CY24">
        <v>0.02</v>
      </c>
      <c r="CZ24">
        <v>20.850651323461701</v>
      </c>
      <c r="DA24">
        <v>0.35976939544478898</v>
      </c>
      <c r="DB24">
        <v>5.6414717887282098E-2</v>
      </c>
      <c r="DC24">
        <v>1</v>
      </c>
      <c r="DD24">
        <v>422.24133333333299</v>
      </c>
      <c r="DE24">
        <v>-0.23415584415594501</v>
      </c>
      <c r="DF24">
        <v>5.16188719026986E-2</v>
      </c>
      <c r="DG24">
        <v>-1</v>
      </c>
      <c r="DH24">
        <v>749.98609999999996</v>
      </c>
      <c r="DI24">
        <v>-0.43404227328393302</v>
      </c>
      <c r="DJ24">
        <v>0.13215479559971699</v>
      </c>
      <c r="DK24">
        <v>1</v>
      </c>
      <c r="DL24">
        <v>2</v>
      </c>
      <c r="DM24">
        <v>2</v>
      </c>
      <c r="DN24" t="s">
        <v>355</v>
      </c>
      <c r="DO24">
        <v>3.15801</v>
      </c>
      <c r="DP24">
        <v>2.7747000000000002</v>
      </c>
      <c r="DQ24">
        <v>9.5276299999999994E-2</v>
      </c>
      <c r="DR24">
        <v>9.8087499999999994E-2</v>
      </c>
      <c r="DS24">
        <v>0.107187</v>
      </c>
      <c r="DT24">
        <v>9.3660599999999997E-2</v>
      </c>
      <c r="DU24">
        <v>28758.1</v>
      </c>
      <c r="DV24">
        <v>29555.599999999999</v>
      </c>
      <c r="DW24">
        <v>29527.8</v>
      </c>
      <c r="DX24">
        <v>30548.2</v>
      </c>
      <c r="DY24">
        <v>34546.699999999997</v>
      </c>
      <c r="DZ24">
        <v>36129.4</v>
      </c>
      <c r="EA24">
        <v>40554.9</v>
      </c>
      <c r="EB24">
        <v>42191.6</v>
      </c>
      <c r="EC24">
        <v>2.2546499999999998</v>
      </c>
      <c r="ED24">
        <v>1.8493999999999999</v>
      </c>
      <c r="EE24">
        <v>0.127442</v>
      </c>
      <c r="EF24">
        <v>0</v>
      </c>
      <c r="EG24">
        <v>22.7819</v>
      </c>
      <c r="EH24">
        <v>999.9</v>
      </c>
      <c r="EI24">
        <v>31.699000000000002</v>
      </c>
      <c r="EJ24">
        <v>34.854999999999997</v>
      </c>
      <c r="EK24">
        <v>17.817499999999999</v>
      </c>
      <c r="EL24">
        <v>60.693800000000003</v>
      </c>
      <c r="EM24">
        <v>27.095400000000001</v>
      </c>
      <c r="EN24">
        <v>1</v>
      </c>
      <c r="EO24">
        <v>-0.27795199999999998</v>
      </c>
      <c r="EP24">
        <v>-2.4958399999999998</v>
      </c>
      <c r="EQ24">
        <v>20.2836</v>
      </c>
      <c r="ER24">
        <v>5.24125</v>
      </c>
      <c r="ES24">
        <v>11.8302</v>
      </c>
      <c r="ET24">
        <v>4.9823500000000003</v>
      </c>
      <c r="EU24">
        <v>3.29908</v>
      </c>
      <c r="EV24">
        <v>235.4</v>
      </c>
      <c r="EW24">
        <v>9999</v>
      </c>
      <c r="EX24">
        <v>7310.3</v>
      </c>
      <c r="EY24">
        <v>104.9</v>
      </c>
      <c r="EZ24">
        <v>1.87361</v>
      </c>
      <c r="FA24">
        <v>1.87927</v>
      </c>
      <c r="FB24">
        <v>1.87961</v>
      </c>
      <c r="FC24">
        <v>1.8803399999999999</v>
      </c>
      <c r="FD24">
        <v>1.8778699999999999</v>
      </c>
      <c r="FE24">
        <v>1.8766799999999999</v>
      </c>
      <c r="FF24">
        <v>1.8772899999999999</v>
      </c>
      <c r="FG24">
        <v>1.87513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-8.1080000000000005</v>
      </c>
      <c r="FV24">
        <v>-0.2999</v>
      </c>
      <c r="FW24">
        <v>-8.1090476475704492</v>
      </c>
      <c r="FX24">
        <v>1.4527828764109799E-4</v>
      </c>
      <c r="FY24">
        <v>-4.3579519040863002E-7</v>
      </c>
      <c r="FZ24">
        <v>2.0799061152897499E-10</v>
      </c>
      <c r="GA24">
        <v>-0.29992999999999997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7.5</v>
      </c>
      <c r="GJ24">
        <v>7.6</v>
      </c>
      <c r="GK24">
        <v>1.1071800000000001</v>
      </c>
      <c r="GL24">
        <v>2.6025399999999999</v>
      </c>
      <c r="GM24">
        <v>1.54541</v>
      </c>
      <c r="GN24">
        <v>2.2753899999999998</v>
      </c>
      <c r="GO24">
        <v>1.5979000000000001</v>
      </c>
      <c r="GP24">
        <v>2.4365199999999998</v>
      </c>
      <c r="GQ24">
        <v>35.824399999999997</v>
      </c>
      <c r="GR24">
        <v>15.480399999999999</v>
      </c>
      <c r="GS24">
        <v>18</v>
      </c>
      <c r="GT24">
        <v>633.96</v>
      </c>
      <c r="GU24">
        <v>353.01900000000001</v>
      </c>
      <c r="GV24">
        <v>26.448699999999999</v>
      </c>
      <c r="GW24">
        <v>23.275300000000001</v>
      </c>
      <c r="GX24">
        <v>29.999600000000001</v>
      </c>
      <c r="GY24">
        <v>23.4773</v>
      </c>
      <c r="GZ24">
        <v>23.470800000000001</v>
      </c>
      <c r="HA24">
        <v>22.215499999999999</v>
      </c>
      <c r="HB24">
        <v>-30</v>
      </c>
      <c r="HC24">
        <v>-30</v>
      </c>
      <c r="HD24">
        <v>26.514099999999999</v>
      </c>
      <c r="HE24">
        <v>422.18400000000003</v>
      </c>
      <c r="HF24">
        <v>0</v>
      </c>
      <c r="HG24">
        <v>100.572</v>
      </c>
      <c r="HH24">
        <v>97.964699999999993</v>
      </c>
    </row>
    <row r="25" spans="1:216" x14ac:dyDescent="0.2">
      <c r="A25">
        <v>7</v>
      </c>
      <c r="B25">
        <v>1690247460.0999999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1690247460.0999999</v>
      </c>
      <c r="M25">
        <f t="shared" si="0"/>
        <v>3.3221266917947364E-3</v>
      </c>
      <c r="N25">
        <f t="shared" si="1"/>
        <v>3.3221266917947365</v>
      </c>
      <c r="O25">
        <f t="shared" si="2"/>
        <v>19.582581526313977</v>
      </c>
      <c r="P25">
        <f t="shared" si="3"/>
        <v>400.05500000000001</v>
      </c>
      <c r="Q25">
        <f t="shared" si="4"/>
        <v>280.05478261681202</v>
      </c>
      <c r="R25">
        <f t="shared" si="5"/>
        <v>27.932563114462653</v>
      </c>
      <c r="S25">
        <f t="shared" si="6"/>
        <v>39.901341560183504</v>
      </c>
      <c r="T25">
        <f t="shared" si="7"/>
        <v>0.28905331456632083</v>
      </c>
      <c r="U25">
        <f t="shared" si="8"/>
        <v>2.9352689883945184</v>
      </c>
      <c r="V25">
        <f t="shared" si="9"/>
        <v>0.274119440859389</v>
      </c>
      <c r="W25">
        <f t="shared" si="10"/>
        <v>0.17260207863845722</v>
      </c>
      <c r="X25">
        <f t="shared" si="11"/>
        <v>99.19190035564003</v>
      </c>
      <c r="Y25">
        <f t="shared" si="12"/>
        <v>25.620178742304351</v>
      </c>
      <c r="Z25">
        <f t="shared" si="13"/>
        <v>25.005800000000001</v>
      </c>
      <c r="AA25">
        <f t="shared" si="14"/>
        <v>3.1807772591437131</v>
      </c>
      <c r="AB25">
        <f t="shared" si="15"/>
        <v>59.730044408481263</v>
      </c>
      <c r="AC25">
        <f t="shared" si="16"/>
        <v>2.0034202728340502</v>
      </c>
      <c r="AD25">
        <f t="shared" si="17"/>
        <v>3.3541248674336797</v>
      </c>
      <c r="AE25">
        <f t="shared" si="18"/>
        <v>1.1773569863096629</v>
      </c>
      <c r="AF25">
        <f t="shared" si="19"/>
        <v>-146.50578710814787</v>
      </c>
      <c r="AG25">
        <f t="shared" si="20"/>
        <v>141.3297006023468</v>
      </c>
      <c r="AH25">
        <f t="shared" si="21"/>
        <v>10.231109230388766</v>
      </c>
      <c r="AI25">
        <f t="shared" si="22"/>
        <v>104.24692308022773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53231.243922952119</v>
      </c>
      <c r="AO25">
        <f t="shared" si="26"/>
        <v>599.73599999999999</v>
      </c>
      <c r="AP25">
        <f t="shared" si="27"/>
        <v>505.5782580081036</v>
      </c>
      <c r="AQ25">
        <f t="shared" si="28"/>
        <v>0.84300135060777348</v>
      </c>
      <c r="AR25">
        <f t="shared" si="29"/>
        <v>0.16539260667300285</v>
      </c>
      <c r="AS25">
        <v>1690247460.0999999</v>
      </c>
      <c r="AT25">
        <v>400.05500000000001</v>
      </c>
      <c r="AU25">
        <v>420.95699999999999</v>
      </c>
      <c r="AV25">
        <v>20.086500000000001</v>
      </c>
      <c r="AW25">
        <v>16.832599999999999</v>
      </c>
      <c r="AX25">
        <v>408.16399999999999</v>
      </c>
      <c r="AY25">
        <v>20.386500000000002</v>
      </c>
      <c r="AZ25">
        <v>600.27599999999995</v>
      </c>
      <c r="BA25">
        <v>99.697299999999998</v>
      </c>
      <c r="BB25">
        <v>4.2339700000000001E-2</v>
      </c>
      <c r="BC25">
        <v>25.898900000000001</v>
      </c>
      <c r="BD25">
        <v>25.005800000000001</v>
      </c>
      <c r="BE25">
        <v>999.9</v>
      </c>
      <c r="BF25">
        <v>0</v>
      </c>
      <c r="BG25">
        <v>0</v>
      </c>
      <c r="BH25">
        <v>10063.1</v>
      </c>
      <c r="BI25">
        <v>0</v>
      </c>
      <c r="BJ25">
        <v>94.991500000000002</v>
      </c>
      <c r="BK25">
        <v>-20.901900000000001</v>
      </c>
      <c r="BL25">
        <v>408.25599999999997</v>
      </c>
      <c r="BM25">
        <v>428.16399999999999</v>
      </c>
      <c r="BN25">
        <v>3.2538999999999998</v>
      </c>
      <c r="BO25">
        <v>420.95699999999999</v>
      </c>
      <c r="BP25">
        <v>16.832599999999999</v>
      </c>
      <c r="BQ25">
        <v>2.00257</v>
      </c>
      <c r="BR25">
        <v>1.6781699999999999</v>
      </c>
      <c r="BS25">
        <v>17.464700000000001</v>
      </c>
      <c r="BT25">
        <v>14.696</v>
      </c>
      <c r="BU25">
        <v>599.73599999999999</v>
      </c>
      <c r="BV25">
        <v>0.89995099999999995</v>
      </c>
      <c r="BW25">
        <v>0.100049</v>
      </c>
      <c r="BX25">
        <v>0</v>
      </c>
      <c r="BY25">
        <v>2.7995000000000001</v>
      </c>
      <c r="BZ25">
        <v>0</v>
      </c>
      <c r="CA25">
        <v>7189.36</v>
      </c>
      <c r="CB25">
        <v>5730.62</v>
      </c>
      <c r="CC25">
        <v>35.561999999999998</v>
      </c>
      <c r="CD25">
        <v>38.811999999999998</v>
      </c>
      <c r="CE25">
        <v>37.686999999999998</v>
      </c>
      <c r="CF25">
        <v>37</v>
      </c>
      <c r="CG25">
        <v>36.061999999999998</v>
      </c>
      <c r="CH25">
        <v>539.73</v>
      </c>
      <c r="CI25">
        <v>60</v>
      </c>
      <c r="CJ25">
        <v>0</v>
      </c>
      <c r="CK25">
        <v>1690247467.4000001</v>
      </c>
      <c r="CL25">
        <v>0</v>
      </c>
      <c r="CM25">
        <v>1690246948.0999999</v>
      </c>
      <c r="CN25" t="s">
        <v>354</v>
      </c>
      <c r="CO25">
        <v>1690246948.0999999</v>
      </c>
      <c r="CP25">
        <v>1690246945.0999999</v>
      </c>
      <c r="CQ25">
        <v>65</v>
      </c>
      <c r="CR25">
        <v>-0.01</v>
      </c>
      <c r="CS25">
        <v>2.5000000000000001E-2</v>
      </c>
      <c r="CT25">
        <v>-8.1110000000000007</v>
      </c>
      <c r="CU25">
        <v>-0.3</v>
      </c>
      <c r="CV25">
        <v>425</v>
      </c>
      <c r="CW25">
        <v>18</v>
      </c>
      <c r="CX25">
        <v>0.09</v>
      </c>
      <c r="CY25">
        <v>0.02</v>
      </c>
      <c r="CZ25">
        <v>19.435914979650502</v>
      </c>
      <c r="DA25">
        <v>0.463694612723966</v>
      </c>
      <c r="DB25">
        <v>7.3453947900736005E-2</v>
      </c>
      <c r="DC25">
        <v>1</v>
      </c>
      <c r="DD25">
        <v>420.84444999999999</v>
      </c>
      <c r="DE25">
        <v>0.21442105263129099</v>
      </c>
      <c r="DF25">
        <v>6.2129280536633399E-2</v>
      </c>
      <c r="DG25">
        <v>-1</v>
      </c>
      <c r="DH25">
        <v>600.02509999999995</v>
      </c>
      <c r="DI25">
        <v>2.21400635781825E-2</v>
      </c>
      <c r="DJ25">
        <v>8.7344146913271806E-3</v>
      </c>
      <c r="DK25">
        <v>1</v>
      </c>
      <c r="DL25">
        <v>2</v>
      </c>
      <c r="DM25">
        <v>2</v>
      </c>
      <c r="DN25" t="s">
        <v>355</v>
      </c>
      <c r="DO25">
        <v>3.1583600000000001</v>
      </c>
      <c r="DP25">
        <v>2.7747099999999998</v>
      </c>
      <c r="DQ25">
        <v>9.5312900000000006E-2</v>
      </c>
      <c r="DR25">
        <v>9.7869399999999995E-2</v>
      </c>
      <c r="DS25">
        <v>0.106756</v>
      </c>
      <c r="DT25">
        <v>9.3147499999999994E-2</v>
      </c>
      <c r="DU25">
        <v>28761.200000000001</v>
      </c>
      <c r="DV25">
        <v>29568.6</v>
      </c>
      <c r="DW25">
        <v>29531.9</v>
      </c>
      <c r="DX25">
        <v>30553.9</v>
      </c>
      <c r="DY25">
        <v>34568.199999999997</v>
      </c>
      <c r="DZ25">
        <v>36156.800000000003</v>
      </c>
      <c r="EA25">
        <v>40560.5</v>
      </c>
      <c r="EB25">
        <v>42199.6</v>
      </c>
      <c r="EC25">
        <v>2.2556500000000002</v>
      </c>
      <c r="ED25">
        <v>1.8509</v>
      </c>
      <c r="EE25">
        <v>0.13062399999999999</v>
      </c>
      <c r="EF25">
        <v>0</v>
      </c>
      <c r="EG25">
        <v>22.858799999999999</v>
      </c>
      <c r="EH25">
        <v>999.9</v>
      </c>
      <c r="EI25">
        <v>31.663</v>
      </c>
      <c r="EJ25">
        <v>34.755000000000003</v>
      </c>
      <c r="EK25">
        <v>17.6966</v>
      </c>
      <c r="EL25">
        <v>60.413800000000002</v>
      </c>
      <c r="EM25">
        <v>26.093800000000002</v>
      </c>
      <c r="EN25">
        <v>1</v>
      </c>
      <c r="EO25">
        <v>-0.28671200000000002</v>
      </c>
      <c r="EP25">
        <v>-1.34311</v>
      </c>
      <c r="EQ25">
        <v>20.2987</v>
      </c>
      <c r="ER25">
        <v>5.24125</v>
      </c>
      <c r="ES25">
        <v>11.8302</v>
      </c>
      <c r="ET25">
        <v>4.9819500000000003</v>
      </c>
      <c r="EU25">
        <v>3.2992499999999998</v>
      </c>
      <c r="EV25">
        <v>235.4</v>
      </c>
      <c r="EW25">
        <v>9999</v>
      </c>
      <c r="EX25">
        <v>7311.7</v>
      </c>
      <c r="EY25">
        <v>104.9</v>
      </c>
      <c r="EZ25">
        <v>1.8735900000000001</v>
      </c>
      <c r="FA25">
        <v>1.87927</v>
      </c>
      <c r="FB25">
        <v>1.8795999999999999</v>
      </c>
      <c r="FC25">
        <v>1.8803099999999999</v>
      </c>
      <c r="FD25">
        <v>1.87784</v>
      </c>
      <c r="FE25">
        <v>1.8766799999999999</v>
      </c>
      <c r="FF25">
        <v>1.8772899999999999</v>
      </c>
      <c r="FG25">
        <v>1.8750899999999999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-8.109</v>
      </c>
      <c r="FV25">
        <v>-0.3</v>
      </c>
      <c r="FW25">
        <v>-8.1090476475704492</v>
      </c>
      <c r="FX25">
        <v>1.4527828764109799E-4</v>
      </c>
      <c r="FY25">
        <v>-4.3579519040863002E-7</v>
      </c>
      <c r="FZ25">
        <v>2.0799061152897499E-10</v>
      </c>
      <c r="GA25">
        <v>-0.29992999999999997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8.5</v>
      </c>
      <c r="GJ25">
        <v>8.6</v>
      </c>
      <c r="GK25">
        <v>1.1035200000000001</v>
      </c>
      <c r="GL25">
        <v>2.6086399999999998</v>
      </c>
      <c r="GM25">
        <v>1.54541</v>
      </c>
      <c r="GN25">
        <v>2.2753899999999998</v>
      </c>
      <c r="GO25">
        <v>1.5979000000000001</v>
      </c>
      <c r="GP25">
        <v>2.3889200000000002</v>
      </c>
      <c r="GQ25">
        <v>35.6845</v>
      </c>
      <c r="GR25">
        <v>15.480399999999999</v>
      </c>
      <c r="GS25">
        <v>18</v>
      </c>
      <c r="GT25">
        <v>633.49</v>
      </c>
      <c r="GU25">
        <v>353.10199999999998</v>
      </c>
      <c r="GV25">
        <v>25.843699999999998</v>
      </c>
      <c r="GW25">
        <v>23.177199999999999</v>
      </c>
      <c r="GX25">
        <v>29.999500000000001</v>
      </c>
      <c r="GY25">
        <v>23.377600000000001</v>
      </c>
      <c r="GZ25">
        <v>23.369399999999999</v>
      </c>
      <c r="HA25">
        <v>22.157</v>
      </c>
      <c r="HB25">
        <v>-30</v>
      </c>
      <c r="HC25">
        <v>-30</v>
      </c>
      <c r="HD25">
        <v>25.8812</v>
      </c>
      <c r="HE25">
        <v>420.77699999999999</v>
      </c>
      <c r="HF25">
        <v>0</v>
      </c>
      <c r="HG25">
        <v>100.586</v>
      </c>
      <c r="HH25">
        <v>97.983099999999993</v>
      </c>
    </row>
    <row r="26" spans="1:216" x14ac:dyDescent="0.2">
      <c r="A26">
        <v>8</v>
      </c>
      <c r="B26">
        <v>1690247521.0999999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1690247521.0999999</v>
      </c>
      <c r="M26">
        <f t="shared" si="0"/>
        <v>3.3345123456065755E-3</v>
      </c>
      <c r="N26">
        <f t="shared" si="1"/>
        <v>3.3345123456065755</v>
      </c>
      <c r="O26">
        <f t="shared" si="2"/>
        <v>18.125985647245059</v>
      </c>
      <c r="P26">
        <f t="shared" si="3"/>
        <v>400.00099999999998</v>
      </c>
      <c r="Q26">
        <f t="shared" si="4"/>
        <v>287.41710331627667</v>
      </c>
      <c r="R26">
        <f t="shared" si="5"/>
        <v>28.669766755304597</v>
      </c>
      <c r="S26">
        <f t="shared" si="6"/>
        <v>39.899975469689302</v>
      </c>
      <c r="T26">
        <f t="shared" si="7"/>
        <v>0.28659534771582884</v>
      </c>
      <c r="U26">
        <f t="shared" si="8"/>
        <v>2.9277954284397207</v>
      </c>
      <c r="V26">
        <f t="shared" si="9"/>
        <v>0.27187202002181465</v>
      </c>
      <c r="W26">
        <f t="shared" si="10"/>
        <v>0.17117978939240319</v>
      </c>
      <c r="X26">
        <f t="shared" si="11"/>
        <v>82.698274827220899</v>
      </c>
      <c r="Y26">
        <f t="shared" si="12"/>
        <v>25.5793125408841</v>
      </c>
      <c r="Z26">
        <f t="shared" si="13"/>
        <v>25.034400000000002</v>
      </c>
      <c r="AA26">
        <f t="shared" si="14"/>
        <v>3.1862046270165854</v>
      </c>
      <c r="AB26">
        <f t="shared" si="15"/>
        <v>59.253167475666679</v>
      </c>
      <c r="AC26">
        <f t="shared" si="16"/>
        <v>1.99454491239815</v>
      </c>
      <c r="AD26">
        <f t="shared" si="17"/>
        <v>3.3661405750456188</v>
      </c>
      <c r="AE26">
        <f t="shared" si="18"/>
        <v>1.1916597146184353</v>
      </c>
      <c r="AF26">
        <f t="shared" si="19"/>
        <v>-147.05199444124997</v>
      </c>
      <c r="AG26">
        <f t="shared" si="20"/>
        <v>145.98927477197486</v>
      </c>
      <c r="AH26">
        <f t="shared" si="21"/>
        <v>10.600143151748821</v>
      </c>
      <c r="AI26">
        <f t="shared" si="22"/>
        <v>92.235698309694612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53003.973044471146</v>
      </c>
      <c r="AO26">
        <f t="shared" si="26"/>
        <v>500.017</v>
      </c>
      <c r="AP26">
        <f t="shared" si="27"/>
        <v>421.51457099856003</v>
      </c>
      <c r="AQ26">
        <f t="shared" si="28"/>
        <v>0.84300047998080074</v>
      </c>
      <c r="AR26">
        <f t="shared" si="29"/>
        <v>0.16539092636294547</v>
      </c>
      <c r="AS26">
        <v>1690247521.0999999</v>
      </c>
      <c r="AT26">
        <v>400.00099999999998</v>
      </c>
      <c r="AU26">
        <v>419.45699999999999</v>
      </c>
      <c r="AV26">
        <v>19.9955</v>
      </c>
      <c r="AW26">
        <v>16.728300000000001</v>
      </c>
      <c r="AX26">
        <v>408.11</v>
      </c>
      <c r="AY26">
        <v>20.295400000000001</v>
      </c>
      <c r="AZ26">
        <v>600.11699999999996</v>
      </c>
      <c r="BA26">
        <v>99.706599999999995</v>
      </c>
      <c r="BB26">
        <v>4.3089299999999997E-2</v>
      </c>
      <c r="BC26">
        <v>25.959299999999999</v>
      </c>
      <c r="BD26">
        <v>25.034400000000002</v>
      </c>
      <c r="BE26">
        <v>999.9</v>
      </c>
      <c r="BF26">
        <v>0</v>
      </c>
      <c r="BG26">
        <v>0</v>
      </c>
      <c r="BH26">
        <v>10019.4</v>
      </c>
      <c r="BI26">
        <v>0</v>
      </c>
      <c r="BJ26">
        <v>104.45</v>
      </c>
      <c r="BK26">
        <v>-19.455100000000002</v>
      </c>
      <c r="BL26">
        <v>408.16300000000001</v>
      </c>
      <c r="BM26">
        <v>426.59300000000002</v>
      </c>
      <c r="BN26">
        <v>3.2671800000000002</v>
      </c>
      <c r="BO26">
        <v>419.45699999999999</v>
      </c>
      <c r="BP26">
        <v>16.728300000000001</v>
      </c>
      <c r="BQ26">
        <v>1.9936799999999999</v>
      </c>
      <c r="BR26">
        <v>1.6679299999999999</v>
      </c>
      <c r="BS26">
        <v>17.394300000000001</v>
      </c>
      <c r="BT26">
        <v>14.601100000000001</v>
      </c>
      <c r="BU26">
        <v>500.017</v>
      </c>
      <c r="BV26">
        <v>0.89999300000000004</v>
      </c>
      <c r="BW26">
        <v>0.100007</v>
      </c>
      <c r="BX26">
        <v>0</v>
      </c>
      <c r="BY26">
        <v>2.415</v>
      </c>
      <c r="BZ26">
        <v>0</v>
      </c>
      <c r="CA26">
        <v>6688.28</v>
      </c>
      <c r="CB26">
        <v>4777.83</v>
      </c>
      <c r="CC26">
        <v>35</v>
      </c>
      <c r="CD26">
        <v>38.5</v>
      </c>
      <c r="CE26">
        <v>37.311999999999998</v>
      </c>
      <c r="CF26">
        <v>36.75</v>
      </c>
      <c r="CG26">
        <v>35.625</v>
      </c>
      <c r="CH26">
        <v>450.01</v>
      </c>
      <c r="CI26">
        <v>50.01</v>
      </c>
      <c r="CJ26">
        <v>0</v>
      </c>
      <c r="CK26">
        <v>1690247528.5999999</v>
      </c>
      <c r="CL26">
        <v>0</v>
      </c>
      <c r="CM26">
        <v>1690246948.0999999</v>
      </c>
      <c r="CN26" t="s">
        <v>354</v>
      </c>
      <c r="CO26">
        <v>1690246948.0999999</v>
      </c>
      <c r="CP26">
        <v>1690246945.0999999</v>
      </c>
      <c r="CQ26">
        <v>65</v>
      </c>
      <c r="CR26">
        <v>-0.01</v>
      </c>
      <c r="CS26">
        <v>2.5000000000000001E-2</v>
      </c>
      <c r="CT26">
        <v>-8.1110000000000007</v>
      </c>
      <c r="CU26">
        <v>-0.3</v>
      </c>
      <c r="CV26">
        <v>425</v>
      </c>
      <c r="CW26">
        <v>18</v>
      </c>
      <c r="CX26">
        <v>0.09</v>
      </c>
      <c r="CY26">
        <v>0.02</v>
      </c>
      <c r="CZ26">
        <v>17.982328163579101</v>
      </c>
      <c r="DA26">
        <v>0.31924482955425099</v>
      </c>
      <c r="DB26">
        <v>4.5948388701700399E-2</v>
      </c>
      <c r="DC26">
        <v>1</v>
      </c>
      <c r="DD26">
        <v>419.39800000000002</v>
      </c>
      <c r="DE26">
        <v>-3.9272727272615299E-2</v>
      </c>
      <c r="DF26">
        <v>3.6209706670211103E-2</v>
      </c>
      <c r="DG26">
        <v>-1</v>
      </c>
      <c r="DH26">
        <v>499.99995238095198</v>
      </c>
      <c r="DI26">
        <v>-2.9424945498304701E-2</v>
      </c>
      <c r="DJ26">
        <v>6.2287716583514299E-2</v>
      </c>
      <c r="DK26">
        <v>1</v>
      </c>
      <c r="DL26">
        <v>2</v>
      </c>
      <c r="DM26">
        <v>2</v>
      </c>
      <c r="DN26" t="s">
        <v>355</v>
      </c>
      <c r="DO26">
        <v>3.15808</v>
      </c>
      <c r="DP26">
        <v>2.7750699999999999</v>
      </c>
      <c r="DQ26">
        <v>9.5333500000000002E-2</v>
      </c>
      <c r="DR26">
        <v>9.7636899999999999E-2</v>
      </c>
      <c r="DS26">
        <v>0.106445</v>
      </c>
      <c r="DT26">
        <v>9.2755900000000002E-2</v>
      </c>
      <c r="DU26">
        <v>28765.7</v>
      </c>
      <c r="DV26">
        <v>29582.3</v>
      </c>
      <c r="DW26">
        <v>29536.7</v>
      </c>
      <c r="DX26">
        <v>30559.8</v>
      </c>
      <c r="DY26">
        <v>34585</v>
      </c>
      <c r="DZ26">
        <v>36179</v>
      </c>
      <c r="EA26">
        <v>40566</v>
      </c>
      <c r="EB26">
        <v>42207.3</v>
      </c>
      <c r="EC26">
        <v>2.2569699999999999</v>
      </c>
      <c r="ED26">
        <v>1.8528500000000001</v>
      </c>
      <c r="EE26">
        <v>0.122599</v>
      </c>
      <c r="EF26">
        <v>0</v>
      </c>
      <c r="EG26">
        <v>23.019600000000001</v>
      </c>
      <c r="EH26">
        <v>999.9</v>
      </c>
      <c r="EI26">
        <v>31.62</v>
      </c>
      <c r="EJ26">
        <v>34.643999999999998</v>
      </c>
      <c r="EK26">
        <v>17.562999999999999</v>
      </c>
      <c r="EL26">
        <v>61.093800000000002</v>
      </c>
      <c r="EM26">
        <v>26.859000000000002</v>
      </c>
      <c r="EN26">
        <v>1</v>
      </c>
      <c r="EO26">
        <v>-0.29250999999999999</v>
      </c>
      <c r="EP26">
        <v>-1.4096200000000001</v>
      </c>
      <c r="EQ26">
        <v>20.298300000000001</v>
      </c>
      <c r="ER26">
        <v>5.2411000000000003</v>
      </c>
      <c r="ES26">
        <v>11.8302</v>
      </c>
      <c r="ET26">
        <v>4.9821</v>
      </c>
      <c r="EU26">
        <v>3.2990499999999998</v>
      </c>
      <c r="EV26">
        <v>235.4</v>
      </c>
      <c r="EW26">
        <v>9999</v>
      </c>
      <c r="EX26">
        <v>7312.9</v>
      </c>
      <c r="EY26">
        <v>104.9</v>
      </c>
      <c r="EZ26">
        <v>1.87361</v>
      </c>
      <c r="FA26">
        <v>1.87927</v>
      </c>
      <c r="FB26">
        <v>1.8796200000000001</v>
      </c>
      <c r="FC26">
        <v>1.8803300000000001</v>
      </c>
      <c r="FD26">
        <v>1.87785</v>
      </c>
      <c r="FE26">
        <v>1.8766799999999999</v>
      </c>
      <c r="FF26">
        <v>1.8772899999999999</v>
      </c>
      <c r="FG26">
        <v>1.8751199999999999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-8.109</v>
      </c>
      <c r="FV26">
        <v>-0.2999</v>
      </c>
      <c r="FW26">
        <v>-8.1090476475704492</v>
      </c>
      <c r="FX26">
        <v>1.4527828764109799E-4</v>
      </c>
      <c r="FY26">
        <v>-4.3579519040863002E-7</v>
      </c>
      <c r="FZ26">
        <v>2.0799061152897499E-10</v>
      </c>
      <c r="GA26">
        <v>-0.29992999999999997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</v>
      </c>
      <c r="GJ26">
        <v>9.6</v>
      </c>
      <c r="GK26">
        <v>1.10107</v>
      </c>
      <c r="GL26">
        <v>2.5964399999999999</v>
      </c>
      <c r="GM26">
        <v>1.54541</v>
      </c>
      <c r="GN26">
        <v>2.2753899999999998</v>
      </c>
      <c r="GO26">
        <v>1.5979000000000001</v>
      </c>
      <c r="GP26">
        <v>2.4316399999999998</v>
      </c>
      <c r="GQ26">
        <v>35.545099999999998</v>
      </c>
      <c r="GR26">
        <v>15.480399999999999</v>
      </c>
      <c r="GS26">
        <v>18</v>
      </c>
      <c r="GT26">
        <v>633.35</v>
      </c>
      <c r="GU26">
        <v>353.488</v>
      </c>
      <c r="GV26">
        <v>26.0153</v>
      </c>
      <c r="GW26">
        <v>23.097999999999999</v>
      </c>
      <c r="GX26">
        <v>29.999700000000001</v>
      </c>
      <c r="GY26">
        <v>23.286000000000001</v>
      </c>
      <c r="GZ26">
        <v>23.2788</v>
      </c>
      <c r="HA26">
        <v>22.0946</v>
      </c>
      <c r="HB26">
        <v>-30</v>
      </c>
      <c r="HC26">
        <v>-30</v>
      </c>
      <c r="HD26">
        <v>26.011700000000001</v>
      </c>
      <c r="HE26">
        <v>419.447</v>
      </c>
      <c r="HF26">
        <v>0</v>
      </c>
      <c r="HG26">
        <v>100.6</v>
      </c>
      <c r="HH26">
        <v>98.001400000000004</v>
      </c>
    </row>
    <row r="27" spans="1:216" x14ac:dyDescent="0.2">
      <c r="A27">
        <v>9</v>
      </c>
      <c r="B27">
        <v>1690247582.0999999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1690247582.0999999</v>
      </c>
      <c r="M27">
        <f t="shared" si="0"/>
        <v>3.3172799618159752E-3</v>
      </c>
      <c r="N27">
        <f t="shared" si="1"/>
        <v>3.3172799618159754</v>
      </c>
      <c r="O27">
        <f t="shared" si="2"/>
        <v>15.216512395273597</v>
      </c>
      <c r="P27">
        <f t="shared" si="3"/>
        <v>400</v>
      </c>
      <c r="Q27">
        <f t="shared" si="4"/>
        <v>303.36517542970512</v>
      </c>
      <c r="R27">
        <f t="shared" si="5"/>
        <v>30.260211918375575</v>
      </c>
      <c r="S27">
        <f t="shared" si="6"/>
        <v>39.899387760000003</v>
      </c>
      <c r="T27">
        <f t="shared" si="7"/>
        <v>0.28372413778743633</v>
      </c>
      <c r="U27">
        <f t="shared" si="8"/>
        <v>2.9265017304036389</v>
      </c>
      <c r="V27">
        <f t="shared" si="9"/>
        <v>0.26928032411529579</v>
      </c>
      <c r="W27">
        <f t="shared" si="10"/>
        <v>0.16953662480653753</v>
      </c>
      <c r="X27">
        <f t="shared" si="11"/>
        <v>62.059636539015031</v>
      </c>
      <c r="Y27">
        <f t="shared" si="12"/>
        <v>25.484738340327397</v>
      </c>
      <c r="Z27">
        <f t="shared" si="13"/>
        <v>25.014299999999999</v>
      </c>
      <c r="AA27">
        <f t="shared" si="14"/>
        <v>3.1823894436847278</v>
      </c>
      <c r="AB27">
        <f t="shared" si="15"/>
        <v>58.901658102683584</v>
      </c>
      <c r="AC27">
        <f t="shared" si="16"/>
        <v>1.9854134846314802</v>
      </c>
      <c r="AD27">
        <f t="shared" si="17"/>
        <v>3.3707259669503662</v>
      </c>
      <c r="AE27">
        <f t="shared" si="18"/>
        <v>1.1969759590532476</v>
      </c>
      <c r="AF27">
        <f t="shared" si="19"/>
        <v>-146.29204631608451</v>
      </c>
      <c r="AG27">
        <f t="shared" si="20"/>
        <v>152.7248073282563</v>
      </c>
      <c r="AH27">
        <f t="shared" si="21"/>
        <v>11.094270140625524</v>
      </c>
      <c r="AI27">
        <f t="shared" si="22"/>
        <v>79.586667691812352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52962.442801797144</v>
      </c>
      <c r="AO27">
        <f t="shared" si="26"/>
        <v>375.24400000000003</v>
      </c>
      <c r="AP27">
        <f t="shared" si="27"/>
        <v>316.32967198912695</v>
      </c>
      <c r="AQ27">
        <f t="shared" si="28"/>
        <v>0.84299728173968658</v>
      </c>
      <c r="AR27">
        <f t="shared" si="29"/>
        <v>0.16538475375759512</v>
      </c>
      <c r="AS27">
        <v>1690247582.0999999</v>
      </c>
      <c r="AT27">
        <v>400</v>
      </c>
      <c r="AU27">
        <v>416.53399999999999</v>
      </c>
      <c r="AV27">
        <v>19.904199999999999</v>
      </c>
      <c r="AW27">
        <v>16.654800000000002</v>
      </c>
      <c r="AX27">
        <v>408.108</v>
      </c>
      <c r="AY27">
        <v>20.2042</v>
      </c>
      <c r="AZ27">
        <v>600.34199999999998</v>
      </c>
      <c r="BA27">
        <v>99.707700000000003</v>
      </c>
      <c r="BB27">
        <v>4.0769399999999997E-2</v>
      </c>
      <c r="BC27">
        <v>25.982299999999999</v>
      </c>
      <c r="BD27">
        <v>25.014299999999999</v>
      </c>
      <c r="BE27">
        <v>999.9</v>
      </c>
      <c r="BF27">
        <v>0</v>
      </c>
      <c r="BG27">
        <v>0</v>
      </c>
      <c r="BH27">
        <v>10011.9</v>
      </c>
      <c r="BI27">
        <v>0</v>
      </c>
      <c r="BJ27">
        <v>131.68600000000001</v>
      </c>
      <c r="BK27">
        <v>-16.533799999999999</v>
      </c>
      <c r="BL27">
        <v>408.12299999999999</v>
      </c>
      <c r="BM27">
        <v>423.58800000000002</v>
      </c>
      <c r="BN27">
        <v>3.2494399999999999</v>
      </c>
      <c r="BO27">
        <v>416.53399999999999</v>
      </c>
      <c r="BP27">
        <v>16.654800000000002</v>
      </c>
      <c r="BQ27">
        <v>1.98461</v>
      </c>
      <c r="BR27">
        <v>1.6606099999999999</v>
      </c>
      <c r="BS27">
        <v>17.321999999999999</v>
      </c>
      <c r="BT27">
        <v>14.532999999999999</v>
      </c>
      <c r="BU27">
        <v>375.24400000000003</v>
      </c>
      <c r="BV27">
        <v>0.900084</v>
      </c>
      <c r="BW27">
        <v>9.9915699999999996E-2</v>
      </c>
      <c r="BX27">
        <v>0</v>
      </c>
      <c r="BY27">
        <v>2.1804999999999999</v>
      </c>
      <c r="BZ27">
        <v>0</v>
      </c>
      <c r="CA27">
        <v>6595.49</v>
      </c>
      <c r="CB27">
        <v>3585.65</v>
      </c>
      <c r="CC27">
        <v>34.561999999999998</v>
      </c>
      <c r="CD27">
        <v>38.25</v>
      </c>
      <c r="CE27">
        <v>36.936999999999998</v>
      </c>
      <c r="CF27">
        <v>36.625</v>
      </c>
      <c r="CG27">
        <v>35.311999999999998</v>
      </c>
      <c r="CH27">
        <v>337.75</v>
      </c>
      <c r="CI27">
        <v>37.49</v>
      </c>
      <c r="CJ27">
        <v>0</v>
      </c>
      <c r="CK27">
        <v>1690247589.8</v>
      </c>
      <c r="CL27">
        <v>0</v>
      </c>
      <c r="CM27">
        <v>1690246948.0999999</v>
      </c>
      <c r="CN27" t="s">
        <v>354</v>
      </c>
      <c r="CO27">
        <v>1690246948.0999999</v>
      </c>
      <c r="CP27">
        <v>1690246945.0999999</v>
      </c>
      <c r="CQ27">
        <v>65</v>
      </c>
      <c r="CR27">
        <v>-0.01</v>
      </c>
      <c r="CS27">
        <v>2.5000000000000001E-2</v>
      </c>
      <c r="CT27">
        <v>-8.1110000000000007</v>
      </c>
      <c r="CU27">
        <v>-0.3</v>
      </c>
      <c r="CV27">
        <v>425</v>
      </c>
      <c r="CW27">
        <v>18</v>
      </c>
      <c r="CX27">
        <v>0.09</v>
      </c>
      <c r="CY27">
        <v>0.02</v>
      </c>
      <c r="CZ27">
        <v>15.077538864990199</v>
      </c>
      <c r="DA27">
        <v>-6.4256709814456997E-2</v>
      </c>
      <c r="DB27">
        <v>3.8968480736144902E-2</v>
      </c>
      <c r="DC27">
        <v>1</v>
      </c>
      <c r="DD27">
        <v>416.55635000000001</v>
      </c>
      <c r="DE27">
        <v>-0.690721804510943</v>
      </c>
      <c r="DF27">
        <v>6.9627060113153894E-2</v>
      </c>
      <c r="DG27">
        <v>-1</v>
      </c>
      <c r="DH27">
        <v>375.02490476190502</v>
      </c>
      <c r="DI27">
        <v>0.26228778449927498</v>
      </c>
      <c r="DJ27">
        <v>0.15237044606637901</v>
      </c>
      <c r="DK27">
        <v>1</v>
      </c>
      <c r="DL27">
        <v>2</v>
      </c>
      <c r="DM27">
        <v>2</v>
      </c>
      <c r="DN27" t="s">
        <v>355</v>
      </c>
      <c r="DO27">
        <v>3.1585999999999999</v>
      </c>
      <c r="DP27">
        <v>2.7726899999999999</v>
      </c>
      <c r="DQ27">
        <v>9.5350900000000002E-2</v>
      </c>
      <c r="DR27">
        <v>9.7141900000000003E-2</v>
      </c>
      <c r="DS27">
        <v>0.106118</v>
      </c>
      <c r="DT27">
        <v>9.2476100000000006E-2</v>
      </c>
      <c r="DU27">
        <v>28768.2</v>
      </c>
      <c r="DV27">
        <v>29600.7</v>
      </c>
      <c r="DW27">
        <v>29539.599999999999</v>
      </c>
      <c r="DX27">
        <v>30561.7</v>
      </c>
      <c r="DY27">
        <v>34600.699999999997</v>
      </c>
      <c r="DZ27">
        <v>36191.599999999999</v>
      </c>
      <c r="EA27">
        <v>40569.5</v>
      </c>
      <c r="EB27">
        <v>42209</v>
      </c>
      <c r="EC27">
        <v>2.25745</v>
      </c>
      <c r="ED27">
        <v>1.8545</v>
      </c>
      <c r="EE27">
        <v>0.112779</v>
      </c>
      <c r="EF27">
        <v>0</v>
      </c>
      <c r="EG27">
        <v>23.161100000000001</v>
      </c>
      <c r="EH27">
        <v>999.9</v>
      </c>
      <c r="EI27">
        <v>31.571000000000002</v>
      </c>
      <c r="EJ27">
        <v>34.552999999999997</v>
      </c>
      <c r="EK27">
        <v>17.447600000000001</v>
      </c>
      <c r="EL27">
        <v>60.813800000000001</v>
      </c>
      <c r="EM27">
        <v>26.1098</v>
      </c>
      <c r="EN27">
        <v>1</v>
      </c>
      <c r="EO27">
        <v>-0.29641299999999998</v>
      </c>
      <c r="EP27">
        <v>-1.12079</v>
      </c>
      <c r="EQ27">
        <v>20.301400000000001</v>
      </c>
      <c r="ER27">
        <v>5.2411000000000003</v>
      </c>
      <c r="ES27">
        <v>11.8302</v>
      </c>
      <c r="ET27">
        <v>4.9817</v>
      </c>
      <c r="EU27">
        <v>3.2990300000000001</v>
      </c>
      <c r="EV27">
        <v>235.4</v>
      </c>
      <c r="EW27">
        <v>9999</v>
      </c>
      <c r="EX27">
        <v>7314.3</v>
      </c>
      <c r="EY27">
        <v>105</v>
      </c>
      <c r="EZ27">
        <v>1.8736299999999999</v>
      </c>
      <c r="FA27">
        <v>1.87927</v>
      </c>
      <c r="FB27">
        <v>1.87961</v>
      </c>
      <c r="FC27">
        <v>1.8803399999999999</v>
      </c>
      <c r="FD27">
        <v>1.8778900000000001</v>
      </c>
      <c r="FE27">
        <v>1.8766799999999999</v>
      </c>
      <c r="FF27">
        <v>1.8773500000000001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-8.1080000000000005</v>
      </c>
      <c r="FV27">
        <v>-0.3</v>
      </c>
      <c r="FW27">
        <v>-8.1090476475704492</v>
      </c>
      <c r="FX27">
        <v>1.4527828764109799E-4</v>
      </c>
      <c r="FY27">
        <v>-4.3579519040863002E-7</v>
      </c>
      <c r="FZ27">
        <v>2.0799061152897499E-10</v>
      </c>
      <c r="GA27">
        <v>-0.29992999999999997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10.6</v>
      </c>
      <c r="GJ27">
        <v>10.6</v>
      </c>
      <c r="GK27">
        <v>1.09497</v>
      </c>
      <c r="GL27">
        <v>2.6074199999999998</v>
      </c>
      <c r="GM27">
        <v>1.54541</v>
      </c>
      <c r="GN27">
        <v>2.2753899999999998</v>
      </c>
      <c r="GO27">
        <v>1.5979000000000001</v>
      </c>
      <c r="GP27">
        <v>2.3095699999999999</v>
      </c>
      <c r="GQ27">
        <v>35.452300000000001</v>
      </c>
      <c r="GR27">
        <v>15.4717</v>
      </c>
      <c r="GS27">
        <v>18</v>
      </c>
      <c r="GT27">
        <v>632.82600000000002</v>
      </c>
      <c r="GU27">
        <v>353.84100000000001</v>
      </c>
      <c r="GV27">
        <v>26.237500000000001</v>
      </c>
      <c r="GW27">
        <v>23.0471</v>
      </c>
      <c r="GX27">
        <v>29.999600000000001</v>
      </c>
      <c r="GY27">
        <v>23.213899999999999</v>
      </c>
      <c r="GZ27">
        <v>23.206299999999999</v>
      </c>
      <c r="HA27">
        <v>21.9742</v>
      </c>
      <c r="HB27">
        <v>-30</v>
      </c>
      <c r="HC27">
        <v>-30</v>
      </c>
      <c r="HD27">
        <v>26.1462</v>
      </c>
      <c r="HE27">
        <v>416.613</v>
      </c>
      <c r="HF27">
        <v>0</v>
      </c>
      <c r="HG27">
        <v>100.60899999999999</v>
      </c>
      <c r="HH27">
        <v>98.006399999999999</v>
      </c>
    </row>
    <row r="28" spans="1:216" x14ac:dyDescent="0.2">
      <c r="A28">
        <v>10</v>
      </c>
      <c r="B28">
        <v>1690247644</v>
      </c>
      <c r="C28">
        <v>549.90000009536698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1690247644</v>
      </c>
      <c r="M28">
        <f t="shared" si="0"/>
        <v>3.2908120896013174E-3</v>
      </c>
      <c r="N28">
        <f t="shared" si="1"/>
        <v>3.2908120896013173</v>
      </c>
      <c r="O28">
        <f t="shared" si="2"/>
        <v>10.68177602768116</v>
      </c>
      <c r="P28">
        <f t="shared" si="3"/>
        <v>400.20499999999998</v>
      </c>
      <c r="Q28">
        <f t="shared" si="4"/>
        <v>328.6373207790092</v>
      </c>
      <c r="R28">
        <f t="shared" si="5"/>
        <v>32.781217983718385</v>
      </c>
      <c r="S28">
        <f t="shared" si="6"/>
        <v>39.920016728702493</v>
      </c>
      <c r="T28">
        <f t="shared" si="7"/>
        <v>0.27751694436878321</v>
      </c>
      <c r="U28">
        <f t="shared" si="8"/>
        <v>2.9365495753010151</v>
      </c>
      <c r="V28">
        <f t="shared" si="9"/>
        <v>0.26372646856714194</v>
      </c>
      <c r="W28">
        <f t="shared" si="10"/>
        <v>0.16601093841971026</v>
      </c>
      <c r="X28">
        <f t="shared" si="11"/>
        <v>41.335252832084976</v>
      </c>
      <c r="Y28">
        <f t="shared" si="12"/>
        <v>25.419889826317238</v>
      </c>
      <c r="Z28">
        <f t="shared" si="13"/>
        <v>25.062100000000001</v>
      </c>
      <c r="AA28">
        <f t="shared" si="14"/>
        <v>3.1914689163883341</v>
      </c>
      <c r="AB28">
        <f t="shared" si="15"/>
        <v>58.543883946260941</v>
      </c>
      <c r="AC28">
        <f t="shared" si="16"/>
        <v>1.9790485073961499</v>
      </c>
      <c r="AD28">
        <f t="shared" si="17"/>
        <v>3.3804530447839323</v>
      </c>
      <c r="AE28">
        <f t="shared" si="18"/>
        <v>1.2124204089921842</v>
      </c>
      <c r="AF28">
        <f t="shared" si="19"/>
        <v>-145.1248131514181</v>
      </c>
      <c r="AG28">
        <f t="shared" si="20"/>
        <v>153.39165609574516</v>
      </c>
      <c r="AH28">
        <f t="shared" si="21"/>
        <v>11.109970893964141</v>
      </c>
      <c r="AI28">
        <f t="shared" si="22"/>
        <v>60.712066670376174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53245.124641903712</v>
      </c>
      <c r="AO28">
        <f t="shared" si="26"/>
        <v>249.92699999999999</v>
      </c>
      <c r="AP28">
        <f t="shared" si="27"/>
        <v>210.68837100108027</v>
      </c>
      <c r="AQ28">
        <f t="shared" si="28"/>
        <v>0.8429996398991717</v>
      </c>
      <c r="AR28">
        <f t="shared" si="29"/>
        <v>0.1653893050054015</v>
      </c>
      <c r="AS28">
        <v>1690247644</v>
      </c>
      <c r="AT28">
        <v>400.20499999999998</v>
      </c>
      <c r="AU28">
        <v>412.197</v>
      </c>
      <c r="AV28">
        <v>19.840299999999999</v>
      </c>
      <c r="AW28">
        <v>16.616599999999998</v>
      </c>
      <c r="AX28">
        <v>408.31299999999999</v>
      </c>
      <c r="AY28">
        <v>20.1402</v>
      </c>
      <c r="AZ28">
        <v>600.33900000000006</v>
      </c>
      <c r="BA28">
        <v>99.707599999999999</v>
      </c>
      <c r="BB28">
        <v>4.1320500000000003E-2</v>
      </c>
      <c r="BC28">
        <v>26.030999999999999</v>
      </c>
      <c r="BD28">
        <v>25.062100000000001</v>
      </c>
      <c r="BE28">
        <v>999.9</v>
      </c>
      <c r="BF28">
        <v>0</v>
      </c>
      <c r="BG28">
        <v>0</v>
      </c>
      <c r="BH28">
        <v>10069.4</v>
      </c>
      <c r="BI28">
        <v>0</v>
      </c>
      <c r="BJ28">
        <v>168.619</v>
      </c>
      <c r="BK28">
        <v>-11.9922</v>
      </c>
      <c r="BL28">
        <v>408.30599999999998</v>
      </c>
      <c r="BM28">
        <v>419.16199999999998</v>
      </c>
      <c r="BN28">
        <v>3.2236400000000001</v>
      </c>
      <c r="BO28">
        <v>412.197</v>
      </c>
      <c r="BP28">
        <v>16.616599999999998</v>
      </c>
      <c r="BQ28">
        <v>1.9782200000000001</v>
      </c>
      <c r="BR28">
        <v>1.6568000000000001</v>
      </c>
      <c r="BS28">
        <v>17.271100000000001</v>
      </c>
      <c r="BT28">
        <v>14.4975</v>
      </c>
      <c r="BU28">
        <v>249.92699999999999</v>
      </c>
      <c r="BV28">
        <v>0.90002499999999996</v>
      </c>
      <c r="BW28">
        <v>9.99747E-2</v>
      </c>
      <c r="BX28">
        <v>0</v>
      </c>
      <c r="BY28">
        <v>2.4516</v>
      </c>
      <c r="BZ28">
        <v>0</v>
      </c>
      <c r="CA28">
        <v>6588.09</v>
      </c>
      <c r="CB28">
        <v>2388.15</v>
      </c>
      <c r="CC28">
        <v>34.186999999999998</v>
      </c>
      <c r="CD28">
        <v>38.061999999999998</v>
      </c>
      <c r="CE28">
        <v>36.625</v>
      </c>
      <c r="CF28">
        <v>36.5</v>
      </c>
      <c r="CG28">
        <v>35</v>
      </c>
      <c r="CH28">
        <v>224.94</v>
      </c>
      <c r="CI28">
        <v>24.99</v>
      </c>
      <c r="CJ28">
        <v>0</v>
      </c>
      <c r="CK28">
        <v>1690247651.5999999</v>
      </c>
      <c r="CL28">
        <v>0</v>
      </c>
      <c r="CM28">
        <v>1690246948.0999999</v>
      </c>
      <c r="CN28" t="s">
        <v>354</v>
      </c>
      <c r="CO28">
        <v>1690246948.0999999</v>
      </c>
      <c r="CP28">
        <v>1690246945.0999999</v>
      </c>
      <c r="CQ28">
        <v>65</v>
      </c>
      <c r="CR28">
        <v>-0.01</v>
      </c>
      <c r="CS28">
        <v>2.5000000000000001E-2</v>
      </c>
      <c r="CT28">
        <v>-8.1110000000000007</v>
      </c>
      <c r="CU28">
        <v>-0.3</v>
      </c>
      <c r="CV28">
        <v>425</v>
      </c>
      <c r="CW28">
        <v>18</v>
      </c>
      <c r="CX28">
        <v>0.09</v>
      </c>
      <c r="CY28">
        <v>0.02</v>
      </c>
      <c r="CZ28">
        <v>10.6923727962117</v>
      </c>
      <c r="DA28">
        <v>0.30616886896355</v>
      </c>
      <c r="DB28">
        <v>3.8965497552947703E-2</v>
      </c>
      <c r="DC28">
        <v>1</v>
      </c>
      <c r="DD28">
        <v>412.30464999999998</v>
      </c>
      <c r="DE28">
        <v>-0.812075187969308</v>
      </c>
      <c r="DF28">
        <v>8.4271747934881402E-2</v>
      </c>
      <c r="DG28">
        <v>-1</v>
      </c>
      <c r="DH28">
        <v>249.9948</v>
      </c>
      <c r="DI28">
        <v>0.27736282654032401</v>
      </c>
      <c r="DJ28">
        <v>0.15377730651822399</v>
      </c>
      <c r="DK28">
        <v>1</v>
      </c>
      <c r="DL28">
        <v>2</v>
      </c>
      <c r="DM28">
        <v>2</v>
      </c>
      <c r="DN28" t="s">
        <v>355</v>
      </c>
      <c r="DO28">
        <v>3.1586099999999999</v>
      </c>
      <c r="DP28">
        <v>2.7737500000000002</v>
      </c>
      <c r="DQ28">
        <v>9.5398300000000005E-2</v>
      </c>
      <c r="DR28">
        <v>9.6388299999999996E-2</v>
      </c>
      <c r="DS28">
        <v>0.105887</v>
      </c>
      <c r="DT28">
        <v>9.23321E-2</v>
      </c>
      <c r="DU28">
        <v>28768.5</v>
      </c>
      <c r="DV28">
        <v>29628.1</v>
      </c>
      <c r="DW28">
        <v>29541.5</v>
      </c>
      <c r="DX28">
        <v>30564.400000000001</v>
      </c>
      <c r="DY28">
        <v>34611.300000000003</v>
      </c>
      <c r="DZ28">
        <v>36200.400000000001</v>
      </c>
      <c r="EA28">
        <v>40571.199999999997</v>
      </c>
      <c r="EB28">
        <v>42212.6</v>
      </c>
      <c r="EC28">
        <v>2.2578</v>
      </c>
      <c r="ED28">
        <v>1.85578</v>
      </c>
      <c r="EE28">
        <v>9.9636600000000006E-2</v>
      </c>
      <c r="EF28">
        <v>0</v>
      </c>
      <c r="EG28">
        <v>23.4253</v>
      </c>
      <c r="EH28">
        <v>999.9</v>
      </c>
      <c r="EI28">
        <v>31.547000000000001</v>
      </c>
      <c r="EJ28">
        <v>34.451999999999998</v>
      </c>
      <c r="EK28">
        <v>17.337299999999999</v>
      </c>
      <c r="EL28">
        <v>60.403799999999997</v>
      </c>
      <c r="EM28">
        <v>26.081700000000001</v>
      </c>
      <c r="EN28">
        <v>1</v>
      </c>
      <c r="EO28">
        <v>-0.29818899999999998</v>
      </c>
      <c r="EP28">
        <v>-1.1753499999999999</v>
      </c>
      <c r="EQ28">
        <v>20.302199999999999</v>
      </c>
      <c r="ER28">
        <v>5.2408000000000001</v>
      </c>
      <c r="ES28">
        <v>11.8302</v>
      </c>
      <c r="ET28">
        <v>4.9816500000000001</v>
      </c>
      <c r="EU28">
        <v>3.2989999999999999</v>
      </c>
      <c r="EV28">
        <v>235.4</v>
      </c>
      <c r="EW28">
        <v>9999</v>
      </c>
      <c r="EX28">
        <v>7315.4</v>
      </c>
      <c r="EY28">
        <v>105</v>
      </c>
      <c r="EZ28">
        <v>1.8736299999999999</v>
      </c>
      <c r="FA28">
        <v>1.8792800000000001</v>
      </c>
      <c r="FB28">
        <v>1.87961</v>
      </c>
      <c r="FC28">
        <v>1.8803399999999999</v>
      </c>
      <c r="FD28">
        <v>1.8778999999999999</v>
      </c>
      <c r="FE28">
        <v>1.8766799999999999</v>
      </c>
      <c r="FF28">
        <v>1.8773299999999999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-8.1080000000000005</v>
      </c>
      <c r="FV28">
        <v>-0.2999</v>
      </c>
      <c r="FW28">
        <v>-8.1090476475704492</v>
      </c>
      <c r="FX28">
        <v>1.4527828764109799E-4</v>
      </c>
      <c r="FY28">
        <v>-4.3579519040863002E-7</v>
      </c>
      <c r="FZ28">
        <v>2.0799061152897499E-10</v>
      </c>
      <c r="GA28">
        <v>-0.29992999999999997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11.6</v>
      </c>
      <c r="GJ28">
        <v>11.6</v>
      </c>
      <c r="GK28">
        <v>1.08521</v>
      </c>
      <c r="GL28">
        <v>2.6049799999999999</v>
      </c>
      <c r="GM28">
        <v>1.54541</v>
      </c>
      <c r="GN28">
        <v>2.2753899999999998</v>
      </c>
      <c r="GO28">
        <v>1.5979000000000001</v>
      </c>
      <c r="GP28">
        <v>2.36572</v>
      </c>
      <c r="GQ28">
        <v>35.3827</v>
      </c>
      <c r="GR28">
        <v>15.4717</v>
      </c>
      <c r="GS28">
        <v>18</v>
      </c>
      <c r="GT28">
        <v>632.51199999999994</v>
      </c>
      <c r="GU28">
        <v>354.18099999999998</v>
      </c>
      <c r="GV28">
        <v>26.011099999999999</v>
      </c>
      <c r="GW28">
        <v>23.0275</v>
      </c>
      <c r="GX28">
        <v>30.0001</v>
      </c>
      <c r="GY28">
        <v>23.166899999999998</v>
      </c>
      <c r="GZ28">
        <v>23.16</v>
      </c>
      <c r="HA28">
        <v>21.790800000000001</v>
      </c>
      <c r="HB28">
        <v>-30</v>
      </c>
      <c r="HC28">
        <v>-30</v>
      </c>
      <c r="HD28">
        <v>25.9544</v>
      </c>
      <c r="HE28">
        <v>412.07799999999997</v>
      </c>
      <c r="HF28">
        <v>0</v>
      </c>
      <c r="HG28">
        <v>100.61499999999999</v>
      </c>
      <c r="HH28">
        <v>98.014799999999994</v>
      </c>
    </row>
    <row r="29" spans="1:216" x14ac:dyDescent="0.2">
      <c r="A29">
        <v>11</v>
      </c>
      <c r="B29">
        <v>1690247705</v>
      </c>
      <c r="C29">
        <v>610.90000009536698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1690247705</v>
      </c>
      <c r="M29">
        <f t="shared" si="0"/>
        <v>3.235931884567324E-3</v>
      </c>
      <c r="N29">
        <f t="shared" si="1"/>
        <v>3.2359318845673242</v>
      </c>
      <c r="O29">
        <f t="shared" si="2"/>
        <v>7.6089443267309935</v>
      </c>
      <c r="P29">
        <f t="shared" si="3"/>
        <v>400.15499999999997</v>
      </c>
      <c r="Q29">
        <f t="shared" si="4"/>
        <v>346.27381893327635</v>
      </c>
      <c r="R29">
        <f t="shared" si="5"/>
        <v>34.538749300359655</v>
      </c>
      <c r="S29">
        <f t="shared" si="6"/>
        <v>39.913075926044996</v>
      </c>
      <c r="T29">
        <f t="shared" si="7"/>
        <v>0.27342687879263655</v>
      </c>
      <c r="U29">
        <f t="shared" si="8"/>
        <v>2.9212234206446497</v>
      </c>
      <c r="V29">
        <f t="shared" si="9"/>
        <v>0.2599627851787269</v>
      </c>
      <c r="W29">
        <f t="shared" si="10"/>
        <v>0.16363117065281096</v>
      </c>
      <c r="X29">
        <f t="shared" si="11"/>
        <v>29.761864580593535</v>
      </c>
      <c r="Y29">
        <f t="shared" si="12"/>
        <v>25.266901349641</v>
      </c>
      <c r="Z29">
        <f t="shared" si="13"/>
        <v>25.017900000000001</v>
      </c>
      <c r="AA29">
        <f t="shared" si="14"/>
        <v>3.1830724664844707</v>
      </c>
      <c r="AB29">
        <f t="shared" si="15"/>
        <v>58.714215554444174</v>
      </c>
      <c r="AC29">
        <f t="shared" si="16"/>
        <v>1.9735854276735001</v>
      </c>
      <c r="AD29">
        <f t="shared" si="17"/>
        <v>3.3613417279558906</v>
      </c>
      <c r="AE29">
        <f t="shared" si="18"/>
        <v>1.2094870388109706</v>
      </c>
      <c r="AF29">
        <f t="shared" si="19"/>
        <v>-142.70459610941899</v>
      </c>
      <c r="AG29">
        <f t="shared" si="20"/>
        <v>144.46465699744516</v>
      </c>
      <c r="AH29">
        <f t="shared" si="21"/>
        <v>10.510895509294775</v>
      </c>
      <c r="AI29">
        <f t="shared" si="22"/>
        <v>42.032820977914483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52817.815416071251</v>
      </c>
      <c r="AO29">
        <f t="shared" si="26"/>
        <v>179.94399999999999</v>
      </c>
      <c r="AP29">
        <f t="shared" si="27"/>
        <v>151.69327201067023</v>
      </c>
      <c r="AQ29">
        <f t="shared" si="28"/>
        <v>0.84300266755585196</v>
      </c>
      <c r="AR29">
        <f t="shared" si="29"/>
        <v>0.16539514838279429</v>
      </c>
      <c r="AS29">
        <v>1690247705</v>
      </c>
      <c r="AT29">
        <v>400.15499999999997</v>
      </c>
      <c r="AU29">
        <v>409.05599999999998</v>
      </c>
      <c r="AV29">
        <v>19.7865</v>
      </c>
      <c r="AW29">
        <v>16.615600000000001</v>
      </c>
      <c r="AX29">
        <v>408.26299999999998</v>
      </c>
      <c r="AY29">
        <v>20.086500000000001</v>
      </c>
      <c r="AZ29">
        <v>600.19000000000005</v>
      </c>
      <c r="BA29">
        <v>99.700599999999994</v>
      </c>
      <c r="BB29">
        <v>4.3438999999999998E-2</v>
      </c>
      <c r="BC29">
        <v>25.935199999999998</v>
      </c>
      <c r="BD29">
        <v>25.017900000000001</v>
      </c>
      <c r="BE29">
        <v>999.9</v>
      </c>
      <c r="BF29">
        <v>0</v>
      </c>
      <c r="BG29">
        <v>0</v>
      </c>
      <c r="BH29">
        <v>9982.5</v>
      </c>
      <c r="BI29">
        <v>0</v>
      </c>
      <c r="BJ29">
        <v>158.51300000000001</v>
      </c>
      <c r="BK29">
        <v>-8.9003599999999992</v>
      </c>
      <c r="BL29">
        <v>408.233</v>
      </c>
      <c r="BM29">
        <v>415.96699999999998</v>
      </c>
      <c r="BN29">
        <v>3.1709100000000001</v>
      </c>
      <c r="BO29">
        <v>409.05599999999998</v>
      </c>
      <c r="BP29">
        <v>16.615600000000001</v>
      </c>
      <c r="BQ29">
        <v>1.9727300000000001</v>
      </c>
      <c r="BR29">
        <v>1.65659</v>
      </c>
      <c r="BS29">
        <v>17.2271</v>
      </c>
      <c r="BT29">
        <v>14.4955</v>
      </c>
      <c r="BU29">
        <v>179.94399999999999</v>
      </c>
      <c r="BV29">
        <v>0.89988699999999999</v>
      </c>
      <c r="BW29">
        <v>0.10011299999999999</v>
      </c>
      <c r="BX29">
        <v>0</v>
      </c>
      <c r="BY29">
        <v>2.5737999999999999</v>
      </c>
      <c r="BZ29">
        <v>0</v>
      </c>
      <c r="CA29">
        <v>5517</v>
      </c>
      <c r="CB29">
        <v>1719.39</v>
      </c>
      <c r="CC29">
        <v>33.875</v>
      </c>
      <c r="CD29">
        <v>38.061999999999998</v>
      </c>
      <c r="CE29">
        <v>36.436999999999998</v>
      </c>
      <c r="CF29">
        <v>36.561999999999998</v>
      </c>
      <c r="CG29">
        <v>34.811999999999998</v>
      </c>
      <c r="CH29">
        <v>161.93</v>
      </c>
      <c r="CI29">
        <v>18.010000000000002</v>
      </c>
      <c r="CJ29">
        <v>0</v>
      </c>
      <c r="CK29">
        <v>1690247712.8</v>
      </c>
      <c r="CL29">
        <v>0</v>
      </c>
      <c r="CM29">
        <v>1690246948.0999999</v>
      </c>
      <c r="CN29" t="s">
        <v>354</v>
      </c>
      <c r="CO29">
        <v>1690246948.0999999</v>
      </c>
      <c r="CP29">
        <v>1690246945.0999999</v>
      </c>
      <c r="CQ29">
        <v>65</v>
      </c>
      <c r="CR29">
        <v>-0.01</v>
      </c>
      <c r="CS29">
        <v>2.5000000000000001E-2</v>
      </c>
      <c r="CT29">
        <v>-8.1110000000000007</v>
      </c>
      <c r="CU29">
        <v>-0.3</v>
      </c>
      <c r="CV29">
        <v>425</v>
      </c>
      <c r="CW29">
        <v>18</v>
      </c>
      <c r="CX29">
        <v>0.09</v>
      </c>
      <c r="CY29">
        <v>0.02</v>
      </c>
      <c r="CZ29">
        <v>7.6298189566031001</v>
      </c>
      <c r="DA29">
        <v>-0.158536436226662</v>
      </c>
      <c r="DB29">
        <v>2.9770957287618801E-2</v>
      </c>
      <c r="DC29">
        <v>1</v>
      </c>
      <c r="DD29">
        <v>409.17630000000003</v>
      </c>
      <c r="DE29">
        <v>-0.62905263157879399</v>
      </c>
      <c r="DF29">
        <v>6.2484478072560502E-2</v>
      </c>
      <c r="DG29">
        <v>-1</v>
      </c>
      <c r="DH29">
        <v>180.00623809523799</v>
      </c>
      <c r="DI29">
        <v>-0.37489612628600599</v>
      </c>
      <c r="DJ29">
        <v>9.2548522543274003E-2</v>
      </c>
      <c r="DK29">
        <v>1</v>
      </c>
      <c r="DL29">
        <v>2</v>
      </c>
      <c r="DM29">
        <v>2</v>
      </c>
      <c r="DN29" t="s">
        <v>355</v>
      </c>
      <c r="DO29">
        <v>3.1582599999999998</v>
      </c>
      <c r="DP29">
        <v>2.7751000000000001</v>
      </c>
      <c r="DQ29">
        <v>9.53822E-2</v>
      </c>
      <c r="DR29">
        <v>9.5824900000000005E-2</v>
      </c>
      <c r="DS29">
        <v>0.10567500000000001</v>
      </c>
      <c r="DT29">
        <v>9.2321200000000006E-2</v>
      </c>
      <c r="DU29">
        <v>28767.1</v>
      </c>
      <c r="DV29">
        <v>29645.200000000001</v>
      </c>
      <c r="DW29">
        <v>29539.599999999999</v>
      </c>
      <c r="DX29">
        <v>30563.200000000001</v>
      </c>
      <c r="DY29">
        <v>34617.9</v>
      </c>
      <c r="DZ29">
        <v>36199.4</v>
      </c>
      <c r="EA29">
        <v>40568.800000000003</v>
      </c>
      <c r="EB29">
        <v>42210.8</v>
      </c>
      <c r="EC29">
        <v>2.2570999999999999</v>
      </c>
      <c r="ED29">
        <v>1.8561300000000001</v>
      </c>
      <c r="EE29">
        <v>8.0756800000000004E-2</v>
      </c>
      <c r="EF29">
        <v>0</v>
      </c>
      <c r="EG29">
        <v>23.691500000000001</v>
      </c>
      <c r="EH29">
        <v>999.9</v>
      </c>
      <c r="EI29">
        <v>31.535</v>
      </c>
      <c r="EJ29">
        <v>34.392000000000003</v>
      </c>
      <c r="EK29">
        <v>17.2745</v>
      </c>
      <c r="EL29">
        <v>60.873800000000003</v>
      </c>
      <c r="EM29">
        <v>27.0473</v>
      </c>
      <c r="EN29">
        <v>1</v>
      </c>
      <c r="EO29">
        <v>-0.29583100000000001</v>
      </c>
      <c r="EP29">
        <v>-0.87152200000000002</v>
      </c>
      <c r="EQ29">
        <v>20.305099999999999</v>
      </c>
      <c r="ER29">
        <v>5.2411000000000003</v>
      </c>
      <c r="ES29">
        <v>11.8302</v>
      </c>
      <c r="ET29">
        <v>4.9817999999999998</v>
      </c>
      <c r="EU29">
        <v>3.2990499999999998</v>
      </c>
      <c r="EV29">
        <v>235.4</v>
      </c>
      <c r="EW29">
        <v>9999</v>
      </c>
      <c r="EX29">
        <v>7316.8</v>
      </c>
      <c r="EY29">
        <v>105</v>
      </c>
      <c r="EZ29">
        <v>1.8736299999999999</v>
      </c>
      <c r="FA29">
        <v>1.8792800000000001</v>
      </c>
      <c r="FB29">
        <v>1.8796200000000001</v>
      </c>
      <c r="FC29">
        <v>1.8803399999999999</v>
      </c>
      <c r="FD29">
        <v>1.8778999999999999</v>
      </c>
      <c r="FE29">
        <v>1.8766799999999999</v>
      </c>
      <c r="FF29">
        <v>1.8773200000000001</v>
      </c>
      <c r="FG29">
        <v>1.87514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-8.1080000000000005</v>
      </c>
      <c r="FV29">
        <v>-0.3</v>
      </c>
      <c r="FW29">
        <v>-8.1090476475704492</v>
      </c>
      <c r="FX29">
        <v>1.4527828764109799E-4</v>
      </c>
      <c r="FY29">
        <v>-4.3579519040863002E-7</v>
      </c>
      <c r="FZ29">
        <v>2.0799061152897499E-10</v>
      </c>
      <c r="GA29">
        <v>-0.29992999999999997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12.6</v>
      </c>
      <c r="GJ29">
        <v>12.7</v>
      </c>
      <c r="GK29">
        <v>1.0790999999999999</v>
      </c>
      <c r="GL29">
        <v>2.6049799999999999</v>
      </c>
      <c r="GM29">
        <v>1.54541</v>
      </c>
      <c r="GN29">
        <v>2.2766099999999998</v>
      </c>
      <c r="GO29">
        <v>1.5979000000000001</v>
      </c>
      <c r="GP29">
        <v>2.3596200000000001</v>
      </c>
      <c r="GQ29">
        <v>35.3827</v>
      </c>
      <c r="GR29">
        <v>15.462899999999999</v>
      </c>
      <c r="GS29">
        <v>18</v>
      </c>
      <c r="GT29">
        <v>631.99400000000003</v>
      </c>
      <c r="GU29">
        <v>354.36700000000002</v>
      </c>
      <c r="GV29">
        <v>25.531600000000001</v>
      </c>
      <c r="GW29">
        <v>23.070399999999999</v>
      </c>
      <c r="GX29">
        <v>30.000399999999999</v>
      </c>
      <c r="GY29">
        <v>23.1661</v>
      </c>
      <c r="GZ29">
        <v>23.161000000000001</v>
      </c>
      <c r="HA29">
        <v>21.6614</v>
      </c>
      <c r="HB29">
        <v>-30</v>
      </c>
      <c r="HC29">
        <v>-30</v>
      </c>
      <c r="HD29">
        <v>25.527999999999999</v>
      </c>
      <c r="HE29">
        <v>409.11099999999999</v>
      </c>
      <c r="HF29">
        <v>0</v>
      </c>
      <c r="HG29">
        <v>100.608</v>
      </c>
      <c r="HH29">
        <v>98.010800000000003</v>
      </c>
    </row>
    <row r="30" spans="1:216" x14ac:dyDescent="0.2">
      <c r="A30">
        <v>12</v>
      </c>
      <c r="B30">
        <v>1690247766</v>
      </c>
      <c r="C30">
        <v>671.90000009536698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1690247766</v>
      </c>
      <c r="M30">
        <f t="shared" si="0"/>
        <v>3.1804141205007443E-3</v>
      </c>
      <c r="N30">
        <f t="shared" si="1"/>
        <v>3.1804141205007443</v>
      </c>
      <c r="O30">
        <f t="shared" si="2"/>
        <v>4.8537563750652168</v>
      </c>
      <c r="P30">
        <f t="shared" si="3"/>
        <v>400.137</v>
      </c>
      <c r="Q30">
        <f t="shared" si="4"/>
        <v>362.41561991749711</v>
      </c>
      <c r="R30">
        <f t="shared" si="5"/>
        <v>36.14625001793511</v>
      </c>
      <c r="S30">
        <f t="shared" si="6"/>
        <v>39.908467650260398</v>
      </c>
      <c r="T30">
        <f t="shared" si="7"/>
        <v>0.26853834165429963</v>
      </c>
      <c r="U30">
        <f t="shared" si="8"/>
        <v>2.9182301154435022</v>
      </c>
      <c r="V30">
        <f t="shared" si="9"/>
        <v>0.25552645209401559</v>
      </c>
      <c r="W30">
        <f t="shared" si="10"/>
        <v>0.16082054584965552</v>
      </c>
      <c r="X30">
        <f t="shared" si="11"/>
        <v>20.652778454836643</v>
      </c>
      <c r="Y30">
        <f t="shared" si="12"/>
        <v>25.145172734328238</v>
      </c>
      <c r="Z30">
        <f t="shared" si="13"/>
        <v>24.981000000000002</v>
      </c>
      <c r="AA30">
        <f t="shared" si="14"/>
        <v>3.1760775519153941</v>
      </c>
      <c r="AB30">
        <f t="shared" si="15"/>
        <v>58.792919573307259</v>
      </c>
      <c r="AC30">
        <f t="shared" si="16"/>
        <v>1.9667041107138803</v>
      </c>
      <c r="AD30">
        <f t="shared" si="17"/>
        <v>3.3451376883259756</v>
      </c>
      <c r="AE30">
        <f t="shared" si="18"/>
        <v>1.2093734412015138</v>
      </c>
      <c r="AF30">
        <f t="shared" si="19"/>
        <v>-140.25626271408282</v>
      </c>
      <c r="AG30">
        <f t="shared" si="20"/>
        <v>137.28408294305501</v>
      </c>
      <c r="AH30">
        <f t="shared" si="21"/>
        <v>9.9927443827938838</v>
      </c>
      <c r="AI30">
        <f t="shared" si="22"/>
        <v>27.673343066602712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52745.460745538141</v>
      </c>
      <c r="AO30">
        <f t="shared" si="26"/>
        <v>124.876</v>
      </c>
      <c r="AP30">
        <f t="shared" si="27"/>
        <v>105.27022800768738</v>
      </c>
      <c r="AQ30">
        <f t="shared" si="28"/>
        <v>0.84299807815502881</v>
      </c>
      <c r="AR30">
        <f t="shared" si="29"/>
        <v>0.16538629083920561</v>
      </c>
      <c r="AS30">
        <v>1690247766</v>
      </c>
      <c r="AT30">
        <v>400.137</v>
      </c>
      <c r="AU30">
        <v>406.26100000000002</v>
      </c>
      <c r="AV30">
        <v>19.718900000000001</v>
      </c>
      <c r="AW30">
        <v>16.602399999999999</v>
      </c>
      <c r="AX30">
        <v>408.245</v>
      </c>
      <c r="AY30">
        <v>20.018799999999999</v>
      </c>
      <c r="AZ30">
        <v>600.23099999999999</v>
      </c>
      <c r="BA30">
        <v>99.692599999999999</v>
      </c>
      <c r="BB30">
        <v>4.4409200000000003E-2</v>
      </c>
      <c r="BC30">
        <v>25.8536</v>
      </c>
      <c r="BD30">
        <v>24.981000000000002</v>
      </c>
      <c r="BE30">
        <v>999.9</v>
      </c>
      <c r="BF30">
        <v>0</v>
      </c>
      <c r="BG30">
        <v>0</v>
      </c>
      <c r="BH30">
        <v>9966.25</v>
      </c>
      <c r="BI30">
        <v>0</v>
      </c>
      <c r="BJ30">
        <v>97.332899999999995</v>
      </c>
      <c r="BK30">
        <v>-6.1245099999999999</v>
      </c>
      <c r="BL30">
        <v>408.185</v>
      </c>
      <c r="BM30">
        <v>413.12</v>
      </c>
      <c r="BN30">
        <v>3.1164800000000001</v>
      </c>
      <c r="BO30">
        <v>406.26100000000002</v>
      </c>
      <c r="BP30">
        <v>16.602399999999999</v>
      </c>
      <c r="BQ30">
        <v>1.96583</v>
      </c>
      <c r="BR30">
        <v>1.6551400000000001</v>
      </c>
      <c r="BS30">
        <v>17.171800000000001</v>
      </c>
      <c r="BT30">
        <v>14.481999999999999</v>
      </c>
      <c r="BU30">
        <v>124.876</v>
      </c>
      <c r="BV30">
        <v>0.90006399999999998</v>
      </c>
      <c r="BW30">
        <v>9.9936200000000003E-2</v>
      </c>
      <c r="BX30">
        <v>0</v>
      </c>
      <c r="BY30">
        <v>2.4178999999999999</v>
      </c>
      <c r="BZ30">
        <v>0</v>
      </c>
      <c r="CA30">
        <v>3105.18</v>
      </c>
      <c r="CB30">
        <v>1193.25</v>
      </c>
      <c r="CC30">
        <v>33.811999999999998</v>
      </c>
      <c r="CD30">
        <v>38.375</v>
      </c>
      <c r="CE30">
        <v>36.561999999999998</v>
      </c>
      <c r="CF30">
        <v>37.061999999999998</v>
      </c>
      <c r="CG30">
        <v>34.936999999999998</v>
      </c>
      <c r="CH30">
        <v>112.4</v>
      </c>
      <c r="CI30">
        <v>12.48</v>
      </c>
      <c r="CJ30">
        <v>0</v>
      </c>
      <c r="CK30">
        <v>1690247773.4000001</v>
      </c>
      <c r="CL30">
        <v>0</v>
      </c>
      <c r="CM30">
        <v>1690246948.0999999</v>
      </c>
      <c r="CN30" t="s">
        <v>354</v>
      </c>
      <c r="CO30">
        <v>1690246948.0999999</v>
      </c>
      <c r="CP30">
        <v>1690246945.0999999</v>
      </c>
      <c r="CQ30">
        <v>65</v>
      </c>
      <c r="CR30">
        <v>-0.01</v>
      </c>
      <c r="CS30">
        <v>2.5000000000000001E-2</v>
      </c>
      <c r="CT30">
        <v>-8.1110000000000007</v>
      </c>
      <c r="CU30">
        <v>-0.3</v>
      </c>
      <c r="CV30">
        <v>425</v>
      </c>
      <c r="CW30">
        <v>18</v>
      </c>
      <c r="CX30">
        <v>0.09</v>
      </c>
      <c r="CY30">
        <v>0.02</v>
      </c>
      <c r="CZ30">
        <v>4.7850955330368503</v>
      </c>
      <c r="DA30">
        <v>0.36569344020149103</v>
      </c>
      <c r="DB30">
        <v>4.75948458358353E-2</v>
      </c>
      <c r="DC30">
        <v>1</v>
      </c>
      <c r="DD30">
        <v>406.33800000000002</v>
      </c>
      <c r="DE30">
        <v>-0.58745454545430198</v>
      </c>
      <c r="DF30">
        <v>7.14716060837461E-2</v>
      </c>
      <c r="DG30">
        <v>-1</v>
      </c>
      <c r="DH30">
        <v>125.03</v>
      </c>
      <c r="DI30">
        <v>-0.29344988590194898</v>
      </c>
      <c r="DJ30">
        <v>0.15842411432606901</v>
      </c>
      <c r="DK30">
        <v>1</v>
      </c>
      <c r="DL30">
        <v>2</v>
      </c>
      <c r="DM30">
        <v>2</v>
      </c>
      <c r="DN30" t="s">
        <v>355</v>
      </c>
      <c r="DO30">
        <v>3.15828</v>
      </c>
      <c r="DP30">
        <v>2.7759299999999998</v>
      </c>
      <c r="DQ30">
        <v>9.5361500000000002E-2</v>
      </c>
      <c r="DR30">
        <v>9.5311999999999994E-2</v>
      </c>
      <c r="DS30">
        <v>0.10539900000000001</v>
      </c>
      <c r="DT30">
        <v>9.2252299999999995E-2</v>
      </c>
      <c r="DU30">
        <v>28762.9</v>
      </c>
      <c r="DV30">
        <v>29656</v>
      </c>
      <c r="DW30">
        <v>29535.1</v>
      </c>
      <c r="DX30">
        <v>30557.4</v>
      </c>
      <c r="DY30">
        <v>34624.5</v>
      </c>
      <c r="DZ30">
        <v>36196.1</v>
      </c>
      <c r="EA30">
        <v>40563.199999999997</v>
      </c>
      <c r="EB30">
        <v>42203.5</v>
      </c>
      <c r="EC30">
        <v>2.2555299999999998</v>
      </c>
      <c r="ED30">
        <v>1.8552500000000001</v>
      </c>
      <c r="EE30">
        <v>6.7189299999999993E-2</v>
      </c>
      <c r="EF30">
        <v>0</v>
      </c>
      <c r="EG30">
        <v>23.877600000000001</v>
      </c>
      <c r="EH30">
        <v>999.9</v>
      </c>
      <c r="EI30">
        <v>31.559000000000001</v>
      </c>
      <c r="EJ30">
        <v>34.322000000000003</v>
      </c>
      <c r="EK30">
        <v>17.221800000000002</v>
      </c>
      <c r="EL30">
        <v>61.613799999999998</v>
      </c>
      <c r="EM30">
        <v>26.133800000000001</v>
      </c>
      <c r="EN30">
        <v>1</v>
      </c>
      <c r="EO30">
        <v>-0.28878599999999999</v>
      </c>
      <c r="EP30">
        <v>-1.1817599999999999</v>
      </c>
      <c r="EQ30">
        <v>20.303699999999999</v>
      </c>
      <c r="ER30">
        <v>5.2406499999999996</v>
      </c>
      <c r="ES30">
        <v>11.8302</v>
      </c>
      <c r="ET30">
        <v>4.9821499999999999</v>
      </c>
      <c r="EU30">
        <v>3.29908</v>
      </c>
      <c r="EV30">
        <v>235.4</v>
      </c>
      <c r="EW30">
        <v>9999</v>
      </c>
      <c r="EX30">
        <v>7318</v>
      </c>
      <c r="EY30">
        <v>105</v>
      </c>
      <c r="EZ30">
        <v>1.8736200000000001</v>
      </c>
      <c r="FA30">
        <v>1.87927</v>
      </c>
      <c r="FB30">
        <v>1.8795900000000001</v>
      </c>
      <c r="FC30">
        <v>1.88032</v>
      </c>
      <c r="FD30">
        <v>1.87785</v>
      </c>
      <c r="FE30">
        <v>1.8766799999999999</v>
      </c>
      <c r="FF30">
        <v>1.8772899999999999</v>
      </c>
      <c r="FG30">
        <v>1.87513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-8.1080000000000005</v>
      </c>
      <c r="FV30">
        <v>-0.2999</v>
      </c>
      <c r="FW30">
        <v>-8.1090476475704492</v>
      </c>
      <c r="FX30">
        <v>1.4527828764109799E-4</v>
      </c>
      <c r="FY30">
        <v>-4.3579519040863002E-7</v>
      </c>
      <c r="FZ30">
        <v>2.0799061152897499E-10</v>
      </c>
      <c r="GA30">
        <v>-0.29992999999999997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13.6</v>
      </c>
      <c r="GJ30">
        <v>13.7</v>
      </c>
      <c r="GK30">
        <v>1.073</v>
      </c>
      <c r="GL30">
        <v>2.5903299999999998</v>
      </c>
      <c r="GM30">
        <v>1.54541</v>
      </c>
      <c r="GN30">
        <v>2.2766099999999998</v>
      </c>
      <c r="GO30">
        <v>1.5979000000000001</v>
      </c>
      <c r="GP30">
        <v>2.4316399999999998</v>
      </c>
      <c r="GQ30">
        <v>35.405900000000003</v>
      </c>
      <c r="GR30">
        <v>15.462899999999999</v>
      </c>
      <c r="GS30">
        <v>18</v>
      </c>
      <c r="GT30">
        <v>631.37300000000005</v>
      </c>
      <c r="GU30">
        <v>354.19900000000001</v>
      </c>
      <c r="GV30">
        <v>25.816800000000001</v>
      </c>
      <c r="GW30">
        <v>23.159199999999998</v>
      </c>
      <c r="GX30">
        <v>30.000599999999999</v>
      </c>
      <c r="GY30">
        <v>23.209399999999999</v>
      </c>
      <c r="GZ30">
        <v>23.202300000000001</v>
      </c>
      <c r="HA30">
        <v>21.538399999999999</v>
      </c>
      <c r="HB30">
        <v>-30</v>
      </c>
      <c r="HC30">
        <v>-30</v>
      </c>
      <c r="HD30">
        <v>25.831199999999999</v>
      </c>
      <c r="HE30">
        <v>406.13900000000001</v>
      </c>
      <c r="HF30">
        <v>0</v>
      </c>
      <c r="HG30">
        <v>100.59399999999999</v>
      </c>
      <c r="HH30">
        <v>97.993300000000005</v>
      </c>
    </row>
    <row r="31" spans="1:216" x14ac:dyDescent="0.2">
      <c r="A31">
        <v>13</v>
      </c>
      <c r="B31">
        <v>1690247827</v>
      </c>
      <c r="C31">
        <v>732.90000009536698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1690247827</v>
      </c>
      <c r="M31">
        <f t="shared" si="0"/>
        <v>3.1393369183469466E-3</v>
      </c>
      <c r="N31">
        <f t="shared" si="1"/>
        <v>3.1393369183469466</v>
      </c>
      <c r="O31">
        <f t="shared" si="2"/>
        <v>3.6984853381091716</v>
      </c>
      <c r="P31">
        <f t="shared" si="3"/>
        <v>400.06099999999998</v>
      </c>
      <c r="Q31">
        <f t="shared" si="4"/>
        <v>369.19877892814793</v>
      </c>
      <c r="R31">
        <f t="shared" si="5"/>
        <v>36.823414115814863</v>
      </c>
      <c r="S31">
        <f t="shared" si="6"/>
        <v>39.901572581999304</v>
      </c>
      <c r="T31">
        <f t="shared" si="7"/>
        <v>0.26528743966223378</v>
      </c>
      <c r="U31">
        <f t="shared" si="8"/>
        <v>2.9225616754174957</v>
      </c>
      <c r="V31">
        <f t="shared" si="9"/>
        <v>0.25259854118753561</v>
      </c>
      <c r="W31">
        <f t="shared" si="10"/>
        <v>0.15896354765204967</v>
      </c>
      <c r="X31">
        <f t="shared" si="11"/>
        <v>16.56921641637053</v>
      </c>
      <c r="Y31">
        <f t="shared" si="12"/>
        <v>25.141216345804345</v>
      </c>
      <c r="Z31">
        <f t="shared" si="13"/>
        <v>24.9314</v>
      </c>
      <c r="AA31">
        <f t="shared" si="14"/>
        <v>3.1666963388547296</v>
      </c>
      <c r="AB31">
        <f t="shared" si="15"/>
        <v>58.532481063864651</v>
      </c>
      <c r="AC31">
        <f t="shared" si="16"/>
        <v>1.9589781989254305</v>
      </c>
      <c r="AD31">
        <f t="shared" si="17"/>
        <v>3.3468224194836269</v>
      </c>
      <c r="AE31">
        <f t="shared" si="18"/>
        <v>1.2077181399292991</v>
      </c>
      <c r="AF31">
        <f t="shared" si="19"/>
        <v>-138.44475809910034</v>
      </c>
      <c r="AG31">
        <f t="shared" si="20"/>
        <v>146.64215769348229</v>
      </c>
      <c r="AH31">
        <f t="shared" si="21"/>
        <v>10.655888987215654</v>
      </c>
      <c r="AI31">
        <f t="shared" si="22"/>
        <v>35.422504997968133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52869.366397525366</v>
      </c>
      <c r="AO31">
        <f t="shared" si="26"/>
        <v>100.18899999999999</v>
      </c>
      <c r="AP31">
        <f t="shared" si="27"/>
        <v>84.458786951487312</v>
      </c>
      <c r="AQ31">
        <f t="shared" si="28"/>
        <v>0.84299460970253537</v>
      </c>
      <c r="AR31">
        <f t="shared" si="29"/>
        <v>0.16537959672589336</v>
      </c>
      <c r="AS31">
        <v>1690247827</v>
      </c>
      <c r="AT31">
        <v>400.06099999999998</v>
      </c>
      <c r="AU31">
        <v>405.01400000000001</v>
      </c>
      <c r="AV31">
        <v>19.641100000000002</v>
      </c>
      <c r="AW31">
        <v>16.564299999999999</v>
      </c>
      <c r="AX31">
        <v>408.16899999999998</v>
      </c>
      <c r="AY31">
        <v>19.940999999999999</v>
      </c>
      <c r="AZ31">
        <v>600.17100000000005</v>
      </c>
      <c r="BA31">
        <v>99.695700000000002</v>
      </c>
      <c r="BB31">
        <v>4.3021299999999998E-2</v>
      </c>
      <c r="BC31">
        <v>25.862100000000002</v>
      </c>
      <c r="BD31">
        <v>24.9314</v>
      </c>
      <c r="BE31">
        <v>999.9</v>
      </c>
      <c r="BF31">
        <v>0</v>
      </c>
      <c r="BG31">
        <v>0</v>
      </c>
      <c r="BH31">
        <v>9990.6200000000008</v>
      </c>
      <c r="BI31">
        <v>0</v>
      </c>
      <c r="BJ31">
        <v>130.655</v>
      </c>
      <c r="BK31">
        <v>-4.9530000000000003</v>
      </c>
      <c r="BL31">
        <v>408.07600000000002</v>
      </c>
      <c r="BM31">
        <v>411.83600000000001</v>
      </c>
      <c r="BN31">
        <v>3.0767600000000002</v>
      </c>
      <c r="BO31">
        <v>405.01400000000001</v>
      </c>
      <c r="BP31">
        <v>16.564299999999999</v>
      </c>
      <c r="BQ31">
        <v>1.9581299999999999</v>
      </c>
      <c r="BR31">
        <v>1.6513899999999999</v>
      </c>
      <c r="BS31">
        <v>17.1098</v>
      </c>
      <c r="BT31">
        <v>14.446899999999999</v>
      </c>
      <c r="BU31">
        <v>100.18899999999999</v>
      </c>
      <c r="BV31">
        <v>0.900146</v>
      </c>
      <c r="BW31">
        <v>9.9853999999999998E-2</v>
      </c>
      <c r="BX31">
        <v>0</v>
      </c>
      <c r="BY31">
        <v>2.3073000000000001</v>
      </c>
      <c r="BZ31">
        <v>0</v>
      </c>
      <c r="CA31">
        <v>3835.34</v>
      </c>
      <c r="CB31">
        <v>957.37</v>
      </c>
      <c r="CC31">
        <v>33.811999999999998</v>
      </c>
      <c r="CD31">
        <v>38.5</v>
      </c>
      <c r="CE31">
        <v>36.5</v>
      </c>
      <c r="CF31">
        <v>37.311999999999998</v>
      </c>
      <c r="CG31">
        <v>34.875</v>
      </c>
      <c r="CH31">
        <v>90.18</v>
      </c>
      <c r="CI31">
        <v>10</v>
      </c>
      <c r="CJ31">
        <v>0</v>
      </c>
      <c r="CK31">
        <v>1690247834.5999999</v>
      </c>
      <c r="CL31">
        <v>0</v>
      </c>
      <c r="CM31">
        <v>1690246948.0999999</v>
      </c>
      <c r="CN31" t="s">
        <v>354</v>
      </c>
      <c r="CO31">
        <v>1690246948.0999999</v>
      </c>
      <c r="CP31">
        <v>1690246945.0999999</v>
      </c>
      <c r="CQ31">
        <v>65</v>
      </c>
      <c r="CR31">
        <v>-0.01</v>
      </c>
      <c r="CS31">
        <v>2.5000000000000001E-2</v>
      </c>
      <c r="CT31">
        <v>-8.1110000000000007</v>
      </c>
      <c r="CU31">
        <v>-0.3</v>
      </c>
      <c r="CV31">
        <v>425</v>
      </c>
      <c r="CW31">
        <v>18</v>
      </c>
      <c r="CX31">
        <v>0.09</v>
      </c>
      <c r="CY31">
        <v>0.02</v>
      </c>
      <c r="CZ31">
        <v>3.6456403402523301</v>
      </c>
      <c r="DA31">
        <v>4.2642219028223197E-2</v>
      </c>
      <c r="DB31">
        <v>3.3598545287150998E-2</v>
      </c>
      <c r="DC31">
        <v>1</v>
      </c>
      <c r="DD31">
        <v>405.01880952380901</v>
      </c>
      <c r="DE31">
        <v>-0.291896103895735</v>
      </c>
      <c r="DF31">
        <v>4.6521494312915003E-2</v>
      </c>
      <c r="DG31">
        <v>-1</v>
      </c>
      <c r="DH31">
        <v>100.02276999999999</v>
      </c>
      <c r="DI31">
        <v>-0.109868414398513</v>
      </c>
      <c r="DJ31">
        <v>0.14391062538950999</v>
      </c>
      <c r="DK31">
        <v>1</v>
      </c>
      <c r="DL31">
        <v>2</v>
      </c>
      <c r="DM31">
        <v>2</v>
      </c>
      <c r="DN31" t="s">
        <v>355</v>
      </c>
      <c r="DO31">
        <v>3.1581000000000001</v>
      </c>
      <c r="DP31">
        <v>2.77475</v>
      </c>
      <c r="DQ31">
        <v>9.5338400000000004E-2</v>
      </c>
      <c r="DR31">
        <v>9.50825E-2</v>
      </c>
      <c r="DS31">
        <v>0.105092</v>
      </c>
      <c r="DT31">
        <v>9.2091099999999995E-2</v>
      </c>
      <c r="DU31">
        <v>28758.7</v>
      </c>
      <c r="DV31">
        <v>29660.2</v>
      </c>
      <c r="DW31">
        <v>29530.3</v>
      </c>
      <c r="DX31">
        <v>30554.2</v>
      </c>
      <c r="DY31">
        <v>34631.800000000003</v>
      </c>
      <c r="DZ31">
        <v>36198.9</v>
      </c>
      <c r="EA31">
        <v>40557.199999999997</v>
      </c>
      <c r="EB31">
        <v>42199</v>
      </c>
      <c r="EC31">
        <v>2.2548699999999999</v>
      </c>
      <c r="ED31">
        <v>1.8549199999999999</v>
      </c>
      <c r="EE31">
        <v>7.2151400000000004E-2</v>
      </c>
      <c r="EF31">
        <v>0</v>
      </c>
      <c r="EG31">
        <v>23.746300000000002</v>
      </c>
      <c r="EH31">
        <v>999.9</v>
      </c>
      <c r="EI31">
        <v>31.571000000000002</v>
      </c>
      <c r="EJ31">
        <v>34.271000000000001</v>
      </c>
      <c r="EK31">
        <v>17.175899999999999</v>
      </c>
      <c r="EL31">
        <v>60.793799999999997</v>
      </c>
      <c r="EM31">
        <v>26.254000000000001</v>
      </c>
      <c r="EN31">
        <v>1</v>
      </c>
      <c r="EO31">
        <v>-0.28331800000000001</v>
      </c>
      <c r="EP31">
        <v>-1.8868799999999999</v>
      </c>
      <c r="EQ31">
        <v>20.297000000000001</v>
      </c>
      <c r="ER31">
        <v>5.2401999999999997</v>
      </c>
      <c r="ES31">
        <v>11.8302</v>
      </c>
      <c r="ET31">
        <v>4.9820000000000002</v>
      </c>
      <c r="EU31">
        <v>3.2989999999999999</v>
      </c>
      <c r="EV31">
        <v>235.4</v>
      </c>
      <c r="EW31">
        <v>9999</v>
      </c>
      <c r="EX31">
        <v>7319.3</v>
      </c>
      <c r="EY31">
        <v>105</v>
      </c>
      <c r="EZ31">
        <v>1.87358</v>
      </c>
      <c r="FA31">
        <v>1.87927</v>
      </c>
      <c r="FB31">
        <v>1.87958</v>
      </c>
      <c r="FC31">
        <v>1.88028</v>
      </c>
      <c r="FD31">
        <v>1.8777900000000001</v>
      </c>
      <c r="FE31">
        <v>1.8766700000000001</v>
      </c>
      <c r="FF31">
        <v>1.8772899999999999</v>
      </c>
      <c r="FG31">
        <v>1.87504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-8.1080000000000005</v>
      </c>
      <c r="FV31">
        <v>-0.2999</v>
      </c>
      <c r="FW31">
        <v>-8.1090476475704492</v>
      </c>
      <c r="FX31">
        <v>1.4527828764109799E-4</v>
      </c>
      <c r="FY31">
        <v>-4.3579519040863002E-7</v>
      </c>
      <c r="FZ31">
        <v>2.0799061152897499E-10</v>
      </c>
      <c r="GA31">
        <v>-0.29992999999999997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14.6</v>
      </c>
      <c r="GJ31">
        <v>14.7</v>
      </c>
      <c r="GK31">
        <v>1.06934</v>
      </c>
      <c r="GL31">
        <v>2.6074199999999998</v>
      </c>
      <c r="GM31">
        <v>1.54541</v>
      </c>
      <c r="GN31">
        <v>2.2766099999999998</v>
      </c>
      <c r="GO31">
        <v>1.5979000000000001</v>
      </c>
      <c r="GP31">
        <v>2.34375</v>
      </c>
      <c r="GQ31">
        <v>35.3596</v>
      </c>
      <c r="GR31">
        <v>15.445399999999999</v>
      </c>
      <c r="GS31">
        <v>18</v>
      </c>
      <c r="GT31">
        <v>631.32500000000005</v>
      </c>
      <c r="GU31">
        <v>354.22199999999998</v>
      </c>
      <c r="GV31">
        <v>26.401</v>
      </c>
      <c r="GW31">
        <v>23.220500000000001</v>
      </c>
      <c r="GX31">
        <v>30.0002</v>
      </c>
      <c r="GY31">
        <v>23.244599999999998</v>
      </c>
      <c r="GZ31">
        <v>23.229900000000001</v>
      </c>
      <c r="HA31">
        <v>21.472899999999999</v>
      </c>
      <c r="HB31">
        <v>-30</v>
      </c>
      <c r="HC31">
        <v>-30</v>
      </c>
      <c r="HD31">
        <v>26.4163</v>
      </c>
      <c r="HE31">
        <v>405.00599999999997</v>
      </c>
      <c r="HF31">
        <v>0</v>
      </c>
      <c r="HG31">
        <v>100.57899999999999</v>
      </c>
      <c r="HH31">
        <v>97.982900000000001</v>
      </c>
    </row>
    <row r="32" spans="1:216" x14ac:dyDescent="0.2">
      <c r="A32">
        <v>14</v>
      </c>
      <c r="B32">
        <v>1690247888</v>
      </c>
      <c r="C32">
        <v>793.90000009536698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1690247888</v>
      </c>
      <c r="M32">
        <f t="shared" si="0"/>
        <v>3.1167832072325763E-3</v>
      </c>
      <c r="N32">
        <f t="shared" si="1"/>
        <v>3.1167832072325763</v>
      </c>
      <c r="O32">
        <f t="shared" si="2"/>
        <v>2.2834566659303666</v>
      </c>
      <c r="P32">
        <f t="shared" si="3"/>
        <v>400.053</v>
      </c>
      <c r="Q32">
        <f t="shared" si="4"/>
        <v>377.78564086022556</v>
      </c>
      <c r="R32">
        <f t="shared" si="5"/>
        <v>37.679453798735381</v>
      </c>
      <c r="S32">
        <f t="shared" si="6"/>
        <v>39.900347975699098</v>
      </c>
      <c r="T32">
        <f t="shared" si="7"/>
        <v>0.26183317980730991</v>
      </c>
      <c r="U32">
        <f t="shared" si="8"/>
        <v>2.9257214392204114</v>
      </c>
      <c r="V32">
        <f t="shared" si="9"/>
        <v>0.24947697329442123</v>
      </c>
      <c r="W32">
        <f t="shared" si="10"/>
        <v>0.15698466310588513</v>
      </c>
      <c r="X32">
        <f t="shared" si="11"/>
        <v>12.413660219664269</v>
      </c>
      <c r="Y32">
        <f t="shared" si="12"/>
        <v>25.207206419750833</v>
      </c>
      <c r="Z32">
        <f t="shared" si="13"/>
        <v>24.9328</v>
      </c>
      <c r="AA32">
        <f t="shared" si="14"/>
        <v>3.1669607986834101</v>
      </c>
      <c r="AB32">
        <f t="shared" si="15"/>
        <v>58.061487444082651</v>
      </c>
      <c r="AC32">
        <f t="shared" si="16"/>
        <v>1.95289320032241</v>
      </c>
      <c r="AD32">
        <f t="shared" si="17"/>
        <v>3.3634915092438602</v>
      </c>
      <c r="AE32">
        <f t="shared" si="18"/>
        <v>1.2140675983610001</v>
      </c>
      <c r="AF32">
        <f t="shared" si="19"/>
        <v>-137.45013943895663</v>
      </c>
      <c r="AG32">
        <f t="shared" si="20"/>
        <v>159.81354995510353</v>
      </c>
      <c r="AH32">
        <f t="shared" si="21"/>
        <v>11.605438601060225</v>
      </c>
      <c r="AI32">
        <f t="shared" si="22"/>
        <v>46.382509336871394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52945.977717275062</v>
      </c>
      <c r="AO32">
        <f t="shared" si="26"/>
        <v>75.066000000000003</v>
      </c>
      <c r="AP32">
        <f t="shared" si="27"/>
        <v>63.279857937649879</v>
      </c>
      <c r="AQ32">
        <f t="shared" si="28"/>
        <v>0.84298960831334924</v>
      </c>
      <c r="AR32">
        <f t="shared" si="29"/>
        <v>0.16536994404476418</v>
      </c>
      <c r="AS32">
        <v>1690247888</v>
      </c>
      <c r="AT32">
        <v>400.053</v>
      </c>
      <c r="AU32">
        <v>403.58199999999999</v>
      </c>
      <c r="AV32">
        <v>19.580300000000001</v>
      </c>
      <c r="AW32">
        <v>16.525700000000001</v>
      </c>
      <c r="AX32">
        <v>408.161</v>
      </c>
      <c r="AY32">
        <v>19.880299999999998</v>
      </c>
      <c r="AZ32">
        <v>600.22699999999998</v>
      </c>
      <c r="BA32">
        <v>99.694199999999995</v>
      </c>
      <c r="BB32">
        <v>4.3454699999999999E-2</v>
      </c>
      <c r="BC32">
        <v>25.946000000000002</v>
      </c>
      <c r="BD32">
        <v>24.9328</v>
      </c>
      <c r="BE32">
        <v>999.9</v>
      </c>
      <c r="BF32">
        <v>0</v>
      </c>
      <c r="BG32">
        <v>0</v>
      </c>
      <c r="BH32">
        <v>10008.799999999999</v>
      </c>
      <c r="BI32">
        <v>0</v>
      </c>
      <c r="BJ32">
        <v>126.453</v>
      </c>
      <c r="BK32">
        <v>-3.5296599999999998</v>
      </c>
      <c r="BL32">
        <v>408.04199999999997</v>
      </c>
      <c r="BM32">
        <v>410.36399999999998</v>
      </c>
      <c r="BN32">
        <v>3.0546099999999998</v>
      </c>
      <c r="BO32">
        <v>403.58199999999999</v>
      </c>
      <c r="BP32">
        <v>16.525700000000001</v>
      </c>
      <c r="BQ32">
        <v>1.9520500000000001</v>
      </c>
      <c r="BR32">
        <v>1.6475200000000001</v>
      </c>
      <c r="BS32">
        <v>17.060600000000001</v>
      </c>
      <c r="BT32">
        <v>14.410600000000001</v>
      </c>
      <c r="BU32">
        <v>75.066000000000003</v>
      </c>
      <c r="BV32">
        <v>0.90032699999999999</v>
      </c>
      <c r="BW32">
        <v>9.9672800000000006E-2</v>
      </c>
      <c r="BX32">
        <v>0</v>
      </c>
      <c r="BY32">
        <v>2.4849000000000001</v>
      </c>
      <c r="BZ32">
        <v>0</v>
      </c>
      <c r="CA32">
        <v>3519.44</v>
      </c>
      <c r="CB32">
        <v>717.33199999999999</v>
      </c>
      <c r="CC32">
        <v>33.561999999999998</v>
      </c>
      <c r="CD32">
        <v>38.5</v>
      </c>
      <c r="CE32">
        <v>36.5</v>
      </c>
      <c r="CF32">
        <v>37.186999999999998</v>
      </c>
      <c r="CG32">
        <v>34.811999999999998</v>
      </c>
      <c r="CH32">
        <v>67.58</v>
      </c>
      <c r="CI32">
        <v>7.48</v>
      </c>
      <c r="CJ32">
        <v>0</v>
      </c>
      <c r="CK32">
        <v>1690247895.8</v>
      </c>
      <c r="CL32">
        <v>0</v>
      </c>
      <c r="CM32">
        <v>1690246948.0999999</v>
      </c>
      <c r="CN32" t="s">
        <v>354</v>
      </c>
      <c r="CO32">
        <v>1690246948.0999999</v>
      </c>
      <c r="CP32">
        <v>1690246945.0999999</v>
      </c>
      <c r="CQ32">
        <v>65</v>
      </c>
      <c r="CR32">
        <v>-0.01</v>
      </c>
      <c r="CS32">
        <v>2.5000000000000001E-2</v>
      </c>
      <c r="CT32">
        <v>-8.1110000000000007</v>
      </c>
      <c r="CU32">
        <v>-0.3</v>
      </c>
      <c r="CV32">
        <v>425</v>
      </c>
      <c r="CW32">
        <v>18</v>
      </c>
      <c r="CX32">
        <v>0.09</v>
      </c>
      <c r="CY32">
        <v>0.02</v>
      </c>
      <c r="CZ32">
        <v>2.2536631995546501</v>
      </c>
      <c r="DA32">
        <v>0.62383376823723102</v>
      </c>
      <c r="DB32">
        <v>6.4595754633256106E-2</v>
      </c>
      <c r="DC32">
        <v>1</v>
      </c>
      <c r="DD32">
        <v>403.625333333333</v>
      </c>
      <c r="DE32">
        <v>-8.4155844154876602E-3</v>
      </c>
      <c r="DF32">
        <v>2.5728126786384E-2</v>
      </c>
      <c r="DG32">
        <v>-1</v>
      </c>
      <c r="DH32">
        <v>75.010642857142898</v>
      </c>
      <c r="DI32">
        <v>-4.63015694225399E-2</v>
      </c>
      <c r="DJ32">
        <v>8.3800753328972993E-2</v>
      </c>
      <c r="DK32">
        <v>1</v>
      </c>
      <c r="DL32">
        <v>2</v>
      </c>
      <c r="DM32">
        <v>2</v>
      </c>
      <c r="DN32" t="s">
        <v>355</v>
      </c>
      <c r="DO32">
        <v>3.1581999999999999</v>
      </c>
      <c r="DP32">
        <v>2.77535</v>
      </c>
      <c r="DQ32">
        <v>9.5335699999999995E-2</v>
      </c>
      <c r="DR32">
        <v>9.4826999999999995E-2</v>
      </c>
      <c r="DS32">
        <v>0.10485899999999999</v>
      </c>
      <c r="DT32">
        <v>9.1934699999999994E-2</v>
      </c>
      <c r="DU32">
        <v>28758</v>
      </c>
      <c r="DV32">
        <v>29667.5</v>
      </c>
      <c r="DW32">
        <v>29529.599999999999</v>
      </c>
      <c r="DX32">
        <v>30553.200000000001</v>
      </c>
      <c r="DY32">
        <v>34640.1</v>
      </c>
      <c r="DZ32">
        <v>36203.699999999997</v>
      </c>
      <c r="EA32">
        <v>40556.1</v>
      </c>
      <c r="EB32">
        <v>42197.2</v>
      </c>
      <c r="EC32">
        <v>2.2545000000000002</v>
      </c>
      <c r="ED32">
        <v>1.85578</v>
      </c>
      <c r="EE32">
        <v>8.5186200000000004E-2</v>
      </c>
      <c r="EF32">
        <v>0</v>
      </c>
      <c r="EG32">
        <v>23.5334</v>
      </c>
      <c r="EH32">
        <v>999.9</v>
      </c>
      <c r="EI32">
        <v>31.608000000000001</v>
      </c>
      <c r="EJ32">
        <v>34.191000000000003</v>
      </c>
      <c r="EK32">
        <v>17.1218</v>
      </c>
      <c r="EL32">
        <v>60.753799999999998</v>
      </c>
      <c r="EM32">
        <v>26.5625</v>
      </c>
      <c r="EN32">
        <v>1</v>
      </c>
      <c r="EO32">
        <v>-0.281939</v>
      </c>
      <c r="EP32">
        <v>-2.1154600000000001</v>
      </c>
      <c r="EQ32">
        <v>20.294599999999999</v>
      </c>
      <c r="ER32">
        <v>5.2400500000000001</v>
      </c>
      <c r="ES32">
        <v>11.8302</v>
      </c>
      <c r="ET32">
        <v>4.9822499999999996</v>
      </c>
      <c r="EU32">
        <v>3.29908</v>
      </c>
      <c r="EV32">
        <v>235.4</v>
      </c>
      <c r="EW32">
        <v>9999</v>
      </c>
      <c r="EX32">
        <v>7320.5</v>
      </c>
      <c r="EY32">
        <v>105</v>
      </c>
      <c r="EZ32">
        <v>1.87361</v>
      </c>
      <c r="FA32">
        <v>1.87927</v>
      </c>
      <c r="FB32">
        <v>1.87958</v>
      </c>
      <c r="FC32">
        <v>1.88032</v>
      </c>
      <c r="FD32">
        <v>1.87785</v>
      </c>
      <c r="FE32">
        <v>1.8766799999999999</v>
      </c>
      <c r="FF32">
        <v>1.8772899999999999</v>
      </c>
      <c r="FG32">
        <v>1.8751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-8.1080000000000005</v>
      </c>
      <c r="FV32">
        <v>-0.3</v>
      </c>
      <c r="FW32">
        <v>-8.1090476475704492</v>
      </c>
      <c r="FX32">
        <v>1.4527828764109799E-4</v>
      </c>
      <c r="FY32">
        <v>-4.3579519040863002E-7</v>
      </c>
      <c r="FZ32">
        <v>2.0799061152897499E-10</v>
      </c>
      <c r="GA32">
        <v>-0.29992999999999997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15.7</v>
      </c>
      <c r="GJ32">
        <v>15.7</v>
      </c>
      <c r="GK32">
        <v>1.0656699999999999</v>
      </c>
      <c r="GL32">
        <v>2.5878899999999998</v>
      </c>
      <c r="GM32">
        <v>1.54541</v>
      </c>
      <c r="GN32">
        <v>2.2753899999999998</v>
      </c>
      <c r="GO32">
        <v>1.5979000000000001</v>
      </c>
      <c r="GP32">
        <v>2.4365199999999998</v>
      </c>
      <c r="GQ32">
        <v>35.290199999999999</v>
      </c>
      <c r="GR32">
        <v>15.445399999999999</v>
      </c>
      <c r="GS32">
        <v>18</v>
      </c>
      <c r="GT32">
        <v>631.13</v>
      </c>
      <c r="GU32">
        <v>354.68400000000003</v>
      </c>
      <c r="GV32">
        <v>26.8431</v>
      </c>
      <c r="GW32">
        <v>23.2316</v>
      </c>
      <c r="GX32">
        <v>30.000299999999999</v>
      </c>
      <c r="GY32">
        <v>23.250900000000001</v>
      </c>
      <c r="GZ32">
        <v>23.2334</v>
      </c>
      <c r="HA32">
        <v>21.410499999999999</v>
      </c>
      <c r="HB32">
        <v>-30</v>
      </c>
      <c r="HC32">
        <v>-30</v>
      </c>
      <c r="HD32">
        <v>26.901499999999999</v>
      </c>
      <c r="HE32">
        <v>403.56599999999997</v>
      </c>
      <c r="HF32">
        <v>0</v>
      </c>
      <c r="HG32">
        <v>100.57599999999999</v>
      </c>
      <c r="HH32">
        <v>97.979100000000003</v>
      </c>
    </row>
    <row r="33" spans="1:216" x14ac:dyDescent="0.2">
      <c r="A33">
        <v>15</v>
      </c>
      <c r="B33">
        <v>1690247949</v>
      </c>
      <c r="C33">
        <v>854.90000009536698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1690247949</v>
      </c>
      <c r="M33">
        <f t="shared" si="0"/>
        <v>3.1329822699415577E-3</v>
      </c>
      <c r="N33">
        <f t="shared" si="1"/>
        <v>3.1329822699415577</v>
      </c>
      <c r="O33">
        <f t="shared" si="2"/>
        <v>1.2621151330056215</v>
      </c>
      <c r="P33">
        <f t="shared" si="3"/>
        <v>400.09300000000002</v>
      </c>
      <c r="Q33">
        <f t="shared" si="4"/>
        <v>383.91241511864661</v>
      </c>
      <c r="R33">
        <f t="shared" si="5"/>
        <v>38.29192302455229</v>
      </c>
      <c r="S33">
        <f t="shared" si="6"/>
        <v>39.905795580816303</v>
      </c>
      <c r="T33">
        <f t="shared" si="7"/>
        <v>0.25650626864542303</v>
      </c>
      <c r="U33">
        <f t="shared" si="8"/>
        <v>2.9189642372782192</v>
      </c>
      <c r="V33">
        <f t="shared" si="9"/>
        <v>0.24460935602483774</v>
      </c>
      <c r="W33">
        <f t="shared" si="10"/>
        <v>0.15390374846263144</v>
      </c>
      <c r="X33">
        <f t="shared" si="11"/>
        <v>9.9339766202896609</v>
      </c>
      <c r="Y33">
        <f t="shared" si="12"/>
        <v>25.340579451548308</v>
      </c>
      <c r="Z33">
        <f t="shared" si="13"/>
        <v>25.0946</v>
      </c>
      <c r="AA33">
        <f t="shared" si="14"/>
        <v>3.1976551179753039</v>
      </c>
      <c r="AB33">
        <f t="shared" si="15"/>
        <v>57.542957131224739</v>
      </c>
      <c r="AC33">
        <f t="shared" si="16"/>
        <v>1.9531440931061101</v>
      </c>
      <c r="AD33">
        <f t="shared" si="17"/>
        <v>3.3942365677384849</v>
      </c>
      <c r="AE33">
        <f t="shared" si="18"/>
        <v>1.2445110248691937</v>
      </c>
      <c r="AF33">
        <f t="shared" si="19"/>
        <v>-138.16451810442268</v>
      </c>
      <c r="AG33">
        <f t="shared" si="20"/>
        <v>158.18550939993588</v>
      </c>
      <c r="AH33">
        <f t="shared" si="21"/>
        <v>11.532077553727541</v>
      </c>
      <c r="AI33">
        <f t="shared" si="22"/>
        <v>41.487045469530401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52723.352806564995</v>
      </c>
      <c r="AO33">
        <f t="shared" si="26"/>
        <v>60.066400000000002</v>
      </c>
      <c r="AP33">
        <f t="shared" si="27"/>
        <v>50.635765212585312</v>
      </c>
      <c r="AQ33">
        <f t="shared" si="28"/>
        <v>0.84299650407857485</v>
      </c>
      <c r="AR33">
        <f t="shared" si="29"/>
        <v>0.16538325287164971</v>
      </c>
      <c r="AS33">
        <v>1690247949</v>
      </c>
      <c r="AT33">
        <v>400.09300000000002</v>
      </c>
      <c r="AU33">
        <v>402.608</v>
      </c>
      <c r="AV33">
        <v>19.582100000000001</v>
      </c>
      <c r="AW33">
        <v>16.511199999999999</v>
      </c>
      <c r="AX33">
        <v>408.20100000000002</v>
      </c>
      <c r="AY33">
        <v>19.882000000000001</v>
      </c>
      <c r="AZ33">
        <v>600.14300000000003</v>
      </c>
      <c r="BA33">
        <v>99.696899999999999</v>
      </c>
      <c r="BB33">
        <v>4.4399099999999997E-2</v>
      </c>
      <c r="BC33">
        <v>26.099799999999998</v>
      </c>
      <c r="BD33">
        <v>25.0946</v>
      </c>
      <c r="BE33">
        <v>999.9</v>
      </c>
      <c r="BF33">
        <v>0</v>
      </c>
      <c r="BG33">
        <v>0</v>
      </c>
      <c r="BH33">
        <v>9970</v>
      </c>
      <c r="BI33">
        <v>0</v>
      </c>
      <c r="BJ33">
        <v>206.119</v>
      </c>
      <c r="BK33">
        <v>-2.5147400000000002</v>
      </c>
      <c r="BL33">
        <v>408.084</v>
      </c>
      <c r="BM33">
        <v>409.36700000000002</v>
      </c>
      <c r="BN33">
        <v>3.0708600000000001</v>
      </c>
      <c r="BO33">
        <v>402.608</v>
      </c>
      <c r="BP33">
        <v>16.511199999999999</v>
      </c>
      <c r="BQ33">
        <v>1.9522699999999999</v>
      </c>
      <c r="BR33">
        <v>1.64612</v>
      </c>
      <c r="BS33">
        <v>17.0625</v>
      </c>
      <c r="BT33">
        <v>14.397399999999999</v>
      </c>
      <c r="BU33">
        <v>60.066400000000002</v>
      </c>
      <c r="BV33">
        <v>0.90010900000000005</v>
      </c>
      <c r="BW33">
        <v>9.9891300000000002E-2</v>
      </c>
      <c r="BX33">
        <v>0</v>
      </c>
      <c r="BY33">
        <v>2.6652</v>
      </c>
      <c r="BZ33">
        <v>0</v>
      </c>
      <c r="CA33">
        <v>5947.19</v>
      </c>
      <c r="CB33">
        <v>573.96799999999996</v>
      </c>
      <c r="CC33">
        <v>33.561999999999998</v>
      </c>
      <c r="CD33">
        <v>38.5</v>
      </c>
      <c r="CE33">
        <v>36.436999999999998</v>
      </c>
      <c r="CF33">
        <v>37.186999999999998</v>
      </c>
      <c r="CG33">
        <v>34.686999999999998</v>
      </c>
      <c r="CH33">
        <v>54.07</v>
      </c>
      <c r="CI33">
        <v>6</v>
      </c>
      <c r="CJ33">
        <v>0</v>
      </c>
      <c r="CK33">
        <v>1690247956.4000001</v>
      </c>
      <c r="CL33">
        <v>0</v>
      </c>
      <c r="CM33">
        <v>1690246948.0999999</v>
      </c>
      <c r="CN33" t="s">
        <v>354</v>
      </c>
      <c r="CO33">
        <v>1690246948.0999999</v>
      </c>
      <c r="CP33">
        <v>1690246945.0999999</v>
      </c>
      <c r="CQ33">
        <v>65</v>
      </c>
      <c r="CR33">
        <v>-0.01</v>
      </c>
      <c r="CS33">
        <v>2.5000000000000001E-2</v>
      </c>
      <c r="CT33">
        <v>-8.1110000000000007</v>
      </c>
      <c r="CU33">
        <v>-0.3</v>
      </c>
      <c r="CV33">
        <v>425</v>
      </c>
      <c r="CW33">
        <v>18</v>
      </c>
      <c r="CX33">
        <v>0.09</v>
      </c>
      <c r="CY33">
        <v>0.02</v>
      </c>
      <c r="CZ33">
        <v>1.29545024289651</v>
      </c>
      <c r="DA33">
        <v>0.13243640972180401</v>
      </c>
      <c r="DB33">
        <v>4.9999090569139197E-2</v>
      </c>
      <c r="DC33">
        <v>1</v>
      </c>
      <c r="DD33">
        <v>402.6354</v>
      </c>
      <c r="DE33">
        <v>-0.26318796992451698</v>
      </c>
      <c r="DF33">
        <v>6.6802245471238503E-2</v>
      </c>
      <c r="DG33">
        <v>-1</v>
      </c>
      <c r="DH33">
        <v>60.034039999999997</v>
      </c>
      <c r="DI33">
        <v>-8.7271262767531194E-2</v>
      </c>
      <c r="DJ33">
        <v>0.13583358715722699</v>
      </c>
      <c r="DK33">
        <v>1</v>
      </c>
      <c r="DL33">
        <v>2</v>
      </c>
      <c r="DM33">
        <v>2</v>
      </c>
      <c r="DN33" t="s">
        <v>355</v>
      </c>
      <c r="DO33">
        <v>3.1580300000000001</v>
      </c>
      <c r="DP33">
        <v>2.77596</v>
      </c>
      <c r="DQ33">
        <v>9.5345100000000002E-2</v>
      </c>
      <c r="DR33">
        <v>9.46549E-2</v>
      </c>
      <c r="DS33">
        <v>0.104868</v>
      </c>
      <c r="DT33">
        <v>9.1877799999999996E-2</v>
      </c>
      <c r="DU33">
        <v>28759.1</v>
      </c>
      <c r="DV33">
        <v>29674.7</v>
      </c>
      <c r="DW33">
        <v>29531</v>
      </c>
      <c r="DX33">
        <v>30554.9</v>
      </c>
      <c r="DY33">
        <v>34641.9</v>
      </c>
      <c r="DZ33">
        <v>36208.300000000003</v>
      </c>
      <c r="EA33">
        <v>40558.6</v>
      </c>
      <c r="EB33">
        <v>42200</v>
      </c>
      <c r="EC33">
        <v>2.2543199999999999</v>
      </c>
      <c r="ED33">
        <v>1.8566499999999999</v>
      </c>
      <c r="EE33">
        <v>9.1053499999999996E-2</v>
      </c>
      <c r="EF33">
        <v>0</v>
      </c>
      <c r="EG33">
        <v>23.5991</v>
      </c>
      <c r="EH33">
        <v>999.9</v>
      </c>
      <c r="EI33">
        <v>31.638000000000002</v>
      </c>
      <c r="EJ33">
        <v>34.130000000000003</v>
      </c>
      <c r="EK33">
        <v>17.0777</v>
      </c>
      <c r="EL33">
        <v>61.1038</v>
      </c>
      <c r="EM33">
        <v>26.9191</v>
      </c>
      <c r="EN33">
        <v>1</v>
      </c>
      <c r="EO33">
        <v>-0.28347099999999997</v>
      </c>
      <c r="EP33">
        <v>-0.67314799999999997</v>
      </c>
      <c r="EQ33">
        <v>20.307300000000001</v>
      </c>
      <c r="ER33">
        <v>5.2408000000000001</v>
      </c>
      <c r="ES33">
        <v>11.8302</v>
      </c>
      <c r="ET33">
        <v>4.9817999999999998</v>
      </c>
      <c r="EU33">
        <v>3.2989999999999999</v>
      </c>
      <c r="EV33">
        <v>235.4</v>
      </c>
      <c r="EW33">
        <v>9999</v>
      </c>
      <c r="EX33">
        <v>7321.9</v>
      </c>
      <c r="EY33">
        <v>105.1</v>
      </c>
      <c r="EZ33">
        <v>1.8736299999999999</v>
      </c>
      <c r="FA33">
        <v>1.87927</v>
      </c>
      <c r="FB33">
        <v>1.87958</v>
      </c>
      <c r="FC33">
        <v>1.88032</v>
      </c>
      <c r="FD33">
        <v>1.87784</v>
      </c>
      <c r="FE33">
        <v>1.8766799999999999</v>
      </c>
      <c r="FF33">
        <v>1.8773</v>
      </c>
      <c r="FG33">
        <v>1.8751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-8.1080000000000005</v>
      </c>
      <c r="FV33">
        <v>-0.2999</v>
      </c>
      <c r="FW33">
        <v>-8.1090476475704492</v>
      </c>
      <c r="FX33">
        <v>1.4527828764109799E-4</v>
      </c>
      <c r="FY33">
        <v>-4.3579519040863002E-7</v>
      </c>
      <c r="FZ33">
        <v>2.0799061152897499E-10</v>
      </c>
      <c r="GA33">
        <v>-0.29992999999999997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16.7</v>
      </c>
      <c r="GJ33">
        <v>16.7</v>
      </c>
      <c r="GK33">
        <v>1.0644499999999999</v>
      </c>
      <c r="GL33">
        <v>2.5927699999999998</v>
      </c>
      <c r="GM33">
        <v>1.54541</v>
      </c>
      <c r="GN33">
        <v>2.2766099999999998</v>
      </c>
      <c r="GO33">
        <v>1.5979000000000001</v>
      </c>
      <c r="GP33">
        <v>2.4389599999999998</v>
      </c>
      <c r="GQ33">
        <v>35.267099999999999</v>
      </c>
      <c r="GR33">
        <v>15.4542</v>
      </c>
      <c r="GS33">
        <v>18</v>
      </c>
      <c r="GT33">
        <v>631.00900000000001</v>
      </c>
      <c r="GU33">
        <v>355.14400000000001</v>
      </c>
      <c r="GV33">
        <v>25.857099999999999</v>
      </c>
      <c r="GW33">
        <v>23.233599999999999</v>
      </c>
      <c r="GX33">
        <v>30</v>
      </c>
      <c r="GY33">
        <v>23.2515</v>
      </c>
      <c r="GZ33">
        <v>23.2348</v>
      </c>
      <c r="HA33">
        <v>21.370799999999999</v>
      </c>
      <c r="HB33">
        <v>-30</v>
      </c>
      <c r="HC33">
        <v>-30</v>
      </c>
      <c r="HD33">
        <v>25.773499999999999</v>
      </c>
      <c r="HE33">
        <v>402.536</v>
      </c>
      <c r="HF33">
        <v>0</v>
      </c>
      <c r="HG33">
        <v>100.581</v>
      </c>
      <c r="HH33">
        <v>97.984999999999999</v>
      </c>
    </row>
    <row r="34" spans="1:216" x14ac:dyDescent="0.2">
      <c r="A34">
        <v>16</v>
      </c>
      <c r="B34">
        <v>1690248010</v>
      </c>
      <c r="C34">
        <v>915.90000009536698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1690248010</v>
      </c>
      <c r="M34">
        <f t="shared" si="0"/>
        <v>3.0785794305725612E-3</v>
      </c>
      <c r="N34">
        <f t="shared" si="1"/>
        <v>3.0785794305725611</v>
      </c>
      <c r="O34">
        <f t="shared" si="2"/>
        <v>0.68225613949365294</v>
      </c>
      <c r="P34">
        <f t="shared" si="3"/>
        <v>399.99299999999999</v>
      </c>
      <c r="Q34">
        <f t="shared" si="4"/>
        <v>387.51068448847695</v>
      </c>
      <c r="R34">
        <f t="shared" si="5"/>
        <v>38.652543663561161</v>
      </c>
      <c r="S34">
        <f t="shared" si="6"/>
        <v>39.897601579753498</v>
      </c>
      <c r="T34">
        <f t="shared" si="7"/>
        <v>0.25279706355749165</v>
      </c>
      <c r="U34">
        <f t="shared" si="8"/>
        <v>2.9214989589696367</v>
      </c>
      <c r="V34">
        <f t="shared" si="9"/>
        <v>0.24124293851876347</v>
      </c>
      <c r="W34">
        <f t="shared" si="10"/>
        <v>0.15177091622367314</v>
      </c>
      <c r="X34">
        <f t="shared" si="11"/>
        <v>8.2748503141954828</v>
      </c>
      <c r="Y34">
        <f t="shared" si="12"/>
        <v>25.21020147255846</v>
      </c>
      <c r="Z34">
        <f t="shared" si="13"/>
        <v>25.062100000000001</v>
      </c>
      <c r="AA34">
        <f t="shared" si="14"/>
        <v>3.1914689163883341</v>
      </c>
      <c r="AB34">
        <f t="shared" si="15"/>
        <v>57.953473727356922</v>
      </c>
      <c r="AC34">
        <f t="shared" si="16"/>
        <v>1.9513959194931501</v>
      </c>
      <c r="AD34">
        <f t="shared" si="17"/>
        <v>3.3671767954299421</v>
      </c>
      <c r="AE34">
        <f t="shared" si="18"/>
        <v>1.240072996895184</v>
      </c>
      <c r="AF34">
        <f t="shared" si="19"/>
        <v>-135.76535288824996</v>
      </c>
      <c r="AG34">
        <f t="shared" si="20"/>
        <v>142.1314759328763</v>
      </c>
      <c r="AH34">
        <f t="shared" si="21"/>
        <v>10.343982723820593</v>
      </c>
      <c r="AI34">
        <f t="shared" si="22"/>
        <v>24.984956082642412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52820.679821115809</v>
      </c>
      <c r="AO34">
        <f t="shared" si="26"/>
        <v>50.0334</v>
      </c>
      <c r="AP34">
        <f t="shared" si="27"/>
        <v>42.178066193883673</v>
      </c>
      <c r="AQ34">
        <f t="shared" si="28"/>
        <v>0.84299820107935242</v>
      </c>
      <c r="AR34">
        <f t="shared" si="29"/>
        <v>0.1653865280831501</v>
      </c>
      <c r="AS34">
        <v>1690248010</v>
      </c>
      <c r="AT34">
        <v>399.99299999999999</v>
      </c>
      <c r="AU34">
        <v>401.90600000000001</v>
      </c>
      <c r="AV34">
        <v>19.563700000000001</v>
      </c>
      <c r="AW34">
        <v>16.546399999999998</v>
      </c>
      <c r="AX34">
        <v>408.101</v>
      </c>
      <c r="AY34">
        <v>19.863600000000002</v>
      </c>
      <c r="AZ34">
        <v>600.20899999999995</v>
      </c>
      <c r="BA34">
        <v>99.703800000000001</v>
      </c>
      <c r="BB34">
        <v>4.1949500000000001E-2</v>
      </c>
      <c r="BC34">
        <v>25.964500000000001</v>
      </c>
      <c r="BD34">
        <v>25.062100000000001</v>
      </c>
      <c r="BE34">
        <v>999.9</v>
      </c>
      <c r="BF34">
        <v>0</v>
      </c>
      <c r="BG34">
        <v>0</v>
      </c>
      <c r="BH34">
        <v>9983.75</v>
      </c>
      <c r="BI34">
        <v>0</v>
      </c>
      <c r="BJ34">
        <v>204.81200000000001</v>
      </c>
      <c r="BK34">
        <v>-1.9125700000000001</v>
      </c>
      <c r="BL34">
        <v>407.97500000000002</v>
      </c>
      <c r="BM34">
        <v>408.66800000000001</v>
      </c>
      <c r="BN34">
        <v>3.0173199999999998</v>
      </c>
      <c r="BO34">
        <v>401.90600000000001</v>
      </c>
      <c r="BP34">
        <v>16.546399999999998</v>
      </c>
      <c r="BQ34">
        <v>1.9505699999999999</v>
      </c>
      <c r="BR34">
        <v>1.64974</v>
      </c>
      <c r="BS34">
        <v>17.0487</v>
      </c>
      <c r="BT34">
        <v>14.4314</v>
      </c>
      <c r="BU34">
        <v>50.0334</v>
      </c>
      <c r="BV34">
        <v>0.90007199999999998</v>
      </c>
      <c r="BW34">
        <v>9.9927600000000005E-2</v>
      </c>
      <c r="BX34">
        <v>0</v>
      </c>
      <c r="BY34">
        <v>2.2833000000000001</v>
      </c>
      <c r="BZ34">
        <v>0</v>
      </c>
      <c r="CA34">
        <v>5983.29</v>
      </c>
      <c r="CB34">
        <v>478.09300000000002</v>
      </c>
      <c r="CC34">
        <v>33.561999999999998</v>
      </c>
      <c r="CD34">
        <v>38.561999999999998</v>
      </c>
      <c r="CE34">
        <v>36.436999999999998</v>
      </c>
      <c r="CF34">
        <v>37.375</v>
      </c>
      <c r="CG34">
        <v>34.75</v>
      </c>
      <c r="CH34">
        <v>45.03</v>
      </c>
      <c r="CI34">
        <v>5</v>
      </c>
      <c r="CJ34">
        <v>0</v>
      </c>
      <c r="CK34">
        <v>1690248017.5999999</v>
      </c>
      <c r="CL34">
        <v>0</v>
      </c>
      <c r="CM34">
        <v>1690246948.0999999</v>
      </c>
      <c r="CN34" t="s">
        <v>354</v>
      </c>
      <c r="CO34">
        <v>1690246948.0999999</v>
      </c>
      <c r="CP34">
        <v>1690246945.0999999</v>
      </c>
      <c r="CQ34">
        <v>65</v>
      </c>
      <c r="CR34">
        <v>-0.01</v>
      </c>
      <c r="CS34">
        <v>2.5000000000000001E-2</v>
      </c>
      <c r="CT34">
        <v>-8.1110000000000007</v>
      </c>
      <c r="CU34">
        <v>-0.3</v>
      </c>
      <c r="CV34">
        <v>425</v>
      </c>
      <c r="CW34">
        <v>18</v>
      </c>
      <c r="CX34">
        <v>0.09</v>
      </c>
      <c r="CY34">
        <v>0.02</v>
      </c>
      <c r="CZ34">
        <v>0.617036001183072</v>
      </c>
      <c r="DA34">
        <v>0.218410004582754</v>
      </c>
      <c r="DB34">
        <v>3.8327502673314702E-2</v>
      </c>
      <c r="DC34">
        <v>1</v>
      </c>
      <c r="DD34">
        <v>401.93076190476199</v>
      </c>
      <c r="DE34">
        <v>-0.153350649351121</v>
      </c>
      <c r="DF34">
        <v>3.4632636358406702E-2</v>
      </c>
      <c r="DG34">
        <v>-1</v>
      </c>
      <c r="DH34">
        <v>49.988109523809499</v>
      </c>
      <c r="DI34">
        <v>5.8223213841352199E-2</v>
      </c>
      <c r="DJ34">
        <v>1.8147016146224298E-2</v>
      </c>
      <c r="DK34">
        <v>1</v>
      </c>
      <c r="DL34">
        <v>2</v>
      </c>
      <c r="DM34">
        <v>2</v>
      </c>
      <c r="DN34" t="s">
        <v>355</v>
      </c>
      <c r="DO34">
        <v>3.1581100000000002</v>
      </c>
      <c r="DP34">
        <v>2.7736299999999998</v>
      </c>
      <c r="DQ34">
        <v>9.5321299999999998E-2</v>
      </c>
      <c r="DR34">
        <v>9.4522499999999995E-2</v>
      </c>
      <c r="DS34">
        <v>0.104792</v>
      </c>
      <c r="DT34">
        <v>9.2014100000000001E-2</v>
      </c>
      <c r="DU34">
        <v>28756.1</v>
      </c>
      <c r="DV34">
        <v>29675.7</v>
      </c>
      <c r="DW34">
        <v>29527.5</v>
      </c>
      <c r="DX34">
        <v>30551.8</v>
      </c>
      <c r="DY34">
        <v>34641.699999999997</v>
      </c>
      <c r="DZ34">
        <v>36198.9</v>
      </c>
      <c r="EA34">
        <v>40554.5</v>
      </c>
      <c r="EB34">
        <v>42195.1</v>
      </c>
      <c r="EC34">
        <v>2.2533500000000002</v>
      </c>
      <c r="ED34">
        <v>1.85588</v>
      </c>
      <c r="EE34">
        <v>7.0471300000000001E-2</v>
      </c>
      <c r="EF34">
        <v>0</v>
      </c>
      <c r="EG34">
        <v>23.904900000000001</v>
      </c>
      <c r="EH34">
        <v>999.9</v>
      </c>
      <c r="EI34">
        <v>31.663</v>
      </c>
      <c r="EJ34">
        <v>34.090000000000003</v>
      </c>
      <c r="EK34">
        <v>17.051500000000001</v>
      </c>
      <c r="EL34">
        <v>60.9739</v>
      </c>
      <c r="EM34">
        <v>26.6066</v>
      </c>
      <c r="EN34">
        <v>1</v>
      </c>
      <c r="EO34">
        <v>-0.27824900000000002</v>
      </c>
      <c r="EP34">
        <v>-0.32467299999999999</v>
      </c>
      <c r="EQ34">
        <v>20.308199999999999</v>
      </c>
      <c r="ER34">
        <v>5.2408000000000001</v>
      </c>
      <c r="ES34">
        <v>11.8302</v>
      </c>
      <c r="ET34">
        <v>4.9817999999999998</v>
      </c>
      <c r="EU34">
        <v>3.2990300000000001</v>
      </c>
      <c r="EV34">
        <v>235.4</v>
      </c>
      <c r="EW34">
        <v>9999</v>
      </c>
      <c r="EX34">
        <v>7323.3</v>
      </c>
      <c r="EY34">
        <v>105.1</v>
      </c>
      <c r="EZ34">
        <v>1.8736200000000001</v>
      </c>
      <c r="FA34">
        <v>1.87927</v>
      </c>
      <c r="FB34">
        <v>1.8795999999999999</v>
      </c>
      <c r="FC34">
        <v>1.8803300000000001</v>
      </c>
      <c r="FD34">
        <v>1.8778600000000001</v>
      </c>
      <c r="FE34">
        <v>1.8766799999999999</v>
      </c>
      <c r="FF34">
        <v>1.8773599999999999</v>
      </c>
      <c r="FG34">
        <v>1.8751500000000001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-8.1080000000000005</v>
      </c>
      <c r="FV34">
        <v>-0.2999</v>
      </c>
      <c r="FW34">
        <v>-8.1090476475704492</v>
      </c>
      <c r="FX34">
        <v>1.4527828764109799E-4</v>
      </c>
      <c r="FY34">
        <v>-4.3579519040863002E-7</v>
      </c>
      <c r="FZ34">
        <v>2.0799061152897499E-10</v>
      </c>
      <c r="GA34">
        <v>-0.29992999999999997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17.7</v>
      </c>
      <c r="GJ34">
        <v>17.7</v>
      </c>
      <c r="GK34">
        <v>1.0632299999999999</v>
      </c>
      <c r="GL34">
        <v>2.5964399999999999</v>
      </c>
      <c r="GM34">
        <v>1.54541</v>
      </c>
      <c r="GN34">
        <v>2.2766099999999998</v>
      </c>
      <c r="GO34">
        <v>1.5979000000000001</v>
      </c>
      <c r="GP34">
        <v>2.36938</v>
      </c>
      <c r="GQ34">
        <v>35.3827</v>
      </c>
      <c r="GR34">
        <v>15.4367</v>
      </c>
      <c r="GS34">
        <v>18</v>
      </c>
      <c r="GT34">
        <v>630.91300000000001</v>
      </c>
      <c r="GU34">
        <v>355.12900000000002</v>
      </c>
      <c r="GV34">
        <v>25.287400000000002</v>
      </c>
      <c r="GW34">
        <v>23.314900000000002</v>
      </c>
      <c r="GX34">
        <v>30.000699999999998</v>
      </c>
      <c r="GY34">
        <v>23.302199999999999</v>
      </c>
      <c r="GZ34">
        <v>23.291</v>
      </c>
      <c r="HA34">
        <v>21.341100000000001</v>
      </c>
      <c r="HB34">
        <v>-30</v>
      </c>
      <c r="HC34">
        <v>-30</v>
      </c>
      <c r="HD34">
        <v>25.244599999999998</v>
      </c>
      <c r="HE34">
        <v>401.94400000000002</v>
      </c>
      <c r="HF34">
        <v>0</v>
      </c>
      <c r="HG34">
        <v>100.57</v>
      </c>
      <c r="HH34">
        <v>97.974400000000003</v>
      </c>
    </row>
    <row r="35" spans="1:216" x14ac:dyDescent="0.2">
      <c r="A35">
        <v>17</v>
      </c>
      <c r="B35">
        <v>1690248071</v>
      </c>
      <c r="C35">
        <v>976.90000009536698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1690248071</v>
      </c>
      <c r="M35">
        <f t="shared" si="0"/>
        <v>2.9967347692681774E-3</v>
      </c>
      <c r="N35">
        <f t="shared" si="1"/>
        <v>2.9967347692681776</v>
      </c>
      <c r="O35">
        <f t="shared" si="2"/>
        <v>-0.60375833883649865</v>
      </c>
      <c r="P35">
        <f t="shared" si="3"/>
        <v>400.09</v>
      </c>
      <c r="Q35">
        <f t="shared" si="4"/>
        <v>396.10480900144228</v>
      </c>
      <c r="R35">
        <f t="shared" si="5"/>
        <v>39.512199652208153</v>
      </c>
      <c r="S35">
        <f t="shared" si="6"/>
        <v>39.909729949262996</v>
      </c>
      <c r="T35">
        <f t="shared" si="7"/>
        <v>0.24601692005603348</v>
      </c>
      <c r="U35">
        <f t="shared" si="8"/>
        <v>2.921358691692582</v>
      </c>
      <c r="V35">
        <f t="shared" si="9"/>
        <v>0.2350593212518273</v>
      </c>
      <c r="W35">
        <f t="shared" si="10"/>
        <v>0.1478558982491619</v>
      </c>
      <c r="X35">
        <f t="shared" si="11"/>
        <v>4.9462360350000001</v>
      </c>
      <c r="Y35">
        <f t="shared" si="12"/>
        <v>25.067354493774907</v>
      </c>
      <c r="Z35">
        <f t="shared" si="13"/>
        <v>25.038499999999999</v>
      </c>
      <c r="AA35">
        <f t="shared" si="14"/>
        <v>3.1869833390911797</v>
      </c>
      <c r="AB35">
        <f t="shared" si="15"/>
        <v>58.349308527231905</v>
      </c>
      <c r="AC35">
        <f t="shared" si="16"/>
        <v>1.9479946270618802</v>
      </c>
      <c r="AD35">
        <f t="shared" si="17"/>
        <v>3.3385050761188402</v>
      </c>
      <c r="AE35">
        <f t="shared" si="18"/>
        <v>1.2389887120292995</v>
      </c>
      <c r="AF35">
        <f t="shared" si="19"/>
        <v>-132.15600332472661</v>
      </c>
      <c r="AG35">
        <f t="shared" si="20"/>
        <v>123.09910009715239</v>
      </c>
      <c r="AH35">
        <f t="shared" si="21"/>
        <v>8.9517166579149219</v>
      </c>
      <c r="AI35">
        <f t="shared" si="22"/>
        <v>4.8410494653407028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52842.240622067438</v>
      </c>
      <c r="AO35">
        <f t="shared" si="26"/>
        <v>29.906500000000001</v>
      </c>
      <c r="AP35">
        <f t="shared" si="27"/>
        <v>25.2111795</v>
      </c>
      <c r="AQ35">
        <f t="shared" si="28"/>
        <v>0.84299999999999997</v>
      </c>
      <c r="AR35">
        <f t="shared" si="29"/>
        <v>0.16538999999999998</v>
      </c>
      <c r="AS35">
        <v>1690248071</v>
      </c>
      <c r="AT35">
        <v>400.09</v>
      </c>
      <c r="AU35">
        <v>400.685</v>
      </c>
      <c r="AV35">
        <v>19.528400000000001</v>
      </c>
      <c r="AW35">
        <v>16.591200000000001</v>
      </c>
      <c r="AX35">
        <v>408.19799999999998</v>
      </c>
      <c r="AY35">
        <v>19.828399999999998</v>
      </c>
      <c r="AZ35">
        <v>600.20699999999999</v>
      </c>
      <c r="BA35">
        <v>99.708299999999994</v>
      </c>
      <c r="BB35">
        <v>4.35807E-2</v>
      </c>
      <c r="BC35">
        <v>25.8201</v>
      </c>
      <c r="BD35">
        <v>25.038499999999999</v>
      </c>
      <c r="BE35">
        <v>999.9</v>
      </c>
      <c r="BF35">
        <v>0</v>
      </c>
      <c r="BG35">
        <v>0</v>
      </c>
      <c r="BH35">
        <v>9982.5</v>
      </c>
      <c r="BI35">
        <v>0</v>
      </c>
      <c r="BJ35">
        <v>210.417</v>
      </c>
      <c r="BK35">
        <v>-0.59503200000000001</v>
      </c>
      <c r="BL35">
        <v>408.05900000000003</v>
      </c>
      <c r="BM35">
        <v>407.44499999999999</v>
      </c>
      <c r="BN35">
        <v>2.9372500000000001</v>
      </c>
      <c r="BO35">
        <v>400.685</v>
      </c>
      <c r="BP35">
        <v>16.591200000000001</v>
      </c>
      <c r="BQ35">
        <v>1.9471499999999999</v>
      </c>
      <c r="BR35">
        <v>1.65428</v>
      </c>
      <c r="BS35">
        <v>17.021000000000001</v>
      </c>
      <c r="BT35">
        <v>14.4739</v>
      </c>
      <c r="BU35">
        <v>29.906500000000001</v>
      </c>
      <c r="BV35">
        <v>0.89992099999999997</v>
      </c>
      <c r="BW35">
        <v>0.100079</v>
      </c>
      <c r="BX35">
        <v>0</v>
      </c>
      <c r="BY35">
        <v>2.5739999999999998</v>
      </c>
      <c r="BZ35">
        <v>0</v>
      </c>
      <c r="CA35">
        <v>5635.93</v>
      </c>
      <c r="CB35">
        <v>285.762</v>
      </c>
      <c r="CC35">
        <v>33.686999999999998</v>
      </c>
      <c r="CD35">
        <v>38.75</v>
      </c>
      <c r="CE35">
        <v>36.436999999999998</v>
      </c>
      <c r="CF35">
        <v>37.686999999999998</v>
      </c>
      <c r="CG35">
        <v>34.811999999999998</v>
      </c>
      <c r="CH35">
        <v>26.91</v>
      </c>
      <c r="CI35">
        <v>2.99</v>
      </c>
      <c r="CJ35">
        <v>0</v>
      </c>
      <c r="CK35">
        <v>1690248078.8</v>
      </c>
      <c r="CL35">
        <v>0</v>
      </c>
      <c r="CM35">
        <v>1690246948.0999999</v>
      </c>
      <c r="CN35" t="s">
        <v>354</v>
      </c>
      <c r="CO35">
        <v>1690246948.0999999</v>
      </c>
      <c r="CP35">
        <v>1690246945.0999999</v>
      </c>
      <c r="CQ35">
        <v>65</v>
      </c>
      <c r="CR35">
        <v>-0.01</v>
      </c>
      <c r="CS35">
        <v>2.5000000000000001E-2</v>
      </c>
      <c r="CT35">
        <v>-8.1110000000000007</v>
      </c>
      <c r="CU35">
        <v>-0.3</v>
      </c>
      <c r="CV35">
        <v>425</v>
      </c>
      <c r="CW35">
        <v>18</v>
      </c>
      <c r="CX35">
        <v>0.09</v>
      </c>
      <c r="CY35">
        <v>0.02</v>
      </c>
      <c r="CZ35">
        <v>-0.583544636556796</v>
      </c>
      <c r="DA35">
        <v>-0.18050535426001599</v>
      </c>
      <c r="DB35">
        <v>3.5493166234589903E-2</v>
      </c>
      <c r="DC35">
        <v>1</v>
      </c>
      <c r="DD35">
        <v>400.75495000000001</v>
      </c>
      <c r="DE35">
        <v>-0.65769924811993097</v>
      </c>
      <c r="DF35">
        <v>7.4512062781811106E-2</v>
      </c>
      <c r="DG35">
        <v>-1</v>
      </c>
      <c r="DH35">
        <v>30.000865000000001</v>
      </c>
      <c r="DI35">
        <v>-0.46402298458049501</v>
      </c>
      <c r="DJ35">
        <v>7.0988803870750905E-2</v>
      </c>
      <c r="DK35">
        <v>1</v>
      </c>
      <c r="DL35">
        <v>2</v>
      </c>
      <c r="DM35">
        <v>2</v>
      </c>
      <c r="DN35" t="s">
        <v>355</v>
      </c>
      <c r="DO35">
        <v>3.1579999999999999</v>
      </c>
      <c r="DP35">
        <v>2.7752500000000002</v>
      </c>
      <c r="DQ35">
        <v>9.5317100000000002E-2</v>
      </c>
      <c r="DR35">
        <v>9.4283599999999995E-2</v>
      </c>
      <c r="DS35">
        <v>0.10463500000000001</v>
      </c>
      <c r="DT35">
        <v>9.21762E-2</v>
      </c>
      <c r="DU35">
        <v>28749.599999999999</v>
      </c>
      <c r="DV35">
        <v>29675.5</v>
      </c>
      <c r="DW35">
        <v>29521.3</v>
      </c>
      <c r="DX35">
        <v>30544.2</v>
      </c>
      <c r="DY35">
        <v>34641.800000000003</v>
      </c>
      <c r="DZ35">
        <v>36183.599999999999</v>
      </c>
      <c r="EA35">
        <v>40546.5</v>
      </c>
      <c r="EB35">
        <v>42184.6</v>
      </c>
      <c r="EC35">
        <v>2.2508699999999999</v>
      </c>
      <c r="ED35">
        <v>1.85467</v>
      </c>
      <c r="EE35">
        <v>4.5578899999999999E-2</v>
      </c>
      <c r="EF35">
        <v>0</v>
      </c>
      <c r="EG35">
        <v>24.290299999999998</v>
      </c>
      <c r="EH35">
        <v>999.9</v>
      </c>
      <c r="EI35">
        <v>31.699000000000002</v>
      </c>
      <c r="EJ35">
        <v>34.06</v>
      </c>
      <c r="EK35">
        <v>17.043800000000001</v>
      </c>
      <c r="EL35">
        <v>61.353900000000003</v>
      </c>
      <c r="EM35">
        <v>26.870999999999999</v>
      </c>
      <c r="EN35">
        <v>1</v>
      </c>
      <c r="EO35">
        <v>-0.26764700000000002</v>
      </c>
      <c r="EP35">
        <v>5.7265799999999999E-2</v>
      </c>
      <c r="EQ35">
        <v>20.3094</v>
      </c>
      <c r="ER35">
        <v>5.2386999999999997</v>
      </c>
      <c r="ES35">
        <v>11.8302</v>
      </c>
      <c r="ET35">
        <v>4.9814499999999997</v>
      </c>
      <c r="EU35">
        <v>3.2991299999999999</v>
      </c>
      <c r="EV35">
        <v>235.4</v>
      </c>
      <c r="EW35">
        <v>9999</v>
      </c>
      <c r="EX35">
        <v>7324.4</v>
      </c>
      <c r="EY35">
        <v>105.1</v>
      </c>
      <c r="EZ35">
        <v>1.8736299999999999</v>
      </c>
      <c r="FA35">
        <v>1.8793200000000001</v>
      </c>
      <c r="FB35">
        <v>1.8796900000000001</v>
      </c>
      <c r="FC35">
        <v>1.8803399999999999</v>
      </c>
      <c r="FD35">
        <v>1.8778999999999999</v>
      </c>
      <c r="FE35">
        <v>1.8767199999999999</v>
      </c>
      <c r="FF35">
        <v>1.8774200000000001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-8.1080000000000005</v>
      </c>
      <c r="FV35">
        <v>-0.3</v>
      </c>
      <c r="FW35">
        <v>-8.1090476475704492</v>
      </c>
      <c r="FX35">
        <v>1.4527828764109799E-4</v>
      </c>
      <c r="FY35">
        <v>-4.3579519040863002E-7</v>
      </c>
      <c r="FZ35">
        <v>2.0799061152897499E-10</v>
      </c>
      <c r="GA35">
        <v>-0.29992999999999997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18.7</v>
      </c>
      <c r="GJ35">
        <v>18.8</v>
      </c>
      <c r="GK35">
        <v>1.0607899999999999</v>
      </c>
      <c r="GL35">
        <v>2.5927699999999998</v>
      </c>
      <c r="GM35">
        <v>1.54541</v>
      </c>
      <c r="GN35">
        <v>2.2766099999999998</v>
      </c>
      <c r="GO35">
        <v>1.5979000000000001</v>
      </c>
      <c r="GP35">
        <v>2.4011200000000001</v>
      </c>
      <c r="GQ35">
        <v>35.521799999999999</v>
      </c>
      <c r="GR35">
        <v>15.4367</v>
      </c>
      <c r="GS35">
        <v>18</v>
      </c>
      <c r="GT35">
        <v>630.35900000000004</v>
      </c>
      <c r="GU35">
        <v>355.221</v>
      </c>
      <c r="GV35">
        <v>24.7607</v>
      </c>
      <c r="GW35">
        <v>23.468399999999999</v>
      </c>
      <c r="GX35">
        <v>30.001000000000001</v>
      </c>
      <c r="GY35">
        <v>23.405899999999999</v>
      </c>
      <c r="GZ35">
        <v>23.395</v>
      </c>
      <c r="HA35">
        <v>21.284500000000001</v>
      </c>
      <c r="HB35">
        <v>-30</v>
      </c>
      <c r="HC35">
        <v>-30</v>
      </c>
      <c r="HD35">
        <v>24.751300000000001</v>
      </c>
      <c r="HE35">
        <v>400.57400000000001</v>
      </c>
      <c r="HF35">
        <v>0</v>
      </c>
      <c r="HG35">
        <v>100.55</v>
      </c>
      <c r="HH35">
        <v>97.9499</v>
      </c>
    </row>
    <row r="36" spans="1:216" x14ac:dyDescent="0.2">
      <c r="A36">
        <v>18</v>
      </c>
      <c r="B36">
        <v>1690248132</v>
      </c>
      <c r="C36">
        <v>1037.9000000953699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1690248132</v>
      </c>
      <c r="M36">
        <f t="shared" si="0"/>
        <v>2.9281248874905175E-3</v>
      </c>
      <c r="N36">
        <f t="shared" si="1"/>
        <v>2.9281248874905175</v>
      </c>
      <c r="O36">
        <f t="shared" si="2"/>
        <v>-1.3916739299827074</v>
      </c>
      <c r="P36">
        <f t="shared" si="3"/>
        <v>400.12</v>
      </c>
      <c r="Q36">
        <f t="shared" si="4"/>
        <v>401.63437967914581</v>
      </c>
      <c r="R36">
        <f t="shared" si="5"/>
        <v>40.066572069367631</v>
      </c>
      <c r="S36">
        <f t="shared" si="6"/>
        <v>39.915499338483997</v>
      </c>
      <c r="T36">
        <f t="shared" si="7"/>
        <v>0.23911377784424825</v>
      </c>
      <c r="U36">
        <f t="shared" si="8"/>
        <v>2.9192908589852222</v>
      </c>
      <c r="V36">
        <f t="shared" si="9"/>
        <v>0.22874155920368555</v>
      </c>
      <c r="W36">
        <f t="shared" si="10"/>
        <v>0.14385788226442536</v>
      </c>
      <c r="X36">
        <f t="shared" si="11"/>
        <v>3.3050215752252257</v>
      </c>
      <c r="Y36">
        <f t="shared" si="12"/>
        <v>25.034134651164074</v>
      </c>
      <c r="Z36">
        <f t="shared" si="13"/>
        <v>25.0655</v>
      </c>
      <c r="AA36">
        <f t="shared" si="14"/>
        <v>3.1921155980622076</v>
      </c>
      <c r="AB36">
        <f t="shared" si="15"/>
        <v>58.491083906794202</v>
      </c>
      <c r="AC36">
        <f t="shared" si="16"/>
        <v>1.9480004676909701</v>
      </c>
      <c r="AD36">
        <f t="shared" si="17"/>
        <v>3.3304229253045081</v>
      </c>
      <c r="AE36">
        <f t="shared" si="18"/>
        <v>1.2441151303712374</v>
      </c>
      <c r="AF36">
        <f t="shared" si="19"/>
        <v>-129.13030753833183</v>
      </c>
      <c r="AG36">
        <f t="shared" si="20"/>
        <v>112.32553803314548</v>
      </c>
      <c r="AH36">
        <f t="shared" si="21"/>
        <v>8.173480050473751</v>
      </c>
      <c r="AI36">
        <f t="shared" si="22"/>
        <v>-5.326267879487375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52789.773626713279</v>
      </c>
      <c r="AO36">
        <f t="shared" si="26"/>
        <v>19.978999999999999</v>
      </c>
      <c r="AP36">
        <f t="shared" si="27"/>
        <v>16.842656981981982</v>
      </c>
      <c r="AQ36">
        <f t="shared" si="28"/>
        <v>0.84301801801801812</v>
      </c>
      <c r="AR36">
        <f t="shared" si="29"/>
        <v>0.1654247747747748</v>
      </c>
      <c r="AS36">
        <v>1690248132</v>
      </c>
      <c r="AT36">
        <v>400.12</v>
      </c>
      <c r="AU36">
        <v>399.9</v>
      </c>
      <c r="AV36">
        <v>19.527100000000001</v>
      </c>
      <c r="AW36">
        <v>16.6571</v>
      </c>
      <c r="AX36">
        <v>408.22800000000001</v>
      </c>
      <c r="AY36">
        <v>19.827000000000002</v>
      </c>
      <c r="AZ36">
        <v>600.19799999999998</v>
      </c>
      <c r="BA36">
        <v>99.715500000000006</v>
      </c>
      <c r="BB36">
        <v>4.3320699999999997E-2</v>
      </c>
      <c r="BC36">
        <v>25.779199999999999</v>
      </c>
      <c r="BD36">
        <v>25.0655</v>
      </c>
      <c r="BE36">
        <v>999.9</v>
      </c>
      <c r="BF36">
        <v>0</v>
      </c>
      <c r="BG36">
        <v>0</v>
      </c>
      <c r="BH36">
        <v>9970</v>
      </c>
      <c r="BI36">
        <v>0</v>
      </c>
      <c r="BJ36">
        <v>159.10599999999999</v>
      </c>
      <c r="BK36">
        <v>0.21933</v>
      </c>
      <c r="BL36">
        <v>408.089</v>
      </c>
      <c r="BM36">
        <v>406.67399999999998</v>
      </c>
      <c r="BN36">
        <v>2.8699499999999998</v>
      </c>
      <c r="BO36">
        <v>399.9</v>
      </c>
      <c r="BP36">
        <v>16.6571</v>
      </c>
      <c r="BQ36">
        <v>1.9471499999999999</v>
      </c>
      <c r="BR36">
        <v>1.6609700000000001</v>
      </c>
      <c r="BS36">
        <v>17.021000000000001</v>
      </c>
      <c r="BT36">
        <v>14.5364</v>
      </c>
      <c r="BU36">
        <v>19.978999999999999</v>
      </c>
      <c r="BV36">
        <v>0.89954299999999998</v>
      </c>
      <c r="BW36">
        <v>0.100457</v>
      </c>
      <c r="BX36">
        <v>0</v>
      </c>
      <c r="BY36">
        <v>2.6781000000000001</v>
      </c>
      <c r="BZ36">
        <v>0</v>
      </c>
      <c r="CA36">
        <v>3821.63</v>
      </c>
      <c r="CB36">
        <v>190.887</v>
      </c>
      <c r="CC36">
        <v>33.686999999999998</v>
      </c>
      <c r="CD36">
        <v>38.936999999999998</v>
      </c>
      <c r="CE36">
        <v>36.625</v>
      </c>
      <c r="CF36">
        <v>37.936999999999998</v>
      </c>
      <c r="CG36">
        <v>34.936999999999998</v>
      </c>
      <c r="CH36">
        <v>17.97</v>
      </c>
      <c r="CI36">
        <v>2.0099999999999998</v>
      </c>
      <c r="CJ36">
        <v>0</v>
      </c>
      <c r="CK36">
        <v>1690248139.4000001</v>
      </c>
      <c r="CL36">
        <v>0</v>
      </c>
      <c r="CM36">
        <v>1690246948.0999999</v>
      </c>
      <c r="CN36" t="s">
        <v>354</v>
      </c>
      <c r="CO36">
        <v>1690246948.0999999</v>
      </c>
      <c r="CP36">
        <v>1690246945.0999999</v>
      </c>
      <c r="CQ36">
        <v>65</v>
      </c>
      <c r="CR36">
        <v>-0.01</v>
      </c>
      <c r="CS36">
        <v>2.5000000000000001E-2</v>
      </c>
      <c r="CT36">
        <v>-8.1110000000000007</v>
      </c>
      <c r="CU36">
        <v>-0.3</v>
      </c>
      <c r="CV36">
        <v>425</v>
      </c>
      <c r="CW36">
        <v>18</v>
      </c>
      <c r="CX36">
        <v>0.09</v>
      </c>
      <c r="CY36">
        <v>0.02</v>
      </c>
      <c r="CZ36">
        <v>-1.3541217787133</v>
      </c>
      <c r="DA36">
        <v>-0.19701628456880699</v>
      </c>
      <c r="DB36">
        <v>4.5195756977571201E-2</v>
      </c>
      <c r="DC36">
        <v>1</v>
      </c>
      <c r="DD36">
        <v>399.93009523809502</v>
      </c>
      <c r="DE36">
        <v>-0.45872727272676</v>
      </c>
      <c r="DF36">
        <v>7.8991201898213001E-2</v>
      </c>
      <c r="DG36">
        <v>-1</v>
      </c>
      <c r="DH36">
        <v>19.992357142857099</v>
      </c>
      <c r="DI36">
        <v>2.9494768099840401E-2</v>
      </c>
      <c r="DJ36">
        <v>0.125933094751704</v>
      </c>
      <c r="DK36">
        <v>1</v>
      </c>
      <c r="DL36">
        <v>2</v>
      </c>
      <c r="DM36">
        <v>2</v>
      </c>
      <c r="DN36" t="s">
        <v>355</v>
      </c>
      <c r="DO36">
        <v>3.1578200000000001</v>
      </c>
      <c r="DP36">
        <v>2.77488</v>
      </c>
      <c r="DQ36">
        <v>9.5294299999999998E-2</v>
      </c>
      <c r="DR36">
        <v>9.4116500000000006E-2</v>
      </c>
      <c r="DS36">
        <v>0.104601</v>
      </c>
      <c r="DT36">
        <v>9.2417899999999997E-2</v>
      </c>
      <c r="DU36">
        <v>28738.5</v>
      </c>
      <c r="DV36">
        <v>29668.2</v>
      </c>
      <c r="DW36">
        <v>29510.1</v>
      </c>
      <c r="DX36">
        <v>30532.1</v>
      </c>
      <c r="DY36">
        <v>34631.5</v>
      </c>
      <c r="DZ36">
        <v>36160.9</v>
      </c>
      <c r="EA36">
        <v>40531.9</v>
      </c>
      <c r="EB36">
        <v>42168.9</v>
      </c>
      <c r="EC36">
        <v>2.2482799999999998</v>
      </c>
      <c r="ED36">
        <v>1.85215</v>
      </c>
      <c r="EE36">
        <v>3.53903E-2</v>
      </c>
      <c r="EF36">
        <v>0</v>
      </c>
      <c r="EG36">
        <v>24.4846</v>
      </c>
      <c r="EH36">
        <v>999.9</v>
      </c>
      <c r="EI36">
        <v>31.748000000000001</v>
      </c>
      <c r="EJ36">
        <v>34.08</v>
      </c>
      <c r="EK36">
        <v>17.087599999999998</v>
      </c>
      <c r="EL36">
        <v>61.2239</v>
      </c>
      <c r="EM36">
        <v>26.009599999999999</v>
      </c>
      <c r="EN36">
        <v>1</v>
      </c>
      <c r="EO36">
        <v>-0.25313999999999998</v>
      </c>
      <c r="EP36">
        <v>-0.50139999999999996</v>
      </c>
      <c r="EQ36">
        <v>20.308700000000002</v>
      </c>
      <c r="ER36">
        <v>5.23855</v>
      </c>
      <c r="ES36">
        <v>11.8302</v>
      </c>
      <c r="ET36">
        <v>4.9814999999999996</v>
      </c>
      <c r="EU36">
        <v>3.2991799999999998</v>
      </c>
      <c r="EV36">
        <v>235.4</v>
      </c>
      <c r="EW36">
        <v>9999</v>
      </c>
      <c r="EX36">
        <v>7325.8</v>
      </c>
      <c r="EY36">
        <v>105.1</v>
      </c>
      <c r="EZ36">
        <v>1.8736299999999999</v>
      </c>
      <c r="FA36">
        <v>1.8792899999999999</v>
      </c>
      <c r="FB36">
        <v>1.87967</v>
      </c>
      <c r="FC36">
        <v>1.8803399999999999</v>
      </c>
      <c r="FD36">
        <v>1.8778999999999999</v>
      </c>
      <c r="FE36">
        <v>1.8766799999999999</v>
      </c>
      <c r="FF36">
        <v>1.8773599999999999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-8.1080000000000005</v>
      </c>
      <c r="FV36">
        <v>-0.2999</v>
      </c>
      <c r="FW36">
        <v>-8.1090476475704492</v>
      </c>
      <c r="FX36">
        <v>1.4527828764109799E-4</v>
      </c>
      <c r="FY36">
        <v>-4.3579519040863002E-7</v>
      </c>
      <c r="FZ36">
        <v>2.0799061152897499E-10</v>
      </c>
      <c r="GA36">
        <v>-0.29992999999999997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19.7</v>
      </c>
      <c r="GJ36">
        <v>19.8</v>
      </c>
      <c r="GK36">
        <v>1.0595699999999999</v>
      </c>
      <c r="GL36">
        <v>2.6000999999999999</v>
      </c>
      <c r="GM36">
        <v>1.54541</v>
      </c>
      <c r="GN36">
        <v>2.2766099999999998</v>
      </c>
      <c r="GO36">
        <v>1.5979000000000001</v>
      </c>
      <c r="GP36">
        <v>2.4243199999999998</v>
      </c>
      <c r="GQ36">
        <v>35.637999999999998</v>
      </c>
      <c r="GR36">
        <v>15.427899999999999</v>
      </c>
      <c r="GS36">
        <v>18</v>
      </c>
      <c r="GT36">
        <v>630.17600000000004</v>
      </c>
      <c r="GU36">
        <v>354.87</v>
      </c>
      <c r="GV36">
        <v>25.547799999999999</v>
      </c>
      <c r="GW36">
        <v>23.6614</v>
      </c>
      <c r="GX36">
        <v>30.001100000000001</v>
      </c>
      <c r="GY36">
        <v>23.548400000000001</v>
      </c>
      <c r="GZ36">
        <v>23.5349</v>
      </c>
      <c r="HA36">
        <v>21.253599999999999</v>
      </c>
      <c r="HB36">
        <v>-30</v>
      </c>
      <c r="HC36">
        <v>-30</v>
      </c>
      <c r="HD36">
        <v>25.519400000000001</v>
      </c>
      <c r="HE36">
        <v>399.84</v>
      </c>
      <c r="HF36">
        <v>0</v>
      </c>
      <c r="HG36">
        <v>100.51300000000001</v>
      </c>
      <c r="HH36">
        <v>97.912400000000005</v>
      </c>
    </row>
    <row r="37" spans="1:216" x14ac:dyDescent="0.2">
      <c r="A37">
        <v>19</v>
      </c>
      <c r="B37">
        <v>1690248193</v>
      </c>
      <c r="C37">
        <v>1098.9000000953699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1690248193</v>
      </c>
      <c r="M37">
        <f t="shared" si="0"/>
        <v>2.8694055373665334E-3</v>
      </c>
      <c r="N37">
        <f t="shared" si="1"/>
        <v>2.8694055373665335</v>
      </c>
      <c r="O37">
        <f t="shared" si="2"/>
        <v>-3.0419562300035907</v>
      </c>
      <c r="P37">
        <f t="shared" si="3"/>
        <v>400.22699999999998</v>
      </c>
      <c r="Q37">
        <f t="shared" si="4"/>
        <v>413.61077648998292</v>
      </c>
      <c r="R37">
        <f t="shared" si="5"/>
        <v>41.261699842702903</v>
      </c>
      <c r="S37">
        <f t="shared" si="6"/>
        <v>39.926537898959701</v>
      </c>
      <c r="T37">
        <f t="shared" si="7"/>
        <v>0.23251316559852042</v>
      </c>
      <c r="U37">
        <f t="shared" si="8"/>
        <v>2.9278469380128733</v>
      </c>
      <c r="V37">
        <f t="shared" si="9"/>
        <v>0.2227204391492372</v>
      </c>
      <c r="W37">
        <f t="shared" si="10"/>
        <v>0.1400457427107534</v>
      </c>
      <c r="X37">
        <f t="shared" si="11"/>
        <v>0</v>
      </c>
      <c r="Y37">
        <f t="shared" si="12"/>
        <v>25.083565236265745</v>
      </c>
      <c r="Z37">
        <f t="shared" si="13"/>
        <v>25.137699999999999</v>
      </c>
      <c r="AA37">
        <f t="shared" si="14"/>
        <v>3.2058751332010704</v>
      </c>
      <c r="AB37">
        <f t="shared" si="15"/>
        <v>58.488029727146781</v>
      </c>
      <c r="AC37">
        <f t="shared" si="16"/>
        <v>1.9538641654052702</v>
      </c>
      <c r="AD37">
        <f t="shared" si="17"/>
        <v>3.3406223025809991</v>
      </c>
      <c r="AE37">
        <f t="shared" si="18"/>
        <v>1.2520109677958002</v>
      </c>
      <c r="AF37">
        <f t="shared" si="19"/>
        <v>-126.54078419786413</v>
      </c>
      <c r="AG37">
        <f t="shared" si="20"/>
        <v>109.40312090506237</v>
      </c>
      <c r="AH37">
        <f t="shared" si="21"/>
        <v>7.9425031350690514</v>
      </c>
      <c r="AI37">
        <f t="shared" si="22"/>
        <v>-9.1951601577327153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53028.454037931391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1690248193</v>
      </c>
      <c r="AT37">
        <v>400.22699999999998</v>
      </c>
      <c r="AU37">
        <v>398.334</v>
      </c>
      <c r="AV37">
        <v>19.585699999999999</v>
      </c>
      <c r="AW37">
        <v>16.773299999999999</v>
      </c>
      <c r="AX37">
        <v>408.33600000000001</v>
      </c>
      <c r="AY37">
        <v>19.8857</v>
      </c>
      <c r="AZ37">
        <v>600.17200000000003</v>
      </c>
      <c r="BA37">
        <v>99.715500000000006</v>
      </c>
      <c r="BB37">
        <v>4.4231100000000002E-2</v>
      </c>
      <c r="BC37">
        <v>25.8308</v>
      </c>
      <c r="BD37">
        <v>25.137699999999999</v>
      </c>
      <c r="BE37">
        <v>999.9</v>
      </c>
      <c r="BF37">
        <v>0</v>
      </c>
      <c r="BG37">
        <v>0</v>
      </c>
      <c r="BH37">
        <v>10018.799999999999</v>
      </c>
      <c r="BI37">
        <v>0</v>
      </c>
      <c r="BJ37">
        <v>202.50200000000001</v>
      </c>
      <c r="BK37">
        <v>1.8931</v>
      </c>
      <c r="BL37">
        <v>408.22300000000001</v>
      </c>
      <c r="BM37">
        <v>405.13</v>
      </c>
      <c r="BN37">
        <v>2.8124099999999999</v>
      </c>
      <c r="BO37">
        <v>398.334</v>
      </c>
      <c r="BP37">
        <v>16.773299999999999</v>
      </c>
      <c r="BQ37">
        <v>1.9530000000000001</v>
      </c>
      <c r="BR37">
        <v>1.67256</v>
      </c>
      <c r="BS37">
        <v>17.0684</v>
      </c>
      <c r="BT37">
        <v>14.6441</v>
      </c>
      <c r="BU37">
        <v>0</v>
      </c>
      <c r="BV37">
        <v>0</v>
      </c>
      <c r="BW37">
        <v>0</v>
      </c>
      <c r="BX37">
        <v>0</v>
      </c>
      <c r="BY37">
        <v>3.9</v>
      </c>
      <c r="BZ37">
        <v>0</v>
      </c>
      <c r="CA37">
        <v>5263.95</v>
      </c>
      <c r="CB37">
        <v>2.77</v>
      </c>
      <c r="CC37">
        <v>33.75</v>
      </c>
      <c r="CD37">
        <v>39.061999999999998</v>
      </c>
      <c r="CE37">
        <v>36.625</v>
      </c>
      <c r="CF37">
        <v>38.125</v>
      </c>
      <c r="CG37">
        <v>35</v>
      </c>
      <c r="CH37">
        <v>0</v>
      </c>
      <c r="CI37">
        <v>0</v>
      </c>
      <c r="CJ37">
        <v>0</v>
      </c>
      <c r="CK37">
        <v>1690248200.5999999</v>
      </c>
      <c r="CL37">
        <v>0</v>
      </c>
      <c r="CM37">
        <v>1690246948.0999999</v>
      </c>
      <c r="CN37" t="s">
        <v>354</v>
      </c>
      <c r="CO37">
        <v>1690246948.0999999</v>
      </c>
      <c r="CP37">
        <v>1690246945.0999999</v>
      </c>
      <c r="CQ37">
        <v>65</v>
      </c>
      <c r="CR37">
        <v>-0.01</v>
      </c>
      <c r="CS37">
        <v>2.5000000000000001E-2</v>
      </c>
      <c r="CT37">
        <v>-8.1110000000000007</v>
      </c>
      <c r="CU37">
        <v>-0.3</v>
      </c>
      <c r="CV37">
        <v>425</v>
      </c>
      <c r="CW37">
        <v>18</v>
      </c>
      <c r="CX37">
        <v>0.09</v>
      </c>
      <c r="CY37">
        <v>0.02</v>
      </c>
      <c r="CZ37">
        <v>-2.8287420011392599</v>
      </c>
      <c r="DA37">
        <v>-1.00362434917314</v>
      </c>
      <c r="DB37">
        <v>0.105920792154979</v>
      </c>
      <c r="DC37">
        <v>1</v>
      </c>
      <c r="DD37">
        <v>398.56979999999999</v>
      </c>
      <c r="DE37">
        <v>-0.99437593984910899</v>
      </c>
      <c r="DF37">
        <v>0.101329462645369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3.1576200000000001</v>
      </c>
      <c r="DP37">
        <v>2.7762099999999998</v>
      </c>
      <c r="DQ37">
        <v>9.5277100000000003E-2</v>
      </c>
      <c r="DR37">
        <v>9.3800999999999995E-2</v>
      </c>
      <c r="DS37">
        <v>0.10478700000000001</v>
      </c>
      <c r="DT37">
        <v>9.2853400000000003E-2</v>
      </c>
      <c r="DU37">
        <v>28729.4</v>
      </c>
      <c r="DV37">
        <v>29668.5</v>
      </c>
      <c r="DW37">
        <v>29500.9</v>
      </c>
      <c r="DX37">
        <v>30522.6</v>
      </c>
      <c r="DY37">
        <v>34616.300000000003</v>
      </c>
      <c r="DZ37">
        <v>36133.4</v>
      </c>
      <c r="EA37">
        <v>40521.9</v>
      </c>
      <c r="EB37">
        <v>42156.800000000003</v>
      </c>
      <c r="EC37">
        <v>2.2454999999999998</v>
      </c>
      <c r="ED37">
        <v>1.8500799999999999</v>
      </c>
      <c r="EE37">
        <v>2.9995999999999998E-2</v>
      </c>
      <c r="EF37">
        <v>0</v>
      </c>
      <c r="EG37">
        <v>24.645499999999998</v>
      </c>
      <c r="EH37">
        <v>999.9</v>
      </c>
      <c r="EI37">
        <v>31.834</v>
      </c>
      <c r="EJ37">
        <v>34.049999999999997</v>
      </c>
      <c r="EK37">
        <v>17.105399999999999</v>
      </c>
      <c r="EL37">
        <v>60.763800000000003</v>
      </c>
      <c r="EM37">
        <v>26.093800000000002</v>
      </c>
      <c r="EN37">
        <v>1</v>
      </c>
      <c r="EO37">
        <v>-0.23851600000000001</v>
      </c>
      <c r="EP37">
        <v>0.71974400000000005</v>
      </c>
      <c r="EQ37">
        <v>20.307700000000001</v>
      </c>
      <c r="ER37">
        <v>5.2406499999999996</v>
      </c>
      <c r="ES37">
        <v>11.8302</v>
      </c>
      <c r="ET37">
        <v>4.9817499999999999</v>
      </c>
      <c r="EU37">
        <v>3.29928</v>
      </c>
      <c r="EV37">
        <v>235.4</v>
      </c>
      <c r="EW37">
        <v>9999</v>
      </c>
      <c r="EX37">
        <v>7327</v>
      </c>
      <c r="EY37">
        <v>105.1</v>
      </c>
      <c r="EZ37">
        <v>1.8736299999999999</v>
      </c>
      <c r="FA37">
        <v>1.87934</v>
      </c>
      <c r="FB37">
        <v>1.8796999999999999</v>
      </c>
      <c r="FC37">
        <v>1.8803399999999999</v>
      </c>
      <c r="FD37">
        <v>1.8778999999999999</v>
      </c>
      <c r="FE37">
        <v>1.87676</v>
      </c>
      <c r="FF37">
        <v>1.8774200000000001</v>
      </c>
      <c r="FG37">
        <v>1.8751500000000001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-8.109</v>
      </c>
      <c r="FV37">
        <v>-0.3</v>
      </c>
      <c r="FW37">
        <v>-8.1090476475704492</v>
      </c>
      <c r="FX37">
        <v>1.4527828764109799E-4</v>
      </c>
      <c r="FY37">
        <v>-4.3579519040863002E-7</v>
      </c>
      <c r="FZ37">
        <v>2.0799061152897499E-10</v>
      </c>
      <c r="GA37">
        <v>-0.29992999999999997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20.7</v>
      </c>
      <c r="GJ37">
        <v>20.8</v>
      </c>
      <c r="GK37">
        <v>1.0559099999999999</v>
      </c>
      <c r="GL37">
        <v>2.5927699999999998</v>
      </c>
      <c r="GM37">
        <v>1.54541</v>
      </c>
      <c r="GN37">
        <v>2.2766099999999998</v>
      </c>
      <c r="GO37">
        <v>1.5979000000000001</v>
      </c>
      <c r="GP37">
        <v>2.4487299999999999</v>
      </c>
      <c r="GQ37">
        <v>35.707799999999999</v>
      </c>
      <c r="GR37">
        <v>15.427899999999999</v>
      </c>
      <c r="GS37">
        <v>18</v>
      </c>
      <c r="GT37">
        <v>629.96500000000003</v>
      </c>
      <c r="GU37">
        <v>354.80900000000003</v>
      </c>
      <c r="GV37">
        <v>24.613</v>
      </c>
      <c r="GW37">
        <v>23.848500000000001</v>
      </c>
      <c r="GX37">
        <v>30.0014</v>
      </c>
      <c r="GY37">
        <v>23.6996</v>
      </c>
      <c r="GZ37">
        <v>23.683599999999998</v>
      </c>
      <c r="HA37">
        <v>21.187200000000001</v>
      </c>
      <c r="HB37">
        <v>-30</v>
      </c>
      <c r="HC37">
        <v>-30</v>
      </c>
      <c r="HD37">
        <v>24.459499999999998</v>
      </c>
      <c r="HE37">
        <v>398.29</v>
      </c>
      <c r="HF37">
        <v>0</v>
      </c>
      <c r="HG37">
        <v>100.486</v>
      </c>
      <c r="HH37">
        <v>97.883499999999998</v>
      </c>
    </row>
    <row r="38" spans="1:216" x14ac:dyDescent="0.2">
      <c r="A38">
        <v>20</v>
      </c>
      <c r="B38">
        <v>1690248208</v>
      </c>
      <c r="C38">
        <v>1113.9000000953699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1690248208</v>
      </c>
      <c r="M38">
        <f t="shared" si="0"/>
        <v>3.1943575680103784E-3</v>
      </c>
      <c r="N38">
        <f t="shared" si="1"/>
        <v>3.1943575680103784</v>
      </c>
      <c r="O38">
        <f t="shared" si="2"/>
        <v>5.2831900109373438</v>
      </c>
      <c r="P38">
        <f t="shared" si="3"/>
        <v>395.57900000000001</v>
      </c>
      <c r="Q38">
        <f t="shared" si="4"/>
        <v>348.04492097638553</v>
      </c>
      <c r="R38">
        <f t="shared" si="5"/>
        <v>34.719762928332308</v>
      </c>
      <c r="S38">
        <f t="shared" si="6"/>
        <v>39.461598982387201</v>
      </c>
      <c r="T38">
        <f t="shared" si="7"/>
        <v>0.22580913592035781</v>
      </c>
      <c r="U38">
        <f t="shared" si="8"/>
        <v>2.9166975305818004</v>
      </c>
      <c r="V38">
        <f t="shared" si="9"/>
        <v>0.21652710869149835</v>
      </c>
      <c r="W38">
        <f t="shared" si="10"/>
        <v>0.13613160270939328</v>
      </c>
      <c r="X38">
        <f t="shared" si="11"/>
        <v>297.64178999999996</v>
      </c>
      <c r="Y38">
        <f t="shared" si="12"/>
        <v>26.942526050768347</v>
      </c>
      <c r="Z38">
        <f t="shared" si="13"/>
        <v>26.2317</v>
      </c>
      <c r="AA38">
        <f t="shared" si="14"/>
        <v>3.4207989721635594</v>
      </c>
      <c r="AB38">
        <f t="shared" si="15"/>
        <v>58.899640142250362</v>
      </c>
      <c r="AC38">
        <f t="shared" si="16"/>
        <v>1.98902603472384</v>
      </c>
      <c r="AD38">
        <f t="shared" si="17"/>
        <v>3.3769748506443857</v>
      </c>
      <c r="AE38">
        <f t="shared" si="18"/>
        <v>1.4317729374397195</v>
      </c>
      <c r="AF38">
        <f t="shared" si="19"/>
        <v>-140.87116874925769</v>
      </c>
      <c r="AG38">
        <f t="shared" si="20"/>
        <v>-34.295133904309111</v>
      </c>
      <c r="AH38">
        <f t="shared" si="21"/>
        <v>-2.5153607133643772</v>
      </c>
      <c r="AI38">
        <f t="shared" si="22"/>
        <v>119.96012663306878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52673.342569964931</v>
      </c>
      <c r="AO38">
        <f t="shared" si="26"/>
        <v>1799.63</v>
      </c>
      <c r="AP38">
        <f t="shared" si="27"/>
        <v>1517.0886</v>
      </c>
      <c r="AQ38">
        <f t="shared" si="28"/>
        <v>0.84300028339158606</v>
      </c>
      <c r="AR38">
        <f t="shared" si="29"/>
        <v>0.16539054694576105</v>
      </c>
      <c r="AS38">
        <v>1690248208</v>
      </c>
      <c r="AT38">
        <v>395.57900000000001</v>
      </c>
      <c r="AU38">
        <v>402.12400000000002</v>
      </c>
      <c r="AV38">
        <v>19.938800000000001</v>
      </c>
      <c r="AW38">
        <v>16.809000000000001</v>
      </c>
      <c r="AX38">
        <v>403.68700000000001</v>
      </c>
      <c r="AY38">
        <v>20.238700000000001</v>
      </c>
      <c r="AZ38">
        <v>600.16600000000005</v>
      </c>
      <c r="BA38">
        <v>99.711699999999993</v>
      </c>
      <c r="BB38">
        <v>4.4856800000000002E-2</v>
      </c>
      <c r="BC38">
        <v>26.0136</v>
      </c>
      <c r="BD38">
        <v>26.2317</v>
      </c>
      <c r="BE38">
        <v>999.9</v>
      </c>
      <c r="BF38">
        <v>0</v>
      </c>
      <c r="BG38">
        <v>0</v>
      </c>
      <c r="BH38">
        <v>9955.6200000000008</v>
      </c>
      <c r="BI38">
        <v>0</v>
      </c>
      <c r="BJ38">
        <v>214.03299999999999</v>
      </c>
      <c r="BK38">
        <v>-6.5443100000000003</v>
      </c>
      <c r="BL38">
        <v>403.62700000000001</v>
      </c>
      <c r="BM38">
        <v>408.99900000000002</v>
      </c>
      <c r="BN38">
        <v>3.1297899999999998</v>
      </c>
      <c r="BO38">
        <v>402.12400000000002</v>
      </c>
      <c r="BP38">
        <v>16.809000000000001</v>
      </c>
      <c r="BQ38">
        <v>1.98813</v>
      </c>
      <c r="BR38">
        <v>1.67605</v>
      </c>
      <c r="BS38">
        <v>17.350100000000001</v>
      </c>
      <c r="BT38">
        <v>14.676399999999999</v>
      </c>
      <c r="BU38">
        <v>1799.63</v>
      </c>
      <c r="BV38">
        <v>0.89999300000000004</v>
      </c>
      <c r="BW38">
        <v>0.100007</v>
      </c>
      <c r="BX38">
        <v>0</v>
      </c>
      <c r="BY38">
        <v>2.4916</v>
      </c>
      <c r="BZ38">
        <v>0</v>
      </c>
      <c r="CA38">
        <v>23405.200000000001</v>
      </c>
      <c r="CB38">
        <v>17196</v>
      </c>
      <c r="CC38">
        <v>34.25</v>
      </c>
      <c r="CD38">
        <v>39.125</v>
      </c>
      <c r="CE38">
        <v>36.811999999999998</v>
      </c>
      <c r="CF38">
        <v>38.25</v>
      </c>
      <c r="CG38">
        <v>35.125</v>
      </c>
      <c r="CH38">
        <v>1619.65</v>
      </c>
      <c r="CI38">
        <v>179.98</v>
      </c>
      <c r="CJ38">
        <v>0</v>
      </c>
      <c r="CK38">
        <v>1690248215.5</v>
      </c>
      <c r="CL38">
        <v>0</v>
      </c>
      <c r="CM38">
        <v>1690246948.0999999</v>
      </c>
      <c r="CN38" t="s">
        <v>354</v>
      </c>
      <c r="CO38">
        <v>1690246948.0999999</v>
      </c>
      <c r="CP38">
        <v>1690246945.0999999</v>
      </c>
      <c r="CQ38">
        <v>65</v>
      </c>
      <c r="CR38">
        <v>-0.01</v>
      </c>
      <c r="CS38">
        <v>2.5000000000000001E-2</v>
      </c>
      <c r="CT38">
        <v>-8.1110000000000007</v>
      </c>
      <c r="CU38">
        <v>-0.3</v>
      </c>
      <c r="CV38">
        <v>425</v>
      </c>
      <c r="CW38">
        <v>18</v>
      </c>
      <c r="CX38">
        <v>0.09</v>
      </c>
      <c r="CY38">
        <v>0.02</v>
      </c>
      <c r="CZ38">
        <v>-1.8715259422057799</v>
      </c>
      <c r="DA38">
        <v>14.4082306735475</v>
      </c>
      <c r="DB38">
        <v>1.82662623648016</v>
      </c>
      <c r="DC38">
        <v>0</v>
      </c>
      <c r="DD38">
        <v>398.71420000000001</v>
      </c>
      <c r="DE38">
        <v>4.9353383458644799</v>
      </c>
      <c r="DF38">
        <v>0.71061076546869695</v>
      </c>
      <c r="DG38">
        <v>-1</v>
      </c>
      <c r="DH38">
        <v>921.80899999999997</v>
      </c>
      <c r="DI38">
        <v>7935.6903251802696</v>
      </c>
      <c r="DJ38">
        <v>845.02673107955604</v>
      </c>
      <c r="DK38">
        <v>0</v>
      </c>
      <c r="DL38">
        <v>0</v>
      </c>
      <c r="DM38">
        <v>2</v>
      </c>
      <c r="DN38" t="s">
        <v>397</v>
      </c>
      <c r="DO38">
        <v>3.1575600000000001</v>
      </c>
      <c r="DP38">
        <v>2.7762899999999999</v>
      </c>
      <c r="DQ38">
        <v>9.4441499999999998E-2</v>
      </c>
      <c r="DR38">
        <v>9.44657E-2</v>
      </c>
      <c r="DS38">
        <v>0.106116</v>
      </c>
      <c r="DT38">
        <v>9.2983899999999994E-2</v>
      </c>
      <c r="DU38">
        <v>28753.200000000001</v>
      </c>
      <c r="DV38">
        <v>29643.8</v>
      </c>
      <c r="DW38">
        <v>29498.400000000001</v>
      </c>
      <c r="DX38">
        <v>30519.8</v>
      </c>
      <c r="DY38">
        <v>34560.9</v>
      </c>
      <c r="DZ38">
        <v>36125.5</v>
      </c>
      <c r="EA38">
        <v>40518.6</v>
      </c>
      <c r="EB38">
        <v>42153.5</v>
      </c>
      <c r="EC38">
        <v>2.2448000000000001</v>
      </c>
      <c r="ED38">
        <v>1.8496699999999999</v>
      </c>
      <c r="EE38">
        <v>9.10498E-2</v>
      </c>
      <c r="EF38">
        <v>0</v>
      </c>
      <c r="EG38">
        <v>24.739000000000001</v>
      </c>
      <c r="EH38">
        <v>999.9</v>
      </c>
      <c r="EI38">
        <v>31.858000000000001</v>
      </c>
      <c r="EJ38">
        <v>34.049999999999997</v>
      </c>
      <c r="EK38">
        <v>17.117999999999999</v>
      </c>
      <c r="EL38">
        <v>61.213799999999999</v>
      </c>
      <c r="EM38">
        <v>26.650600000000001</v>
      </c>
      <c r="EN38">
        <v>1</v>
      </c>
      <c r="EO38">
        <v>-0.22745399999999999</v>
      </c>
      <c r="EP38">
        <v>3.37073</v>
      </c>
      <c r="EQ38">
        <v>20.253299999999999</v>
      </c>
      <c r="ER38">
        <v>5.2406499999999996</v>
      </c>
      <c r="ES38">
        <v>11.8301</v>
      </c>
      <c r="ET38">
        <v>4.9816500000000001</v>
      </c>
      <c r="EU38">
        <v>3.2992499999999998</v>
      </c>
      <c r="EV38">
        <v>235.4</v>
      </c>
      <c r="EW38">
        <v>9999</v>
      </c>
      <c r="EX38">
        <v>7327.4</v>
      </c>
      <c r="EY38">
        <v>105.1</v>
      </c>
      <c r="EZ38">
        <v>1.8735900000000001</v>
      </c>
      <c r="FA38">
        <v>1.87927</v>
      </c>
      <c r="FB38">
        <v>1.87958</v>
      </c>
      <c r="FC38">
        <v>1.88032</v>
      </c>
      <c r="FD38">
        <v>1.8778300000000001</v>
      </c>
      <c r="FE38">
        <v>1.8766799999999999</v>
      </c>
      <c r="FF38">
        <v>1.87731</v>
      </c>
      <c r="FG38">
        <v>1.8751100000000001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-8.1080000000000005</v>
      </c>
      <c r="FV38">
        <v>-0.2999</v>
      </c>
      <c r="FW38">
        <v>-8.1090476475704492</v>
      </c>
      <c r="FX38">
        <v>1.4527828764109799E-4</v>
      </c>
      <c r="FY38">
        <v>-4.3579519040863002E-7</v>
      </c>
      <c r="FZ38">
        <v>2.0799061152897499E-10</v>
      </c>
      <c r="GA38">
        <v>-0.29992999999999997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</v>
      </c>
      <c r="GJ38">
        <v>21</v>
      </c>
      <c r="GK38">
        <v>1.06934</v>
      </c>
      <c r="GL38">
        <v>2.6061999999999999</v>
      </c>
      <c r="GM38">
        <v>1.54541</v>
      </c>
      <c r="GN38">
        <v>2.2766099999999998</v>
      </c>
      <c r="GO38">
        <v>1.5979000000000001</v>
      </c>
      <c r="GP38">
        <v>2.3132299999999999</v>
      </c>
      <c r="GQ38">
        <v>35.731099999999998</v>
      </c>
      <c r="GR38">
        <v>15.3491</v>
      </c>
      <c r="GS38">
        <v>18</v>
      </c>
      <c r="GT38">
        <v>629.98199999999997</v>
      </c>
      <c r="GU38">
        <v>354.892</v>
      </c>
      <c r="GV38">
        <v>23.819299999999998</v>
      </c>
      <c r="GW38">
        <v>23.901199999999999</v>
      </c>
      <c r="GX38">
        <v>30.005800000000001</v>
      </c>
      <c r="GY38">
        <v>23.7437</v>
      </c>
      <c r="GZ38">
        <v>23.726400000000002</v>
      </c>
      <c r="HA38">
        <v>21.462599999999998</v>
      </c>
      <c r="HB38">
        <v>-30</v>
      </c>
      <c r="HC38">
        <v>-30</v>
      </c>
      <c r="HD38">
        <v>22.449400000000001</v>
      </c>
      <c r="HE38">
        <v>405.86500000000001</v>
      </c>
      <c r="HF38">
        <v>0</v>
      </c>
      <c r="HG38">
        <v>100.477</v>
      </c>
      <c r="HH38">
        <v>97.875200000000007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2023-07-24T17:23:56Z</dcterms:created>
  <dcterms:modified xsi:type="dcterms:W3CDTF">2023-07-25T05:42:48Z</dcterms:modified>
</cp:coreProperties>
</file>