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20" yWindow="1060" windowWidth="25360" windowHeight="15840" tabRatio="500"/>
  </bookViews>
  <sheets>
    <sheet name="MOST DEVELOPED" sheetId="1" r:id="rId1"/>
    <sheet name="RAW DATA" sheetId="3" r:id="rId2"/>
    <sheet name="Sheet2" sheetId="2" r:id="rId3"/>
  </sheets>
  <externalReferences>
    <externalReference r:id="rId4"/>
    <externalReference r:id="rId5"/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0" i="1" l="1"/>
  <c r="G214" i="1"/>
  <c r="G213" i="1"/>
  <c r="G211" i="1"/>
  <c r="F210" i="1"/>
  <c r="F213" i="1"/>
  <c r="G198" i="1"/>
  <c r="G199" i="1"/>
  <c r="G200" i="1"/>
  <c r="G201" i="1"/>
  <c r="G202" i="1"/>
  <c r="G203" i="1"/>
  <c r="G204" i="1"/>
  <c r="G205" i="1"/>
  <c r="G208" i="1"/>
  <c r="F199" i="1"/>
  <c r="F200" i="1"/>
  <c r="F201" i="1"/>
  <c r="F202" i="1"/>
  <c r="F208" i="1"/>
  <c r="H199" i="1"/>
  <c r="H203" i="1"/>
  <c r="H204" i="1"/>
  <c r="H205" i="1"/>
  <c r="H208" i="1"/>
  <c r="I204" i="1"/>
  <c r="I205" i="1"/>
  <c r="I208" i="1"/>
  <c r="H5" i="1"/>
  <c r="H6" i="1"/>
  <c r="H79" i="1"/>
  <c r="H196" i="1"/>
  <c r="I163" i="1"/>
  <c r="I196" i="1"/>
  <c r="D30" i="1"/>
  <c r="G30" i="1"/>
  <c r="D59" i="1"/>
  <c r="G59" i="1"/>
  <c r="D64" i="1"/>
  <c r="G64" i="1"/>
  <c r="G141" i="1"/>
  <c r="G155" i="1"/>
  <c r="G156" i="1"/>
  <c r="G159" i="1"/>
  <c r="G160" i="1"/>
  <c r="G161" i="1"/>
  <c r="G169" i="1"/>
  <c r="G196" i="1"/>
  <c r="D42" i="1"/>
  <c r="F42" i="1"/>
  <c r="F65" i="1"/>
  <c r="D66" i="1"/>
  <c r="F66" i="1"/>
  <c r="F157" i="1"/>
  <c r="F158" i="1"/>
  <c r="F195" i="1"/>
  <c r="F196" i="1"/>
  <c r="H215" i="1"/>
  <c r="I216" i="1"/>
  <c r="I149" i="3"/>
  <c r="I181" i="3"/>
  <c r="H4" i="3"/>
  <c r="H5" i="3"/>
  <c r="H72" i="3"/>
  <c r="H181" i="3"/>
  <c r="G134" i="3"/>
  <c r="G181" i="3"/>
  <c r="F180" i="3"/>
  <c r="F181" i="3"/>
  <c r="D72" i="3"/>
  <c r="D134" i="3"/>
  <c r="D149" i="3"/>
  <c r="D181" i="3"/>
  <c r="D163" i="1"/>
  <c r="D141" i="1"/>
  <c r="D79" i="1"/>
  <c r="D196" i="1"/>
</calcChain>
</file>

<file path=xl/sharedStrings.xml><?xml version="1.0" encoding="utf-8"?>
<sst xmlns="http://schemas.openxmlformats.org/spreadsheetml/2006/main" count="717" uniqueCount="228">
  <si>
    <t>WACHTBERG</t>
  </si>
  <si>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</si>
  <si>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</si>
  <si>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</si>
  <si>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</si>
  <si>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</si>
  <si>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</si>
  <si>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</si>
  <si>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</si>
  <si>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68743 - 68753</t>
  </si>
  <si>
    <t>Germersheim</t>
  </si>
  <si>
    <t>Dillingen/Saar</t>
  </si>
  <si>
    <t>Hockenheim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</si>
  <si>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</si>
  <si>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</si>
  <si>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</si>
  <si>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</si>
  <si>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</si>
  <si>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</si>
  <si>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</si>
  <si>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</si>
  <si>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</si>
  <si>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</si>
  <si>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</si>
  <si>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</si>
  <si>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</si>
  <si>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</si>
  <si>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55258 - 55262</t>
  </si>
  <si>
    <t>Wackernheim</t>
  </si>
  <si>
    <t>Bingen am Rhein</t>
  </si>
  <si>
    <t>Bedburg</t>
  </si>
  <si>
    <t>Übach-Palenberg</t>
  </si>
  <si>
    <t>Achern</t>
  </si>
  <si>
    <t>Bad Honnef</t>
  </si>
  <si>
    <t>St. Wendel</t>
  </si>
  <si>
    <t>Wiesloch</t>
  </si>
  <si>
    <t>Mechernich</t>
  </si>
  <si>
    <t>Bad Neuenahr-Ahrweiler</t>
  </si>
  <si>
    <t>Leimen (Baden)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</si>
  <si>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</si>
  <si>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</si>
  <si>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</si>
  <si>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</si>
  <si>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</si>
  <si>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</si>
  <si>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</si>
  <si>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</si>
  <si>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</si>
  <si>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</si>
  <si>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</si>
  <si>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</si>
  <si>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</si>
  <si>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</si>
  <si>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</si>
  <si>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</si>
  <si>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</si>
  <si>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SCHWALBACH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</si>
  <si>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</si>
  <si>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</si>
  <si>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</si>
  <si>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</si>
  <si>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</si>
  <si>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</si>
  <si>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</si>
  <si>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</si>
  <si>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Neunkirchen (Saar)</t>
  </si>
  <si>
    <t>66538 - 66540</t>
  </si>
  <si>
    <t>Kirkel</t>
  </si>
  <si>
    <t>BLIESKASTEL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</si>
  <si>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</si>
  <si>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</si>
  <si>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</si>
  <si>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</si>
  <si>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</si>
  <si>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</si>
  <si>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</si>
  <si>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</si>
  <si>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</si>
  <si>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</si>
  <si>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</si>
  <si>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</si>
  <si>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</si>
  <si>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</si>
  <si>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Siegburg</t>
  </si>
  <si>
    <t>Pirmasens</t>
  </si>
  <si>
    <t>66953 - 66955</t>
  </si>
  <si>
    <t>Königswinter</t>
  </si>
  <si>
    <t>HOMBURG</t>
  </si>
  <si>
    <t>Bad Kreuznach</t>
  </si>
  <si>
    <t>ALSDORF</t>
  </si>
  <si>
    <t>ALDENHOFEN</t>
  </si>
  <si>
    <t>ESCHWEILER</t>
  </si>
  <si>
    <t>AACHEN</t>
  </si>
  <si>
    <t>52056 - 52080</t>
  </si>
  <si>
    <t>Herzogenrath</t>
  </si>
  <si>
    <t>Hennef (Sieg)</t>
  </si>
  <si>
    <t>Bornheim (Rheinland)</t>
  </si>
  <si>
    <t>SPEYER</t>
  </si>
  <si>
    <t>Erftstadt</t>
  </si>
  <si>
    <t>KERPEN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</si>
  <si>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</si>
  <si>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</si>
  <si>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</si>
  <si>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</si>
  <si>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</si>
  <si>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</si>
  <si>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</si>
  <si>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</si>
  <si>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</si>
  <si>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BERGHEIM</t>
  </si>
  <si>
    <t>Dormagen</t>
  </si>
  <si>
    <t>41-539 - 41542</t>
  </si>
  <si>
    <t>Baden-Baden</t>
  </si>
  <si>
    <t>76530 - 76534</t>
  </si>
  <si>
    <t>Meerbusch</t>
  </si>
  <si>
    <t>WILLICH</t>
  </si>
  <si>
    <t>Krefeld</t>
  </si>
  <si>
    <t>47798 - 47839</t>
  </si>
  <si>
    <t>Düsseldorf</t>
  </si>
  <si>
    <t>40210 - 40721</t>
  </si>
  <si>
    <t>Langenfeld (Rheinland)</t>
  </si>
  <si>
    <t>Monheim am Rhein</t>
  </si>
  <si>
    <t>Duisburg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</si>
  <si>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</si>
  <si>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</si>
  <si>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</si>
  <si>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</si>
  <si>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</si>
  <si>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</si>
  <si>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</si>
  <si>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</si>
  <si>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</si>
  <si>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56564 - 56567</t>
  </si>
  <si>
    <t>Viersen</t>
  </si>
  <si>
    <t>41747 - 41751</t>
  </si>
  <si>
    <t>Troisdorf</t>
  </si>
  <si>
    <t>Worms</t>
  </si>
  <si>
    <t>67547 - 67551</t>
  </si>
  <si>
    <t>Ratngen</t>
  </si>
  <si>
    <t>40878 - 40885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</si>
  <si>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</si>
  <si>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</si>
  <si>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</si>
  <si>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</si>
  <si>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</si>
  <si>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</si>
  <si>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</si>
  <si>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</si>
  <si>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</si>
  <si>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</si>
  <si>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Koblenz Landkreis Mayen Koblenz</t>
  </si>
  <si>
    <t>Koblenz Landkreis Rhein Lahn</t>
  </si>
  <si>
    <t>Koblenz Westerwaldkreis</t>
  </si>
  <si>
    <t>Neuwied  Landkreis Neuwied</t>
  </si>
  <si>
    <t>Koblenz Landkreis Altenkirchen</t>
  </si>
  <si>
    <t>Siegburg Landkreis Rhein Sieg</t>
  </si>
  <si>
    <t>Bonn</t>
  </si>
  <si>
    <t>53111 - 53227</t>
  </si>
  <si>
    <t>Remscheid</t>
  </si>
  <si>
    <t>42853 - 42899</t>
  </si>
  <si>
    <t>Pforzheim</t>
  </si>
  <si>
    <t>75172 - 75181</t>
  </si>
  <si>
    <t>Heilbronn</t>
  </si>
  <si>
    <t>74072 - 74081</t>
  </si>
  <si>
    <t>Heidelberg</t>
  </si>
  <si>
    <t>69115 - 69126</t>
  </si>
  <si>
    <t>Neuss</t>
  </si>
  <si>
    <t>41460 - 41472</t>
  </si>
  <si>
    <t>Solingen</t>
  </si>
  <si>
    <t>42651 - 42719</t>
  </si>
  <si>
    <t>Leverkusen</t>
  </si>
  <si>
    <t>51368 - 51381</t>
  </si>
  <si>
    <t>Bergisch Gladbach Rheinisch Bergischer Kreis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</si>
  <si>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</si>
  <si>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</si>
  <si>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</si>
  <si>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</si>
  <si>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</si>
  <si>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</si>
  <si>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Mönchengladbach</t>
  </si>
  <si>
    <t>41061 - 41239</t>
  </si>
  <si>
    <t>Mannheim</t>
  </si>
  <si>
    <t>68159 - 68309</t>
  </si>
  <si>
    <t>Karlsruhe</t>
  </si>
  <si>
    <t>76131 - 76229</t>
  </si>
  <si>
    <t>Wuppertal</t>
  </si>
  <si>
    <t>42103 - 42399</t>
  </si>
  <si>
    <t>Frankfurt</t>
  </si>
  <si>
    <t>HE</t>
  </si>
  <si>
    <t>60308 - 60599</t>
  </si>
  <si>
    <t>65929 - 65936</t>
  </si>
  <si>
    <t>Rüsselsheim</t>
  </si>
  <si>
    <t>Darmstadt</t>
  </si>
  <si>
    <t>64283 - 64297</t>
  </si>
  <si>
    <t>Köln</t>
  </si>
  <si>
    <t>50667 - 51149</t>
  </si>
  <si>
    <t>0 - 1</t>
  </si>
  <si>
    <t>1 - 2</t>
  </si>
  <si>
    <t>2.01 - 2.30</t>
  </si>
  <si>
    <t>2.31 - 3.00</t>
  </si>
  <si>
    <t>POPULATION DISTRIBUÉE PAR TEMPS DE PARCOURS</t>
  </si>
  <si>
    <t>STADT ODER LANDKREIS</t>
  </si>
  <si>
    <t>Luxembourg</t>
  </si>
  <si>
    <t>Allemagne &amp; Luxembourg</t>
  </si>
  <si>
    <t>LANDKREIS MERZIG WADERN</t>
  </si>
  <si>
    <t>Neunkirchen (Saar) LANDESKREIS NEUNKIRCHEN</t>
  </si>
  <si>
    <t>Saarbrücken  REGIONALVERBAND SAARBRUCKEN</t>
  </si>
  <si>
    <t>SAARLOUIS</t>
  </si>
  <si>
    <t>SAARLOUIS - Landkreis Saarlouis</t>
  </si>
  <si>
    <t>St. Wendel LANDKREIS ST. WENDEL</t>
  </si>
  <si>
    <t>Belgique</t>
  </si>
  <si>
    <t>Birkenfeld (Verbandsgemeinde)</t>
  </si>
  <si>
    <t>Bitburg-Prüm  (Verbandsgemeinde)</t>
  </si>
  <si>
    <t>Vulkaneifel (Landeskreis)</t>
  </si>
  <si>
    <t>Bernkastel-Wittlich (Landkreis)</t>
  </si>
  <si>
    <t>Trier-Saarburg (landkreis)</t>
  </si>
  <si>
    <t>Cochem - Zell (Landkreis)</t>
  </si>
  <si>
    <t>Ahrweiler (Landkreis)</t>
  </si>
  <si>
    <t>Rhein- Hunsbrück</t>
  </si>
  <si>
    <t>Moselle</t>
  </si>
  <si>
    <t>M &amp; M</t>
  </si>
  <si>
    <t>Meuse</t>
  </si>
  <si>
    <t>Winterthur</t>
  </si>
  <si>
    <t>Ardennes</t>
  </si>
  <si>
    <t>PAYS-BAS</t>
  </si>
  <si>
    <t>Marne</t>
  </si>
  <si>
    <t>Vosges</t>
  </si>
  <si>
    <t>Differdingen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</si>
</sst>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0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E%20HABITANTS%20ZONE%20DE%20CHALAND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548">
          <cell r="G548">
            <v>197197</v>
          </cell>
          <cell r="H548">
            <v>2280764</v>
          </cell>
          <cell r="I548">
            <v>4273483</v>
          </cell>
        </row>
        <row r="551">
          <cell r="H551">
            <v>160963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BAS-RHIN"/>
      <sheetName val="MOSELLE FINAL"/>
      <sheetName val="MEUSE FINAL"/>
      <sheetName val="MEURTHE ET MOSELLE FINAL"/>
      <sheetName val="MARNE FINAL"/>
      <sheetName val="ARDENNES FINAL"/>
      <sheetName val="VOSGES FINAL"/>
    </sheetNames>
    <sheetDataSet>
      <sheetData sheetId="0" refreshError="1"/>
      <sheetData sheetId="1" refreshError="1"/>
      <sheetData sheetId="2">
        <row r="209">
          <cell r="G209">
            <v>645777.29224266519</v>
          </cell>
          <cell r="H209">
            <v>317042.24967294297</v>
          </cell>
          <cell r="I209">
            <v>72895.027900640474</v>
          </cell>
        </row>
      </sheetData>
      <sheetData sheetId="3">
        <row r="69">
          <cell r="H69">
            <v>18677.290340352098</v>
          </cell>
          <cell r="I69">
            <v>62272.298109875155</v>
          </cell>
          <cell r="J69">
            <v>92027.446306033322</v>
          </cell>
        </row>
      </sheetData>
      <sheetData sheetId="4">
        <row r="131">
          <cell r="G131">
            <v>146212.63064632102</v>
          </cell>
          <cell r="H131">
            <v>467837.80988882028</v>
          </cell>
          <cell r="I131">
            <v>97564.257624526013</v>
          </cell>
        </row>
      </sheetData>
      <sheetData sheetId="5">
        <row r="89">
          <cell r="I89">
            <v>104567.62653245758</v>
          </cell>
          <cell r="J89">
            <v>421713.40525269764</v>
          </cell>
          <cell r="K89">
            <v>20094.343275087325</v>
          </cell>
        </row>
      </sheetData>
      <sheetData sheetId="6">
        <row r="69">
          <cell r="G69">
            <v>75973.937656481066</v>
          </cell>
          <cell r="H69">
            <v>201209.47106106972</v>
          </cell>
          <cell r="I69">
            <v>6112.5912824492307</v>
          </cell>
        </row>
      </sheetData>
      <sheetData sheetId="7">
        <row r="99">
          <cell r="I99">
            <v>150519.89395182973</v>
          </cell>
          <cell r="J99">
            <v>207374.24798347155</v>
          </cell>
          <cell r="K99">
            <v>21829.858064698725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/>
      <sheetData sheetId="1"/>
      <sheetData sheetId="2"/>
      <sheetData sheetId="3">
        <row r="55">
          <cell r="L55">
            <v>6032809</v>
          </cell>
        </row>
        <row r="56">
          <cell r="J56">
            <v>2980189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0"/>
  <sheetViews>
    <sheetView tabSelected="1" topLeftCell="A3"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40.5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8" customWidth="1"/>
  </cols>
  <sheetData>
    <row r="2" spans="1:10">
      <c r="A2" s="16" t="s">
        <v>201</v>
      </c>
      <c r="B2" s="17" t="s">
        <v>13</v>
      </c>
      <c r="C2" s="17" t="s">
        <v>1</v>
      </c>
      <c r="D2" s="18" t="s">
        <v>2</v>
      </c>
      <c r="E2" s="19" t="s">
        <v>3</v>
      </c>
      <c r="F2" s="33" t="s">
        <v>200</v>
      </c>
      <c r="G2" s="33"/>
      <c r="H2" s="33"/>
      <c r="I2" s="33"/>
      <c r="J2" s="19" t="s">
        <v>4</v>
      </c>
    </row>
    <row r="3" spans="1:10" ht="28" customHeight="1">
      <c r="F3" s="20" t="s">
        <v>196</v>
      </c>
      <c r="G3" s="21" t="s">
        <v>197</v>
      </c>
      <c r="H3" s="22" t="s">
        <v>198</v>
      </c>
      <c r="I3" s="22" t="s">
        <v>199</v>
      </c>
    </row>
    <row r="4" spans="1:10" ht="28" customHeight="1">
      <c r="E4" s="28"/>
      <c r="F4" s="30"/>
      <c r="G4" s="31"/>
      <c r="H4" s="32"/>
      <c r="I4" s="32"/>
    </row>
    <row r="5" spans="1:10" ht="34" customHeight="1">
      <c r="A5" t="s">
        <v>0</v>
      </c>
      <c r="C5">
        <v>53343</v>
      </c>
      <c r="D5" s="2">
        <v>19614</v>
      </c>
      <c r="E5" s="4">
        <v>2.14</v>
      </c>
      <c r="H5" s="2">
        <f>D5</f>
        <v>19614</v>
      </c>
      <c r="J5" s="8">
        <v>214</v>
      </c>
    </row>
    <row r="6" spans="1:10">
      <c r="A6" t="s">
        <v>5</v>
      </c>
      <c r="C6">
        <v>67454</v>
      </c>
      <c r="D6" s="2">
        <v>19847</v>
      </c>
      <c r="E6" s="4">
        <v>2.21</v>
      </c>
      <c r="H6" s="2">
        <f>D6</f>
        <v>19847</v>
      </c>
      <c r="J6" s="8">
        <v>236</v>
      </c>
    </row>
    <row r="7" spans="1:10">
      <c r="A7" t="s">
        <v>6</v>
      </c>
      <c r="C7">
        <v>76276</v>
      </c>
      <c r="D7" s="2">
        <v>19837</v>
      </c>
      <c r="E7" s="4">
        <v>2.39</v>
      </c>
      <c r="I7" s="2">
        <v>19837</v>
      </c>
      <c r="J7" s="8">
        <v>244</v>
      </c>
    </row>
    <row r="8" spans="1:10">
      <c r="C8">
        <v>76277</v>
      </c>
    </row>
    <row r="9" spans="1:10">
      <c r="A9" t="s">
        <v>7</v>
      </c>
      <c r="C9">
        <v>53819</v>
      </c>
      <c r="D9" s="2">
        <v>19744</v>
      </c>
      <c r="E9" s="9">
        <v>2.4</v>
      </c>
      <c r="F9" s="9"/>
      <c r="G9" s="9"/>
      <c r="H9" s="9"/>
      <c r="I9" s="2">
        <v>19744</v>
      </c>
      <c r="J9" s="8">
        <v>257</v>
      </c>
    </row>
    <row r="10" spans="1:10">
      <c r="A10" t="s">
        <v>8</v>
      </c>
      <c r="C10" t="s">
        <v>9</v>
      </c>
      <c r="D10" s="2">
        <v>19945</v>
      </c>
      <c r="E10" s="4">
        <v>2.35</v>
      </c>
      <c r="I10" s="2">
        <v>19945</v>
      </c>
      <c r="J10" s="8">
        <v>263</v>
      </c>
    </row>
    <row r="11" spans="1:10">
      <c r="A11" t="s">
        <v>10</v>
      </c>
      <c r="C11">
        <v>76726</v>
      </c>
      <c r="D11" s="2">
        <v>19997</v>
      </c>
      <c r="E11" s="4">
        <v>2.29</v>
      </c>
      <c r="H11" s="2">
        <v>19997</v>
      </c>
      <c r="J11" s="8">
        <v>256</v>
      </c>
    </row>
    <row r="12" spans="1:10">
      <c r="A12" t="s">
        <v>11</v>
      </c>
      <c r="B12" t="s">
        <v>15</v>
      </c>
      <c r="C12">
        <v>66763</v>
      </c>
      <c r="D12" s="2">
        <v>20199</v>
      </c>
      <c r="E12" s="4">
        <v>0.52</v>
      </c>
      <c r="F12" s="2">
        <v>20199</v>
      </c>
      <c r="J12" s="8">
        <v>77</v>
      </c>
    </row>
    <row r="13" spans="1:10">
      <c r="A13" t="s">
        <v>12</v>
      </c>
      <c r="B13" t="s">
        <v>14</v>
      </c>
      <c r="C13">
        <v>68766</v>
      </c>
      <c r="D13" s="2">
        <v>20770</v>
      </c>
      <c r="E13" s="4">
        <v>2.27</v>
      </c>
      <c r="H13" s="2">
        <v>20770</v>
      </c>
      <c r="J13" s="8">
        <v>249</v>
      </c>
    </row>
    <row r="14" spans="1:10">
      <c r="A14" t="s">
        <v>16</v>
      </c>
      <c r="B14" t="s">
        <v>17</v>
      </c>
      <c r="C14">
        <v>50189</v>
      </c>
      <c r="D14" s="2">
        <v>20820</v>
      </c>
      <c r="E14" s="4">
        <v>2.06</v>
      </c>
      <c r="H14" s="2">
        <v>20820</v>
      </c>
      <c r="J14" s="8">
        <v>205</v>
      </c>
    </row>
    <row r="15" spans="1:10">
      <c r="A15" t="s">
        <v>18</v>
      </c>
      <c r="B15" t="s">
        <v>14</v>
      </c>
      <c r="C15">
        <v>75031</v>
      </c>
      <c r="D15" s="2">
        <v>20795</v>
      </c>
      <c r="E15" s="4">
        <v>2.5099999999999998</v>
      </c>
      <c r="I15" s="2">
        <v>20795</v>
      </c>
      <c r="J15" s="8">
        <v>290</v>
      </c>
    </row>
    <row r="16" spans="1:10">
      <c r="A16" t="s">
        <v>19</v>
      </c>
      <c r="B16" t="s">
        <v>14</v>
      </c>
      <c r="C16">
        <v>68723</v>
      </c>
      <c r="D16" s="2">
        <v>21115</v>
      </c>
      <c r="E16" s="4">
        <v>2.2400000000000002</v>
      </c>
      <c r="H16" s="2">
        <v>21115</v>
      </c>
      <c r="J16" s="8">
        <v>248</v>
      </c>
    </row>
    <row r="17" spans="1:10">
      <c r="A17" t="s">
        <v>20</v>
      </c>
      <c r="B17" t="s">
        <v>17</v>
      </c>
      <c r="C17">
        <v>41363</v>
      </c>
      <c r="D17" s="2">
        <v>22177</v>
      </c>
      <c r="E17" s="4">
        <v>2.37</v>
      </c>
      <c r="I17" s="2">
        <v>22177</v>
      </c>
      <c r="J17" s="8">
        <v>252</v>
      </c>
    </row>
    <row r="18" spans="1:10">
      <c r="A18" t="s">
        <v>21</v>
      </c>
      <c r="B18" t="s">
        <v>17</v>
      </c>
      <c r="C18">
        <v>53347</v>
      </c>
      <c r="D18" s="2">
        <v>22992</v>
      </c>
      <c r="E18" s="4">
        <v>2.2599999999999998</v>
      </c>
      <c r="H18" s="2">
        <v>22992</v>
      </c>
      <c r="J18" s="8">
        <v>233</v>
      </c>
    </row>
    <row r="19" spans="1:10">
      <c r="A19" t="s">
        <v>22</v>
      </c>
      <c r="B19" t="s">
        <v>14</v>
      </c>
      <c r="C19">
        <v>76297</v>
      </c>
      <c r="D19" s="2">
        <v>23061</v>
      </c>
      <c r="E19" s="4">
        <v>2.4500000000000002</v>
      </c>
      <c r="I19" s="2">
        <v>23061</v>
      </c>
      <c r="J19" s="8">
        <v>250</v>
      </c>
    </row>
    <row r="20" spans="1:10">
      <c r="A20" t="s">
        <v>23</v>
      </c>
      <c r="B20" t="s">
        <v>24</v>
      </c>
      <c r="C20">
        <v>53340</v>
      </c>
      <c r="D20" s="2">
        <v>23555</v>
      </c>
      <c r="E20" s="4">
        <v>2.15</v>
      </c>
      <c r="H20" s="2">
        <v>23555</v>
      </c>
      <c r="J20" s="8">
        <v>233</v>
      </c>
    </row>
    <row r="21" spans="1:10">
      <c r="A21" t="s">
        <v>25</v>
      </c>
      <c r="B21" t="s">
        <v>24</v>
      </c>
      <c r="C21">
        <v>55218</v>
      </c>
      <c r="D21" s="2">
        <v>24025</v>
      </c>
      <c r="E21" s="4">
        <v>2.17</v>
      </c>
      <c r="H21" s="2">
        <v>24025</v>
      </c>
      <c r="J21" s="8">
        <v>202</v>
      </c>
    </row>
    <row r="22" spans="1:10">
      <c r="A22" t="s">
        <v>26</v>
      </c>
      <c r="B22" t="s">
        <v>24</v>
      </c>
      <c r="C22" t="s">
        <v>27</v>
      </c>
      <c r="D22" s="2">
        <v>7215</v>
      </c>
      <c r="E22" s="4">
        <v>2.15</v>
      </c>
      <c r="H22" s="2">
        <v>7215</v>
      </c>
      <c r="J22" s="8">
        <v>206</v>
      </c>
    </row>
    <row r="23" spans="1:10">
      <c r="A23" t="s">
        <v>28</v>
      </c>
      <c r="B23" t="s">
        <v>24</v>
      </c>
      <c r="C23">
        <v>55263</v>
      </c>
      <c r="D23" s="2">
        <v>2539</v>
      </c>
      <c r="E23" s="4">
        <v>2.2400000000000002</v>
      </c>
      <c r="H23" s="2">
        <v>2539</v>
      </c>
      <c r="J23" s="8">
        <v>207</v>
      </c>
    </row>
    <row r="24" spans="1:10">
      <c r="A24" t="s">
        <v>29</v>
      </c>
      <c r="B24" t="s">
        <v>24</v>
      </c>
      <c r="C24">
        <v>55411</v>
      </c>
      <c r="D24" s="2">
        <v>23886</v>
      </c>
      <c r="E24" s="4">
        <v>2.15</v>
      </c>
      <c r="H24" s="2">
        <v>23886</v>
      </c>
      <c r="J24" s="8">
        <v>209</v>
      </c>
    </row>
    <row r="25" spans="1:10">
      <c r="A25" t="s">
        <v>30</v>
      </c>
      <c r="B25" t="s">
        <v>17</v>
      </c>
      <c r="C25">
        <v>50181</v>
      </c>
      <c r="D25" s="2">
        <v>22988</v>
      </c>
      <c r="E25" s="9">
        <v>2.2999999999999998</v>
      </c>
      <c r="F25" s="9"/>
      <c r="G25" s="9"/>
      <c r="H25" s="2">
        <v>22988</v>
      </c>
      <c r="I25" s="9"/>
      <c r="J25" s="8">
        <v>240</v>
      </c>
    </row>
    <row r="26" spans="1:10">
      <c r="A26" t="s">
        <v>31</v>
      </c>
      <c r="B26" t="s">
        <v>17</v>
      </c>
      <c r="C26">
        <v>52531</v>
      </c>
      <c r="D26" s="2">
        <v>24706</v>
      </c>
      <c r="E26" s="4">
        <v>2.2599999999999998</v>
      </c>
      <c r="H26" s="2">
        <v>24706</v>
      </c>
      <c r="J26" s="8">
        <v>219</v>
      </c>
    </row>
    <row r="27" spans="1:10">
      <c r="A27" t="s">
        <v>32</v>
      </c>
      <c r="B27" t="s">
        <v>14</v>
      </c>
      <c r="C27">
        <v>77855</v>
      </c>
      <c r="D27" s="2">
        <v>24435</v>
      </c>
      <c r="E27" s="9">
        <v>2.2999999999999998</v>
      </c>
      <c r="F27" s="9"/>
      <c r="G27" s="9"/>
      <c r="H27" s="2">
        <v>24435</v>
      </c>
      <c r="I27" s="9"/>
      <c r="J27" s="8">
        <v>242</v>
      </c>
    </row>
    <row r="28" spans="1:10">
      <c r="A28" t="s">
        <v>33</v>
      </c>
      <c r="B28" t="s">
        <v>17</v>
      </c>
      <c r="C28">
        <v>53604</v>
      </c>
      <c r="D28" s="2">
        <v>24653</v>
      </c>
      <c r="E28" s="9">
        <v>2.2999999999999998</v>
      </c>
      <c r="F28" s="9"/>
      <c r="G28" s="9"/>
      <c r="H28" s="2">
        <v>24653</v>
      </c>
      <c r="I28" s="9"/>
      <c r="J28" s="8">
        <v>252</v>
      </c>
    </row>
    <row r="29" spans="1:10">
      <c r="A29" t="s">
        <v>34</v>
      </c>
      <c r="B29" t="s">
        <v>15</v>
      </c>
      <c r="C29">
        <v>66606</v>
      </c>
      <c r="D29" s="2">
        <v>25977</v>
      </c>
      <c r="E29" s="4">
        <v>1.1299999999999999</v>
      </c>
      <c r="G29" s="2">
        <v>25977</v>
      </c>
      <c r="J29" s="8">
        <v>136</v>
      </c>
    </row>
    <row r="30" spans="1:10">
      <c r="A30" t="s">
        <v>209</v>
      </c>
      <c r="B30" t="s">
        <v>15</v>
      </c>
      <c r="D30" s="2">
        <f>89128-D29</f>
        <v>63151</v>
      </c>
      <c r="E30" s="4">
        <v>1.1299999999999999</v>
      </c>
      <c r="G30" s="2">
        <f>D30</f>
        <v>63151</v>
      </c>
    </row>
    <row r="31" spans="1:10">
      <c r="A31" t="s">
        <v>35</v>
      </c>
      <c r="B31" t="s">
        <v>14</v>
      </c>
      <c r="C31">
        <v>69168</v>
      </c>
      <c r="D31" s="2">
        <v>24828</v>
      </c>
      <c r="E31" s="4">
        <v>2.33</v>
      </c>
      <c r="I31" s="2">
        <v>24828</v>
      </c>
      <c r="J31" s="8">
        <v>263</v>
      </c>
    </row>
    <row r="32" spans="1:10">
      <c r="A32" t="s">
        <v>36</v>
      </c>
      <c r="B32" t="s">
        <v>17</v>
      </c>
      <c r="C32">
        <v>53894</v>
      </c>
      <c r="D32" s="2">
        <v>26736</v>
      </c>
      <c r="E32" s="4">
        <v>2.0499999999999998</v>
      </c>
      <c r="H32" s="2">
        <v>26736</v>
      </c>
      <c r="J32" s="8">
        <v>184</v>
      </c>
    </row>
    <row r="33" spans="1:10">
      <c r="A33" t="s">
        <v>37</v>
      </c>
      <c r="B33" t="s">
        <v>24</v>
      </c>
      <c r="C33">
        <v>53474</v>
      </c>
      <c r="D33" s="2">
        <v>26946</v>
      </c>
      <c r="E33" s="4">
        <v>2.09</v>
      </c>
      <c r="H33" s="2">
        <v>26946</v>
      </c>
      <c r="J33" s="8">
        <v>216</v>
      </c>
    </row>
    <row r="34" spans="1:10">
      <c r="A34" t="s">
        <v>38</v>
      </c>
      <c r="B34" t="s">
        <v>14</v>
      </c>
      <c r="C34">
        <v>69181</v>
      </c>
      <c r="D34" s="2">
        <v>25475</v>
      </c>
      <c r="E34" s="4">
        <v>2.3199999999999998</v>
      </c>
      <c r="I34" s="2">
        <v>25475</v>
      </c>
      <c r="J34" s="8">
        <v>260</v>
      </c>
    </row>
    <row r="35" spans="1:10">
      <c r="A35" t="s">
        <v>39</v>
      </c>
      <c r="B35" t="s">
        <v>17</v>
      </c>
      <c r="C35">
        <v>53359</v>
      </c>
      <c r="D35" s="2">
        <v>26534</v>
      </c>
      <c r="E35" s="4">
        <v>2.15</v>
      </c>
      <c r="H35" s="2">
        <v>26534</v>
      </c>
      <c r="J35" s="8">
        <v>220</v>
      </c>
    </row>
    <row r="36" spans="1:10">
      <c r="A36" t="s">
        <v>40</v>
      </c>
      <c r="B36" t="s">
        <v>17</v>
      </c>
      <c r="C36">
        <v>52499</v>
      </c>
      <c r="D36" s="2">
        <v>26405</v>
      </c>
      <c r="E36" s="4">
        <v>2.21</v>
      </c>
      <c r="H36" s="2">
        <v>26405</v>
      </c>
      <c r="J36" s="8">
        <v>215</v>
      </c>
    </row>
    <row r="37" spans="1:10">
      <c r="A37" t="s">
        <v>41</v>
      </c>
      <c r="B37" t="s">
        <v>17</v>
      </c>
      <c r="C37">
        <v>52511</v>
      </c>
      <c r="D37" s="2">
        <v>26351</v>
      </c>
      <c r="E37" s="9">
        <v>2.2999999999999998</v>
      </c>
      <c r="F37" s="9"/>
      <c r="G37" s="9"/>
      <c r="H37" s="2">
        <v>26351</v>
      </c>
      <c r="I37" s="9"/>
      <c r="J37" s="8">
        <v>231</v>
      </c>
    </row>
    <row r="38" spans="1:10">
      <c r="A38" t="s">
        <v>42</v>
      </c>
      <c r="B38" t="s">
        <v>17</v>
      </c>
      <c r="C38">
        <v>42781</v>
      </c>
      <c r="D38" s="2">
        <v>29794</v>
      </c>
      <c r="E38" s="9">
        <v>2.5</v>
      </c>
      <c r="F38" s="9"/>
      <c r="G38" s="9"/>
      <c r="H38" s="9"/>
      <c r="I38" s="2">
        <v>29794</v>
      </c>
      <c r="J38" s="8">
        <v>267</v>
      </c>
    </row>
    <row r="39" spans="1:10">
      <c r="A39" t="s">
        <v>43</v>
      </c>
      <c r="B39" t="s">
        <v>24</v>
      </c>
      <c r="C39">
        <v>56626</v>
      </c>
      <c r="D39" s="2">
        <v>29051</v>
      </c>
      <c r="E39" s="4">
        <v>1.58</v>
      </c>
      <c r="G39" s="2">
        <v>29051</v>
      </c>
      <c r="J39" s="8">
        <v>203</v>
      </c>
    </row>
    <row r="40" spans="1:10">
      <c r="A40" t="s">
        <v>44</v>
      </c>
      <c r="B40" t="s">
        <v>24</v>
      </c>
      <c r="C40">
        <v>55743</v>
      </c>
      <c r="D40" s="2">
        <v>28878</v>
      </c>
      <c r="E40" s="4">
        <v>1.41</v>
      </c>
      <c r="G40" s="2">
        <v>28878</v>
      </c>
      <c r="J40" s="8">
        <v>133</v>
      </c>
    </row>
    <row r="41" spans="1:10">
      <c r="A41" t="s">
        <v>45</v>
      </c>
      <c r="B41" t="s">
        <v>15</v>
      </c>
      <c r="C41" t="s">
        <v>46</v>
      </c>
      <c r="D41" s="2">
        <v>29777</v>
      </c>
      <c r="E41" s="4">
        <v>0.49</v>
      </c>
      <c r="F41" s="2">
        <v>29777</v>
      </c>
      <c r="J41" s="8">
        <v>65</v>
      </c>
    </row>
    <row r="42" spans="1:10">
      <c r="A42" t="s">
        <v>204</v>
      </c>
      <c r="B42" t="s">
        <v>15</v>
      </c>
      <c r="D42" s="2">
        <f>103520-D41</f>
        <v>73743</v>
      </c>
      <c r="E42" s="4">
        <v>0.49</v>
      </c>
      <c r="F42" s="2">
        <f>D42</f>
        <v>73743</v>
      </c>
    </row>
    <row r="43" spans="1:10">
      <c r="A43" t="s">
        <v>47</v>
      </c>
      <c r="B43" t="s">
        <v>17</v>
      </c>
      <c r="C43">
        <v>53797</v>
      </c>
      <c r="D43" s="2">
        <v>29624</v>
      </c>
      <c r="E43" s="9">
        <v>2.2999999999999998</v>
      </c>
      <c r="H43" s="2">
        <v>29624</v>
      </c>
      <c r="J43" s="8">
        <v>248</v>
      </c>
    </row>
    <row r="44" spans="1:10">
      <c r="A44" t="s">
        <v>48</v>
      </c>
      <c r="B44" t="s">
        <v>17</v>
      </c>
      <c r="C44">
        <v>52428</v>
      </c>
      <c r="D44" s="2">
        <v>31909</v>
      </c>
      <c r="E44" s="9">
        <v>2.2000000000000002</v>
      </c>
      <c r="H44" s="2">
        <v>31909</v>
      </c>
      <c r="J44" s="8">
        <v>220</v>
      </c>
    </row>
    <row r="45" spans="1:10">
      <c r="A45" t="s">
        <v>49</v>
      </c>
      <c r="B45" t="s">
        <v>24</v>
      </c>
      <c r="C45">
        <v>66482</v>
      </c>
      <c r="D45" s="2">
        <v>34181</v>
      </c>
      <c r="E45" s="4">
        <v>1.26</v>
      </c>
      <c r="G45" s="2">
        <v>34181</v>
      </c>
      <c r="J45" s="8">
        <v>136</v>
      </c>
    </row>
    <row r="46" spans="1:10">
      <c r="A46" t="s">
        <v>50</v>
      </c>
      <c r="B46" t="s">
        <v>14</v>
      </c>
      <c r="C46">
        <v>77694</v>
      </c>
      <c r="D46" s="2">
        <v>33737</v>
      </c>
      <c r="E46" s="9">
        <v>2.2000000000000002</v>
      </c>
      <c r="H46" s="2">
        <v>33737</v>
      </c>
      <c r="J46" s="8">
        <v>229</v>
      </c>
    </row>
    <row r="47" spans="1:10">
      <c r="A47" t="s">
        <v>51</v>
      </c>
      <c r="B47" t="s">
        <v>17</v>
      </c>
      <c r="C47">
        <v>50389</v>
      </c>
      <c r="D47" s="2">
        <v>35081</v>
      </c>
      <c r="E47" s="4">
        <v>2.2400000000000002</v>
      </c>
      <c r="H47" s="2">
        <v>35081</v>
      </c>
      <c r="J47" s="8">
        <v>219</v>
      </c>
    </row>
    <row r="48" spans="1:10">
      <c r="A48" t="s">
        <v>52</v>
      </c>
      <c r="B48" t="s">
        <v>14</v>
      </c>
      <c r="C48">
        <v>74889</v>
      </c>
      <c r="D48" s="2">
        <v>34682</v>
      </c>
      <c r="E48" s="4">
        <v>2.39</v>
      </c>
      <c r="I48" s="2">
        <v>34682</v>
      </c>
      <c r="J48" s="8">
        <v>277</v>
      </c>
    </row>
    <row r="49" spans="1:10">
      <c r="A49" t="s">
        <v>53</v>
      </c>
      <c r="B49" t="s">
        <v>15</v>
      </c>
      <c r="C49">
        <v>66740</v>
      </c>
      <c r="D49" s="2">
        <v>34319</v>
      </c>
      <c r="E49" s="4">
        <v>0.56000000000000005</v>
      </c>
      <c r="F49" s="2">
        <v>34319</v>
      </c>
      <c r="J49" s="8">
        <v>83</v>
      </c>
    </row>
    <row r="50" spans="1:10">
      <c r="A50" t="s">
        <v>54</v>
      </c>
      <c r="B50" t="s">
        <v>15</v>
      </c>
      <c r="C50" t="s">
        <v>55</v>
      </c>
      <c r="D50" s="2">
        <v>13337</v>
      </c>
      <c r="E50" s="4">
        <v>0.57999999999999996</v>
      </c>
      <c r="F50" s="2">
        <v>13337</v>
      </c>
      <c r="J50" s="8">
        <v>86</v>
      </c>
    </row>
    <row r="51" spans="1:10">
      <c r="A51" t="s">
        <v>56</v>
      </c>
      <c r="B51" t="s">
        <v>15</v>
      </c>
      <c r="C51">
        <v>66773</v>
      </c>
      <c r="D51" s="2">
        <v>17219</v>
      </c>
      <c r="E51" s="4">
        <v>0.57999999999999996</v>
      </c>
      <c r="F51" s="2">
        <v>17219</v>
      </c>
      <c r="J51" s="8">
        <v>86</v>
      </c>
    </row>
    <row r="52" spans="1:10">
      <c r="A52" t="s">
        <v>57</v>
      </c>
      <c r="B52" t="s">
        <v>15</v>
      </c>
      <c r="C52">
        <v>66806</v>
      </c>
      <c r="D52" s="2">
        <v>6468</v>
      </c>
      <c r="E52" s="9">
        <v>1</v>
      </c>
      <c r="F52" s="2">
        <v>6468</v>
      </c>
      <c r="G52" s="9"/>
      <c r="H52" s="9"/>
      <c r="I52" s="9"/>
      <c r="J52" s="8">
        <v>86</v>
      </c>
    </row>
    <row r="53" spans="1:10">
      <c r="A53" t="s">
        <v>58</v>
      </c>
      <c r="B53" t="s">
        <v>15</v>
      </c>
      <c r="C53">
        <v>66787</v>
      </c>
      <c r="D53" s="2">
        <v>17690</v>
      </c>
      <c r="E53" s="9">
        <v>1</v>
      </c>
      <c r="F53" s="2">
        <v>17690</v>
      </c>
      <c r="G53" s="9"/>
      <c r="H53" s="9"/>
      <c r="I53" s="9"/>
      <c r="J53" s="8">
        <v>89</v>
      </c>
    </row>
    <row r="54" spans="1:10">
      <c r="A54" t="s">
        <v>59</v>
      </c>
      <c r="B54" t="s">
        <v>15</v>
      </c>
      <c r="C54" t="s">
        <v>60</v>
      </c>
      <c r="D54" s="2">
        <v>11536</v>
      </c>
      <c r="E54" s="9">
        <v>1.03</v>
      </c>
      <c r="F54" s="9"/>
      <c r="G54" s="2">
        <v>11536</v>
      </c>
      <c r="H54" s="9"/>
      <c r="I54" s="9"/>
      <c r="J54" s="8">
        <v>92</v>
      </c>
    </row>
    <row r="55" spans="1:10">
      <c r="A55" t="s">
        <v>61</v>
      </c>
      <c r="B55" t="s">
        <v>15</v>
      </c>
      <c r="C55" t="s">
        <v>62</v>
      </c>
      <c r="D55" s="2">
        <v>9370</v>
      </c>
      <c r="E55" s="9">
        <v>0.53</v>
      </c>
      <c r="F55" s="2">
        <v>9370</v>
      </c>
      <c r="G55" s="9"/>
      <c r="H55" s="9"/>
      <c r="I55" s="9"/>
      <c r="J55" s="8">
        <v>79</v>
      </c>
    </row>
    <row r="56" spans="1:10">
      <c r="A56" t="s">
        <v>63</v>
      </c>
      <c r="B56" t="s">
        <v>15</v>
      </c>
      <c r="C56">
        <v>66386</v>
      </c>
      <c r="D56" s="2">
        <v>36394</v>
      </c>
      <c r="E56" s="9">
        <v>1.19</v>
      </c>
      <c r="F56" s="9"/>
      <c r="G56" s="2">
        <v>36394</v>
      </c>
      <c r="H56" s="9"/>
      <c r="I56" s="9"/>
      <c r="J56" s="8">
        <v>122</v>
      </c>
    </row>
    <row r="57" spans="1:10">
      <c r="A57" t="s">
        <v>64</v>
      </c>
      <c r="B57" t="s">
        <v>15</v>
      </c>
      <c r="C57">
        <v>66583</v>
      </c>
      <c r="D57" s="2">
        <v>13327</v>
      </c>
      <c r="E57" s="4">
        <v>1.1399999999999999</v>
      </c>
      <c r="G57" s="2">
        <v>13327</v>
      </c>
      <c r="J57" s="8">
        <v>114</v>
      </c>
    </row>
    <row r="58" spans="1:10">
      <c r="A58" t="s">
        <v>65</v>
      </c>
      <c r="B58" t="s">
        <v>15</v>
      </c>
      <c r="C58" t="s">
        <v>66</v>
      </c>
      <c r="D58" s="2">
        <v>45722</v>
      </c>
      <c r="E58" s="4">
        <v>1.18</v>
      </c>
      <c r="G58" s="2">
        <v>45722</v>
      </c>
      <c r="J58" s="8">
        <v>119</v>
      </c>
    </row>
    <row r="59" spans="1:10">
      <c r="A59" t="s">
        <v>205</v>
      </c>
      <c r="B59" t="s">
        <v>15</v>
      </c>
      <c r="D59" s="2">
        <f>134099-D58</f>
        <v>88377</v>
      </c>
      <c r="E59" s="4">
        <v>1.18</v>
      </c>
      <c r="G59" s="2">
        <f>D59</f>
        <v>88377</v>
      </c>
    </row>
    <row r="60" spans="1:10">
      <c r="A60" t="s">
        <v>67</v>
      </c>
      <c r="B60" t="s">
        <v>15</v>
      </c>
      <c r="C60">
        <v>66459</v>
      </c>
      <c r="D60" s="2">
        <v>9949</v>
      </c>
      <c r="E60" s="4">
        <v>1.18</v>
      </c>
      <c r="G60" s="2">
        <v>9949</v>
      </c>
      <c r="J60" s="8">
        <v>128</v>
      </c>
    </row>
    <row r="61" spans="1:10">
      <c r="A61" t="s">
        <v>68</v>
      </c>
      <c r="B61" t="s">
        <v>15</v>
      </c>
      <c r="C61">
        <v>66440</v>
      </c>
      <c r="D61" s="2">
        <v>21822</v>
      </c>
      <c r="E61" s="4">
        <v>1.27</v>
      </c>
      <c r="G61" s="2">
        <v>21822</v>
      </c>
      <c r="J61" s="8">
        <v>124</v>
      </c>
    </row>
    <row r="62" spans="1:10">
      <c r="A62" t="s">
        <v>69</v>
      </c>
      <c r="B62" t="s">
        <v>15</v>
      </c>
      <c r="C62">
        <v>66399</v>
      </c>
      <c r="D62" s="2">
        <v>10978</v>
      </c>
      <c r="E62" s="4">
        <v>1.21</v>
      </c>
      <c r="G62" s="2">
        <v>10978</v>
      </c>
      <c r="J62" s="8">
        <v>120</v>
      </c>
    </row>
    <row r="63" spans="1:10">
      <c r="A63" t="s">
        <v>70</v>
      </c>
      <c r="B63" t="s">
        <v>15</v>
      </c>
      <c r="C63" t="s">
        <v>71</v>
      </c>
      <c r="D63" s="2">
        <v>176996</v>
      </c>
      <c r="E63" s="9">
        <v>1.1000000000000001</v>
      </c>
      <c r="F63" s="9"/>
      <c r="G63" s="2">
        <v>176996</v>
      </c>
      <c r="H63" s="9"/>
      <c r="I63" s="9"/>
      <c r="J63" s="8">
        <v>106</v>
      </c>
    </row>
    <row r="64" spans="1:10">
      <c r="A64" t="s">
        <v>206</v>
      </c>
      <c r="B64" t="s">
        <v>15</v>
      </c>
      <c r="D64" s="2">
        <f>326638-D63-D77</f>
        <v>110983</v>
      </c>
      <c r="E64" s="9"/>
      <c r="F64" s="9"/>
      <c r="G64" s="2">
        <f>D64</f>
        <v>110983</v>
      </c>
      <c r="H64" s="9"/>
      <c r="I64" s="9"/>
    </row>
    <row r="65" spans="1:10">
      <c r="A65" t="s">
        <v>207</v>
      </c>
      <c r="B65" t="s">
        <v>15</v>
      </c>
      <c r="C65">
        <v>66740</v>
      </c>
      <c r="D65" s="2">
        <v>34319</v>
      </c>
      <c r="E65" s="9">
        <v>0.54</v>
      </c>
      <c r="F65" s="13">
        <f>D65</f>
        <v>34319</v>
      </c>
      <c r="G65" s="2"/>
      <c r="H65" s="9"/>
      <c r="I65" s="9"/>
      <c r="J65" s="8">
        <v>83</v>
      </c>
    </row>
    <row r="66" spans="1:10">
      <c r="A66" t="s">
        <v>208</v>
      </c>
      <c r="B66" t="s">
        <v>15</v>
      </c>
      <c r="D66" s="2">
        <f>196611-D65</f>
        <v>162292</v>
      </c>
      <c r="E66" s="9">
        <v>0.54</v>
      </c>
      <c r="F66" s="13">
        <f>D66</f>
        <v>162292</v>
      </c>
      <c r="G66" s="2"/>
      <c r="H66" s="9"/>
      <c r="I66" s="9"/>
    </row>
    <row r="67" spans="1:10">
      <c r="A67" t="s">
        <v>72</v>
      </c>
      <c r="B67" t="s">
        <v>15</v>
      </c>
      <c r="C67" t="s">
        <v>73</v>
      </c>
      <c r="D67" s="2">
        <v>16393</v>
      </c>
      <c r="E67" s="9">
        <v>1.1299999999999999</v>
      </c>
      <c r="F67" s="9"/>
      <c r="G67" s="2">
        <v>16393</v>
      </c>
      <c r="H67" s="9"/>
      <c r="I67" s="9"/>
      <c r="J67" s="8">
        <v>113</v>
      </c>
    </row>
    <row r="68" spans="1:10">
      <c r="A68" t="s">
        <v>74</v>
      </c>
      <c r="B68" t="s">
        <v>17</v>
      </c>
      <c r="C68">
        <v>53859</v>
      </c>
      <c r="D68" s="2">
        <v>36528</v>
      </c>
      <c r="E68" s="9">
        <v>2.2999999999999998</v>
      </c>
      <c r="F68" s="9"/>
      <c r="G68" s="9"/>
      <c r="H68" s="2">
        <v>36528</v>
      </c>
      <c r="I68" s="9"/>
      <c r="J68" s="8">
        <v>243</v>
      </c>
    </row>
    <row r="69" spans="1:10">
      <c r="A69" t="s">
        <v>75</v>
      </c>
      <c r="B69" t="s">
        <v>17</v>
      </c>
      <c r="C69">
        <v>52146</v>
      </c>
      <c r="D69" s="2">
        <v>27317</v>
      </c>
      <c r="E69" s="9">
        <v>2.14</v>
      </c>
      <c r="F69" s="9"/>
      <c r="G69" s="9"/>
      <c r="H69" s="2">
        <v>27317</v>
      </c>
      <c r="I69" s="9"/>
      <c r="J69" s="8">
        <v>208</v>
      </c>
    </row>
    <row r="70" spans="1:10">
      <c r="A70" t="s">
        <v>76</v>
      </c>
      <c r="B70" t="s">
        <v>17</v>
      </c>
      <c r="C70">
        <v>76275</v>
      </c>
      <c r="D70" s="2">
        <v>38638</v>
      </c>
      <c r="E70" s="4">
        <v>2.38</v>
      </c>
      <c r="I70" s="2">
        <v>38638</v>
      </c>
      <c r="J70" s="8">
        <v>245</v>
      </c>
    </row>
    <row r="71" spans="1:10">
      <c r="A71" t="s">
        <v>77</v>
      </c>
      <c r="B71" t="s">
        <v>17</v>
      </c>
      <c r="C71">
        <v>41836</v>
      </c>
      <c r="D71" s="2">
        <v>38774</v>
      </c>
      <c r="E71" s="4">
        <v>2.39</v>
      </c>
      <c r="I71" s="2">
        <v>38774</v>
      </c>
      <c r="J71" s="8">
        <v>235</v>
      </c>
    </row>
    <row r="72" spans="1:10">
      <c r="A72" t="s">
        <v>78</v>
      </c>
      <c r="B72" t="s">
        <v>17</v>
      </c>
      <c r="C72">
        <v>41812</v>
      </c>
      <c r="D72" s="2">
        <v>43066</v>
      </c>
      <c r="E72" s="4">
        <v>2.36</v>
      </c>
      <c r="I72" s="2">
        <v>43066</v>
      </c>
      <c r="J72" s="8">
        <v>239</v>
      </c>
    </row>
    <row r="73" spans="1:10">
      <c r="A73" t="s">
        <v>79</v>
      </c>
      <c r="B73" t="s">
        <v>17</v>
      </c>
      <c r="C73">
        <v>52441</v>
      </c>
      <c r="D73" s="2">
        <v>12865</v>
      </c>
      <c r="E73" s="4">
        <v>2.25</v>
      </c>
      <c r="H73" s="2">
        <v>12865</v>
      </c>
      <c r="J73" s="8">
        <v>223</v>
      </c>
    </row>
    <row r="74" spans="1:10">
      <c r="A74" t="s">
        <v>41</v>
      </c>
      <c r="B74" t="s">
        <v>17</v>
      </c>
      <c r="C74">
        <v>52511</v>
      </c>
      <c r="D74" s="2">
        <v>26351</v>
      </c>
      <c r="E74" s="9">
        <v>2.2999999999999998</v>
      </c>
      <c r="F74" s="9"/>
      <c r="G74" s="9"/>
      <c r="H74" s="2">
        <v>26351</v>
      </c>
      <c r="I74" s="9"/>
      <c r="J74" s="8">
        <v>231</v>
      </c>
    </row>
    <row r="75" spans="1:10">
      <c r="A75" t="s">
        <v>80</v>
      </c>
      <c r="B75" t="s">
        <v>17</v>
      </c>
      <c r="C75">
        <v>52525</v>
      </c>
      <c r="D75" s="2">
        <v>40949</v>
      </c>
      <c r="E75" s="4">
        <v>2.39</v>
      </c>
      <c r="I75" s="2">
        <v>40949</v>
      </c>
      <c r="J75" s="8">
        <v>243</v>
      </c>
    </row>
    <row r="76" spans="1:10">
      <c r="A76" t="s">
        <v>81</v>
      </c>
      <c r="B76" t="s">
        <v>17</v>
      </c>
      <c r="C76">
        <v>41849</v>
      </c>
      <c r="D76" s="2">
        <v>16929</v>
      </c>
      <c r="E76" s="9">
        <v>2.4</v>
      </c>
      <c r="F76" s="9"/>
      <c r="G76" s="9"/>
      <c r="H76" s="9"/>
      <c r="I76" s="2">
        <v>16929</v>
      </c>
      <c r="J76" s="8">
        <v>253</v>
      </c>
    </row>
    <row r="77" spans="1:10">
      <c r="A77" t="s">
        <v>82</v>
      </c>
      <c r="B77" t="s">
        <v>15</v>
      </c>
      <c r="C77">
        <v>66333</v>
      </c>
      <c r="D77" s="2">
        <v>38659</v>
      </c>
      <c r="E77" s="4">
        <v>1.04</v>
      </c>
      <c r="G77" s="2">
        <v>38659</v>
      </c>
      <c r="J77" s="8">
        <v>96</v>
      </c>
    </row>
    <row r="78" spans="1:10">
      <c r="A78" t="s">
        <v>83</v>
      </c>
      <c r="B78" t="s">
        <v>17</v>
      </c>
      <c r="C78">
        <v>53721</v>
      </c>
      <c r="D78" s="2">
        <v>38809</v>
      </c>
      <c r="E78" s="9">
        <v>2.2999999999999998</v>
      </c>
      <c r="F78" s="9"/>
      <c r="G78" s="9"/>
      <c r="H78" s="2">
        <v>38809</v>
      </c>
      <c r="I78" s="9"/>
      <c r="J78" s="8">
        <v>247</v>
      </c>
    </row>
    <row r="79" spans="1:10">
      <c r="A79" t="s">
        <v>155</v>
      </c>
      <c r="B79" t="s">
        <v>24</v>
      </c>
      <c r="D79" s="2">
        <f>579594-D20-D28-D35-D43-D68-D78-D81-D92-D93-D126-D143</f>
        <v>139599</v>
      </c>
      <c r="E79" s="9">
        <v>2.2000000000000002</v>
      </c>
      <c r="F79" s="9"/>
      <c r="G79" s="9"/>
      <c r="H79" s="2">
        <f>579594-H20-H28-H35-H43-H68-H78-H81-H92-H93-H126-H143</f>
        <v>139599</v>
      </c>
      <c r="I79" s="9"/>
      <c r="J79" s="8">
        <v>233</v>
      </c>
    </row>
    <row r="80" spans="1:10">
      <c r="A80" t="s">
        <v>84</v>
      </c>
      <c r="B80" t="s">
        <v>24</v>
      </c>
      <c r="C80" t="s">
        <v>85</v>
      </c>
      <c r="D80" s="2">
        <v>40655</v>
      </c>
      <c r="E80" s="9">
        <v>1.41</v>
      </c>
      <c r="F80" s="9"/>
      <c r="G80" s="2">
        <v>40655</v>
      </c>
      <c r="H80" s="9"/>
      <c r="I80" s="9"/>
      <c r="J80" s="8">
        <v>159</v>
      </c>
    </row>
    <row r="81" spans="1:10">
      <c r="A81" t="s">
        <v>86</v>
      </c>
      <c r="B81" t="s">
        <v>17</v>
      </c>
      <c r="C81">
        <v>53639</v>
      </c>
      <c r="D81" s="2">
        <v>40081</v>
      </c>
      <c r="E81" s="9">
        <v>2.2999999999999998</v>
      </c>
      <c r="F81" s="9"/>
      <c r="G81" s="9"/>
      <c r="H81" s="2">
        <v>40081</v>
      </c>
      <c r="I81" s="9"/>
      <c r="J81" s="8">
        <v>246</v>
      </c>
    </row>
    <row r="82" spans="1:10">
      <c r="A82" t="s">
        <v>87</v>
      </c>
      <c r="B82" t="s">
        <v>15</v>
      </c>
      <c r="C82">
        <v>66424</v>
      </c>
      <c r="D82" s="2">
        <v>41357</v>
      </c>
      <c r="E82" s="9">
        <v>1.25</v>
      </c>
      <c r="F82" s="9"/>
      <c r="G82" s="2">
        <v>41357</v>
      </c>
      <c r="H82" s="9"/>
      <c r="I82" s="9"/>
      <c r="J82" s="8">
        <v>133</v>
      </c>
    </row>
    <row r="83" spans="1:10">
      <c r="A83" t="s">
        <v>88</v>
      </c>
      <c r="B83" t="s">
        <v>24</v>
      </c>
      <c r="C83">
        <v>55543</v>
      </c>
      <c r="D83" s="2">
        <v>43247</v>
      </c>
      <c r="E83" s="4">
        <v>2.17</v>
      </c>
      <c r="H83" s="2">
        <v>43247</v>
      </c>
      <c r="J83" s="8">
        <v>201</v>
      </c>
    </row>
    <row r="84" spans="1:10">
      <c r="C84">
        <v>55545</v>
      </c>
    </row>
    <row r="85" spans="1:10">
      <c r="C85">
        <v>55529</v>
      </c>
    </row>
    <row r="86" spans="1:10">
      <c r="A86" t="s">
        <v>89</v>
      </c>
      <c r="B86" t="s">
        <v>17</v>
      </c>
      <c r="C86">
        <v>52477</v>
      </c>
      <c r="D86" s="2">
        <v>46434</v>
      </c>
      <c r="E86" s="4">
        <v>2.1800000000000002</v>
      </c>
      <c r="H86" s="2">
        <v>46434</v>
      </c>
      <c r="J86" s="8">
        <v>215</v>
      </c>
    </row>
    <row r="87" spans="1:10">
      <c r="A87" t="s">
        <v>90</v>
      </c>
      <c r="B87" t="s">
        <v>17</v>
      </c>
      <c r="C87">
        <v>52457</v>
      </c>
      <c r="D87" s="2">
        <v>13745</v>
      </c>
      <c r="E87" s="4">
        <v>2.15</v>
      </c>
      <c r="H87" s="2">
        <v>13745</v>
      </c>
      <c r="J87" s="8">
        <v>215</v>
      </c>
    </row>
    <row r="88" spans="1:10">
      <c r="A88" t="s">
        <v>91</v>
      </c>
      <c r="B88" t="s">
        <v>17</v>
      </c>
      <c r="C88">
        <v>52249</v>
      </c>
      <c r="D88" s="2">
        <v>54651</v>
      </c>
      <c r="E88" s="4">
        <v>2.15</v>
      </c>
      <c r="H88" s="2">
        <v>54651</v>
      </c>
      <c r="J88" s="8">
        <v>216</v>
      </c>
    </row>
    <row r="89" spans="1:10">
      <c r="A89" t="s">
        <v>92</v>
      </c>
      <c r="B89" t="s">
        <v>17</v>
      </c>
      <c r="C89" t="s">
        <v>93</v>
      </c>
      <c r="D89" s="2">
        <v>238665</v>
      </c>
      <c r="E89" s="4">
        <v>2.14</v>
      </c>
      <c r="H89" s="2">
        <v>238665</v>
      </c>
      <c r="J89" s="8">
        <v>199</v>
      </c>
    </row>
    <row r="90" spans="1:10">
      <c r="A90" t="s">
        <v>31</v>
      </c>
      <c r="B90" t="s">
        <v>17</v>
      </c>
      <c r="C90">
        <v>52531</v>
      </c>
      <c r="D90" s="2">
        <v>24208</v>
      </c>
      <c r="E90" s="4">
        <v>2.21</v>
      </c>
      <c r="H90" s="2">
        <v>24208</v>
      </c>
      <c r="J90" s="8">
        <v>221</v>
      </c>
    </row>
    <row r="91" spans="1:10">
      <c r="A91" t="s">
        <v>94</v>
      </c>
      <c r="B91" t="s">
        <v>17</v>
      </c>
      <c r="C91">
        <v>52134</v>
      </c>
      <c r="D91" s="2">
        <v>46601</v>
      </c>
      <c r="E91" s="4">
        <v>2.21</v>
      </c>
      <c r="H91" s="2">
        <v>46601</v>
      </c>
      <c r="J91" s="8">
        <v>214</v>
      </c>
    </row>
    <row r="92" spans="1:10">
      <c r="A92" t="s">
        <v>95</v>
      </c>
      <c r="B92" t="s">
        <v>17</v>
      </c>
      <c r="C92">
        <v>53773</v>
      </c>
      <c r="D92" s="2">
        <v>44937</v>
      </c>
      <c r="E92" s="9">
        <v>2.2999999999999998</v>
      </c>
      <c r="F92" s="9"/>
      <c r="G92" s="9"/>
      <c r="H92" s="2">
        <v>44937</v>
      </c>
      <c r="I92" s="9"/>
      <c r="J92" s="8">
        <v>251</v>
      </c>
    </row>
    <row r="93" spans="1:10">
      <c r="A93" t="s">
        <v>96</v>
      </c>
      <c r="B93" t="s">
        <v>17</v>
      </c>
      <c r="C93">
        <v>53332</v>
      </c>
      <c r="D93" s="2">
        <v>46200</v>
      </c>
      <c r="E93" s="9">
        <v>2.2200000000000002</v>
      </c>
      <c r="F93" s="9"/>
      <c r="G93" s="9"/>
      <c r="H93" s="2">
        <v>46200</v>
      </c>
      <c r="I93" s="9"/>
      <c r="J93" s="8">
        <v>237</v>
      </c>
    </row>
    <row r="94" spans="1:10">
      <c r="A94" t="s">
        <v>97</v>
      </c>
      <c r="B94" t="s">
        <v>24</v>
      </c>
      <c r="C94">
        <v>67346</v>
      </c>
      <c r="D94" s="2">
        <v>49712</v>
      </c>
      <c r="E94" s="9">
        <v>2.2000000000000002</v>
      </c>
      <c r="F94" s="9"/>
      <c r="G94" s="9"/>
      <c r="H94" s="2">
        <v>49712</v>
      </c>
      <c r="I94" s="9"/>
      <c r="J94" s="8">
        <v>241</v>
      </c>
    </row>
    <row r="95" spans="1:10">
      <c r="A95" t="s">
        <v>98</v>
      </c>
      <c r="B95" t="s">
        <v>17</v>
      </c>
      <c r="C95">
        <v>50374</v>
      </c>
      <c r="D95" s="2">
        <v>49172</v>
      </c>
      <c r="E95" s="4">
        <v>2.16</v>
      </c>
      <c r="H95" s="2">
        <v>49172</v>
      </c>
      <c r="J95" s="8">
        <v>211</v>
      </c>
    </row>
    <row r="96" spans="1:10">
      <c r="A96" t="s">
        <v>99</v>
      </c>
      <c r="B96" t="s">
        <v>17</v>
      </c>
      <c r="C96">
        <v>50169</v>
      </c>
      <c r="D96" s="2">
        <v>63569</v>
      </c>
      <c r="E96" s="4">
        <v>2.2200000000000002</v>
      </c>
      <c r="H96" s="2">
        <v>63569</v>
      </c>
      <c r="J96" s="8">
        <v>221</v>
      </c>
    </row>
    <row r="97" spans="1:10">
      <c r="C97">
        <v>50170</v>
      </c>
    </row>
    <row r="98" spans="1:10">
      <c r="C98">
        <v>50171</v>
      </c>
    </row>
    <row r="99" spans="1:10">
      <c r="A99" t="s">
        <v>100</v>
      </c>
      <c r="B99" t="s">
        <v>17</v>
      </c>
      <c r="C99">
        <v>50354</v>
      </c>
      <c r="D99" s="2">
        <v>55581</v>
      </c>
      <c r="E99" s="4">
        <v>2.2400000000000002</v>
      </c>
      <c r="H99" s="2">
        <v>55581</v>
      </c>
      <c r="J99" s="8">
        <v>221</v>
      </c>
    </row>
    <row r="100" spans="1:10">
      <c r="A100" t="s">
        <v>101</v>
      </c>
      <c r="B100" t="s">
        <v>17</v>
      </c>
      <c r="C100">
        <v>50321</v>
      </c>
      <c r="D100" s="2">
        <v>43483</v>
      </c>
      <c r="E100" s="4">
        <v>2.19</v>
      </c>
      <c r="H100" s="2">
        <v>43483</v>
      </c>
      <c r="J100" s="8">
        <v>214</v>
      </c>
    </row>
    <row r="101" spans="1:10">
      <c r="A101" t="s">
        <v>102</v>
      </c>
      <c r="B101" t="s">
        <v>17</v>
      </c>
      <c r="C101">
        <v>53919</v>
      </c>
      <c r="D101" s="2">
        <v>15604</v>
      </c>
      <c r="E101" s="4">
        <v>2.12</v>
      </c>
      <c r="H101" s="2">
        <v>15604</v>
      </c>
      <c r="J101" s="8">
        <v>205</v>
      </c>
    </row>
    <row r="102" spans="1:10">
      <c r="A102" t="s">
        <v>103</v>
      </c>
      <c r="B102" t="s">
        <v>17</v>
      </c>
      <c r="C102">
        <v>53909</v>
      </c>
      <c r="D102" s="2">
        <v>19688</v>
      </c>
      <c r="E102" s="4">
        <v>2.12</v>
      </c>
      <c r="H102" s="2">
        <v>19688</v>
      </c>
      <c r="J102" s="8">
        <v>202</v>
      </c>
    </row>
    <row r="103" spans="1:10">
      <c r="A103" t="s">
        <v>104</v>
      </c>
      <c r="B103" t="s">
        <v>17</v>
      </c>
      <c r="C103">
        <v>52391</v>
      </c>
      <c r="D103" s="2">
        <v>8953</v>
      </c>
      <c r="E103" s="4">
        <v>2.19</v>
      </c>
      <c r="H103" s="2">
        <v>8953</v>
      </c>
      <c r="J103" s="8">
        <v>208</v>
      </c>
    </row>
    <row r="104" spans="1:10">
      <c r="A104" t="s">
        <v>105</v>
      </c>
      <c r="B104" t="s">
        <v>17</v>
      </c>
      <c r="C104">
        <v>52388</v>
      </c>
      <c r="D104" s="2">
        <v>10466</v>
      </c>
      <c r="E104" s="4">
        <v>2.2200000000000002</v>
      </c>
      <c r="H104" s="2">
        <v>10466</v>
      </c>
      <c r="J104" s="8">
        <v>212</v>
      </c>
    </row>
    <row r="105" spans="1:10">
      <c r="A105" t="s">
        <v>106</v>
      </c>
      <c r="B105" t="s">
        <v>17</v>
      </c>
      <c r="C105">
        <v>50226</v>
      </c>
      <c r="D105" s="2">
        <v>50141</v>
      </c>
      <c r="E105" s="4">
        <v>2.2400000000000002</v>
      </c>
      <c r="H105" s="2">
        <v>50141</v>
      </c>
      <c r="J105" s="8">
        <v>226</v>
      </c>
    </row>
    <row r="106" spans="1:10">
      <c r="A106" t="s">
        <v>107</v>
      </c>
      <c r="B106" t="s">
        <v>24</v>
      </c>
      <c r="C106">
        <v>67433</v>
      </c>
      <c r="D106" s="2">
        <v>52322</v>
      </c>
      <c r="E106" s="4">
        <v>2.14</v>
      </c>
      <c r="H106" s="2">
        <v>52322</v>
      </c>
      <c r="J106" s="8">
        <v>206</v>
      </c>
    </row>
    <row r="107" spans="1:10">
      <c r="C107">
        <v>67434</v>
      </c>
    </row>
    <row r="108" spans="1:10">
      <c r="C108">
        <v>67435</v>
      </c>
    </row>
    <row r="109" spans="1:10">
      <c r="A109" t="s">
        <v>108</v>
      </c>
      <c r="B109" t="s">
        <v>17</v>
      </c>
      <c r="C109">
        <v>50259</v>
      </c>
      <c r="D109" s="2">
        <v>53208</v>
      </c>
      <c r="E109" s="9">
        <v>2.2999999999999998</v>
      </c>
      <c r="F109" s="9"/>
      <c r="G109" s="9"/>
      <c r="H109" s="2">
        <v>53208</v>
      </c>
      <c r="I109" s="9"/>
      <c r="J109" s="8">
        <v>225</v>
      </c>
    </row>
    <row r="110" spans="1:10">
      <c r="A110" t="s">
        <v>109</v>
      </c>
      <c r="B110" t="s">
        <v>17</v>
      </c>
      <c r="C110">
        <v>50126</v>
      </c>
      <c r="D110" s="2">
        <v>58749</v>
      </c>
      <c r="E110" s="4">
        <v>2.2200000000000002</v>
      </c>
      <c r="H110" s="2">
        <v>58749</v>
      </c>
      <c r="J110" s="8">
        <v>228</v>
      </c>
    </row>
    <row r="111" spans="1:10">
      <c r="C111">
        <v>50127</v>
      </c>
    </row>
    <row r="112" spans="1:10">
      <c r="C112">
        <v>50129</v>
      </c>
    </row>
    <row r="113" spans="1:10">
      <c r="A113" t="s">
        <v>110</v>
      </c>
      <c r="B113" t="s">
        <v>17</v>
      </c>
      <c r="C113" t="s">
        <v>111</v>
      </c>
      <c r="D113" s="2">
        <v>62312</v>
      </c>
      <c r="E113" s="4">
        <v>2.37</v>
      </c>
      <c r="I113" s="2">
        <v>62312</v>
      </c>
      <c r="J113" s="8">
        <v>249</v>
      </c>
    </row>
    <row r="114" spans="1:10">
      <c r="A114" t="s">
        <v>112</v>
      </c>
      <c r="B114" t="s">
        <v>14</v>
      </c>
      <c r="C114" t="s">
        <v>113</v>
      </c>
      <c r="D114" s="2">
        <v>52424</v>
      </c>
      <c r="E114" s="9">
        <v>2.2999999999999998</v>
      </c>
      <c r="F114" s="9"/>
      <c r="G114" s="9"/>
      <c r="H114" s="2">
        <v>52424</v>
      </c>
      <c r="I114" s="9"/>
      <c r="J114" s="8">
        <v>265</v>
      </c>
    </row>
    <row r="115" spans="1:10">
      <c r="A115" t="s">
        <v>114</v>
      </c>
      <c r="B115" t="s">
        <v>17</v>
      </c>
      <c r="C115">
        <v>40667</v>
      </c>
      <c r="D115" s="2">
        <v>54378</v>
      </c>
      <c r="E115" s="9">
        <v>2.5</v>
      </c>
      <c r="F115" s="9"/>
      <c r="G115" s="9"/>
      <c r="H115" s="9"/>
      <c r="I115" s="2">
        <v>54378</v>
      </c>
      <c r="J115" s="8">
        <v>279</v>
      </c>
    </row>
    <row r="116" spans="1:10">
      <c r="C116">
        <v>40668</v>
      </c>
      <c r="E116" s="9"/>
      <c r="F116" s="9"/>
      <c r="G116" s="9"/>
      <c r="H116" s="9"/>
      <c r="I116" s="9"/>
    </row>
    <row r="117" spans="1:10">
      <c r="C117">
        <v>40670</v>
      </c>
    </row>
    <row r="118" spans="1:10">
      <c r="A118" t="s">
        <v>115</v>
      </c>
      <c r="B118" t="s">
        <v>17</v>
      </c>
      <c r="C118">
        <v>47877</v>
      </c>
      <c r="D118" s="2">
        <v>50676</v>
      </c>
      <c r="E118" s="4">
        <v>2.48</v>
      </c>
      <c r="I118" s="2">
        <v>50676</v>
      </c>
      <c r="J118" s="8">
        <v>275</v>
      </c>
    </row>
    <row r="119" spans="1:10">
      <c r="A119" t="s">
        <v>116</v>
      </c>
      <c r="B119" t="s">
        <v>17</v>
      </c>
      <c r="C119" t="s">
        <v>117</v>
      </c>
      <c r="D119" s="2">
        <v>221864</v>
      </c>
      <c r="E119" s="4">
        <v>2.56</v>
      </c>
      <c r="I119" s="2">
        <v>221864</v>
      </c>
      <c r="J119" s="8">
        <v>282</v>
      </c>
    </row>
    <row r="120" spans="1:10">
      <c r="A120" t="s">
        <v>118</v>
      </c>
      <c r="B120" t="s">
        <v>17</v>
      </c>
      <c r="C120" t="s">
        <v>119</v>
      </c>
      <c r="D120" s="2">
        <v>589649</v>
      </c>
      <c r="E120" s="4">
        <v>2.5099999999999998</v>
      </c>
      <c r="I120" s="2">
        <v>589649</v>
      </c>
      <c r="J120" s="8">
        <v>264</v>
      </c>
    </row>
    <row r="121" spans="1:10">
      <c r="A121" t="s">
        <v>120</v>
      </c>
      <c r="B121" t="s">
        <v>17</v>
      </c>
      <c r="C121">
        <v>40764</v>
      </c>
      <c r="D121" s="2">
        <v>56989</v>
      </c>
      <c r="E121" s="4">
        <v>2.42</v>
      </c>
      <c r="I121" s="2">
        <v>56989</v>
      </c>
      <c r="J121" s="8">
        <v>255</v>
      </c>
    </row>
    <row r="122" spans="1:10">
      <c r="A122" t="s">
        <v>121</v>
      </c>
      <c r="B122" t="s">
        <v>17</v>
      </c>
      <c r="C122">
        <v>40789</v>
      </c>
      <c r="D122" s="2">
        <v>40254</v>
      </c>
      <c r="E122" s="4">
        <v>2.41</v>
      </c>
      <c r="I122" s="2">
        <v>40254</v>
      </c>
      <c r="J122" s="8">
        <v>253</v>
      </c>
    </row>
    <row r="123" spans="1:10">
      <c r="A123" t="s">
        <v>122</v>
      </c>
      <c r="B123" t="s">
        <v>17</v>
      </c>
      <c r="C123" t="s">
        <v>123</v>
      </c>
      <c r="D123" s="2">
        <v>487470</v>
      </c>
      <c r="E123" s="9">
        <v>3</v>
      </c>
      <c r="F123" s="9"/>
      <c r="G123" s="9"/>
      <c r="H123" s="9"/>
      <c r="I123" s="2">
        <v>487470</v>
      </c>
      <c r="J123" s="8">
        <v>298</v>
      </c>
    </row>
    <row r="124" spans="1:10">
      <c r="A124" t="s">
        <v>124</v>
      </c>
      <c r="B124" t="s">
        <v>17</v>
      </c>
      <c r="C124">
        <v>53879</v>
      </c>
      <c r="D124" s="2">
        <v>55437</v>
      </c>
      <c r="E124" s="4">
        <v>2.08</v>
      </c>
      <c r="H124" s="2">
        <v>55437</v>
      </c>
      <c r="J124" s="8">
        <v>194</v>
      </c>
    </row>
    <row r="125" spans="1:10">
      <c r="C125">
        <v>53881</v>
      </c>
      <c r="H125" s="2"/>
    </row>
    <row r="126" spans="1:10">
      <c r="A126" t="s">
        <v>125</v>
      </c>
      <c r="B126" t="s">
        <v>17</v>
      </c>
      <c r="C126">
        <v>53757</v>
      </c>
      <c r="D126" s="2">
        <v>54100</v>
      </c>
      <c r="E126" s="4">
        <v>2.2599999999999998</v>
      </c>
      <c r="H126" s="2">
        <v>54100</v>
      </c>
      <c r="J126" s="8">
        <v>242</v>
      </c>
    </row>
    <row r="127" spans="1:10">
      <c r="A127" t="s">
        <v>126</v>
      </c>
      <c r="B127" t="s">
        <v>17</v>
      </c>
      <c r="C127">
        <v>52222</v>
      </c>
      <c r="D127" s="2">
        <v>56044</v>
      </c>
      <c r="E127" s="4">
        <v>2.14</v>
      </c>
      <c r="H127" s="2">
        <v>56044</v>
      </c>
      <c r="J127" s="8">
        <v>204</v>
      </c>
    </row>
    <row r="128" spans="1:10">
      <c r="C128">
        <v>52223</v>
      </c>
      <c r="H128" s="2"/>
    </row>
    <row r="129" spans="1:10">
      <c r="C129">
        <v>52224</v>
      </c>
      <c r="H129" s="2"/>
    </row>
    <row r="130" spans="1:10">
      <c r="A130" t="s">
        <v>100</v>
      </c>
      <c r="B130" t="s">
        <v>17</v>
      </c>
      <c r="C130">
        <v>50354</v>
      </c>
      <c r="D130" s="2">
        <v>55581</v>
      </c>
      <c r="E130" s="4" t="s">
        <v>127</v>
      </c>
      <c r="H130" s="2">
        <v>55581</v>
      </c>
      <c r="J130" s="8">
        <v>221</v>
      </c>
    </row>
    <row r="131" spans="1:10">
      <c r="A131" t="s">
        <v>128</v>
      </c>
      <c r="B131" t="s">
        <v>24</v>
      </c>
      <c r="C131">
        <v>77652</v>
      </c>
      <c r="D131" s="2">
        <v>57158</v>
      </c>
      <c r="E131" s="4">
        <v>2.35</v>
      </c>
      <c r="I131" s="2">
        <v>57158</v>
      </c>
      <c r="J131" s="8">
        <v>257</v>
      </c>
    </row>
    <row r="132" spans="1:10">
      <c r="C132">
        <v>77654</v>
      </c>
    </row>
    <row r="133" spans="1:10">
      <c r="C133">
        <v>77656</v>
      </c>
    </row>
    <row r="134" spans="1:10">
      <c r="A134" t="s">
        <v>129</v>
      </c>
      <c r="B134" t="s">
        <v>17</v>
      </c>
      <c r="C134">
        <v>50126</v>
      </c>
      <c r="D134" s="2">
        <v>58749</v>
      </c>
      <c r="E134" s="4">
        <v>2.2200000000000002</v>
      </c>
      <c r="H134" s="2">
        <v>58749</v>
      </c>
      <c r="J134" s="8">
        <v>228</v>
      </c>
    </row>
    <row r="135" spans="1:10">
      <c r="C135">
        <v>50127</v>
      </c>
    </row>
    <row r="136" spans="1:10">
      <c r="C136">
        <v>50128</v>
      </c>
    </row>
    <row r="137" spans="1:10">
      <c r="A137" t="s">
        <v>130</v>
      </c>
      <c r="B137" t="s">
        <v>17</v>
      </c>
      <c r="C137">
        <v>41515</v>
      </c>
      <c r="D137" s="2">
        <v>61374</v>
      </c>
      <c r="E137" s="4">
        <v>2.39</v>
      </c>
      <c r="I137" s="2">
        <v>61374</v>
      </c>
      <c r="J137" s="8">
        <v>258</v>
      </c>
    </row>
    <row r="138" spans="1:10">
      <c r="C138">
        <v>41516</v>
      </c>
    </row>
    <row r="139" spans="1:10">
      <c r="C139">
        <v>41517</v>
      </c>
    </row>
    <row r="140" spans="1:10">
      <c r="A140" t="s">
        <v>131</v>
      </c>
      <c r="B140" t="s">
        <v>24</v>
      </c>
      <c r="C140" t="s">
        <v>132</v>
      </c>
      <c r="D140" s="2">
        <v>64091</v>
      </c>
      <c r="E140" s="4">
        <v>1.59</v>
      </c>
      <c r="G140" s="2">
        <v>64091</v>
      </c>
      <c r="J140" s="8">
        <v>209</v>
      </c>
    </row>
    <row r="141" spans="1:10">
      <c r="A141" t="s">
        <v>153</v>
      </c>
      <c r="D141" s="2">
        <f>180497-D140</f>
        <v>116406</v>
      </c>
      <c r="E141" s="4">
        <v>1.56</v>
      </c>
      <c r="G141" s="2">
        <f>180497-G140</f>
        <v>116406</v>
      </c>
      <c r="J141" s="8">
        <v>200</v>
      </c>
    </row>
    <row r="142" spans="1:10">
      <c r="A142" t="s">
        <v>133</v>
      </c>
      <c r="B142" t="s">
        <v>17</v>
      </c>
      <c r="C142" t="s">
        <v>134</v>
      </c>
      <c r="D142" s="2">
        <v>74794</v>
      </c>
      <c r="E142" s="4">
        <v>2.44</v>
      </c>
      <c r="I142" s="2">
        <v>74794</v>
      </c>
      <c r="J142" s="8">
        <v>267</v>
      </c>
    </row>
    <row r="143" spans="1:10">
      <c r="A143" t="s">
        <v>135</v>
      </c>
      <c r="B143" t="s">
        <v>17</v>
      </c>
      <c r="C143">
        <v>53840</v>
      </c>
      <c r="D143" s="2">
        <v>74974</v>
      </c>
      <c r="E143" s="4">
        <v>2.27</v>
      </c>
      <c r="H143" s="2">
        <v>74974</v>
      </c>
      <c r="J143" s="8">
        <v>244</v>
      </c>
    </row>
    <row r="144" spans="1:10">
      <c r="C144">
        <v>53842</v>
      </c>
    </row>
    <row r="145" spans="1:10">
      <c r="C145">
        <v>53844</v>
      </c>
    </row>
    <row r="146" spans="1:10">
      <c r="A146" t="s">
        <v>136</v>
      </c>
      <c r="B146" t="s">
        <v>24</v>
      </c>
      <c r="C146" t="s">
        <v>137</v>
      </c>
      <c r="D146" s="2">
        <v>79526</v>
      </c>
      <c r="E146" s="9">
        <v>2.1</v>
      </c>
      <c r="F146" s="9"/>
      <c r="G146" s="9"/>
      <c r="H146" s="2">
        <v>79526</v>
      </c>
      <c r="I146" s="9"/>
      <c r="J146" s="8">
        <v>224</v>
      </c>
    </row>
    <row r="147" spans="1:10">
      <c r="A147" t="s">
        <v>138</v>
      </c>
      <c r="B147" t="s">
        <v>17</v>
      </c>
      <c r="C147" t="s">
        <v>139</v>
      </c>
      <c r="D147" s="2">
        <v>86882</v>
      </c>
      <c r="E147" s="4">
        <v>2.56</v>
      </c>
      <c r="I147" s="2">
        <v>86882</v>
      </c>
      <c r="J147" s="8">
        <v>280</v>
      </c>
    </row>
    <row r="148" spans="1:10">
      <c r="A148" t="s">
        <v>140</v>
      </c>
      <c r="B148" t="s">
        <v>17</v>
      </c>
      <c r="C148">
        <v>52349</v>
      </c>
      <c r="D148" s="2">
        <v>88567</v>
      </c>
      <c r="E148" s="4">
        <v>2.56</v>
      </c>
      <c r="I148" s="2">
        <v>88567</v>
      </c>
      <c r="J148" s="8">
        <v>280</v>
      </c>
    </row>
    <row r="149" spans="1:10">
      <c r="C149">
        <v>52351</v>
      </c>
      <c r="I149" s="2"/>
    </row>
    <row r="150" spans="1:10">
      <c r="C150">
        <v>52353</v>
      </c>
      <c r="I150" s="2"/>
    </row>
    <row r="151" spans="1:10">
      <c r="C151">
        <v>52355</v>
      </c>
      <c r="I151" s="2"/>
    </row>
    <row r="152" spans="1:10">
      <c r="A152" t="s">
        <v>141</v>
      </c>
      <c r="B152" t="s">
        <v>17</v>
      </c>
      <c r="C152" t="s">
        <v>142</v>
      </c>
      <c r="D152" s="2">
        <v>96221</v>
      </c>
      <c r="E152" s="4">
        <v>2.56</v>
      </c>
      <c r="I152" s="2">
        <v>96221</v>
      </c>
      <c r="J152" s="8">
        <v>280</v>
      </c>
    </row>
    <row r="153" spans="1:10">
      <c r="A153" t="s">
        <v>143</v>
      </c>
      <c r="B153" t="s">
        <v>24</v>
      </c>
      <c r="C153" t="s">
        <v>144</v>
      </c>
      <c r="D153" s="2">
        <v>96963</v>
      </c>
      <c r="E153" s="4">
        <v>1.38</v>
      </c>
      <c r="G153" s="2">
        <v>96963</v>
      </c>
      <c r="J153" s="8">
        <v>265</v>
      </c>
    </row>
    <row r="154" spans="1:10">
      <c r="A154" t="s">
        <v>145</v>
      </c>
      <c r="B154" t="s">
        <v>24</v>
      </c>
      <c r="C154" t="s">
        <v>146</v>
      </c>
      <c r="D154" s="2">
        <v>106284</v>
      </c>
      <c r="E154" s="4">
        <v>0.51</v>
      </c>
      <c r="F154" s="2">
        <v>106284</v>
      </c>
      <c r="J154" s="8">
        <v>74</v>
      </c>
    </row>
    <row r="155" spans="1:10">
      <c r="A155" t="s">
        <v>214</v>
      </c>
      <c r="B155" t="s">
        <v>24</v>
      </c>
      <c r="C155">
        <v>54470</v>
      </c>
      <c r="D155" s="2">
        <v>111250</v>
      </c>
      <c r="E155" s="9">
        <v>1.18</v>
      </c>
      <c r="F155" s="2"/>
      <c r="G155" s="11">
        <f>D155</f>
        <v>111250</v>
      </c>
      <c r="H155" s="5"/>
      <c r="I155" s="5"/>
      <c r="J155" s="8">
        <v>111</v>
      </c>
    </row>
    <row r="156" spans="1:10">
      <c r="A156" t="s">
        <v>211</v>
      </c>
      <c r="B156" t="s">
        <v>24</v>
      </c>
      <c r="C156">
        <v>55765</v>
      </c>
      <c r="D156" s="2">
        <v>6676</v>
      </c>
      <c r="E156" s="5">
        <v>1.24</v>
      </c>
      <c r="F156" s="2"/>
      <c r="G156" s="11">
        <f>D156</f>
        <v>6676</v>
      </c>
      <c r="H156" s="5"/>
      <c r="I156" s="5"/>
      <c r="J156" s="8">
        <v>136</v>
      </c>
    </row>
    <row r="157" spans="1:10">
      <c r="A157" t="s">
        <v>212</v>
      </c>
      <c r="B157" t="s">
        <v>24</v>
      </c>
      <c r="D157" s="2">
        <v>95751</v>
      </c>
      <c r="E157" s="9">
        <v>1</v>
      </c>
      <c r="F157" s="2">
        <f>D157</f>
        <v>95751</v>
      </c>
      <c r="G157" s="5"/>
      <c r="H157" s="5"/>
      <c r="I157" s="5"/>
      <c r="J157" s="8">
        <v>82</v>
      </c>
    </row>
    <row r="158" spans="1:10">
      <c r="A158" t="s">
        <v>215</v>
      </c>
      <c r="B158" t="s">
        <v>24</v>
      </c>
      <c r="D158" s="2">
        <v>143552</v>
      </c>
      <c r="E158" s="9">
        <v>0.51</v>
      </c>
      <c r="F158" s="2">
        <f>D158</f>
        <v>143552</v>
      </c>
      <c r="G158" s="5"/>
      <c r="H158" s="5"/>
      <c r="I158" s="5"/>
      <c r="J158" s="8">
        <v>74</v>
      </c>
    </row>
    <row r="159" spans="1:10">
      <c r="A159" t="s">
        <v>213</v>
      </c>
      <c r="B159" t="s">
        <v>24</v>
      </c>
      <c r="D159" s="2">
        <v>61533</v>
      </c>
      <c r="E159" s="5">
        <v>1.29</v>
      </c>
      <c r="F159" s="2"/>
      <c r="G159" s="11">
        <f>D159</f>
        <v>61533</v>
      </c>
      <c r="H159" s="5"/>
      <c r="I159" s="5"/>
      <c r="J159" s="8">
        <v>143</v>
      </c>
    </row>
    <row r="160" spans="1:10">
      <c r="A160" t="s">
        <v>217</v>
      </c>
      <c r="B160" t="s">
        <v>24</v>
      </c>
      <c r="D160" s="2">
        <v>125951</v>
      </c>
      <c r="E160" s="9">
        <v>2</v>
      </c>
      <c r="F160" s="2"/>
      <c r="G160" s="11">
        <f>D160</f>
        <v>125951</v>
      </c>
      <c r="H160" s="5"/>
      <c r="I160" s="5"/>
      <c r="J160" s="8">
        <v>197</v>
      </c>
    </row>
    <row r="161" spans="1:10">
      <c r="A161" t="s">
        <v>216</v>
      </c>
      <c r="B161" t="s">
        <v>24</v>
      </c>
      <c r="D161" s="2">
        <v>63890</v>
      </c>
      <c r="E161" s="5">
        <v>1.44</v>
      </c>
      <c r="F161" s="2"/>
      <c r="G161" s="11">
        <f>D161</f>
        <v>63890</v>
      </c>
      <c r="H161" s="5"/>
      <c r="I161" s="5"/>
      <c r="J161" s="8">
        <v>167</v>
      </c>
    </row>
    <row r="162" spans="1:10">
      <c r="A162" t="s">
        <v>173</v>
      </c>
      <c r="B162" t="s">
        <v>17</v>
      </c>
      <c r="C162" t="s">
        <v>147</v>
      </c>
      <c r="D162" s="2">
        <v>109026</v>
      </c>
      <c r="E162" s="4">
        <v>2.46</v>
      </c>
      <c r="I162" s="2">
        <v>109026</v>
      </c>
      <c r="J162" s="8">
        <v>247</v>
      </c>
    </row>
    <row r="163" spans="1:10">
      <c r="A163" t="s">
        <v>172</v>
      </c>
      <c r="B163" t="s">
        <v>17</v>
      </c>
      <c r="D163" s="2">
        <f>277816-D162</f>
        <v>168790</v>
      </c>
      <c r="E163" s="4">
        <v>2.46</v>
      </c>
      <c r="I163" s="2">
        <f>277816-I162</f>
        <v>168790</v>
      </c>
      <c r="J163" s="8">
        <v>247</v>
      </c>
    </row>
    <row r="164" spans="1:10">
      <c r="A164" t="s">
        <v>148</v>
      </c>
      <c r="B164" t="s">
        <v>24</v>
      </c>
      <c r="C164" t="s">
        <v>149</v>
      </c>
      <c r="D164" s="2">
        <v>107954</v>
      </c>
      <c r="E164" s="4">
        <v>1.54</v>
      </c>
      <c r="G164" s="2">
        <v>107954</v>
      </c>
      <c r="J164" s="8">
        <v>197</v>
      </c>
    </row>
    <row r="165" spans="1:10">
      <c r="A165" t="s">
        <v>150</v>
      </c>
      <c r="B165" t="s">
        <v>24</v>
      </c>
      <c r="D165" s="2">
        <v>210246</v>
      </c>
      <c r="E165" s="4">
        <v>1.54</v>
      </c>
      <c r="G165" s="2">
        <v>210246</v>
      </c>
      <c r="J165" s="8">
        <v>197</v>
      </c>
    </row>
    <row r="166" spans="1:10">
      <c r="A166" t="s">
        <v>151</v>
      </c>
      <c r="B166" t="s">
        <v>24</v>
      </c>
      <c r="D166" s="2">
        <v>122609</v>
      </c>
      <c r="E166" s="4">
        <v>1.54</v>
      </c>
      <c r="G166" s="2">
        <v>122609</v>
      </c>
      <c r="J166" s="8">
        <v>197</v>
      </c>
    </row>
    <row r="167" spans="1:10">
      <c r="A167" t="s">
        <v>152</v>
      </c>
      <c r="B167" t="s">
        <v>24</v>
      </c>
      <c r="D167" s="2">
        <v>199691</v>
      </c>
      <c r="E167" s="4">
        <v>1.54</v>
      </c>
      <c r="G167" s="2">
        <v>199691</v>
      </c>
      <c r="J167" s="8">
        <v>197</v>
      </c>
    </row>
    <row r="168" spans="1:10">
      <c r="A168" t="s">
        <v>154</v>
      </c>
      <c r="B168" t="s">
        <v>24</v>
      </c>
      <c r="D168" s="2">
        <v>129962</v>
      </c>
      <c r="E168" s="4">
        <v>2.4700000000000002</v>
      </c>
      <c r="I168" s="2">
        <v>129962</v>
      </c>
      <c r="J168" s="8">
        <v>261</v>
      </c>
    </row>
    <row r="169" spans="1:10">
      <c r="A169" t="s">
        <v>218</v>
      </c>
      <c r="B169" t="s">
        <v>24</v>
      </c>
      <c r="C169">
        <v>55469</v>
      </c>
      <c r="D169" s="2">
        <v>101639</v>
      </c>
      <c r="E169" s="9">
        <v>1.5</v>
      </c>
      <c r="F169" s="5"/>
      <c r="G169" s="11">
        <f>D169</f>
        <v>101639</v>
      </c>
      <c r="H169" s="5"/>
      <c r="I169" s="2"/>
      <c r="J169" s="8">
        <v>155</v>
      </c>
    </row>
    <row r="170" spans="1:10">
      <c r="A170" t="s">
        <v>156</v>
      </c>
      <c r="B170" t="s">
        <v>17</v>
      </c>
      <c r="C170" t="s">
        <v>157</v>
      </c>
      <c r="D170" s="2">
        <v>307530</v>
      </c>
      <c r="E170" s="9">
        <v>2.2000000000000002</v>
      </c>
      <c r="F170" s="9"/>
      <c r="G170" s="9"/>
      <c r="H170" s="2">
        <v>307530</v>
      </c>
      <c r="I170" s="9"/>
      <c r="J170" s="8">
        <v>233</v>
      </c>
    </row>
    <row r="171" spans="1:10">
      <c r="A171" t="s">
        <v>158</v>
      </c>
      <c r="B171" t="s">
        <v>17</v>
      </c>
      <c r="C171" t="s">
        <v>159</v>
      </c>
      <c r="D171" s="2">
        <v>110132</v>
      </c>
      <c r="E171" s="4">
        <v>2.52</v>
      </c>
      <c r="I171" s="2">
        <v>110132</v>
      </c>
      <c r="J171" s="8">
        <v>272</v>
      </c>
    </row>
    <row r="172" spans="1:10">
      <c r="A172" t="s">
        <v>160</v>
      </c>
      <c r="B172" t="s">
        <v>14</v>
      </c>
      <c r="C172" t="s">
        <v>161</v>
      </c>
      <c r="D172" s="2">
        <v>115211</v>
      </c>
      <c r="E172" s="4">
        <v>2.52</v>
      </c>
      <c r="I172" s="2">
        <v>115211</v>
      </c>
      <c r="J172" s="8">
        <v>267</v>
      </c>
    </row>
    <row r="173" spans="1:10">
      <c r="A173" t="s">
        <v>162</v>
      </c>
      <c r="B173" t="s">
        <v>14</v>
      </c>
      <c r="C173" t="s">
        <v>163</v>
      </c>
      <c r="D173" s="2">
        <v>116716</v>
      </c>
      <c r="E173" s="4">
        <v>2.5299999999999998</v>
      </c>
      <c r="I173" s="2">
        <v>116716</v>
      </c>
      <c r="J173" s="8">
        <v>306</v>
      </c>
    </row>
    <row r="174" spans="1:10">
      <c r="A174" t="s">
        <v>164</v>
      </c>
      <c r="B174" t="s">
        <v>14</v>
      </c>
      <c r="C174" t="s">
        <v>165</v>
      </c>
      <c r="D174" s="2">
        <v>148415</v>
      </c>
      <c r="E174" s="4">
        <v>2.2400000000000002</v>
      </c>
      <c r="H174" s="2">
        <v>148415</v>
      </c>
      <c r="J174" s="8">
        <v>251</v>
      </c>
    </row>
    <row r="175" spans="1:10">
      <c r="A175" t="s">
        <v>166</v>
      </c>
      <c r="B175" t="s">
        <v>17</v>
      </c>
      <c r="C175" t="s">
        <v>167</v>
      </c>
      <c r="D175" s="2">
        <v>151070</v>
      </c>
      <c r="E175" s="4">
        <v>2.4700000000000002</v>
      </c>
      <c r="I175" s="2">
        <v>151070</v>
      </c>
      <c r="J175" s="8">
        <v>270</v>
      </c>
    </row>
    <row r="176" spans="1:10">
      <c r="A176" t="s">
        <v>168</v>
      </c>
      <c r="B176" t="s">
        <v>17</v>
      </c>
      <c r="C176" t="s">
        <v>169</v>
      </c>
      <c r="D176" s="2">
        <v>155080</v>
      </c>
      <c r="E176" s="4">
        <v>2.5299999999999998</v>
      </c>
      <c r="I176" s="2">
        <v>155080</v>
      </c>
      <c r="J176" s="8">
        <v>265</v>
      </c>
    </row>
    <row r="177" spans="1:10">
      <c r="A177" t="s">
        <v>170</v>
      </c>
      <c r="B177" t="s">
        <v>17</v>
      </c>
      <c r="C177" t="s">
        <v>171</v>
      </c>
      <c r="D177" s="2">
        <v>159373</v>
      </c>
      <c r="E177" s="9">
        <v>2.2999999999999998</v>
      </c>
      <c r="F177" s="9"/>
      <c r="G177" s="9"/>
      <c r="H177" s="2">
        <v>159373</v>
      </c>
      <c r="I177" s="9"/>
      <c r="J177" s="8">
        <v>245</v>
      </c>
    </row>
    <row r="178" spans="1:10">
      <c r="A178" t="s">
        <v>174</v>
      </c>
      <c r="B178" t="s">
        <v>17</v>
      </c>
      <c r="C178">
        <v>40822</v>
      </c>
      <c r="D178" s="2">
        <v>37874</v>
      </c>
      <c r="E178" s="4">
        <v>2.54</v>
      </c>
      <c r="I178" s="2">
        <v>37874</v>
      </c>
      <c r="J178" s="8">
        <v>274</v>
      </c>
    </row>
    <row r="179" spans="1:10">
      <c r="A179" t="s">
        <v>175</v>
      </c>
      <c r="B179" t="s">
        <v>24</v>
      </c>
      <c r="C179" t="s">
        <v>176</v>
      </c>
      <c r="D179" s="2">
        <v>158637</v>
      </c>
      <c r="E179" s="4">
        <v>2.14</v>
      </c>
      <c r="H179" s="2">
        <v>158637</v>
      </c>
      <c r="J179" s="8">
        <v>231</v>
      </c>
    </row>
    <row r="180" spans="1:10">
      <c r="A180" t="s">
        <v>177</v>
      </c>
      <c r="B180" t="s">
        <v>24</v>
      </c>
      <c r="C180" t="s">
        <v>178</v>
      </c>
      <c r="D180" s="2">
        <v>201002</v>
      </c>
      <c r="E180" s="4">
        <v>2.19</v>
      </c>
      <c r="H180" s="2">
        <v>201002</v>
      </c>
      <c r="J180" s="8">
        <v>247</v>
      </c>
    </row>
    <row r="181" spans="1:10">
      <c r="A181" t="s">
        <v>179</v>
      </c>
      <c r="B181" t="s">
        <v>17</v>
      </c>
      <c r="C181" t="s">
        <v>180</v>
      </c>
      <c r="D181" s="2">
        <v>254834</v>
      </c>
      <c r="E181" s="9">
        <v>2.4</v>
      </c>
      <c r="F181" s="9"/>
      <c r="G181" s="9"/>
      <c r="H181" s="9"/>
      <c r="I181" s="2">
        <v>254834</v>
      </c>
      <c r="J181" s="8">
        <v>254</v>
      </c>
    </row>
    <row r="182" spans="1:10">
      <c r="A182" t="s">
        <v>181</v>
      </c>
      <c r="B182" t="s">
        <v>14</v>
      </c>
      <c r="C182" t="s">
        <v>182</v>
      </c>
      <c r="D182" s="2">
        <v>291458</v>
      </c>
      <c r="E182" s="4">
        <v>2.13</v>
      </c>
      <c r="H182" s="2">
        <v>291458</v>
      </c>
      <c r="J182" s="8">
        <v>231</v>
      </c>
    </row>
    <row r="183" spans="1:10">
      <c r="A183" t="s">
        <v>183</v>
      </c>
      <c r="B183" t="s">
        <v>14</v>
      </c>
      <c r="C183" t="s">
        <v>184</v>
      </c>
      <c r="D183" s="2">
        <v>291995</v>
      </c>
      <c r="E183" s="9">
        <v>2.2999999999999998</v>
      </c>
      <c r="F183" s="9"/>
      <c r="G183" s="9"/>
      <c r="H183" s="2">
        <v>291995</v>
      </c>
      <c r="I183" s="9"/>
      <c r="J183" s="8">
        <v>238</v>
      </c>
    </row>
    <row r="184" spans="1:10">
      <c r="A184" t="s">
        <v>185</v>
      </c>
      <c r="B184" t="s">
        <v>17</v>
      </c>
      <c r="C184" t="s">
        <v>186</v>
      </c>
      <c r="D184" s="2">
        <v>342570</v>
      </c>
      <c r="E184" s="4">
        <v>2.57</v>
      </c>
      <c r="I184" s="2">
        <v>342570</v>
      </c>
      <c r="J184" s="8">
        <v>281</v>
      </c>
    </row>
    <row r="185" spans="1:10">
      <c r="A185" t="s">
        <v>187</v>
      </c>
      <c r="B185" t="s">
        <v>188</v>
      </c>
      <c r="C185" t="s">
        <v>189</v>
      </c>
      <c r="D185" s="2">
        <v>676533</v>
      </c>
      <c r="E185" s="4">
        <v>2.4500000000000002</v>
      </c>
      <c r="I185" s="2">
        <v>676533</v>
      </c>
      <c r="J185" s="8">
        <v>281</v>
      </c>
    </row>
    <row r="186" spans="1:10">
      <c r="C186" t="s">
        <v>190</v>
      </c>
    </row>
    <row r="187" spans="1:10">
      <c r="A187" t="s">
        <v>191</v>
      </c>
      <c r="B187" t="s">
        <v>188</v>
      </c>
      <c r="C187">
        <v>65428</v>
      </c>
      <c r="D187" s="2">
        <v>59307</v>
      </c>
      <c r="E187" s="4">
        <v>2.25</v>
      </c>
      <c r="H187" s="2">
        <v>59307</v>
      </c>
      <c r="J187" s="8">
        <v>254</v>
      </c>
    </row>
    <row r="188" spans="1:10">
      <c r="A188" s="3" t="s">
        <v>192</v>
      </c>
      <c r="B188" t="s">
        <v>188</v>
      </c>
      <c r="C188" t="s">
        <v>193</v>
      </c>
      <c r="D188" s="2">
        <v>145845</v>
      </c>
      <c r="E188" s="4">
        <v>2.35</v>
      </c>
      <c r="I188" s="2">
        <v>145845</v>
      </c>
      <c r="J188" s="8">
        <v>267</v>
      </c>
    </row>
    <row r="189" spans="1:10">
      <c r="A189" t="s">
        <v>194</v>
      </c>
      <c r="B189" t="s">
        <v>17</v>
      </c>
      <c r="C189" t="s">
        <v>195</v>
      </c>
      <c r="D189" s="2">
        <v>1013665</v>
      </c>
      <c r="E189" s="4">
        <v>2.36</v>
      </c>
      <c r="I189" s="2">
        <v>1013665</v>
      </c>
      <c r="J189" s="8">
        <v>234</v>
      </c>
    </row>
    <row r="195" spans="1:10" ht="16" thickBot="1">
      <c r="A195" t="s">
        <v>202</v>
      </c>
      <c r="D195" s="10">
        <v>537039</v>
      </c>
      <c r="E195" s="14"/>
      <c r="F195" s="15">
        <f>D195</f>
        <v>537039</v>
      </c>
      <c r="G195" s="14"/>
      <c r="H195" s="14"/>
      <c r="I195" s="14"/>
    </row>
    <row r="196" spans="1:10" ht="16" thickTop="1">
      <c r="A196" t="s">
        <v>203</v>
      </c>
      <c r="D196" s="2">
        <f>SUM(D5:D195)</f>
        <v>13611152</v>
      </c>
      <c r="E196" s="2"/>
      <c r="F196" s="2">
        <f>SUM(F5:F195)</f>
        <v>1301359</v>
      </c>
      <c r="G196" s="2">
        <f>SUM(G5:G195)</f>
        <v>2233285</v>
      </c>
      <c r="H196" s="2">
        <f>SUM(H5:H195)</f>
        <v>4101918</v>
      </c>
      <c r="I196" s="2">
        <f t="shared" ref="I196" si="0">SUM(I5:I195)</f>
        <v>5974590</v>
      </c>
      <c r="J196" s="12"/>
    </row>
    <row r="197" spans="1:10">
      <c r="F197" s="25"/>
    </row>
    <row r="198" spans="1:10">
      <c r="A198" t="s">
        <v>224</v>
      </c>
      <c r="E198" s="23"/>
      <c r="F198" s="13"/>
      <c r="G198" s="13">
        <f>[1]Sheet1!$H$551</f>
        <v>160963</v>
      </c>
      <c r="H198" s="13"/>
      <c r="I198" s="23"/>
    </row>
    <row r="199" spans="1:10">
      <c r="A199" t="s">
        <v>210</v>
      </c>
      <c r="F199" s="13">
        <f>[1]Sheet1!$G$548</f>
        <v>197197</v>
      </c>
      <c r="G199" s="13">
        <f>[1]Sheet1!$H$548</f>
        <v>2280764</v>
      </c>
      <c r="H199" s="13">
        <f>[1]Sheet1!$I$548</f>
        <v>4273483</v>
      </c>
    </row>
    <row r="200" spans="1:10">
      <c r="A200" t="s">
        <v>219</v>
      </c>
      <c r="F200" s="13">
        <f>'[2]MOSELLE FINAL'!$G$209</f>
        <v>645777.29224266519</v>
      </c>
      <c r="G200" s="13">
        <f>'[2]MOSELLE FINAL'!$H$209+'[2]MOSELLE FINAL'!$I$209</f>
        <v>389937.27757358341</v>
      </c>
    </row>
    <row r="201" spans="1:10">
      <c r="A201" t="s">
        <v>220</v>
      </c>
      <c r="F201" s="13">
        <f>'[2]MEURTHE ET MOSELLE FINAL'!$G$131</f>
        <v>146212.63064632102</v>
      </c>
      <c r="G201" s="13">
        <f>'[2]MEURTHE ET MOSELLE FINAL'!$H$131+'[2]MEURTHE ET MOSELLE FINAL'!$I$131</f>
        <v>565402.06751334632</v>
      </c>
    </row>
    <row r="202" spans="1:10">
      <c r="A202" t="s">
        <v>221</v>
      </c>
      <c r="F202" s="13">
        <f>'[2]MEUSE FINAL'!$H$69</f>
        <v>18677.290340352098</v>
      </c>
      <c r="G202" s="13">
        <f>'[2]MEUSE FINAL'!$I$69+'[2]MEUSE FINAL'!$J$69</f>
        <v>154299.74441590847</v>
      </c>
    </row>
    <row r="203" spans="1:10">
      <c r="A203" t="s">
        <v>223</v>
      </c>
      <c r="E203" s="23"/>
      <c r="F203" s="13"/>
      <c r="G203" s="13">
        <f>'[2]ARDENNES FINAL'!$G$69+'[2]ARDENNES FINAL'!$H$69</f>
        <v>277183.4087175508</v>
      </c>
      <c r="H203" s="13">
        <f>'[2]ARDENNES FINAL'!$I$69</f>
        <v>6112.5912824492307</v>
      </c>
      <c r="I203" s="23"/>
    </row>
    <row r="204" spans="1:10">
      <c r="A204" t="s">
        <v>225</v>
      </c>
      <c r="E204" s="23"/>
      <c r="F204" s="25"/>
      <c r="G204" s="13">
        <f>'[2]MARNE FINAL'!$I$89</f>
        <v>104567.62653245758</v>
      </c>
      <c r="H204" s="13">
        <f>'[2]MARNE FINAL'!$J$89</f>
        <v>421713.40525269764</v>
      </c>
      <c r="I204" s="29">
        <f>'[2]MARNE FINAL'!$K$89</f>
        <v>20094.343275087325</v>
      </c>
    </row>
    <row r="205" spans="1:10">
      <c r="A205" t="s">
        <v>226</v>
      </c>
      <c r="E205" s="23"/>
      <c r="F205" s="25"/>
      <c r="G205" s="13">
        <f>'[2]VOSGES FINAL'!$I$99+'[2]VOSGES FINAL'!$J$939</f>
        <v>150519.89395182973</v>
      </c>
      <c r="H205" s="13">
        <f>'[2]VOSGES FINAL'!$J$99</f>
        <v>207374.24798347155</v>
      </c>
      <c r="I205" s="13">
        <f>'[2]VOSGES FINAL'!$K$99</f>
        <v>21829.858064698725</v>
      </c>
    </row>
    <row r="206" spans="1:10">
      <c r="E206" s="23"/>
      <c r="F206" s="25"/>
      <c r="G206" s="25"/>
      <c r="H206" s="23"/>
      <c r="I206" s="23"/>
    </row>
    <row r="207" spans="1:10" ht="16" thickBot="1">
      <c r="F207" s="27"/>
      <c r="G207" s="14"/>
      <c r="H207" s="14"/>
      <c r="I207" s="14"/>
    </row>
    <row r="208" spans="1:10" ht="16" thickTop="1">
      <c r="F208" s="11">
        <f>SUM(F196:F207)</f>
        <v>2309223.2132293382</v>
      </c>
      <c r="G208" s="11">
        <f>SUM(G196:G207)</f>
        <v>6316922.018704677</v>
      </c>
      <c r="H208" s="11">
        <f>SUM(H196:H207)</f>
        <v>9010601.244518619</v>
      </c>
      <c r="I208" s="11">
        <f>SUM(I196:I207)</f>
        <v>6016514.2013397859</v>
      </c>
    </row>
    <row r="209" spans="1:9">
      <c r="A209" t="s">
        <v>227</v>
      </c>
      <c r="E209" s="24"/>
      <c r="F209" s="11"/>
      <c r="G209" s="11"/>
      <c r="H209" s="11"/>
      <c r="I209" s="11"/>
    </row>
    <row r="210" spans="1:9">
      <c r="E210" s="28"/>
      <c r="F210" s="11">
        <f>F208</f>
        <v>2309223.2132293382</v>
      </c>
      <c r="G210" s="11">
        <f>G208</f>
        <v>6316922.018704677</v>
      </c>
      <c r="H210" s="11"/>
      <c r="I210" s="11"/>
    </row>
    <row r="211" spans="1:9">
      <c r="E211" s="28"/>
      <c r="F211" s="11"/>
      <c r="G211" s="11">
        <f>F210+G208</f>
        <v>8626145.2319340147</v>
      </c>
      <c r="H211" s="11"/>
      <c r="I211" s="11"/>
    </row>
    <row r="212" spans="1:9">
      <c r="E212" s="28"/>
      <c r="F212" s="11"/>
      <c r="G212" s="11"/>
      <c r="H212" s="11"/>
      <c r="I212" s="11"/>
    </row>
    <row r="213" spans="1:9">
      <c r="A213" t="s">
        <v>222</v>
      </c>
      <c r="F213" s="13">
        <f>'[3]WINTERTH DIFFERDINGEN VERGLEICH'!$J$56</f>
        <v>2980189</v>
      </c>
      <c r="G213" s="13">
        <f>'[3]WINTERTH DIFFERDINGEN VERGLEICH'!$L$55</f>
        <v>6032809</v>
      </c>
    </row>
    <row r="214" spans="1:9">
      <c r="G214" s="11">
        <f>F213+G213</f>
        <v>9012998</v>
      </c>
    </row>
    <row r="215" spans="1:9">
      <c r="H215" s="11">
        <f>G214+H208</f>
        <v>18023599.244518619</v>
      </c>
    </row>
    <row r="216" spans="1:9">
      <c r="I216" s="11">
        <f>H215+I208</f>
        <v>24040113.445858404</v>
      </c>
    </row>
    <row r="220" spans="1:9">
      <c r="D220" s="26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topLeftCell="A195" workbookViewId="0">
      <selection activeCell="A48" sqref="A48"/>
    </sheetView>
  </sheetViews>
  <sheetFormatPr baseColWidth="10" defaultRowHeight="15" x14ac:dyDescent="0"/>
  <cols>
    <col min="1" max="1" width="38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8" customWidth="1"/>
  </cols>
  <sheetData>
    <row r="2" spans="1:10">
      <c r="A2" t="s">
        <v>201</v>
      </c>
      <c r="B2" s="1" t="s">
        <v>13</v>
      </c>
      <c r="C2" s="1" t="s">
        <v>1</v>
      </c>
      <c r="D2" s="13" t="s">
        <v>2</v>
      </c>
      <c r="E2" s="4" t="s">
        <v>3</v>
      </c>
      <c r="F2" s="34" t="s">
        <v>200</v>
      </c>
      <c r="G2" s="34"/>
      <c r="H2" s="34"/>
      <c r="I2" s="34"/>
      <c r="J2" s="4" t="s">
        <v>4</v>
      </c>
    </row>
    <row r="3" spans="1:10" ht="28" customHeight="1">
      <c r="F3" s="6" t="s">
        <v>196</v>
      </c>
      <c r="G3" s="7" t="s">
        <v>197</v>
      </c>
      <c r="H3" s="4" t="s">
        <v>198</v>
      </c>
      <c r="I3" s="4" t="s">
        <v>199</v>
      </c>
    </row>
    <row r="4" spans="1:10">
      <c r="A4" t="s">
        <v>0</v>
      </c>
      <c r="C4">
        <v>53343</v>
      </c>
      <c r="D4" s="2">
        <v>19614</v>
      </c>
      <c r="E4" s="4">
        <v>2.14</v>
      </c>
      <c r="H4" s="2">
        <f>D4</f>
        <v>19614</v>
      </c>
      <c r="J4" s="8">
        <v>214</v>
      </c>
    </row>
    <row r="5" spans="1:10">
      <c r="A5" t="s">
        <v>5</v>
      </c>
      <c r="C5">
        <v>67454</v>
      </c>
      <c r="D5" s="2">
        <v>19847</v>
      </c>
      <c r="E5" s="4">
        <v>2.21</v>
      </c>
      <c r="H5" s="2">
        <f>D5</f>
        <v>19847</v>
      </c>
      <c r="J5" s="8">
        <v>236</v>
      </c>
    </row>
    <row r="6" spans="1:10">
      <c r="A6" t="s">
        <v>6</v>
      </c>
      <c r="C6">
        <v>76276</v>
      </c>
      <c r="D6" s="2">
        <v>19837</v>
      </c>
      <c r="E6" s="4">
        <v>2.39</v>
      </c>
      <c r="I6" s="2">
        <v>19837</v>
      </c>
      <c r="J6" s="8">
        <v>244</v>
      </c>
    </row>
    <row r="7" spans="1:10">
      <c r="C7">
        <v>76277</v>
      </c>
    </row>
    <row r="8" spans="1:10">
      <c r="A8" t="s">
        <v>7</v>
      </c>
      <c r="C8">
        <v>53819</v>
      </c>
      <c r="D8" s="2">
        <v>19744</v>
      </c>
      <c r="E8" s="9">
        <v>2.4</v>
      </c>
      <c r="F8" s="9"/>
      <c r="G8" s="9"/>
      <c r="H8" s="9"/>
      <c r="I8" s="2">
        <v>19744</v>
      </c>
      <c r="J8" s="8">
        <v>257</v>
      </c>
    </row>
    <row r="9" spans="1:10">
      <c r="A9" t="s">
        <v>8</v>
      </c>
      <c r="C9" t="s">
        <v>9</v>
      </c>
      <c r="D9" s="2">
        <v>19945</v>
      </c>
      <c r="E9" s="4">
        <v>2.35</v>
      </c>
      <c r="I9" s="2">
        <v>19945</v>
      </c>
      <c r="J9" s="8">
        <v>263</v>
      </c>
    </row>
    <row r="10" spans="1:10">
      <c r="A10" t="s">
        <v>10</v>
      </c>
      <c r="C10">
        <v>76726</v>
      </c>
      <c r="D10" s="2">
        <v>19997</v>
      </c>
      <c r="E10" s="4">
        <v>2.29</v>
      </c>
      <c r="H10" s="2">
        <v>19997</v>
      </c>
      <c r="J10" s="8">
        <v>256</v>
      </c>
    </row>
    <row r="11" spans="1:10">
      <c r="A11" t="s">
        <v>11</v>
      </c>
      <c r="B11" t="s">
        <v>15</v>
      </c>
      <c r="C11">
        <v>66763</v>
      </c>
      <c r="D11" s="2">
        <v>20199</v>
      </c>
      <c r="E11" s="4">
        <v>0.52</v>
      </c>
      <c r="F11" s="2">
        <v>20199</v>
      </c>
      <c r="J11" s="8">
        <v>77</v>
      </c>
    </row>
    <row r="12" spans="1:10">
      <c r="A12" t="s">
        <v>12</v>
      </c>
      <c r="B12" t="s">
        <v>14</v>
      </c>
      <c r="C12">
        <v>68766</v>
      </c>
      <c r="D12" s="2">
        <v>20770</v>
      </c>
      <c r="E12" s="4">
        <v>2.27</v>
      </c>
      <c r="H12" s="2">
        <v>20770</v>
      </c>
      <c r="J12" s="8">
        <v>249</v>
      </c>
    </row>
    <row r="13" spans="1:10">
      <c r="A13" t="s">
        <v>16</v>
      </c>
      <c r="B13" t="s">
        <v>17</v>
      </c>
      <c r="C13">
        <v>50189</v>
      </c>
      <c r="D13" s="2">
        <v>20820</v>
      </c>
      <c r="E13" s="4">
        <v>2.06</v>
      </c>
      <c r="H13" s="2">
        <v>20820</v>
      </c>
      <c r="J13" s="8">
        <v>205</v>
      </c>
    </row>
    <row r="14" spans="1:10">
      <c r="A14" t="s">
        <v>18</v>
      </c>
      <c r="B14" t="s">
        <v>14</v>
      </c>
      <c r="C14">
        <v>75031</v>
      </c>
      <c r="D14" s="2">
        <v>20795</v>
      </c>
      <c r="E14" s="4">
        <v>2.5099999999999998</v>
      </c>
      <c r="I14" s="2">
        <v>20795</v>
      </c>
      <c r="J14" s="8">
        <v>290</v>
      </c>
    </row>
    <row r="15" spans="1:10">
      <c r="A15" t="s">
        <v>19</v>
      </c>
      <c r="B15" t="s">
        <v>14</v>
      </c>
      <c r="C15">
        <v>68723</v>
      </c>
      <c r="D15" s="2">
        <v>21115</v>
      </c>
      <c r="E15" s="4">
        <v>2.2400000000000002</v>
      </c>
      <c r="H15" s="2">
        <v>21115</v>
      </c>
      <c r="J15" s="8">
        <v>248</v>
      </c>
    </row>
    <row r="16" spans="1:10">
      <c r="A16" t="s">
        <v>20</v>
      </c>
      <c r="B16" t="s">
        <v>17</v>
      </c>
      <c r="C16">
        <v>41363</v>
      </c>
      <c r="D16" s="2">
        <v>22177</v>
      </c>
      <c r="E16" s="4">
        <v>2.37</v>
      </c>
      <c r="I16" s="2">
        <v>22177</v>
      </c>
      <c r="J16" s="8">
        <v>252</v>
      </c>
    </row>
    <row r="17" spans="1:10">
      <c r="A17" t="s">
        <v>21</v>
      </c>
      <c r="B17" t="s">
        <v>17</v>
      </c>
      <c r="C17">
        <v>53347</v>
      </c>
      <c r="D17" s="2">
        <v>22992</v>
      </c>
      <c r="E17" s="4">
        <v>2.2599999999999998</v>
      </c>
      <c r="H17" s="2">
        <v>22992</v>
      </c>
      <c r="J17" s="8">
        <v>233</v>
      </c>
    </row>
    <row r="18" spans="1:10">
      <c r="A18" t="s">
        <v>22</v>
      </c>
      <c r="B18" t="s">
        <v>14</v>
      </c>
      <c r="C18">
        <v>76297</v>
      </c>
      <c r="D18" s="2">
        <v>23061</v>
      </c>
      <c r="E18" s="4">
        <v>2.4500000000000002</v>
      </c>
      <c r="I18" s="2">
        <v>23061</v>
      </c>
      <c r="J18" s="8">
        <v>250</v>
      </c>
    </row>
    <row r="19" spans="1:10">
      <c r="A19" t="s">
        <v>23</v>
      </c>
      <c r="B19" t="s">
        <v>24</v>
      </c>
      <c r="C19">
        <v>53340</v>
      </c>
      <c r="D19" s="2">
        <v>23555</v>
      </c>
      <c r="E19" s="4">
        <v>2.15</v>
      </c>
      <c r="H19" s="2">
        <v>23555</v>
      </c>
      <c r="J19" s="8">
        <v>233</v>
      </c>
    </row>
    <row r="20" spans="1:10">
      <c r="A20" t="s">
        <v>25</v>
      </c>
      <c r="B20" t="s">
        <v>24</v>
      </c>
      <c r="C20">
        <v>55218</v>
      </c>
      <c r="D20" s="2">
        <v>24025</v>
      </c>
      <c r="E20" s="4">
        <v>2.17</v>
      </c>
      <c r="H20" s="2">
        <v>24025</v>
      </c>
      <c r="J20" s="8">
        <v>202</v>
      </c>
    </row>
    <row r="21" spans="1:10">
      <c r="A21" t="s">
        <v>26</v>
      </c>
      <c r="B21" t="s">
        <v>24</v>
      </c>
      <c r="C21" t="s">
        <v>27</v>
      </c>
      <c r="D21" s="2">
        <v>7215</v>
      </c>
      <c r="E21" s="4">
        <v>2.15</v>
      </c>
      <c r="H21" s="2">
        <v>7215</v>
      </c>
      <c r="J21" s="8">
        <v>206</v>
      </c>
    </row>
    <row r="22" spans="1:10">
      <c r="A22" t="s">
        <v>28</v>
      </c>
      <c r="B22" t="s">
        <v>24</v>
      </c>
      <c r="C22">
        <v>55263</v>
      </c>
      <c r="D22" s="2">
        <v>2539</v>
      </c>
      <c r="E22" s="4">
        <v>2.2400000000000002</v>
      </c>
      <c r="H22" s="2">
        <v>2539</v>
      </c>
      <c r="J22" s="8">
        <v>207</v>
      </c>
    </row>
    <row r="23" spans="1:10">
      <c r="A23" t="s">
        <v>29</v>
      </c>
      <c r="B23" t="s">
        <v>24</v>
      </c>
      <c r="C23">
        <v>55411</v>
      </c>
      <c r="D23" s="2">
        <v>23886</v>
      </c>
      <c r="E23" s="4">
        <v>2.15</v>
      </c>
      <c r="H23" s="2">
        <v>23886</v>
      </c>
      <c r="J23" s="8">
        <v>209</v>
      </c>
    </row>
    <row r="24" spans="1:10">
      <c r="A24" t="s">
        <v>30</v>
      </c>
      <c r="B24" t="s">
        <v>17</v>
      </c>
      <c r="C24">
        <v>50181</v>
      </c>
      <c r="D24" s="2">
        <v>22988</v>
      </c>
      <c r="E24" s="9">
        <v>2.2999999999999998</v>
      </c>
      <c r="F24" s="9"/>
      <c r="G24" s="9"/>
      <c r="H24" s="2">
        <v>22988</v>
      </c>
      <c r="I24" s="9"/>
      <c r="J24" s="8">
        <v>240</v>
      </c>
    </row>
    <row r="25" spans="1:10">
      <c r="A25" t="s">
        <v>31</v>
      </c>
      <c r="B25" t="s">
        <v>17</v>
      </c>
      <c r="C25">
        <v>52531</v>
      </c>
      <c r="D25" s="2">
        <v>24706</v>
      </c>
      <c r="E25" s="4">
        <v>2.2599999999999998</v>
      </c>
      <c r="H25" s="2">
        <v>24706</v>
      </c>
      <c r="J25" s="8">
        <v>219</v>
      </c>
    </row>
    <row r="26" spans="1:10">
      <c r="A26" t="s">
        <v>32</v>
      </c>
      <c r="B26" t="s">
        <v>14</v>
      </c>
      <c r="C26">
        <v>77855</v>
      </c>
      <c r="D26" s="2">
        <v>24435</v>
      </c>
      <c r="E26" s="9">
        <v>2.2999999999999998</v>
      </c>
      <c r="F26" s="9"/>
      <c r="G26" s="9"/>
      <c r="H26" s="2">
        <v>24435</v>
      </c>
      <c r="I26" s="9"/>
      <c r="J26" s="8">
        <v>242</v>
      </c>
    </row>
    <row r="27" spans="1:10">
      <c r="A27" t="s">
        <v>33</v>
      </c>
      <c r="B27" t="s">
        <v>17</v>
      </c>
      <c r="C27">
        <v>53604</v>
      </c>
      <c r="D27" s="2">
        <v>24653</v>
      </c>
      <c r="E27" s="9">
        <v>2.2999999999999998</v>
      </c>
      <c r="F27" s="9"/>
      <c r="G27" s="9"/>
      <c r="H27" s="2">
        <v>24653</v>
      </c>
      <c r="I27" s="9"/>
      <c r="J27" s="8">
        <v>252</v>
      </c>
    </row>
    <row r="28" spans="1:10">
      <c r="A28" t="s">
        <v>34</v>
      </c>
      <c r="B28" t="s">
        <v>15</v>
      </c>
      <c r="C28">
        <v>66606</v>
      </c>
      <c r="D28" s="2">
        <v>25977</v>
      </c>
      <c r="E28" s="4">
        <v>1.1299999999999999</v>
      </c>
      <c r="G28" s="2">
        <v>25977</v>
      </c>
      <c r="J28" s="8">
        <v>136</v>
      </c>
    </row>
    <row r="29" spans="1:10">
      <c r="A29" t="s">
        <v>35</v>
      </c>
      <c r="B29" t="s">
        <v>14</v>
      </c>
      <c r="C29">
        <v>69168</v>
      </c>
      <c r="D29" s="2">
        <v>24828</v>
      </c>
      <c r="E29" s="4">
        <v>2.33</v>
      </c>
      <c r="I29" s="2">
        <v>24828</v>
      </c>
      <c r="J29" s="8">
        <v>263</v>
      </c>
    </row>
    <row r="30" spans="1:10">
      <c r="A30" t="s">
        <v>36</v>
      </c>
      <c r="B30" t="s">
        <v>17</v>
      </c>
      <c r="C30">
        <v>53894</v>
      </c>
      <c r="D30" s="2">
        <v>26736</v>
      </c>
      <c r="E30" s="4">
        <v>2.0499999999999998</v>
      </c>
      <c r="H30" s="2">
        <v>26736</v>
      </c>
      <c r="J30" s="8">
        <v>184</v>
      </c>
    </row>
    <row r="31" spans="1:10">
      <c r="A31" t="s">
        <v>37</v>
      </c>
      <c r="B31" t="s">
        <v>24</v>
      </c>
      <c r="C31">
        <v>53474</v>
      </c>
      <c r="D31" s="2">
        <v>26946</v>
      </c>
      <c r="E31" s="4">
        <v>2.09</v>
      </c>
      <c r="H31" s="2">
        <v>26946</v>
      </c>
      <c r="J31" s="8">
        <v>216</v>
      </c>
    </row>
    <row r="32" spans="1:10">
      <c r="A32" t="s">
        <v>38</v>
      </c>
      <c r="B32" t="s">
        <v>14</v>
      </c>
      <c r="C32">
        <v>69181</v>
      </c>
      <c r="D32" s="2">
        <v>25475</v>
      </c>
      <c r="E32" s="4">
        <v>2.3199999999999998</v>
      </c>
      <c r="I32" s="2">
        <v>25475</v>
      </c>
      <c r="J32" s="8">
        <v>260</v>
      </c>
    </row>
    <row r="33" spans="1:10">
      <c r="A33" t="s">
        <v>39</v>
      </c>
      <c r="B33" t="s">
        <v>17</v>
      </c>
      <c r="C33">
        <v>53359</v>
      </c>
      <c r="D33" s="2">
        <v>26534</v>
      </c>
      <c r="E33" s="4">
        <v>2.15</v>
      </c>
      <c r="H33" s="2">
        <v>26534</v>
      </c>
      <c r="J33" s="8">
        <v>220</v>
      </c>
    </row>
    <row r="34" spans="1:10">
      <c r="A34" t="s">
        <v>40</v>
      </c>
      <c r="B34" t="s">
        <v>17</v>
      </c>
      <c r="C34">
        <v>52499</v>
      </c>
      <c r="D34" s="2">
        <v>26405</v>
      </c>
      <c r="E34" s="4">
        <v>2.21</v>
      </c>
      <c r="H34" s="2">
        <v>26405</v>
      </c>
      <c r="J34" s="8">
        <v>215</v>
      </c>
    </row>
    <row r="35" spans="1:10">
      <c r="A35" t="s">
        <v>41</v>
      </c>
      <c r="B35" t="s">
        <v>17</v>
      </c>
      <c r="C35">
        <v>52511</v>
      </c>
      <c r="D35" s="2">
        <v>26351</v>
      </c>
      <c r="E35" s="9">
        <v>2.2999999999999998</v>
      </c>
      <c r="F35" s="9"/>
      <c r="G35" s="9"/>
      <c r="H35" s="2">
        <v>26351</v>
      </c>
      <c r="I35" s="9"/>
      <c r="J35" s="8">
        <v>231</v>
      </c>
    </row>
    <row r="36" spans="1:10">
      <c r="A36" t="s">
        <v>42</v>
      </c>
      <c r="B36" t="s">
        <v>17</v>
      </c>
      <c r="C36">
        <v>42781</v>
      </c>
      <c r="D36" s="2">
        <v>29794</v>
      </c>
      <c r="E36" s="9">
        <v>2.5</v>
      </c>
      <c r="F36" s="9"/>
      <c r="G36" s="9"/>
      <c r="H36" s="9"/>
      <c r="I36" s="2">
        <v>29794</v>
      </c>
      <c r="J36" s="8">
        <v>267</v>
      </c>
    </row>
    <row r="37" spans="1:10">
      <c r="A37" t="s">
        <v>43</v>
      </c>
      <c r="B37" t="s">
        <v>24</v>
      </c>
      <c r="C37">
        <v>56626</v>
      </c>
      <c r="D37" s="2">
        <v>29051</v>
      </c>
      <c r="E37" s="4">
        <v>1.58</v>
      </c>
      <c r="G37" s="2">
        <v>29051</v>
      </c>
      <c r="J37" s="8">
        <v>203</v>
      </c>
    </row>
    <row r="38" spans="1:10">
      <c r="A38" t="s">
        <v>44</v>
      </c>
      <c r="B38" t="s">
        <v>24</v>
      </c>
      <c r="C38">
        <v>55743</v>
      </c>
      <c r="D38" s="2">
        <v>28878</v>
      </c>
      <c r="E38" s="4">
        <v>1.41</v>
      </c>
      <c r="G38" s="2">
        <v>28878</v>
      </c>
      <c r="J38" s="8">
        <v>133</v>
      </c>
    </row>
    <row r="39" spans="1:10">
      <c r="A39" t="s">
        <v>45</v>
      </c>
      <c r="B39" t="s">
        <v>15</v>
      </c>
      <c r="C39" t="s">
        <v>46</v>
      </c>
      <c r="D39" s="2">
        <v>29777</v>
      </c>
      <c r="E39" s="4">
        <v>0.49</v>
      </c>
      <c r="F39" s="2">
        <v>29777</v>
      </c>
      <c r="J39" s="8">
        <v>65</v>
      </c>
    </row>
    <row r="40" spans="1:10">
      <c r="A40" t="s">
        <v>47</v>
      </c>
      <c r="B40" t="s">
        <v>17</v>
      </c>
      <c r="C40">
        <v>53797</v>
      </c>
      <c r="D40" s="2">
        <v>29624</v>
      </c>
      <c r="E40" s="9">
        <v>2.2999999999999998</v>
      </c>
      <c r="H40" s="2">
        <v>29624</v>
      </c>
      <c r="J40" s="8">
        <v>248</v>
      </c>
    </row>
    <row r="41" spans="1:10">
      <c r="A41" t="s">
        <v>48</v>
      </c>
      <c r="B41" t="s">
        <v>17</v>
      </c>
      <c r="C41">
        <v>52428</v>
      </c>
      <c r="D41" s="2">
        <v>31909</v>
      </c>
      <c r="E41" s="9">
        <v>2.2000000000000002</v>
      </c>
      <c r="H41" s="2">
        <v>31909</v>
      </c>
      <c r="J41" s="8">
        <v>220</v>
      </c>
    </row>
    <row r="42" spans="1:10">
      <c r="A42" t="s">
        <v>49</v>
      </c>
      <c r="B42" t="s">
        <v>24</v>
      </c>
      <c r="C42">
        <v>66482</v>
      </c>
      <c r="D42" s="2">
        <v>34181</v>
      </c>
      <c r="E42" s="4">
        <v>1.26</v>
      </c>
      <c r="G42" s="2">
        <v>34181</v>
      </c>
      <c r="J42" s="8">
        <v>136</v>
      </c>
    </row>
    <row r="43" spans="1:10">
      <c r="A43" t="s">
        <v>50</v>
      </c>
      <c r="B43" t="s">
        <v>14</v>
      </c>
      <c r="C43">
        <v>77694</v>
      </c>
      <c r="D43" s="2">
        <v>33737</v>
      </c>
      <c r="E43" s="9">
        <v>2.2000000000000002</v>
      </c>
      <c r="H43" s="2">
        <v>33737</v>
      </c>
      <c r="J43" s="8">
        <v>229</v>
      </c>
    </row>
    <row r="44" spans="1:10">
      <c r="A44" t="s">
        <v>51</v>
      </c>
      <c r="B44" t="s">
        <v>17</v>
      </c>
      <c r="C44">
        <v>50389</v>
      </c>
      <c r="D44" s="2">
        <v>35081</v>
      </c>
      <c r="E44" s="4">
        <v>2.2400000000000002</v>
      </c>
      <c r="H44" s="2">
        <v>35081</v>
      </c>
      <c r="J44" s="8">
        <v>219</v>
      </c>
    </row>
    <row r="45" spans="1:10">
      <c r="A45" t="s">
        <v>52</v>
      </c>
      <c r="B45" t="s">
        <v>14</v>
      </c>
      <c r="C45">
        <v>74889</v>
      </c>
      <c r="D45" s="2">
        <v>34682</v>
      </c>
      <c r="E45" s="4">
        <v>2.39</v>
      </c>
      <c r="I45" s="2">
        <v>34682</v>
      </c>
      <c r="J45" s="8">
        <v>277</v>
      </c>
    </row>
    <row r="46" spans="1:10">
      <c r="A46" t="s">
        <v>53</v>
      </c>
      <c r="B46" t="s">
        <v>15</v>
      </c>
      <c r="C46">
        <v>66740</v>
      </c>
      <c r="D46" s="2">
        <v>34319</v>
      </c>
      <c r="E46" s="4">
        <v>0.56000000000000005</v>
      </c>
      <c r="F46" s="2">
        <v>34319</v>
      </c>
      <c r="J46" s="8">
        <v>83</v>
      </c>
    </row>
    <row r="47" spans="1:10">
      <c r="A47" t="s">
        <v>54</v>
      </c>
      <c r="B47" t="s">
        <v>15</v>
      </c>
      <c r="C47" t="s">
        <v>55</v>
      </c>
      <c r="D47" s="2">
        <v>13337</v>
      </c>
      <c r="E47" s="4">
        <v>0.57999999999999996</v>
      </c>
      <c r="F47" s="2">
        <v>13337</v>
      </c>
      <c r="J47" s="8">
        <v>86</v>
      </c>
    </row>
    <row r="48" spans="1:10">
      <c r="A48" t="s">
        <v>56</v>
      </c>
      <c r="B48" t="s">
        <v>15</v>
      </c>
      <c r="C48">
        <v>66773</v>
      </c>
      <c r="D48" s="2">
        <v>17219</v>
      </c>
      <c r="E48" s="4">
        <v>0.57999999999999996</v>
      </c>
      <c r="F48" s="2">
        <v>17219</v>
      </c>
      <c r="J48" s="8">
        <v>86</v>
      </c>
    </row>
    <row r="49" spans="1:10">
      <c r="A49" t="s">
        <v>57</v>
      </c>
      <c r="B49" t="s">
        <v>15</v>
      </c>
      <c r="C49">
        <v>66806</v>
      </c>
      <c r="D49" s="2">
        <v>6468</v>
      </c>
      <c r="E49" s="9">
        <v>1</v>
      </c>
      <c r="F49" s="2">
        <v>6468</v>
      </c>
      <c r="G49" s="9"/>
      <c r="H49" s="9"/>
      <c r="I49" s="9"/>
      <c r="J49" s="8">
        <v>86</v>
      </c>
    </row>
    <row r="50" spans="1:10">
      <c r="A50" t="s">
        <v>58</v>
      </c>
      <c r="B50" t="s">
        <v>15</v>
      </c>
      <c r="C50">
        <v>66787</v>
      </c>
      <c r="D50" s="2">
        <v>17690</v>
      </c>
      <c r="E50" s="9">
        <v>1</v>
      </c>
      <c r="F50" s="2">
        <v>17690</v>
      </c>
      <c r="G50" s="9"/>
      <c r="H50" s="9"/>
      <c r="I50" s="9"/>
      <c r="J50" s="8">
        <v>89</v>
      </c>
    </row>
    <row r="51" spans="1:10">
      <c r="A51" t="s">
        <v>59</v>
      </c>
      <c r="B51" t="s">
        <v>15</v>
      </c>
      <c r="C51" t="s">
        <v>60</v>
      </c>
      <c r="D51" s="2">
        <v>11536</v>
      </c>
      <c r="E51" s="9">
        <v>1.03</v>
      </c>
      <c r="F51" s="9"/>
      <c r="G51" s="2">
        <v>11536</v>
      </c>
      <c r="H51" s="9"/>
      <c r="I51" s="9"/>
      <c r="J51" s="8">
        <v>92</v>
      </c>
    </row>
    <row r="52" spans="1:10">
      <c r="A52" t="s">
        <v>61</v>
      </c>
      <c r="B52" t="s">
        <v>15</v>
      </c>
      <c r="C52" t="s">
        <v>62</v>
      </c>
      <c r="D52" s="2">
        <v>9370</v>
      </c>
      <c r="E52" s="9">
        <v>0.53</v>
      </c>
      <c r="F52" s="2">
        <v>9370</v>
      </c>
      <c r="G52" s="9"/>
      <c r="H52" s="9"/>
      <c r="I52" s="9"/>
      <c r="J52" s="8">
        <v>79</v>
      </c>
    </row>
    <row r="53" spans="1:10">
      <c r="A53" t="s">
        <v>63</v>
      </c>
      <c r="B53" t="s">
        <v>15</v>
      </c>
      <c r="C53">
        <v>66386</v>
      </c>
      <c r="D53" s="2">
        <v>36394</v>
      </c>
      <c r="E53" s="9">
        <v>1.19</v>
      </c>
      <c r="F53" s="9"/>
      <c r="G53" s="2">
        <v>36394</v>
      </c>
      <c r="H53" s="9"/>
      <c r="I53" s="9"/>
      <c r="J53" s="8">
        <v>122</v>
      </c>
    </row>
    <row r="54" spans="1:10">
      <c r="A54" t="s">
        <v>64</v>
      </c>
      <c r="B54" t="s">
        <v>15</v>
      </c>
      <c r="C54">
        <v>66583</v>
      </c>
      <c r="D54" s="2">
        <v>13327</v>
      </c>
      <c r="E54" s="4">
        <v>1.1399999999999999</v>
      </c>
      <c r="G54" s="2">
        <v>13327</v>
      </c>
      <c r="J54" s="8">
        <v>114</v>
      </c>
    </row>
    <row r="55" spans="1:10">
      <c r="A55" t="s">
        <v>65</v>
      </c>
      <c r="B55" t="s">
        <v>15</v>
      </c>
      <c r="C55" t="s">
        <v>66</v>
      </c>
      <c r="D55" s="2">
        <v>45722</v>
      </c>
      <c r="E55" s="4">
        <v>1.18</v>
      </c>
      <c r="G55" s="2">
        <v>45722</v>
      </c>
      <c r="J55" s="8">
        <v>119</v>
      </c>
    </row>
    <row r="56" spans="1:10">
      <c r="A56" t="s">
        <v>67</v>
      </c>
      <c r="B56" t="s">
        <v>15</v>
      </c>
      <c r="C56">
        <v>66459</v>
      </c>
      <c r="D56" s="2">
        <v>9949</v>
      </c>
      <c r="E56" s="4">
        <v>1.18</v>
      </c>
      <c r="G56" s="2">
        <v>9949</v>
      </c>
      <c r="J56" s="8">
        <v>128</v>
      </c>
    </row>
    <row r="57" spans="1:10">
      <c r="A57" t="s">
        <v>68</v>
      </c>
      <c r="B57" t="s">
        <v>15</v>
      </c>
      <c r="C57">
        <v>66440</v>
      </c>
      <c r="D57" s="2">
        <v>21822</v>
      </c>
      <c r="E57" s="4">
        <v>1.27</v>
      </c>
      <c r="G57" s="2">
        <v>21822</v>
      </c>
      <c r="J57" s="8">
        <v>124</v>
      </c>
    </row>
    <row r="58" spans="1:10">
      <c r="A58" t="s">
        <v>69</v>
      </c>
      <c r="B58" t="s">
        <v>15</v>
      </c>
      <c r="C58">
        <v>66399</v>
      </c>
      <c r="D58" s="2">
        <v>10978</v>
      </c>
      <c r="E58" s="4">
        <v>1.21</v>
      </c>
      <c r="G58" s="2">
        <v>10978</v>
      </c>
      <c r="J58" s="8">
        <v>120</v>
      </c>
    </row>
    <row r="59" spans="1:10">
      <c r="A59" t="s">
        <v>70</v>
      </c>
      <c r="B59" t="s">
        <v>15</v>
      </c>
      <c r="C59" t="s">
        <v>71</v>
      </c>
      <c r="D59" s="2">
        <v>176996</v>
      </c>
      <c r="E59" s="9">
        <v>1.1000000000000001</v>
      </c>
      <c r="F59" s="9"/>
      <c r="G59" s="2">
        <v>176996</v>
      </c>
      <c r="H59" s="9"/>
      <c r="I59" s="9"/>
      <c r="J59" s="8">
        <v>106</v>
      </c>
    </row>
    <row r="60" spans="1:10">
      <c r="A60" t="s">
        <v>72</v>
      </c>
      <c r="B60" t="s">
        <v>15</v>
      </c>
      <c r="C60" t="s">
        <v>73</v>
      </c>
      <c r="D60" s="2">
        <v>16393</v>
      </c>
      <c r="E60" s="9">
        <v>1.1299999999999999</v>
      </c>
      <c r="F60" s="9"/>
      <c r="G60" s="2">
        <v>16393</v>
      </c>
      <c r="H60" s="9"/>
      <c r="I60" s="9"/>
      <c r="J60" s="8">
        <v>113</v>
      </c>
    </row>
    <row r="61" spans="1:10">
      <c r="A61" t="s">
        <v>74</v>
      </c>
      <c r="B61" t="s">
        <v>17</v>
      </c>
      <c r="C61">
        <v>53859</v>
      </c>
      <c r="D61" s="2">
        <v>36528</v>
      </c>
      <c r="E61" s="9">
        <v>2.2999999999999998</v>
      </c>
      <c r="F61" s="9"/>
      <c r="G61" s="9"/>
      <c r="H61" s="2">
        <v>36528</v>
      </c>
      <c r="I61" s="9"/>
      <c r="J61" s="8">
        <v>243</v>
      </c>
    </row>
    <row r="62" spans="1:10">
      <c r="A62" t="s">
        <v>75</v>
      </c>
      <c r="B62" t="s">
        <v>17</v>
      </c>
      <c r="C62">
        <v>52146</v>
      </c>
      <c r="D62" s="2">
        <v>27317</v>
      </c>
      <c r="E62" s="9">
        <v>2.14</v>
      </c>
      <c r="F62" s="9"/>
      <c r="G62" s="9"/>
      <c r="H62" s="2">
        <v>27317</v>
      </c>
      <c r="I62" s="9"/>
      <c r="J62" s="8">
        <v>208</v>
      </c>
    </row>
    <row r="63" spans="1:10">
      <c r="A63" t="s">
        <v>76</v>
      </c>
      <c r="B63" t="s">
        <v>17</v>
      </c>
      <c r="C63">
        <v>76275</v>
      </c>
      <c r="D63" s="2">
        <v>38638</v>
      </c>
      <c r="E63" s="4">
        <v>2.38</v>
      </c>
      <c r="I63" s="2">
        <v>38638</v>
      </c>
      <c r="J63" s="8">
        <v>245</v>
      </c>
    </row>
    <row r="64" spans="1:10">
      <c r="A64" t="s">
        <v>77</v>
      </c>
      <c r="B64" t="s">
        <v>17</v>
      </c>
      <c r="C64">
        <v>41836</v>
      </c>
      <c r="D64" s="2">
        <v>38774</v>
      </c>
      <c r="E64" s="4">
        <v>2.39</v>
      </c>
      <c r="I64" s="2">
        <v>38774</v>
      </c>
      <c r="J64" s="8">
        <v>235</v>
      </c>
    </row>
    <row r="65" spans="1:10">
      <c r="A65" t="s">
        <v>78</v>
      </c>
      <c r="B65" t="s">
        <v>17</v>
      </c>
      <c r="C65">
        <v>41812</v>
      </c>
      <c r="D65" s="2">
        <v>43066</v>
      </c>
      <c r="E65" s="4">
        <v>2.36</v>
      </c>
      <c r="I65" s="2">
        <v>43066</v>
      </c>
      <c r="J65" s="8">
        <v>239</v>
      </c>
    </row>
    <row r="66" spans="1:10">
      <c r="A66" t="s">
        <v>79</v>
      </c>
      <c r="B66" t="s">
        <v>17</v>
      </c>
      <c r="C66">
        <v>52441</v>
      </c>
      <c r="D66" s="2">
        <v>12865</v>
      </c>
      <c r="E66" s="4">
        <v>2.25</v>
      </c>
      <c r="H66" s="2">
        <v>12865</v>
      </c>
      <c r="J66" s="8">
        <v>223</v>
      </c>
    </row>
    <row r="67" spans="1:10">
      <c r="A67" t="s">
        <v>41</v>
      </c>
      <c r="B67" t="s">
        <v>17</v>
      </c>
      <c r="C67">
        <v>52511</v>
      </c>
      <c r="D67" s="2">
        <v>26351</v>
      </c>
      <c r="E67" s="9">
        <v>2.2999999999999998</v>
      </c>
      <c r="F67" s="9"/>
      <c r="G67" s="9"/>
      <c r="H67" s="2">
        <v>26351</v>
      </c>
      <c r="I67" s="9"/>
      <c r="J67" s="8">
        <v>231</v>
      </c>
    </row>
    <row r="68" spans="1:10">
      <c r="A68" t="s">
        <v>80</v>
      </c>
      <c r="B68" t="s">
        <v>17</v>
      </c>
      <c r="C68">
        <v>52525</v>
      </c>
      <c r="D68" s="2">
        <v>40949</v>
      </c>
      <c r="E68" s="4">
        <v>2.39</v>
      </c>
      <c r="I68" s="2">
        <v>40949</v>
      </c>
      <c r="J68" s="8">
        <v>243</v>
      </c>
    </row>
    <row r="69" spans="1:10">
      <c r="A69" t="s">
        <v>81</v>
      </c>
      <c r="B69" t="s">
        <v>17</v>
      </c>
      <c r="C69">
        <v>41849</v>
      </c>
      <c r="D69" s="2">
        <v>16929</v>
      </c>
      <c r="E69" s="9">
        <v>2.4</v>
      </c>
      <c r="F69" s="9"/>
      <c r="G69" s="9"/>
      <c r="H69" s="9"/>
      <c r="I69" s="2">
        <v>16929</v>
      </c>
      <c r="J69" s="8">
        <v>253</v>
      </c>
    </row>
    <row r="70" spans="1:10">
      <c r="A70" t="s">
        <v>82</v>
      </c>
      <c r="B70" t="s">
        <v>15</v>
      </c>
      <c r="C70">
        <v>66333</v>
      </c>
      <c r="D70" s="2">
        <v>38659</v>
      </c>
      <c r="E70" s="4">
        <v>1.04</v>
      </c>
      <c r="G70" s="2">
        <v>38659</v>
      </c>
      <c r="J70" s="8">
        <v>96</v>
      </c>
    </row>
    <row r="71" spans="1:10">
      <c r="A71" t="s">
        <v>83</v>
      </c>
      <c r="B71" t="s">
        <v>17</v>
      </c>
      <c r="C71">
        <v>53721</v>
      </c>
      <c r="D71" s="2">
        <v>38809</v>
      </c>
      <c r="E71" s="9">
        <v>2.2999999999999998</v>
      </c>
      <c r="F71" s="9"/>
      <c r="G71" s="9"/>
      <c r="H71" s="2">
        <v>38809</v>
      </c>
      <c r="I71" s="9"/>
      <c r="J71" s="8">
        <v>247</v>
      </c>
    </row>
    <row r="72" spans="1:10">
      <c r="A72" t="s">
        <v>155</v>
      </c>
      <c r="B72" t="s">
        <v>24</v>
      </c>
      <c r="D72" s="2">
        <f>579594-D19-D27-D33-D40-D61-D71-D74-D85-D86-D119-D136</f>
        <v>139599</v>
      </c>
      <c r="E72" s="9">
        <v>2.2000000000000002</v>
      </c>
      <c r="F72" s="9"/>
      <c r="G72" s="9"/>
      <c r="H72" s="2">
        <f>579594-H19-H27-H33-H40-H61-H71-H74-H85-H86-H119-H136</f>
        <v>139599</v>
      </c>
      <c r="I72" s="9"/>
      <c r="J72" s="8">
        <v>233</v>
      </c>
    </row>
    <row r="73" spans="1:10">
      <c r="A73" t="s">
        <v>84</v>
      </c>
      <c r="B73" t="s">
        <v>24</v>
      </c>
      <c r="C73" t="s">
        <v>85</v>
      </c>
      <c r="D73" s="2">
        <v>40655</v>
      </c>
      <c r="E73" s="9">
        <v>1.41</v>
      </c>
      <c r="F73" s="9"/>
      <c r="G73" s="2">
        <v>40655</v>
      </c>
      <c r="H73" s="9"/>
      <c r="I73" s="9"/>
      <c r="J73" s="8">
        <v>159</v>
      </c>
    </row>
    <row r="74" spans="1:10">
      <c r="A74" t="s">
        <v>86</v>
      </c>
      <c r="B74" t="s">
        <v>17</v>
      </c>
      <c r="C74">
        <v>53639</v>
      </c>
      <c r="D74" s="2">
        <v>40081</v>
      </c>
      <c r="E74" s="9">
        <v>2.2999999999999998</v>
      </c>
      <c r="F74" s="9"/>
      <c r="G74" s="9"/>
      <c r="H74" s="2">
        <v>40081</v>
      </c>
      <c r="I74" s="9"/>
      <c r="J74" s="8">
        <v>246</v>
      </c>
    </row>
    <row r="75" spans="1:10">
      <c r="A75" t="s">
        <v>87</v>
      </c>
      <c r="B75" t="s">
        <v>15</v>
      </c>
      <c r="C75">
        <v>66424</v>
      </c>
      <c r="D75" s="2">
        <v>41357</v>
      </c>
      <c r="E75" s="9">
        <v>1.25</v>
      </c>
      <c r="F75" s="9"/>
      <c r="G75" s="2">
        <v>41357</v>
      </c>
      <c r="H75" s="9"/>
      <c r="I75" s="9"/>
      <c r="J75" s="8">
        <v>133</v>
      </c>
    </row>
    <row r="76" spans="1:10">
      <c r="A76" t="s">
        <v>88</v>
      </c>
      <c r="B76" t="s">
        <v>24</v>
      </c>
      <c r="C76">
        <v>55543</v>
      </c>
      <c r="D76" s="2">
        <v>43247</v>
      </c>
      <c r="E76" s="4">
        <v>2.17</v>
      </c>
      <c r="H76" s="2">
        <v>43247</v>
      </c>
      <c r="J76" s="8">
        <v>201</v>
      </c>
    </row>
    <row r="77" spans="1:10">
      <c r="C77">
        <v>55545</v>
      </c>
    </row>
    <row r="78" spans="1:10">
      <c r="C78">
        <v>55529</v>
      </c>
    </row>
    <row r="79" spans="1:10">
      <c r="A79" t="s">
        <v>89</v>
      </c>
      <c r="B79" t="s">
        <v>17</v>
      </c>
      <c r="C79">
        <v>52477</v>
      </c>
      <c r="D79" s="2">
        <v>46434</v>
      </c>
      <c r="E79" s="4">
        <v>2.1800000000000002</v>
      </c>
      <c r="H79" s="2">
        <v>46434</v>
      </c>
      <c r="J79" s="8">
        <v>215</v>
      </c>
    </row>
    <row r="80" spans="1:10">
      <c r="A80" t="s">
        <v>90</v>
      </c>
      <c r="B80" t="s">
        <v>17</v>
      </c>
      <c r="C80">
        <v>52457</v>
      </c>
      <c r="D80" s="2">
        <v>13745</v>
      </c>
      <c r="E80" s="4">
        <v>2.15</v>
      </c>
      <c r="H80" s="2">
        <v>13745</v>
      </c>
      <c r="J80" s="8">
        <v>215</v>
      </c>
    </row>
    <row r="81" spans="1:10">
      <c r="A81" t="s">
        <v>91</v>
      </c>
      <c r="B81" t="s">
        <v>17</v>
      </c>
      <c r="C81">
        <v>52249</v>
      </c>
      <c r="D81" s="2">
        <v>54651</v>
      </c>
      <c r="E81" s="4">
        <v>2.15</v>
      </c>
      <c r="H81" s="2">
        <v>54651</v>
      </c>
      <c r="J81" s="8">
        <v>216</v>
      </c>
    </row>
    <row r="82" spans="1:10">
      <c r="A82" t="s">
        <v>92</v>
      </c>
      <c r="B82" t="s">
        <v>17</v>
      </c>
      <c r="C82" t="s">
        <v>93</v>
      </c>
      <c r="D82" s="2">
        <v>238665</v>
      </c>
      <c r="E82" s="4">
        <v>2.14</v>
      </c>
      <c r="H82" s="2">
        <v>238665</v>
      </c>
      <c r="J82" s="8">
        <v>199</v>
      </c>
    </row>
    <row r="83" spans="1:10">
      <c r="A83" t="s">
        <v>31</v>
      </c>
      <c r="B83" t="s">
        <v>17</v>
      </c>
      <c r="C83">
        <v>52531</v>
      </c>
      <c r="D83" s="2">
        <v>24208</v>
      </c>
      <c r="E83" s="4">
        <v>2.21</v>
      </c>
      <c r="H83" s="2">
        <v>24208</v>
      </c>
      <c r="J83" s="8">
        <v>221</v>
      </c>
    </row>
    <row r="84" spans="1:10">
      <c r="A84" t="s">
        <v>94</v>
      </c>
      <c r="B84" t="s">
        <v>17</v>
      </c>
      <c r="C84">
        <v>52134</v>
      </c>
      <c r="D84" s="2">
        <v>46601</v>
      </c>
      <c r="E84" s="4">
        <v>2.21</v>
      </c>
      <c r="H84" s="2">
        <v>46601</v>
      </c>
      <c r="J84" s="8">
        <v>214</v>
      </c>
    </row>
    <row r="85" spans="1:10">
      <c r="A85" t="s">
        <v>95</v>
      </c>
      <c r="B85" t="s">
        <v>17</v>
      </c>
      <c r="C85">
        <v>53773</v>
      </c>
      <c r="D85" s="2">
        <v>44937</v>
      </c>
      <c r="E85" s="9">
        <v>2.2999999999999998</v>
      </c>
      <c r="F85" s="9"/>
      <c r="G85" s="9"/>
      <c r="H85" s="2">
        <v>44937</v>
      </c>
      <c r="I85" s="9"/>
      <c r="J85" s="8">
        <v>251</v>
      </c>
    </row>
    <row r="86" spans="1:10">
      <c r="A86" t="s">
        <v>96</v>
      </c>
      <c r="B86" t="s">
        <v>17</v>
      </c>
      <c r="C86">
        <v>53332</v>
      </c>
      <c r="D86" s="2">
        <v>46200</v>
      </c>
      <c r="E86" s="9">
        <v>2.2200000000000002</v>
      </c>
      <c r="F86" s="9"/>
      <c r="G86" s="9"/>
      <c r="H86" s="2">
        <v>46200</v>
      </c>
      <c r="I86" s="9"/>
      <c r="J86" s="8">
        <v>237</v>
      </c>
    </row>
    <row r="87" spans="1:10">
      <c r="A87" t="s">
        <v>97</v>
      </c>
      <c r="B87" t="s">
        <v>24</v>
      </c>
      <c r="C87">
        <v>67346</v>
      </c>
      <c r="D87" s="2">
        <v>49712</v>
      </c>
      <c r="E87" s="9">
        <v>2.2000000000000002</v>
      </c>
      <c r="F87" s="9"/>
      <c r="G87" s="9"/>
      <c r="H87" s="2">
        <v>49712</v>
      </c>
      <c r="I87" s="9"/>
      <c r="J87" s="8">
        <v>241</v>
      </c>
    </row>
    <row r="88" spans="1:10">
      <c r="A88" t="s">
        <v>98</v>
      </c>
      <c r="B88" t="s">
        <v>17</v>
      </c>
      <c r="C88">
        <v>50374</v>
      </c>
      <c r="D88" s="2">
        <v>49172</v>
      </c>
      <c r="E88" s="4">
        <v>2.16</v>
      </c>
      <c r="H88" s="2">
        <v>49172</v>
      </c>
      <c r="J88" s="8">
        <v>211</v>
      </c>
    </row>
    <row r="89" spans="1:10">
      <c r="A89" t="s">
        <v>99</v>
      </c>
      <c r="B89" t="s">
        <v>17</v>
      </c>
      <c r="C89">
        <v>50169</v>
      </c>
      <c r="D89" s="2">
        <v>63569</v>
      </c>
      <c r="E89" s="4">
        <v>2.2200000000000002</v>
      </c>
      <c r="H89" s="2">
        <v>63569</v>
      </c>
      <c r="J89" s="8">
        <v>221</v>
      </c>
    </row>
    <row r="90" spans="1:10">
      <c r="C90">
        <v>50170</v>
      </c>
    </row>
    <row r="91" spans="1:10">
      <c r="C91">
        <v>50171</v>
      </c>
    </row>
    <row r="92" spans="1:10">
      <c r="A92" t="s">
        <v>100</v>
      </c>
      <c r="B92" t="s">
        <v>17</v>
      </c>
      <c r="C92">
        <v>50354</v>
      </c>
      <c r="D92" s="2">
        <v>55581</v>
      </c>
      <c r="E92" s="4">
        <v>2.2400000000000002</v>
      </c>
      <c r="H92" s="2">
        <v>55581</v>
      </c>
      <c r="J92" s="8">
        <v>221</v>
      </c>
    </row>
    <row r="93" spans="1:10">
      <c r="A93" t="s">
        <v>101</v>
      </c>
      <c r="B93" t="s">
        <v>17</v>
      </c>
      <c r="C93">
        <v>50321</v>
      </c>
      <c r="D93" s="2">
        <v>43483</v>
      </c>
      <c r="E93" s="4">
        <v>2.19</v>
      </c>
      <c r="H93" s="2">
        <v>43483</v>
      </c>
      <c r="J93" s="8">
        <v>214</v>
      </c>
    </row>
    <row r="94" spans="1:10">
      <c r="A94" t="s">
        <v>102</v>
      </c>
      <c r="B94" t="s">
        <v>17</v>
      </c>
      <c r="C94">
        <v>53919</v>
      </c>
      <c r="D94" s="2">
        <v>15604</v>
      </c>
      <c r="E94" s="4">
        <v>2.12</v>
      </c>
      <c r="H94" s="2">
        <v>15604</v>
      </c>
      <c r="J94" s="8">
        <v>205</v>
      </c>
    </row>
    <row r="95" spans="1:10">
      <c r="A95" t="s">
        <v>103</v>
      </c>
      <c r="B95" t="s">
        <v>17</v>
      </c>
      <c r="C95">
        <v>53909</v>
      </c>
      <c r="D95" s="2">
        <v>19688</v>
      </c>
      <c r="E95" s="4">
        <v>2.12</v>
      </c>
      <c r="H95" s="2">
        <v>19688</v>
      </c>
      <c r="J95" s="8">
        <v>202</v>
      </c>
    </row>
    <row r="96" spans="1:10">
      <c r="A96" t="s">
        <v>104</v>
      </c>
      <c r="B96" t="s">
        <v>17</v>
      </c>
      <c r="C96">
        <v>52391</v>
      </c>
      <c r="D96" s="2">
        <v>8953</v>
      </c>
      <c r="E96" s="4">
        <v>2.19</v>
      </c>
      <c r="H96" s="2">
        <v>8953</v>
      </c>
      <c r="J96" s="8">
        <v>208</v>
      </c>
    </row>
    <row r="97" spans="1:10">
      <c r="A97" t="s">
        <v>105</v>
      </c>
      <c r="B97" t="s">
        <v>17</v>
      </c>
      <c r="C97">
        <v>52388</v>
      </c>
      <c r="D97" s="2">
        <v>10466</v>
      </c>
      <c r="E97" s="4">
        <v>2.2200000000000002</v>
      </c>
      <c r="H97" s="2">
        <v>10466</v>
      </c>
      <c r="J97" s="8">
        <v>212</v>
      </c>
    </row>
    <row r="98" spans="1:10">
      <c r="A98" t="s">
        <v>106</v>
      </c>
      <c r="B98" t="s">
        <v>17</v>
      </c>
      <c r="C98">
        <v>50226</v>
      </c>
      <c r="D98" s="2">
        <v>50141</v>
      </c>
      <c r="E98" s="4">
        <v>2.2400000000000002</v>
      </c>
      <c r="H98" s="2">
        <v>50141</v>
      </c>
      <c r="J98" s="8">
        <v>226</v>
      </c>
    </row>
    <row r="99" spans="1:10">
      <c r="A99" t="s">
        <v>107</v>
      </c>
      <c r="B99" t="s">
        <v>24</v>
      </c>
      <c r="C99">
        <v>67433</v>
      </c>
      <c r="D99" s="2">
        <v>52322</v>
      </c>
      <c r="E99" s="4">
        <v>2.14</v>
      </c>
      <c r="H99" s="2">
        <v>52322</v>
      </c>
      <c r="J99" s="8">
        <v>206</v>
      </c>
    </row>
    <row r="100" spans="1:10">
      <c r="C100">
        <v>67434</v>
      </c>
    </row>
    <row r="101" spans="1:10">
      <c r="C101">
        <v>67435</v>
      </c>
    </row>
    <row r="102" spans="1:10">
      <c r="A102" t="s">
        <v>108</v>
      </c>
      <c r="B102" t="s">
        <v>17</v>
      </c>
      <c r="C102">
        <v>50259</v>
      </c>
      <c r="D102" s="2">
        <v>53208</v>
      </c>
      <c r="E102" s="9">
        <v>2.2999999999999998</v>
      </c>
      <c r="F102" s="9"/>
      <c r="G102" s="9"/>
      <c r="H102" s="2">
        <v>53208</v>
      </c>
      <c r="I102" s="9"/>
      <c r="J102" s="8">
        <v>225</v>
      </c>
    </row>
    <row r="103" spans="1:10">
      <c r="A103" t="s">
        <v>109</v>
      </c>
      <c r="B103" t="s">
        <v>17</v>
      </c>
      <c r="C103">
        <v>50126</v>
      </c>
      <c r="D103" s="2">
        <v>58749</v>
      </c>
      <c r="E103" s="4">
        <v>2.2200000000000002</v>
      </c>
      <c r="H103" s="2">
        <v>58749</v>
      </c>
      <c r="J103" s="8">
        <v>228</v>
      </c>
    </row>
    <row r="104" spans="1:10">
      <c r="C104">
        <v>50127</v>
      </c>
    </row>
    <row r="105" spans="1:10">
      <c r="C105">
        <v>50129</v>
      </c>
    </row>
    <row r="106" spans="1:10">
      <c r="A106" t="s">
        <v>110</v>
      </c>
      <c r="B106" t="s">
        <v>17</v>
      </c>
      <c r="C106" t="s">
        <v>111</v>
      </c>
      <c r="D106" s="2">
        <v>62312</v>
      </c>
      <c r="E106" s="4">
        <v>2.37</v>
      </c>
      <c r="I106" s="2">
        <v>62312</v>
      </c>
      <c r="J106" s="8">
        <v>249</v>
      </c>
    </row>
    <row r="107" spans="1:10">
      <c r="A107" t="s">
        <v>112</v>
      </c>
      <c r="B107" t="s">
        <v>14</v>
      </c>
      <c r="C107" t="s">
        <v>113</v>
      </c>
      <c r="D107" s="2">
        <v>52424</v>
      </c>
      <c r="E107" s="9">
        <v>2.2999999999999998</v>
      </c>
      <c r="F107" s="9"/>
      <c r="G107" s="9"/>
      <c r="H107" s="2">
        <v>52424</v>
      </c>
      <c r="I107" s="9"/>
      <c r="J107" s="8">
        <v>265</v>
      </c>
    </row>
    <row r="108" spans="1:10">
      <c r="A108" t="s">
        <v>114</v>
      </c>
      <c r="B108" t="s">
        <v>17</v>
      </c>
      <c r="C108">
        <v>40667</v>
      </c>
      <c r="D108" s="2">
        <v>54378</v>
      </c>
      <c r="E108" s="9">
        <v>2.5</v>
      </c>
      <c r="F108" s="9"/>
      <c r="G108" s="9"/>
      <c r="H108" s="9"/>
      <c r="I108" s="2">
        <v>54378</v>
      </c>
      <c r="J108" s="8">
        <v>279</v>
      </c>
    </row>
    <row r="109" spans="1:10">
      <c r="C109">
        <v>40668</v>
      </c>
      <c r="E109" s="9"/>
      <c r="F109" s="9"/>
      <c r="G109" s="9"/>
      <c r="H109" s="9"/>
      <c r="I109" s="9"/>
    </row>
    <row r="110" spans="1:10">
      <c r="C110">
        <v>40670</v>
      </c>
    </row>
    <row r="111" spans="1:10">
      <c r="A111" t="s">
        <v>115</v>
      </c>
      <c r="B111" t="s">
        <v>17</v>
      </c>
      <c r="C111">
        <v>47877</v>
      </c>
      <c r="D111" s="2">
        <v>50676</v>
      </c>
      <c r="E111" s="4">
        <v>2.48</v>
      </c>
      <c r="I111" s="2">
        <v>50676</v>
      </c>
      <c r="J111" s="8">
        <v>275</v>
      </c>
    </row>
    <row r="112" spans="1:10">
      <c r="A112" t="s">
        <v>116</v>
      </c>
      <c r="B112" t="s">
        <v>17</v>
      </c>
      <c r="C112" t="s">
        <v>117</v>
      </c>
      <c r="D112" s="2">
        <v>221864</v>
      </c>
      <c r="E112" s="4">
        <v>2.56</v>
      </c>
      <c r="I112" s="2">
        <v>221864</v>
      </c>
      <c r="J112" s="8">
        <v>282</v>
      </c>
    </row>
    <row r="113" spans="1:10">
      <c r="A113" t="s">
        <v>118</v>
      </c>
      <c r="B113" t="s">
        <v>17</v>
      </c>
      <c r="C113" t="s">
        <v>119</v>
      </c>
      <c r="D113" s="2">
        <v>589649</v>
      </c>
      <c r="E113" s="4">
        <v>2.5099999999999998</v>
      </c>
      <c r="I113" s="2">
        <v>589649</v>
      </c>
      <c r="J113" s="8">
        <v>264</v>
      </c>
    </row>
    <row r="114" spans="1:10">
      <c r="A114" t="s">
        <v>120</v>
      </c>
      <c r="B114" t="s">
        <v>17</v>
      </c>
      <c r="C114">
        <v>40764</v>
      </c>
      <c r="D114" s="2">
        <v>56989</v>
      </c>
      <c r="E114" s="4">
        <v>2.42</v>
      </c>
      <c r="I114" s="2">
        <v>56989</v>
      </c>
      <c r="J114" s="8">
        <v>255</v>
      </c>
    </row>
    <row r="115" spans="1:10">
      <c r="A115" t="s">
        <v>121</v>
      </c>
      <c r="B115" t="s">
        <v>17</v>
      </c>
      <c r="C115">
        <v>40789</v>
      </c>
      <c r="D115" s="2">
        <v>40254</v>
      </c>
      <c r="E115" s="4">
        <v>2.41</v>
      </c>
      <c r="I115" s="2">
        <v>40254</v>
      </c>
      <c r="J115" s="8">
        <v>253</v>
      </c>
    </row>
    <row r="116" spans="1:10">
      <c r="A116" t="s">
        <v>122</v>
      </c>
      <c r="B116" t="s">
        <v>17</v>
      </c>
      <c r="C116" t="s">
        <v>123</v>
      </c>
      <c r="D116" s="2">
        <v>487470</v>
      </c>
      <c r="E116" s="9">
        <v>3</v>
      </c>
      <c r="F116" s="9"/>
      <c r="G116" s="9"/>
      <c r="H116" s="9"/>
      <c r="I116" s="2">
        <v>487470</v>
      </c>
      <c r="J116" s="8">
        <v>298</v>
      </c>
    </row>
    <row r="117" spans="1:10">
      <c r="A117" t="s">
        <v>124</v>
      </c>
      <c r="B117" t="s">
        <v>17</v>
      </c>
      <c r="C117">
        <v>53879</v>
      </c>
      <c r="D117" s="2">
        <v>55437</v>
      </c>
      <c r="E117" s="4">
        <v>2.08</v>
      </c>
      <c r="H117" s="2">
        <v>55437</v>
      </c>
      <c r="J117" s="8">
        <v>194</v>
      </c>
    </row>
    <row r="118" spans="1:10">
      <c r="C118">
        <v>53881</v>
      </c>
      <c r="H118" s="2"/>
    </row>
    <row r="119" spans="1:10">
      <c r="A119" t="s">
        <v>125</v>
      </c>
      <c r="B119" t="s">
        <v>17</v>
      </c>
      <c r="C119">
        <v>53757</v>
      </c>
      <c r="D119" s="2">
        <v>54100</v>
      </c>
      <c r="E119" s="4">
        <v>2.2599999999999998</v>
      </c>
      <c r="H119" s="2">
        <v>54100</v>
      </c>
      <c r="J119" s="8">
        <v>242</v>
      </c>
    </row>
    <row r="120" spans="1:10">
      <c r="A120" t="s">
        <v>126</v>
      </c>
      <c r="B120" t="s">
        <v>17</v>
      </c>
      <c r="C120">
        <v>52222</v>
      </c>
      <c r="D120" s="2">
        <v>56044</v>
      </c>
      <c r="E120" s="4">
        <v>2.14</v>
      </c>
      <c r="H120" s="2">
        <v>56044</v>
      </c>
      <c r="J120" s="8">
        <v>204</v>
      </c>
    </row>
    <row r="121" spans="1:10">
      <c r="C121">
        <v>52223</v>
      </c>
      <c r="H121" s="2"/>
    </row>
    <row r="122" spans="1:10">
      <c r="C122">
        <v>52224</v>
      </c>
      <c r="H122" s="2"/>
    </row>
    <row r="123" spans="1:10">
      <c r="A123" t="s">
        <v>100</v>
      </c>
      <c r="B123" t="s">
        <v>17</v>
      </c>
      <c r="C123">
        <v>50354</v>
      </c>
      <c r="D123" s="2">
        <v>55581</v>
      </c>
      <c r="E123" s="4" t="s">
        <v>127</v>
      </c>
      <c r="H123" s="2">
        <v>55581</v>
      </c>
      <c r="J123" s="8">
        <v>221</v>
      </c>
    </row>
    <row r="124" spans="1:10">
      <c r="A124" t="s">
        <v>128</v>
      </c>
      <c r="B124" t="s">
        <v>24</v>
      </c>
      <c r="C124">
        <v>77652</v>
      </c>
      <c r="D124" s="2">
        <v>57158</v>
      </c>
      <c r="E124" s="4">
        <v>2.35</v>
      </c>
      <c r="I124" s="2">
        <v>57158</v>
      </c>
      <c r="J124" s="8">
        <v>257</v>
      </c>
    </row>
    <row r="125" spans="1:10">
      <c r="C125">
        <v>77654</v>
      </c>
    </row>
    <row r="126" spans="1:10">
      <c r="C126">
        <v>77656</v>
      </c>
    </row>
    <row r="127" spans="1:10">
      <c r="A127" t="s">
        <v>129</v>
      </c>
      <c r="B127" t="s">
        <v>17</v>
      </c>
      <c r="C127">
        <v>50126</v>
      </c>
      <c r="D127" s="2">
        <v>58749</v>
      </c>
      <c r="E127" s="4">
        <v>2.2200000000000002</v>
      </c>
      <c r="H127" s="2">
        <v>58749</v>
      </c>
      <c r="J127" s="8">
        <v>228</v>
      </c>
    </row>
    <row r="128" spans="1:10">
      <c r="C128">
        <v>50127</v>
      </c>
    </row>
    <row r="129" spans="1:10">
      <c r="C129">
        <v>50128</v>
      </c>
    </row>
    <row r="130" spans="1:10">
      <c r="A130" t="s">
        <v>130</v>
      </c>
      <c r="B130" t="s">
        <v>17</v>
      </c>
      <c r="C130">
        <v>41515</v>
      </c>
      <c r="D130" s="2">
        <v>61374</v>
      </c>
      <c r="E130" s="4">
        <v>2.39</v>
      </c>
      <c r="I130" s="2">
        <v>61374</v>
      </c>
      <c r="J130" s="8">
        <v>258</v>
      </c>
    </row>
    <row r="131" spans="1:10">
      <c r="C131">
        <v>41516</v>
      </c>
    </row>
    <row r="132" spans="1:10">
      <c r="C132">
        <v>41517</v>
      </c>
    </row>
    <row r="133" spans="1:10">
      <c r="A133" t="s">
        <v>131</v>
      </c>
      <c r="B133" t="s">
        <v>24</v>
      </c>
      <c r="C133" t="s">
        <v>132</v>
      </c>
      <c r="D133" s="2">
        <v>64091</v>
      </c>
      <c r="E133" s="4">
        <v>1.59</v>
      </c>
      <c r="G133" s="2">
        <v>64091</v>
      </c>
      <c r="J133" s="8">
        <v>209</v>
      </c>
    </row>
    <row r="134" spans="1:10">
      <c r="A134" t="s">
        <v>153</v>
      </c>
      <c r="D134" s="2">
        <f>180497-D133</f>
        <v>116406</v>
      </c>
      <c r="E134" s="4">
        <v>1.56</v>
      </c>
      <c r="G134" s="2">
        <f>180497-G133</f>
        <v>116406</v>
      </c>
      <c r="J134" s="8">
        <v>200</v>
      </c>
    </row>
    <row r="135" spans="1:10">
      <c r="A135" t="s">
        <v>133</v>
      </c>
      <c r="B135" t="s">
        <v>17</v>
      </c>
      <c r="C135" t="s">
        <v>134</v>
      </c>
      <c r="D135" s="2">
        <v>74794</v>
      </c>
      <c r="E135" s="4">
        <v>2.44</v>
      </c>
      <c r="I135" s="2">
        <v>74794</v>
      </c>
      <c r="J135" s="8">
        <v>267</v>
      </c>
    </row>
    <row r="136" spans="1:10">
      <c r="A136" t="s">
        <v>135</v>
      </c>
      <c r="B136" t="s">
        <v>17</v>
      </c>
      <c r="C136">
        <v>53840</v>
      </c>
      <c r="D136" s="2">
        <v>74974</v>
      </c>
      <c r="E136" s="4">
        <v>2.27</v>
      </c>
      <c r="H136" s="2">
        <v>74974</v>
      </c>
      <c r="J136" s="8">
        <v>244</v>
      </c>
    </row>
    <row r="137" spans="1:10">
      <c r="C137">
        <v>53842</v>
      </c>
    </row>
    <row r="138" spans="1:10">
      <c r="C138">
        <v>53844</v>
      </c>
    </row>
    <row r="139" spans="1:10">
      <c r="A139" t="s">
        <v>136</v>
      </c>
      <c r="B139" t="s">
        <v>24</v>
      </c>
      <c r="C139" t="s">
        <v>137</v>
      </c>
      <c r="D139" s="2">
        <v>79526</v>
      </c>
      <c r="E139" s="9">
        <v>2.1</v>
      </c>
      <c r="F139" s="9"/>
      <c r="G139" s="9"/>
      <c r="H139" s="2">
        <v>79526</v>
      </c>
      <c r="I139" s="9"/>
      <c r="J139" s="8">
        <v>224</v>
      </c>
    </row>
    <row r="140" spans="1:10">
      <c r="A140" t="s">
        <v>138</v>
      </c>
      <c r="B140" t="s">
        <v>17</v>
      </c>
      <c r="C140" t="s">
        <v>139</v>
      </c>
      <c r="D140" s="2">
        <v>86882</v>
      </c>
      <c r="E140" s="4">
        <v>2.56</v>
      </c>
      <c r="I140" s="2">
        <v>86882</v>
      </c>
      <c r="J140" s="8">
        <v>280</v>
      </c>
    </row>
    <row r="141" spans="1:10">
      <c r="A141" t="s">
        <v>140</v>
      </c>
      <c r="B141" t="s">
        <v>17</v>
      </c>
      <c r="C141">
        <v>52349</v>
      </c>
      <c r="D141" s="2">
        <v>88567</v>
      </c>
      <c r="E141" s="4">
        <v>2.56</v>
      </c>
      <c r="I141" s="2">
        <v>88567</v>
      </c>
      <c r="J141" s="8">
        <v>280</v>
      </c>
    </row>
    <row r="142" spans="1:10">
      <c r="C142">
        <v>52351</v>
      </c>
      <c r="I142" s="2"/>
    </row>
    <row r="143" spans="1:10">
      <c r="C143">
        <v>52353</v>
      </c>
      <c r="I143" s="2"/>
    </row>
    <row r="144" spans="1:10">
      <c r="C144">
        <v>52355</v>
      </c>
      <c r="I144" s="2"/>
    </row>
    <row r="145" spans="1:10">
      <c r="A145" t="s">
        <v>141</v>
      </c>
      <c r="B145" t="s">
        <v>17</v>
      </c>
      <c r="C145" t="s">
        <v>142</v>
      </c>
      <c r="D145" s="2">
        <v>96221</v>
      </c>
      <c r="E145" s="4">
        <v>2.56</v>
      </c>
      <c r="I145" s="2">
        <v>96221</v>
      </c>
      <c r="J145" s="8">
        <v>280</v>
      </c>
    </row>
    <row r="146" spans="1:10">
      <c r="A146" t="s">
        <v>143</v>
      </c>
      <c r="B146" t="s">
        <v>24</v>
      </c>
      <c r="C146" t="s">
        <v>144</v>
      </c>
      <c r="D146" s="2">
        <v>96963</v>
      </c>
      <c r="E146" s="4">
        <v>1.38</v>
      </c>
      <c r="G146" s="2">
        <v>96963</v>
      </c>
      <c r="J146" s="8">
        <v>265</v>
      </c>
    </row>
    <row r="147" spans="1:10">
      <c r="A147" t="s">
        <v>145</v>
      </c>
      <c r="B147" t="s">
        <v>24</v>
      </c>
      <c r="C147" t="s">
        <v>146</v>
      </c>
      <c r="D147" s="2">
        <v>106284</v>
      </c>
      <c r="E147" s="4">
        <v>0.51</v>
      </c>
      <c r="F147" s="2">
        <v>106284</v>
      </c>
      <c r="J147" s="8">
        <v>74</v>
      </c>
    </row>
    <row r="148" spans="1:10">
      <c r="A148" t="s">
        <v>173</v>
      </c>
      <c r="B148" t="s">
        <v>17</v>
      </c>
      <c r="C148" t="s">
        <v>147</v>
      </c>
      <c r="D148" s="2">
        <v>109026</v>
      </c>
      <c r="E148" s="4">
        <v>2.46</v>
      </c>
      <c r="I148" s="2">
        <v>109026</v>
      </c>
      <c r="J148" s="8">
        <v>247</v>
      </c>
    </row>
    <row r="149" spans="1:10">
      <c r="A149" t="s">
        <v>172</v>
      </c>
      <c r="B149" t="s">
        <v>17</v>
      </c>
      <c r="D149" s="2">
        <f>277816-D148</f>
        <v>168790</v>
      </c>
      <c r="E149" s="4">
        <v>2.46</v>
      </c>
      <c r="I149" s="2">
        <f>277816-I148</f>
        <v>168790</v>
      </c>
      <c r="J149" s="8">
        <v>247</v>
      </c>
    </row>
    <row r="150" spans="1:10">
      <c r="A150" t="s">
        <v>148</v>
      </c>
      <c r="B150" t="s">
        <v>24</v>
      </c>
      <c r="C150" t="s">
        <v>149</v>
      </c>
      <c r="D150" s="2">
        <v>107954</v>
      </c>
      <c r="E150" s="4">
        <v>1.54</v>
      </c>
      <c r="G150" s="2">
        <v>107954</v>
      </c>
      <c r="J150" s="8">
        <v>197</v>
      </c>
    </row>
    <row r="151" spans="1:10">
      <c r="A151" t="s">
        <v>150</v>
      </c>
      <c r="B151" t="s">
        <v>24</v>
      </c>
      <c r="D151" s="2">
        <v>210246</v>
      </c>
      <c r="E151" s="4">
        <v>1.54</v>
      </c>
      <c r="G151" s="2">
        <v>210246</v>
      </c>
      <c r="J151" s="8">
        <v>197</v>
      </c>
    </row>
    <row r="152" spans="1:10">
      <c r="A152" t="s">
        <v>151</v>
      </c>
      <c r="B152" t="s">
        <v>24</v>
      </c>
      <c r="D152" s="2">
        <v>122609</v>
      </c>
      <c r="E152" s="4">
        <v>1.54</v>
      </c>
      <c r="G152" s="2">
        <v>122609</v>
      </c>
      <c r="J152" s="8">
        <v>197</v>
      </c>
    </row>
    <row r="153" spans="1:10">
      <c r="A153" t="s">
        <v>152</v>
      </c>
      <c r="B153" t="s">
        <v>24</v>
      </c>
      <c r="D153" s="2">
        <v>199691</v>
      </c>
      <c r="E153" s="4">
        <v>1.54</v>
      </c>
      <c r="G153" s="2">
        <v>199691</v>
      </c>
      <c r="J153" s="8">
        <v>197</v>
      </c>
    </row>
    <row r="154" spans="1:10">
      <c r="A154" t="s">
        <v>154</v>
      </c>
      <c r="B154" t="s">
        <v>24</v>
      </c>
      <c r="D154" s="2">
        <v>129962</v>
      </c>
      <c r="E154" s="4">
        <v>2.4700000000000002</v>
      </c>
      <c r="I154" s="2">
        <v>129962</v>
      </c>
      <c r="J154" s="8">
        <v>261</v>
      </c>
    </row>
    <row r="155" spans="1:10">
      <c r="A155" t="s">
        <v>156</v>
      </c>
      <c r="B155" t="s">
        <v>17</v>
      </c>
      <c r="C155" t="s">
        <v>157</v>
      </c>
      <c r="D155" s="2">
        <v>307530</v>
      </c>
      <c r="E155" s="9">
        <v>2.2000000000000002</v>
      </c>
      <c r="F155" s="9"/>
      <c r="G155" s="9"/>
      <c r="H155" s="2">
        <v>307530</v>
      </c>
      <c r="I155" s="9"/>
      <c r="J155" s="8">
        <v>233</v>
      </c>
    </row>
    <row r="156" spans="1:10">
      <c r="A156" t="s">
        <v>158</v>
      </c>
      <c r="B156" t="s">
        <v>17</v>
      </c>
      <c r="C156" t="s">
        <v>159</v>
      </c>
      <c r="D156" s="2">
        <v>110132</v>
      </c>
      <c r="E156" s="4">
        <v>2.52</v>
      </c>
      <c r="I156" s="2">
        <v>110132</v>
      </c>
      <c r="J156" s="8">
        <v>272</v>
      </c>
    </row>
    <row r="157" spans="1:10">
      <c r="A157" t="s">
        <v>160</v>
      </c>
      <c r="B157" t="s">
        <v>14</v>
      </c>
      <c r="C157" t="s">
        <v>161</v>
      </c>
      <c r="D157" s="2">
        <v>115211</v>
      </c>
      <c r="E157" s="4">
        <v>2.52</v>
      </c>
      <c r="I157" s="2">
        <v>115211</v>
      </c>
      <c r="J157" s="8">
        <v>267</v>
      </c>
    </row>
    <row r="158" spans="1:10">
      <c r="A158" t="s">
        <v>162</v>
      </c>
      <c r="B158" t="s">
        <v>14</v>
      </c>
      <c r="C158" t="s">
        <v>163</v>
      </c>
      <c r="D158" s="2">
        <v>116716</v>
      </c>
      <c r="E158" s="4">
        <v>2.5299999999999998</v>
      </c>
      <c r="I158" s="2">
        <v>116716</v>
      </c>
      <c r="J158" s="8">
        <v>306</v>
      </c>
    </row>
    <row r="159" spans="1:10">
      <c r="A159" t="s">
        <v>164</v>
      </c>
      <c r="B159" t="s">
        <v>14</v>
      </c>
      <c r="C159" t="s">
        <v>165</v>
      </c>
      <c r="D159" s="2">
        <v>148415</v>
      </c>
      <c r="E159" s="4">
        <v>2.2400000000000002</v>
      </c>
      <c r="H159" s="2">
        <v>148415</v>
      </c>
      <c r="J159" s="8">
        <v>251</v>
      </c>
    </row>
    <row r="160" spans="1:10">
      <c r="A160" t="s">
        <v>166</v>
      </c>
      <c r="B160" t="s">
        <v>17</v>
      </c>
      <c r="C160" t="s">
        <v>167</v>
      </c>
      <c r="D160" s="2">
        <v>151070</v>
      </c>
      <c r="E160" s="4">
        <v>2.4700000000000002</v>
      </c>
      <c r="I160" s="2">
        <v>151070</v>
      </c>
      <c r="J160" s="8">
        <v>270</v>
      </c>
    </row>
    <row r="161" spans="1:10">
      <c r="A161" t="s">
        <v>168</v>
      </c>
      <c r="B161" t="s">
        <v>17</v>
      </c>
      <c r="C161" t="s">
        <v>169</v>
      </c>
      <c r="D161" s="2">
        <v>155080</v>
      </c>
      <c r="E161" s="4">
        <v>2.5299999999999998</v>
      </c>
      <c r="I161" s="2">
        <v>155080</v>
      </c>
      <c r="J161" s="8">
        <v>265</v>
      </c>
    </row>
    <row r="162" spans="1:10">
      <c r="A162" t="s">
        <v>170</v>
      </c>
      <c r="B162" t="s">
        <v>17</v>
      </c>
      <c r="C162" t="s">
        <v>171</v>
      </c>
      <c r="D162" s="2">
        <v>159373</v>
      </c>
      <c r="E162" s="9">
        <v>2.2999999999999998</v>
      </c>
      <c r="F162" s="9"/>
      <c r="G162" s="9"/>
      <c r="H162" s="2">
        <v>159373</v>
      </c>
      <c r="I162" s="9"/>
      <c r="J162" s="8">
        <v>245</v>
      </c>
    </row>
    <row r="163" spans="1:10">
      <c r="A163" t="s">
        <v>174</v>
      </c>
      <c r="B163" t="s">
        <v>17</v>
      </c>
      <c r="C163">
        <v>40822</v>
      </c>
      <c r="D163" s="2">
        <v>37874</v>
      </c>
      <c r="E163" s="4">
        <v>2.54</v>
      </c>
      <c r="I163" s="2">
        <v>37874</v>
      </c>
      <c r="J163" s="8">
        <v>274</v>
      </c>
    </row>
    <row r="164" spans="1:10">
      <c r="A164" t="s">
        <v>175</v>
      </c>
      <c r="B164" t="s">
        <v>24</v>
      </c>
      <c r="C164" t="s">
        <v>176</v>
      </c>
      <c r="D164" s="2">
        <v>158637</v>
      </c>
      <c r="E164" s="4">
        <v>2.14</v>
      </c>
      <c r="H164" s="2">
        <v>158637</v>
      </c>
      <c r="J164" s="8">
        <v>231</v>
      </c>
    </row>
    <row r="165" spans="1:10">
      <c r="A165" t="s">
        <v>177</v>
      </c>
      <c r="B165" t="s">
        <v>24</v>
      </c>
      <c r="C165" t="s">
        <v>178</v>
      </c>
      <c r="D165" s="2">
        <v>201002</v>
      </c>
      <c r="E165" s="4">
        <v>2.19</v>
      </c>
      <c r="H165" s="2">
        <v>201002</v>
      </c>
      <c r="J165" s="8">
        <v>247</v>
      </c>
    </row>
    <row r="166" spans="1:10">
      <c r="A166" t="s">
        <v>179</v>
      </c>
      <c r="B166" t="s">
        <v>17</v>
      </c>
      <c r="C166" t="s">
        <v>180</v>
      </c>
      <c r="D166" s="2">
        <v>254834</v>
      </c>
      <c r="E166" s="9">
        <v>2.4</v>
      </c>
      <c r="F166" s="9"/>
      <c r="G166" s="9"/>
      <c r="H166" s="9"/>
      <c r="I166" s="2">
        <v>254834</v>
      </c>
      <c r="J166" s="8">
        <v>254</v>
      </c>
    </row>
    <row r="167" spans="1:10">
      <c r="A167" t="s">
        <v>181</v>
      </c>
      <c r="B167" t="s">
        <v>14</v>
      </c>
      <c r="C167" t="s">
        <v>182</v>
      </c>
      <c r="D167" s="2">
        <v>291458</v>
      </c>
      <c r="E167" s="4">
        <v>2.13</v>
      </c>
      <c r="H167" s="2">
        <v>291458</v>
      </c>
      <c r="J167" s="8">
        <v>231</v>
      </c>
    </row>
    <row r="168" spans="1:10">
      <c r="A168" t="s">
        <v>183</v>
      </c>
      <c r="B168" t="s">
        <v>14</v>
      </c>
      <c r="C168" t="s">
        <v>184</v>
      </c>
      <c r="D168" s="2">
        <v>291995</v>
      </c>
      <c r="E168" s="9">
        <v>2.2999999999999998</v>
      </c>
      <c r="F168" s="9"/>
      <c r="G168" s="9"/>
      <c r="H168" s="2">
        <v>291995</v>
      </c>
      <c r="I168" s="9"/>
      <c r="J168" s="8">
        <v>238</v>
      </c>
    </row>
    <row r="169" spans="1:10">
      <c r="A169" t="s">
        <v>185</v>
      </c>
      <c r="B169" t="s">
        <v>17</v>
      </c>
      <c r="C169" t="s">
        <v>186</v>
      </c>
      <c r="D169" s="2">
        <v>342570</v>
      </c>
      <c r="E169" s="4">
        <v>2.57</v>
      </c>
      <c r="I169" s="2">
        <v>342570</v>
      </c>
      <c r="J169" s="8">
        <v>281</v>
      </c>
    </row>
    <row r="170" spans="1:10">
      <c r="A170" t="s">
        <v>187</v>
      </c>
      <c r="B170" t="s">
        <v>188</v>
      </c>
      <c r="C170" t="s">
        <v>189</v>
      </c>
      <c r="D170" s="2">
        <v>676533</v>
      </c>
      <c r="E170" s="4">
        <v>2.4500000000000002</v>
      </c>
      <c r="I170" s="2">
        <v>676533</v>
      </c>
      <c r="J170" s="8">
        <v>281</v>
      </c>
    </row>
    <row r="171" spans="1:10">
      <c r="C171" t="s">
        <v>190</v>
      </c>
    </row>
    <row r="172" spans="1:10">
      <c r="A172" t="s">
        <v>191</v>
      </c>
      <c r="B172" t="s">
        <v>188</v>
      </c>
      <c r="C172">
        <v>65428</v>
      </c>
      <c r="D172" s="2">
        <v>59307</v>
      </c>
      <c r="E172" s="4">
        <v>2.25</v>
      </c>
      <c r="H172" s="2">
        <v>59307</v>
      </c>
      <c r="J172" s="8">
        <v>254</v>
      </c>
    </row>
    <row r="173" spans="1:10">
      <c r="A173" s="3" t="s">
        <v>192</v>
      </c>
      <c r="B173" t="s">
        <v>188</v>
      </c>
      <c r="C173" t="s">
        <v>193</v>
      </c>
      <c r="D173" s="2">
        <v>145845</v>
      </c>
      <c r="E173" s="4">
        <v>2.35</v>
      </c>
      <c r="I173" s="2">
        <v>145845</v>
      </c>
      <c r="J173" s="8">
        <v>267</v>
      </c>
    </row>
    <row r="174" spans="1:10">
      <c r="A174" t="s">
        <v>194</v>
      </c>
      <c r="B174" t="s">
        <v>17</v>
      </c>
      <c r="C174" t="s">
        <v>195</v>
      </c>
      <c r="D174" s="2">
        <v>1013665</v>
      </c>
      <c r="E174" s="4">
        <v>2.36</v>
      </c>
      <c r="I174" s="2">
        <v>1013665</v>
      </c>
      <c r="J174" s="8">
        <v>234</v>
      </c>
    </row>
    <row r="180" spans="1:10" ht="16" thickBot="1">
      <c r="A180" t="s">
        <v>202</v>
      </c>
      <c r="D180" s="10">
        <v>537039</v>
      </c>
      <c r="F180" s="11">
        <f>D180</f>
        <v>537039</v>
      </c>
    </row>
    <row r="181" spans="1:10" ht="16" thickTop="1">
      <c r="D181" s="2">
        <f>SUM(D4:D180)</f>
        <v>12368045</v>
      </c>
      <c r="E181" s="2"/>
      <c r="F181" s="2">
        <f t="shared" ref="F181:I181" si="0">SUM(F4:F180)</f>
        <v>791702</v>
      </c>
      <c r="G181" s="2">
        <f t="shared" si="0"/>
        <v>1499835</v>
      </c>
      <c r="H181" s="2">
        <f t="shared" si="0"/>
        <v>4101918</v>
      </c>
      <c r="I181" s="2">
        <f t="shared" si="0"/>
        <v>5974590</v>
      </c>
      <c r="J181" s="12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7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DEVELOPED</vt:lpstr>
      <vt:lpstr>RAW DATA</vt:lpstr>
      <vt:lpstr>Sheet2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2013-09-07T20:57:29Z</dcterms:modified>
</cp:coreProperties>
</file>