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500" yWindow="0" windowWidth="25040" windowHeight="16580" tabRatio="500"/>
  </bookViews>
  <sheets>
    <sheet name="Total 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1" l="1"/>
  <c r="C9" i="1"/>
  <c r="C10" i="1"/>
  <c r="C11" i="1"/>
  <c r="C15" i="1"/>
  <c r="C30" i="1"/>
  <c r="D8" i="1"/>
  <c r="D9" i="1"/>
  <c r="D10" i="1"/>
  <c r="D11" i="1"/>
  <c r="D13" i="1"/>
  <c r="D15" i="1"/>
  <c r="D30" i="1"/>
  <c r="E8" i="1"/>
  <c r="E9" i="1"/>
  <c r="E10" i="1"/>
  <c r="E11" i="1"/>
  <c r="E12" i="1"/>
  <c r="E13" i="1"/>
  <c r="E14" i="1"/>
  <c r="E15" i="1"/>
  <c r="E27" i="1"/>
  <c r="E30" i="1"/>
  <c r="F7" i="1"/>
  <c r="F8" i="1"/>
  <c r="F9" i="1"/>
  <c r="F10" i="1"/>
  <c r="F11" i="1"/>
  <c r="F12" i="1"/>
  <c r="F13" i="1"/>
  <c r="F14" i="1"/>
  <c r="F15" i="1"/>
  <c r="F27" i="1"/>
  <c r="F30" i="1"/>
  <c r="G7" i="1"/>
  <c r="G8" i="1"/>
  <c r="G12" i="1"/>
  <c r="G14" i="1"/>
  <c r="G15" i="1"/>
  <c r="G27" i="1"/>
  <c r="G30" i="1"/>
  <c r="H30" i="1"/>
  <c r="C18" i="1"/>
  <c r="C21" i="1"/>
  <c r="C24" i="1"/>
  <c r="C57" i="1"/>
  <c r="D18" i="1"/>
  <c r="D21" i="1"/>
  <c r="D58" i="1"/>
  <c r="E18" i="1"/>
  <c r="E21" i="1"/>
  <c r="E59" i="1"/>
  <c r="F18" i="1"/>
  <c r="F21" i="1"/>
  <c r="F60" i="1"/>
  <c r="G18" i="1"/>
  <c r="G21" i="1"/>
  <c r="G61" i="1"/>
  <c r="C35" i="1"/>
  <c r="D35" i="1"/>
  <c r="D51" i="1"/>
  <c r="E35" i="1"/>
  <c r="E52" i="1"/>
  <c r="F35" i="1"/>
  <c r="F53" i="1"/>
  <c r="G35" i="1"/>
  <c r="G54" i="1"/>
  <c r="G65" i="1"/>
  <c r="G69" i="1"/>
  <c r="F65" i="1"/>
  <c r="F69" i="1"/>
  <c r="E65" i="1"/>
  <c r="E69" i="1"/>
  <c r="D64" i="1"/>
  <c r="D68" i="1"/>
  <c r="C50" i="1"/>
  <c r="C64" i="1"/>
  <c r="C68" i="1"/>
  <c r="G41" i="1"/>
  <c r="G46" i="1"/>
  <c r="F41" i="1"/>
  <c r="F46" i="1"/>
  <c r="E41" i="1"/>
  <c r="E46" i="1"/>
  <c r="D40" i="1"/>
  <c r="D45" i="1"/>
  <c r="C40" i="1"/>
  <c r="C45" i="1"/>
</calcChain>
</file>

<file path=xl/sharedStrings.xml><?xml version="1.0" encoding="utf-8"?>
<sst xmlns="http://schemas.openxmlformats.org/spreadsheetml/2006/main" count="62" uniqueCount="35">
  <si>
    <t>Comparaison Population de Chalandise Winterthur - Differdange</t>
  </si>
  <si>
    <t>Resultats Préliminaires</t>
  </si>
  <si>
    <t>0 - 1.00</t>
  </si>
  <si>
    <t>1.01 - 1.30</t>
  </si>
  <si>
    <t>1.31 - 2.00</t>
  </si>
  <si>
    <t>2.01 - 2.30</t>
  </si>
  <si>
    <t>2.31 - 3.00</t>
  </si>
  <si>
    <t>FRANCE</t>
  </si>
  <si>
    <t>Aisne</t>
  </si>
  <si>
    <t>Bas-Rhin</t>
  </si>
  <si>
    <t>Moselle</t>
  </si>
  <si>
    <t>Meuse</t>
  </si>
  <si>
    <t>Meurthe &amp; Moselle</t>
  </si>
  <si>
    <t>Marne</t>
  </si>
  <si>
    <t>Ardennes</t>
  </si>
  <si>
    <t>Vosges</t>
  </si>
  <si>
    <t>BELGIQUE</t>
  </si>
  <si>
    <t>ALLEMAGNE</t>
  </si>
  <si>
    <t>LUXEMBOURG</t>
  </si>
  <si>
    <t>PAYS-BAS</t>
  </si>
  <si>
    <t>TOTAL DIFFERDANGE</t>
  </si>
  <si>
    <t>Fuseau Horaire</t>
  </si>
  <si>
    <t>TOTAL WINTERTHUR</t>
  </si>
  <si>
    <t>Suisee, Allemagne, Autriche</t>
  </si>
  <si>
    <t>COMPARAISON</t>
  </si>
  <si>
    <t>Différence par fuseau horaire</t>
  </si>
  <si>
    <t>Habitants</t>
  </si>
  <si>
    <t>Avantage Winterthur</t>
  </si>
  <si>
    <t>Avantage Differdange</t>
  </si>
  <si>
    <t>Pourcentage</t>
  </si>
  <si>
    <t>Différence cumulative</t>
  </si>
  <si>
    <t>Cumulatif Winterthur</t>
  </si>
  <si>
    <t xml:space="preserve">     0 - 1.00</t>
  </si>
  <si>
    <t>Cumulatif Differdange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</si>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</sst>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quotePrefix="1" applyFill="1" applyBorder="1" applyAlignment="1">
      <alignment horizontal="center" vertical="center"/>
    </xf>
    <xf numFmtId="16" fontId="0" fillId="2" borderId="1" xfId="0" quotePrefix="1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0" borderId="0" xfId="0" quotePrefix="1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1" applyNumberFormat="1" applyFont="1"/>
    <xf numFmtId="164" fontId="0" fillId="0" borderId="2" xfId="1" applyNumberFormat="1" applyFont="1" applyBorder="1"/>
    <xf numFmtId="164" fontId="0" fillId="0" borderId="0" xfId="0" applyNumberFormat="1"/>
    <xf numFmtId="0" fontId="4" fillId="2" borderId="0" xfId="0" applyFont="1" applyFill="1"/>
    <xf numFmtId="165" fontId="0" fillId="0" borderId="0" xfId="2" applyNumberFormat="1" applyFont="1"/>
    <xf numFmtId="165" fontId="0" fillId="0" borderId="0" xfId="0" applyNumberFormat="1"/>
    <xf numFmtId="0" fontId="0" fillId="0" borderId="1" xfId="0" quotePrefix="1" applyFill="1" applyBorder="1" applyAlignment="1">
      <alignment horizontal="center" vertical="center"/>
    </xf>
    <xf numFmtId="16" fontId="0" fillId="0" borderId="1" xfId="0" quotePrefix="1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7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NCE%20HABITANTS%20ZONE%20DE%20CHALANDISE%20Sep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elgique%20HABITANTS%20ZONE%20DE%20CHALANDISE%20Sep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holas2/Library/Application%20Support/Microsoft/Office/Office%202011%20AutoRecovery/ALLEMAGNE%20&amp;%20LUXEMBOURG%20POPULATION%20ZONE%20DE%20CHALANDISE%207_28_2013%20(version%201)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LLEMAGNE%20&amp;%20LUXEMBOURG%20POPULATION%20ZONE%20DE%20CHALANDISE%20Sep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ECHNORAMA%20DATE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ISNE"/>
      <sheetName val="BAS-RHIN"/>
      <sheetName val="MOSELLE "/>
      <sheetName val="MEUSE "/>
      <sheetName val="MEURTHE ET MOSELLE "/>
      <sheetName val="MARNE "/>
      <sheetName val="ARDENNES "/>
      <sheetName val="VOSGES"/>
      <sheetName val="SEINE &amp; MARNE"/>
      <sheetName val="Total "/>
    </sheetNames>
    <sheetDataSet>
      <sheetData sheetId="0" refreshError="1"/>
      <sheetData sheetId="1">
        <row r="211">
          <cell r="H211">
            <v>14862.101457315963</v>
          </cell>
          <cell r="I211">
            <v>63958.958939038654</v>
          </cell>
          <cell r="J211">
            <v>924118.50486923102</v>
          </cell>
          <cell r="K211">
            <v>76073.434734414332</v>
          </cell>
        </row>
      </sheetData>
      <sheetData sheetId="2">
        <row r="209">
          <cell r="G209">
            <v>645777.29224266519</v>
          </cell>
          <cell r="H209">
            <v>317042.24967294297</v>
          </cell>
          <cell r="I209">
            <v>72895.027900640474</v>
          </cell>
          <cell r="J209">
            <v>1061.430183751406</v>
          </cell>
        </row>
      </sheetData>
      <sheetData sheetId="3">
        <row r="69">
          <cell r="H69">
            <v>18677.290340352098</v>
          </cell>
          <cell r="I69">
            <v>62272.298109875155</v>
          </cell>
          <cell r="J69">
            <v>92027.446306033322</v>
          </cell>
          <cell r="K69">
            <v>20945.965243739418</v>
          </cell>
        </row>
      </sheetData>
      <sheetData sheetId="4">
        <row r="131">
          <cell r="G131">
            <v>146212.63064632102</v>
          </cell>
          <cell r="H131">
            <v>467837.80988882028</v>
          </cell>
          <cell r="I131">
            <v>97564.257624526013</v>
          </cell>
          <cell r="J131">
            <v>2164.3018403326573</v>
          </cell>
        </row>
      </sheetData>
      <sheetData sheetId="5">
        <row r="89">
          <cell r="I89">
            <v>104567.62653245758</v>
          </cell>
          <cell r="J89">
            <v>421713.40525269764</v>
          </cell>
          <cell r="K89">
            <v>20094.343275087325</v>
          </cell>
        </row>
      </sheetData>
      <sheetData sheetId="6">
        <row r="69">
          <cell r="G69">
            <v>75973.937656481066</v>
          </cell>
          <cell r="H69">
            <v>201209.47106106972</v>
          </cell>
          <cell r="I69">
            <v>6112.5912824492307</v>
          </cell>
        </row>
      </sheetData>
      <sheetData sheetId="7">
        <row r="99">
          <cell r="I99">
            <v>150519.89395182973</v>
          </cell>
          <cell r="J99">
            <v>207374.24798347155</v>
          </cell>
          <cell r="K99">
            <v>21829.858064698725</v>
          </cell>
        </row>
      </sheetData>
      <sheetData sheetId="8" refreshError="1"/>
      <sheetData sheetId="9">
        <row r="7">
          <cell r="F7">
            <v>35016.559988372937</v>
          </cell>
          <cell r="G7">
            <v>424739.8898559474</v>
          </cell>
        </row>
        <row r="27">
          <cell r="E27">
            <v>146937</v>
          </cell>
          <cell r="F27">
            <v>582819</v>
          </cell>
          <cell r="G27">
            <v>1759155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elgique"/>
      <sheetName val="The Netherlands"/>
      <sheetName val="Limburg"/>
      <sheetName val="Noord-Brabant"/>
      <sheetName val="Sheet2"/>
      <sheetName val="Sheet4"/>
    </sheetNames>
    <sheetDataSet>
      <sheetData sheetId="0">
        <row r="548">
          <cell r="G548">
            <v>197197</v>
          </cell>
          <cell r="H548">
            <v>259823</v>
          </cell>
          <cell r="I548">
            <v>2009001</v>
          </cell>
          <cell r="J548">
            <v>4285423</v>
          </cell>
          <cell r="K548">
            <v>1360947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OST DEVELOPED"/>
      <sheetName val="RAW DATA"/>
      <sheetName val="Sheet2"/>
    </sheetNames>
    <sheetDataSet>
      <sheetData sheetId="0">
        <row r="196">
          <cell r="F196">
            <v>1301359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OST DEVELOPED"/>
      <sheetName val="RAW DATA"/>
      <sheetName val="Sheet2"/>
    </sheetNames>
    <sheetDataSet>
      <sheetData sheetId="0">
        <row r="195">
          <cell r="F195">
            <v>537039</v>
          </cell>
        </row>
        <row r="196">
          <cell r="G196">
            <v>925261</v>
          </cell>
          <cell r="H196">
            <v>1308024</v>
          </cell>
          <cell r="I196">
            <v>4101918</v>
          </cell>
          <cell r="J196">
            <v>5974590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UISSE"/>
      <sheetName val="ALLEMAGNE"/>
      <sheetName val="AUTRICHE"/>
      <sheetName val="WINTERTH DIFFERDINGEN VERGLEICH"/>
    </sheetNames>
    <sheetDataSet>
      <sheetData sheetId="0"/>
      <sheetData sheetId="1"/>
      <sheetData sheetId="2"/>
      <sheetData sheetId="3">
        <row r="50">
          <cell r="J50">
            <v>2980189</v>
          </cell>
          <cell r="K50">
            <v>3142059</v>
          </cell>
          <cell r="L50">
            <v>2890750</v>
          </cell>
          <cell r="M50">
            <v>2971769</v>
          </cell>
          <cell r="N50">
            <v>3897965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1"/>
  <sheetViews>
    <sheetView tabSelected="1" topLeftCell="A13" workbookViewId="0">
      <selection activeCell="I13" sqref="I13"/>
    </sheetView>
  </sheetViews>
  <sheetFormatPr baseColWidth="10" defaultRowHeight="15" x14ac:dyDescent="0"/>
  <cols>
    <col min="1" max="1" width="24.5" customWidth="1"/>
    <col min="2" max="2" width="2.1640625" customWidth="1"/>
    <col min="3" max="3" width="13.33203125" bestFit="1" customWidth="1"/>
    <col min="4" max="4" width="13.1640625" bestFit="1" customWidth="1"/>
    <col min="5" max="6" width="14.33203125" bestFit="1" customWidth="1"/>
    <col min="7" max="7" width="15.6640625" customWidth="1"/>
    <col min="8" max="8" width="12.33203125" customWidth="1"/>
    <col min="10" max="10" width="12" customWidth="1"/>
  </cols>
  <sheetData>
    <row r="1" spans="1:10" ht="18">
      <c r="A1" s="17" t="s">
        <v>0</v>
      </c>
      <c r="B1" s="17"/>
      <c r="C1" s="17"/>
      <c r="D1" s="17"/>
      <c r="E1" s="17"/>
      <c r="F1" s="17"/>
      <c r="G1" s="17"/>
    </row>
    <row r="2" spans="1:10" ht="18">
      <c r="A2" s="17" t="s">
        <v>1</v>
      </c>
      <c r="B2" s="17"/>
      <c r="C2" s="17"/>
      <c r="D2" s="17"/>
      <c r="E2" s="17"/>
      <c r="F2" s="17"/>
      <c r="G2" s="17"/>
    </row>
    <row r="3" spans="1:10" ht="27" customHeight="1"/>
    <row r="5" spans="1:10">
      <c r="C5" s="1" t="s">
        <v>2</v>
      </c>
      <c r="D5" s="2" t="s">
        <v>3</v>
      </c>
      <c r="E5" s="2" t="s">
        <v>4</v>
      </c>
      <c r="F5" s="3" t="s">
        <v>5</v>
      </c>
      <c r="G5" s="3" t="s">
        <v>6</v>
      </c>
    </row>
    <row r="6" spans="1:10">
      <c r="A6" s="4" t="s">
        <v>7</v>
      </c>
      <c r="C6" s="5"/>
      <c r="D6" s="6"/>
      <c r="E6" s="6"/>
      <c r="F6" s="7"/>
      <c r="G6" s="7"/>
    </row>
    <row r="7" spans="1:10">
      <c r="A7" t="s">
        <v>8</v>
      </c>
      <c r="F7" s="8">
        <f>'[1]Total '!$F$7</f>
        <v>35016.559988372937</v>
      </c>
      <c r="G7" s="8">
        <f>'[1]Total '!$G$7</f>
        <v>424739.8898559474</v>
      </c>
    </row>
    <row r="8" spans="1:10">
      <c r="A8" t="s">
        <v>9</v>
      </c>
      <c r="D8" s="8">
        <f>'[1]BAS-RHIN'!H211</f>
        <v>14862.101457315963</v>
      </c>
      <c r="E8" s="8">
        <f>'[1]BAS-RHIN'!I211</f>
        <v>63958.958939038654</v>
      </c>
      <c r="F8" s="8">
        <f>'[1]BAS-RHIN'!J211</f>
        <v>924118.50486923102</v>
      </c>
      <c r="G8" s="8">
        <f>'[1]BAS-RHIN'!K211</f>
        <v>76073.434734414332</v>
      </c>
    </row>
    <row r="9" spans="1:10">
      <c r="A9" t="s">
        <v>10</v>
      </c>
      <c r="C9" s="8">
        <f>'[1]MOSELLE '!G209</f>
        <v>645777.29224266519</v>
      </c>
      <c r="D9" s="8">
        <f>'[1]MOSELLE '!H209</f>
        <v>317042.24967294297</v>
      </c>
      <c r="E9" s="8">
        <f>'[1]MOSELLE '!I209</f>
        <v>72895.027900640474</v>
      </c>
      <c r="F9" s="8">
        <f>'[1]MOSELLE '!J209</f>
        <v>1061.430183751406</v>
      </c>
      <c r="G9" s="8"/>
    </row>
    <row r="10" spans="1:10">
      <c r="A10" t="s">
        <v>11</v>
      </c>
      <c r="C10" s="8">
        <f>'[1]MEUSE '!H69</f>
        <v>18677.290340352098</v>
      </c>
      <c r="D10" s="8">
        <f>'[1]MEUSE '!I69</f>
        <v>62272.298109875155</v>
      </c>
      <c r="E10" s="8">
        <f>'[1]MEUSE '!J69</f>
        <v>92027.446306033322</v>
      </c>
      <c r="F10" s="8">
        <f>'[1]MEUSE '!K69</f>
        <v>20945.965243739418</v>
      </c>
      <c r="G10" s="8"/>
    </row>
    <row r="11" spans="1:10">
      <c r="A11" t="s">
        <v>12</v>
      </c>
      <c r="C11" s="8">
        <f>'[1]MEURTHE ET MOSELLE '!G131</f>
        <v>146212.63064632102</v>
      </c>
      <c r="D11" s="8">
        <f>'[1]MEURTHE ET MOSELLE '!H131</f>
        <v>467837.80988882028</v>
      </c>
      <c r="E11" s="8">
        <f>'[1]MEURTHE ET MOSELLE '!I131</f>
        <v>97564.257624526013</v>
      </c>
      <c r="F11" s="8">
        <f>'[1]MEURTHE ET MOSELLE '!J131</f>
        <v>2164.3018403326573</v>
      </c>
      <c r="G11" s="8"/>
    </row>
    <row r="12" spans="1:10">
      <c r="A12" t="s">
        <v>13</v>
      </c>
      <c r="E12" s="8">
        <f>'[1]MARNE '!I89</f>
        <v>104567.62653245758</v>
      </c>
      <c r="F12" s="8">
        <f>'[1]MARNE '!J89</f>
        <v>421713.40525269764</v>
      </c>
      <c r="G12" s="8">
        <f>'[1]MARNE '!K89</f>
        <v>20094.343275087325</v>
      </c>
    </row>
    <row r="13" spans="1:10">
      <c r="A13" t="s">
        <v>14</v>
      </c>
      <c r="C13" s="8"/>
      <c r="D13" s="8">
        <f>'[1]ARDENNES '!G69</f>
        <v>75973.937656481066</v>
      </c>
      <c r="E13" s="8">
        <f>'[1]ARDENNES '!H69</f>
        <v>201209.47106106972</v>
      </c>
      <c r="F13" s="8">
        <f>'[1]ARDENNES '!I69</f>
        <v>6112.5912824492307</v>
      </c>
      <c r="G13" s="8"/>
    </row>
    <row r="14" spans="1:10" ht="16" thickBot="1">
      <c r="A14" t="s">
        <v>15</v>
      </c>
      <c r="C14" s="9"/>
      <c r="D14" s="9"/>
      <c r="E14" s="9">
        <f>[1]VOSGES!I99</f>
        <v>150519.89395182973</v>
      </c>
      <c r="F14" s="9">
        <f>[1]VOSGES!J99</f>
        <v>207374.24798347155</v>
      </c>
      <c r="G14" s="9">
        <f>[1]VOSGES!K99</f>
        <v>21829.858064698725</v>
      </c>
    </row>
    <row r="15" spans="1:10" ht="16" thickTop="1">
      <c r="C15" s="8">
        <f>SUM(C7:C14)</f>
        <v>810667.21322933829</v>
      </c>
      <c r="D15" s="8">
        <f>SUM(D7:D14)</f>
        <v>937988.3967854355</v>
      </c>
      <c r="E15" s="8">
        <f>SUM(E7:E14)</f>
        <v>782742.68231559556</v>
      </c>
      <c r="F15" s="8">
        <f>SUM(F7:F14)</f>
        <v>1618507.0066440459</v>
      </c>
      <c r="G15" s="8">
        <f>SUM(G7:G14)</f>
        <v>542737.52593014773</v>
      </c>
      <c r="I15" s="10"/>
      <c r="J15" s="10"/>
    </row>
    <row r="16" spans="1:10">
      <c r="I16" s="10"/>
      <c r="J16" s="10"/>
    </row>
    <row r="17" spans="1:10">
      <c r="A17" s="4" t="s">
        <v>16</v>
      </c>
      <c r="I17" s="10"/>
      <c r="J17" s="10"/>
    </row>
    <row r="18" spans="1:10">
      <c r="C18" s="8">
        <f>[2]Belgique!$G$548</f>
        <v>197197</v>
      </c>
      <c r="D18" s="8">
        <f>[2]Belgique!$H$548</f>
        <v>259823</v>
      </c>
      <c r="E18" s="8">
        <f>[2]Belgique!$I$548</f>
        <v>2009001</v>
      </c>
      <c r="F18" s="8">
        <f>[2]Belgique!$J$548</f>
        <v>4285423</v>
      </c>
      <c r="G18" s="8">
        <f>[2]Belgique!$K$548</f>
        <v>1360947</v>
      </c>
      <c r="I18" s="10"/>
      <c r="J18" s="10"/>
    </row>
    <row r="19" spans="1:10">
      <c r="I19" s="10"/>
      <c r="J19" s="10"/>
    </row>
    <row r="20" spans="1:10">
      <c r="A20" s="4" t="s">
        <v>17</v>
      </c>
      <c r="I20" s="10"/>
      <c r="J20" s="10"/>
    </row>
    <row r="21" spans="1:10">
      <c r="C21" s="8">
        <f>'[3]MOST DEVELOPED'!$F$196</f>
        <v>1301359</v>
      </c>
      <c r="D21" s="8">
        <f>'[4]MOST DEVELOPED'!$G$196</f>
        <v>925261</v>
      </c>
      <c r="E21" s="8">
        <f>'[4]MOST DEVELOPED'!$H$196</f>
        <v>1308024</v>
      </c>
      <c r="F21" s="8">
        <f>'[4]MOST DEVELOPED'!$I$196</f>
        <v>4101918</v>
      </c>
      <c r="G21" s="8">
        <f>'[4]MOST DEVELOPED'!$J$196</f>
        <v>5974590</v>
      </c>
      <c r="I21" s="10"/>
      <c r="J21" s="10"/>
    </row>
    <row r="22" spans="1:10">
      <c r="C22" s="8"/>
      <c r="D22" s="8"/>
      <c r="E22" s="8"/>
      <c r="F22" s="8"/>
      <c r="G22" s="8"/>
      <c r="I22" s="10"/>
      <c r="J22" s="10"/>
    </row>
    <row r="23" spans="1:10">
      <c r="A23" s="4" t="s">
        <v>18</v>
      </c>
      <c r="C23" s="8"/>
      <c r="D23" s="8"/>
      <c r="E23" s="8"/>
      <c r="F23" s="8"/>
      <c r="G23" s="8"/>
    </row>
    <row r="24" spans="1:10">
      <c r="C24" s="8">
        <f>'[4]MOST DEVELOPED'!$F$195</f>
        <v>537039</v>
      </c>
      <c r="D24" s="8"/>
      <c r="E24" s="8"/>
      <c r="F24" s="8"/>
      <c r="G24" s="8"/>
    </row>
    <row r="25" spans="1:10">
      <c r="C25" s="8"/>
      <c r="D25" s="8"/>
      <c r="E25" s="8"/>
      <c r="F25" s="8"/>
      <c r="G25" s="8"/>
    </row>
    <row r="26" spans="1:10">
      <c r="A26" s="4" t="s">
        <v>19</v>
      </c>
      <c r="C26" s="8"/>
      <c r="D26" s="8"/>
      <c r="E26" s="8"/>
      <c r="F26" s="8"/>
      <c r="G26" s="8"/>
    </row>
    <row r="27" spans="1:10">
      <c r="C27" s="8"/>
      <c r="D27" s="8"/>
      <c r="E27" s="8">
        <f>'[1]Total '!$E$27</f>
        <v>146937</v>
      </c>
      <c r="F27" s="8">
        <f>'[1]Total '!$F$27</f>
        <v>582819</v>
      </c>
      <c r="G27" s="8">
        <f>'[1]Total '!$G$27</f>
        <v>1759155</v>
      </c>
    </row>
    <row r="30" spans="1:10">
      <c r="A30" s="4" t="s">
        <v>20</v>
      </c>
      <c r="C30" s="10">
        <f>SUM(C15:C29)</f>
        <v>2846262.2132293382</v>
      </c>
      <c r="D30" s="10">
        <f t="shared" ref="D30:G30" si="0">SUM(D15:D29)</f>
        <v>2123072.3967854353</v>
      </c>
      <c r="E30" s="10">
        <f t="shared" si="0"/>
        <v>4246704.6823155954</v>
      </c>
      <c r="F30" s="10">
        <f t="shared" si="0"/>
        <v>10588667.006644046</v>
      </c>
      <c r="G30" s="10">
        <f t="shared" si="0"/>
        <v>9637429.5259301476</v>
      </c>
      <c r="H30" s="10">
        <f>SUM(C30:G30)</f>
        <v>29442135.824904565</v>
      </c>
    </row>
    <row r="32" spans="1:10">
      <c r="A32" t="s">
        <v>21</v>
      </c>
      <c r="C32" s="1" t="s">
        <v>2</v>
      </c>
      <c r="D32" s="2" t="s">
        <v>3</v>
      </c>
      <c r="E32" s="2" t="s">
        <v>4</v>
      </c>
      <c r="F32" s="3" t="s">
        <v>5</v>
      </c>
      <c r="G32" s="3" t="s">
        <v>6</v>
      </c>
      <c r="H32" s="18" t="s">
        <v>34</v>
      </c>
    </row>
    <row r="34" spans="1:8">
      <c r="A34" s="4" t="s">
        <v>22</v>
      </c>
    </row>
    <row r="35" spans="1:8">
      <c r="A35" t="s">
        <v>23</v>
      </c>
      <c r="C35" s="8">
        <f>'[5]WINTERTH DIFFERDINGEN VERGLEICH'!$J$50</f>
        <v>2980189</v>
      </c>
      <c r="D35" s="8">
        <f>'[5]WINTERTH DIFFERDINGEN VERGLEICH'!$K$50</f>
        <v>3142059</v>
      </c>
      <c r="E35" s="8">
        <f>'[5]WINTERTH DIFFERDINGEN VERGLEICH'!$L$50</f>
        <v>2890750</v>
      </c>
      <c r="F35" s="8">
        <f>'[5]WINTERTH DIFFERDINGEN VERGLEICH'!$M$50</f>
        <v>2971769</v>
      </c>
      <c r="G35" s="8">
        <f>'[5]WINTERTH DIFFERDINGEN VERGLEICH'!$N$50</f>
        <v>3897965</v>
      </c>
      <c r="H35" s="10">
        <f>SUM(C35:G35)</f>
        <v>15882732</v>
      </c>
    </row>
    <row r="36" spans="1:8">
      <c r="C36" s="8"/>
      <c r="D36" s="8"/>
      <c r="E36" s="8"/>
      <c r="F36" s="8"/>
      <c r="G36" s="8"/>
      <c r="H36" s="10"/>
    </row>
    <row r="37" spans="1:8">
      <c r="A37" s="4" t="s">
        <v>24</v>
      </c>
    </row>
    <row r="38" spans="1:8" ht="29" customHeight="1">
      <c r="A38" s="11" t="s">
        <v>25</v>
      </c>
    </row>
    <row r="39" spans="1:8" ht="29" customHeight="1">
      <c r="A39" t="s">
        <v>26</v>
      </c>
    </row>
    <row r="40" spans="1:8">
      <c r="A40" t="s">
        <v>27</v>
      </c>
      <c r="C40" s="10">
        <f>C35-C30</f>
        <v>133926.78677066183</v>
      </c>
      <c r="D40" s="10">
        <f>D35-D30</f>
        <v>1018986.6032145647</v>
      </c>
    </row>
    <row r="41" spans="1:8">
      <c r="A41" t="s">
        <v>28</v>
      </c>
      <c r="E41" s="10">
        <f>E30-E35</f>
        <v>1355954.6823155954</v>
      </c>
      <c r="F41" s="10">
        <f>F30-F35</f>
        <v>7616898.0066440459</v>
      </c>
      <c r="G41" s="10">
        <f>G30-G35</f>
        <v>5739464.5259301476</v>
      </c>
    </row>
    <row r="42" spans="1:8">
      <c r="E42" s="10"/>
      <c r="F42" s="10"/>
      <c r="G42" s="10"/>
    </row>
    <row r="44" spans="1:8">
      <c r="A44" t="s">
        <v>29</v>
      </c>
    </row>
    <row r="45" spans="1:8">
      <c r="A45" t="s">
        <v>27</v>
      </c>
      <c r="C45" s="12">
        <f>C40/C30</f>
        <v>4.7053565953331454E-2</v>
      </c>
      <c r="D45" s="12">
        <f>D40/D30</f>
        <v>0.47995848128279672</v>
      </c>
      <c r="E45" s="13"/>
      <c r="F45" s="13"/>
      <c r="G45" s="13"/>
    </row>
    <row r="46" spans="1:8">
      <c r="A46" t="s">
        <v>28</v>
      </c>
      <c r="C46" s="13"/>
      <c r="D46" s="13"/>
      <c r="E46" s="12">
        <f>E41/E35</f>
        <v>0.46906674126631337</v>
      </c>
      <c r="F46" s="12">
        <f>F41/F35</f>
        <v>2.5630854910472669</v>
      </c>
      <c r="G46" s="12">
        <f>G41/G35</f>
        <v>1.4724258750220045</v>
      </c>
    </row>
    <row r="48" spans="1:8" ht="23" customHeight="1">
      <c r="A48" s="11" t="s">
        <v>30</v>
      </c>
    </row>
    <row r="49" spans="1:7" ht="20" customHeight="1">
      <c r="A49" t="s">
        <v>31</v>
      </c>
    </row>
    <row r="50" spans="1:7">
      <c r="A50" s="14" t="s">
        <v>32</v>
      </c>
      <c r="C50" s="10">
        <f>C35</f>
        <v>2980189</v>
      </c>
    </row>
    <row r="51" spans="1:7">
      <c r="A51" s="15" t="s">
        <v>3</v>
      </c>
      <c r="D51" s="10">
        <f>C35+D35</f>
        <v>6122248</v>
      </c>
    </row>
    <row r="52" spans="1:7">
      <c r="A52" s="15" t="s">
        <v>4</v>
      </c>
      <c r="E52" s="10">
        <f>D51+E35</f>
        <v>9012998</v>
      </c>
    </row>
    <row r="53" spans="1:7">
      <c r="A53" s="16" t="s">
        <v>5</v>
      </c>
      <c r="F53" s="10">
        <f>E52+F35</f>
        <v>11984767</v>
      </c>
    </row>
    <row r="54" spans="1:7">
      <c r="A54" s="16" t="s">
        <v>6</v>
      </c>
      <c r="G54" s="10">
        <f>F53+G35</f>
        <v>15882732</v>
      </c>
    </row>
    <row r="56" spans="1:7">
      <c r="A56" t="s">
        <v>33</v>
      </c>
    </row>
    <row r="57" spans="1:7">
      <c r="A57" s="14" t="s">
        <v>32</v>
      </c>
      <c r="C57" s="10">
        <f>C30</f>
        <v>2846262.2132293382</v>
      </c>
    </row>
    <row r="58" spans="1:7">
      <c r="A58" s="15" t="s">
        <v>3</v>
      </c>
      <c r="D58" s="10">
        <f>C57+D30</f>
        <v>4969334.6100147739</v>
      </c>
    </row>
    <row r="59" spans="1:7">
      <c r="A59" s="15" t="s">
        <v>4</v>
      </c>
      <c r="E59" s="10">
        <f>D58+E30</f>
        <v>9216039.2923303694</v>
      </c>
    </row>
    <row r="60" spans="1:7">
      <c r="A60" s="16" t="s">
        <v>5</v>
      </c>
      <c r="F60" s="10">
        <f>E59+F30</f>
        <v>19804706.298974417</v>
      </c>
    </row>
    <row r="61" spans="1:7">
      <c r="A61" s="16" t="s">
        <v>6</v>
      </c>
      <c r="G61" s="10">
        <f>F60+G30</f>
        <v>29442135.824904565</v>
      </c>
    </row>
    <row r="63" spans="1:7">
      <c r="A63" t="s">
        <v>26</v>
      </c>
    </row>
    <row r="64" spans="1:7">
      <c r="A64" t="s">
        <v>27</v>
      </c>
      <c r="C64" s="10">
        <f>C50-C57</f>
        <v>133926.78677066183</v>
      </c>
      <c r="D64" s="10">
        <f>D51-D58</f>
        <v>1152913.3899852261</v>
      </c>
    </row>
    <row r="65" spans="1:7">
      <c r="A65" t="s">
        <v>28</v>
      </c>
      <c r="E65" s="10">
        <f>E59-E52</f>
        <v>203041.29233036935</v>
      </c>
      <c r="F65" s="10">
        <f>F60-F53</f>
        <v>7819939.2989744172</v>
      </c>
      <c r="G65" s="10">
        <f>G61-G54</f>
        <v>13559403.824904565</v>
      </c>
    </row>
    <row r="67" spans="1:7">
      <c r="A67" t="s">
        <v>29</v>
      </c>
    </row>
    <row r="68" spans="1:7">
      <c r="A68" t="s">
        <v>27</v>
      </c>
      <c r="C68" s="12">
        <f>C64/C57</f>
        <v>4.7053565953331454E-2</v>
      </c>
      <c r="D68" s="12">
        <f>D64/D58</f>
        <v>0.23200558635390392</v>
      </c>
      <c r="E68" s="12"/>
      <c r="F68" s="12"/>
      <c r="G68" s="12"/>
    </row>
    <row r="69" spans="1:7">
      <c r="A69" t="s">
        <v>28</v>
      </c>
      <c r="C69" s="12"/>
      <c r="D69" s="12"/>
      <c r="E69" s="12">
        <f>E65/E52</f>
        <v>2.2527608719137556E-2</v>
      </c>
      <c r="F69" s="12">
        <f>F65/F53</f>
        <v>0.65248988978879752</v>
      </c>
      <c r="G69" s="12">
        <f>G65/G54</f>
        <v>0.85371986537987077</v>
      </c>
    </row>
    <row r="71" spans="1:7">
      <c r="C71" s="1" t="s">
        <v>2</v>
      </c>
      <c r="D71" s="2" t="s">
        <v>3</v>
      </c>
      <c r="E71" s="2" t="s">
        <v>4</v>
      </c>
      <c r="F71" s="3" t="s">
        <v>5</v>
      </c>
      <c r="G71" s="3" t="s">
        <v>6</v>
      </c>
    </row>
  </sheetData>
  <mergeCells count="2">
    <mergeCell ref="A1:G1"/>
    <mergeCell ref="A2:G2"/>
  </mergeCells>
  <phoneticPr fontId="5" type="noConversion"/>
  <printOptions horizontalCentered="1" verticalCentered="1"/>
  <pageMargins left="0.5" right="0.5" top="0.25" bottom="0.25" header="0" footer="0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</vt:lpstr>
    </vt:vector>
  </TitlesOfParts>
  <Company>IP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Didier</dc:creator>
  <cp:lastModifiedBy>Nicholas Didier</cp:lastModifiedBy>
  <cp:lastPrinted>2013-09-08T22:30:09Z</cp:lastPrinted>
  <dcterms:created xsi:type="dcterms:W3CDTF">2013-09-07T21:50:43Z</dcterms:created>
  <dcterms:modified xsi:type="dcterms:W3CDTF">2013-09-14T17:33:57Z</dcterms:modified>
</cp:coreProperties>
</file>