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fileSharing readOnlyRecommended="1" userName="Nicholas Didier" reservationPassword="DB1C"/>
  <workbookPr showInkAnnotation="0" autoCompressPictures="0"/>
  <bookViews>
    <workbookView xWindow="2560" yWindow="0" windowWidth="27300" windowHeight="16620" tabRatio="500" firstSheet="1" activeTab="6"/>
  </bookViews>
  <sheets>
    <sheet name="Récapitulatif" sheetId="1" r:id="rId1"/>
    <sheet name="Saarland" sheetId="5" r:id="rId2"/>
    <sheet name="Rheinland Pfalz" sheetId="2" r:id="rId3"/>
    <sheet name="Nordrhein-Westfalen" sheetId="6" r:id="rId4"/>
    <sheet name="Baden-Württemberg" sheetId="7" r:id="rId5"/>
    <sheet name="Hessen" sheetId="8" r:id="rId6"/>
    <sheet name="Bayern" sheetId="4" r:id="rId7"/>
  </sheets>
  <definedNames>
    <definedName name="_xlnm.Print_Area" localSheetId="4">'Baden-Württemberg'!$A$1:$M$124</definedName>
    <definedName name="_xlnm.Print_Area" localSheetId="5">Hessen!$A$128:$M$262</definedName>
    <definedName name="_xlnm.Print_Area" localSheetId="3">'Nordrhein-Westfalen'!$A$247:$M$378</definedName>
    <definedName name="_xlnm.Print_Area" localSheetId="2">'Rheinland Pfalz'!$A$138:$M$277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358" i="7" l="1"/>
  <c r="J10" i="8"/>
  <c r="J15" i="8"/>
  <c r="J16" i="8"/>
  <c r="J17" i="8"/>
  <c r="J18" i="8"/>
  <c r="J19" i="8"/>
  <c r="J21" i="8"/>
  <c r="J22" i="8"/>
  <c r="J23" i="8"/>
  <c r="J24" i="8"/>
  <c r="J25" i="8"/>
  <c r="J26" i="8"/>
  <c r="J27" i="8"/>
  <c r="J29" i="8"/>
  <c r="J31" i="8"/>
  <c r="J32" i="8"/>
  <c r="J39" i="8"/>
  <c r="J51" i="8"/>
  <c r="J55" i="8"/>
  <c r="J106" i="8"/>
  <c r="J127" i="8"/>
  <c r="J134" i="8"/>
  <c r="J220" i="8"/>
  <c r="J221" i="8"/>
  <c r="J230" i="8"/>
  <c r="J232" i="8"/>
  <c r="J238" i="8"/>
  <c r="J239" i="8"/>
  <c r="J240" i="8"/>
  <c r="J242" i="8"/>
  <c r="J244" i="8"/>
  <c r="J246" i="8"/>
  <c r="J247" i="8"/>
  <c r="J250" i="8"/>
  <c r="J251" i="8"/>
  <c r="J252" i="8"/>
  <c r="J256" i="8"/>
  <c r="J258" i="8"/>
  <c r="J261" i="8"/>
  <c r="K9" i="8"/>
  <c r="K28" i="8"/>
  <c r="K30" i="8"/>
  <c r="K33" i="8"/>
  <c r="K34" i="8"/>
  <c r="K38" i="8"/>
  <c r="K40" i="8"/>
  <c r="K41" i="8"/>
  <c r="K42" i="8"/>
  <c r="K43" i="8"/>
  <c r="K44" i="8"/>
  <c r="K45" i="8"/>
  <c r="K47" i="8"/>
  <c r="K48" i="8"/>
  <c r="K49" i="8"/>
  <c r="K50" i="8"/>
  <c r="K52" i="8"/>
  <c r="K53" i="8"/>
  <c r="K54" i="8"/>
  <c r="K59" i="8"/>
  <c r="K60" i="8"/>
  <c r="K61" i="8"/>
  <c r="K62" i="8"/>
  <c r="K63" i="8"/>
  <c r="K64" i="8"/>
  <c r="K65" i="8"/>
  <c r="K66" i="8"/>
  <c r="K67" i="8"/>
  <c r="K68" i="8"/>
  <c r="K70" i="8"/>
  <c r="K71" i="8"/>
  <c r="K72" i="8"/>
  <c r="K76" i="8"/>
  <c r="K77" i="8"/>
  <c r="K78" i="8"/>
  <c r="K79" i="8"/>
  <c r="K80" i="8"/>
  <c r="K81" i="8"/>
  <c r="K82" i="8"/>
  <c r="K83" i="8"/>
  <c r="K86" i="8"/>
  <c r="K88" i="8"/>
  <c r="K89" i="8"/>
  <c r="K91" i="8"/>
  <c r="K92" i="8"/>
  <c r="K93" i="8"/>
  <c r="K94" i="8"/>
  <c r="K96" i="8"/>
  <c r="K98" i="8"/>
  <c r="K99" i="8"/>
  <c r="K103" i="8"/>
  <c r="K104" i="8"/>
  <c r="K105" i="8"/>
  <c r="K107" i="8"/>
  <c r="K108" i="8"/>
  <c r="K109" i="8"/>
  <c r="K110" i="8"/>
  <c r="K111" i="8"/>
  <c r="K113" i="8"/>
  <c r="K114" i="8"/>
  <c r="K115" i="8"/>
  <c r="K119" i="8"/>
  <c r="K120" i="8"/>
  <c r="K121" i="8"/>
  <c r="K122" i="8"/>
  <c r="K124" i="8"/>
  <c r="K125" i="8"/>
  <c r="K126" i="8"/>
  <c r="K135" i="8"/>
  <c r="K136" i="8"/>
  <c r="K137" i="8"/>
  <c r="K138" i="8"/>
  <c r="K139" i="8"/>
  <c r="K140" i="8"/>
  <c r="K141" i="8"/>
  <c r="K142" i="8"/>
  <c r="K143" i="8"/>
  <c r="K144" i="8"/>
  <c r="K145" i="8"/>
  <c r="K147" i="8"/>
  <c r="K151" i="8"/>
  <c r="K152" i="8"/>
  <c r="K154" i="8"/>
  <c r="K156" i="8"/>
  <c r="K158" i="8"/>
  <c r="K164" i="8"/>
  <c r="K172" i="8"/>
  <c r="K176" i="8"/>
  <c r="K180" i="8"/>
  <c r="K181" i="8"/>
  <c r="K182" i="8"/>
  <c r="K183" i="8"/>
  <c r="K184" i="8"/>
  <c r="K185" i="8"/>
  <c r="K186" i="8"/>
  <c r="K187" i="8"/>
  <c r="K189" i="8"/>
  <c r="K190" i="8"/>
  <c r="K191" i="8"/>
  <c r="K193" i="8"/>
  <c r="K199" i="8"/>
  <c r="K204" i="8"/>
  <c r="K205" i="8"/>
  <c r="K209" i="8"/>
  <c r="K212" i="8"/>
  <c r="K213" i="8"/>
  <c r="K216" i="8"/>
  <c r="K222" i="8"/>
  <c r="K223" i="8"/>
  <c r="K224" i="8"/>
  <c r="K225" i="8"/>
  <c r="K226" i="8"/>
  <c r="K229" i="8"/>
  <c r="K231" i="8"/>
  <c r="K233" i="8"/>
  <c r="K234" i="8"/>
  <c r="K241" i="8"/>
  <c r="K243" i="8"/>
  <c r="K245" i="8"/>
  <c r="K249" i="8"/>
  <c r="K253" i="8"/>
  <c r="K254" i="8"/>
  <c r="K255" i="8"/>
  <c r="K257" i="8"/>
  <c r="K259" i="8"/>
  <c r="K260" i="8"/>
  <c r="K261" i="8"/>
  <c r="L85" i="8"/>
  <c r="L87" i="8"/>
  <c r="L90" i="8"/>
  <c r="L95" i="8"/>
  <c r="L97" i="8"/>
  <c r="L123" i="8"/>
  <c r="L146" i="8"/>
  <c r="L153" i="8"/>
  <c r="L155" i="8"/>
  <c r="L157" i="8"/>
  <c r="L159" i="8"/>
  <c r="L160" i="8"/>
  <c r="L161" i="8"/>
  <c r="L162" i="8"/>
  <c r="L163" i="8"/>
  <c r="L166" i="8"/>
  <c r="L167" i="8"/>
  <c r="L168" i="8"/>
  <c r="L169" i="8"/>
  <c r="L170" i="8"/>
  <c r="L171" i="8"/>
  <c r="L173" i="8"/>
  <c r="L174" i="8"/>
  <c r="L175" i="8"/>
  <c r="L192" i="8"/>
  <c r="L198" i="8"/>
  <c r="L200" i="8"/>
  <c r="L201" i="8"/>
  <c r="L202" i="8"/>
  <c r="L203" i="8"/>
  <c r="L206" i="8"/>
  <c r="L207" i="8"/>
  <c r="L210" i="8"/>
  <c r="L211" i="8"/>
  <c r="L214" i="8"/>
  <c r="L215" i="8"/>
  <c r="L261" i="8"/>
  <c r="M261" i="8"/>
  <c r="E375" i="6"/>
  <c r="E374" i="6"/>
  <c r="E376" i="6"/>
  <c r="G84" i="2"/>
  <c r="G85" i="2"/>
  <c r="G200" i="2"/>
  <c r="G201" i="2"/>
  <c r="G202" i="2"/>
  <c r="G203" i="2"/>
  <c r="G204" i="2"/>
  <c r="G252" i="2"/>
  <c r="G273" i="2"/>
  <c r="E273" i="2"/>
  <c r="G274" i="2"/>
  <c r="E276" i="2"/>
  <c r="G275" i="2"/>
  <c r="G276" i="2"/>
  <c r="E10" i="1"/>
  <c r="E16" i="1"/>
  <c r="H54" i="2"/>
  <c r="H55" i="2"/>
  <c r="H56" i="2"/>
  <c r="H57" i="2"/>
  <c r="H58" i="2"/>
  <c r="H59" i="2"/>
  <c r="H63" i="2"/>
  <c r="H71" i="2"/>
  <c r="H83" i="2"/>
  <c r="H86" i="2"/>
  <c r="H87" i="2"/>
  <c r="H88" i="2"/>
  <c r="H89" i="2"/>
  <c r="H100" i="2"/>
  <c r="H104" i="2"/>
  <c r="H107" i="2"/>
  <c r="H115" i="2"/>
  <c r="H116" i="2"/>
  <c r="H195" i="2"/>
  <c r="H198" i="2"/>
  <c r="H199" i="2"/>
  <c r="H207" i="2"/>
  <c r="H249" i="2"/>
  <c r="H250" i="2"/>
  <c r="H273" i="2"/>
  <c r="H274" i="2"/>
  <c r="H275" i="2"/>
  <c r="H276" i="2"/>
  <c r="F10" i="1"/>
  <c r="F16" i="1"/>
  <c r="I9" i="2"/>
  <c r="I12" i="2"/>
  <c r="I34" i="2"/>
  <c r="I37" i="2"/>
  <c r="I38" i="2"/>
  <c r="I47" i="2"/>
  <c r="I51" i="2"/>
  <c r="I62" i="2"/>
  <c r="I64" i="2"/>
  <c r="I65" i="2"/>
  <c r="I68" i="2"/>
  <c r="I69" i="2"/>
  <c r="I70" i="2"/>
  <c r="I72" i="2"/>
  <c r="I76" i="2"/>
  <c r="I77" i="2"/>
  <c r="I78" i="2"/>
  <c r="I79" i="2"/>
  <c r="I101" i="2"/>
  <c r="I102" i="2"/>
  <c r="I103" i="2"/>
  <c r="I105" i="2"/>
  <c r="I106" i="2"/>
  <c r="I108" i="2"/>
  <c r="I111" i="2"/>
  <c r="I112" i="2"/>
  <c r="I113" i="2"/>
  <c r="I114" i="2"/>
  <c r="I117" i="2"/>
  <c r="I130" i="2"/>
  <c r="I131" i="2"/>
  <c r="I132" i="2"/>
  <c r="I134" i="2"/>
  <c r="I135" i="2"/>
  <c r="I136" i="2"/>
  <c r="I137" i="2"/>
  <c r="I150" i="2"/>
  <c r="I156" i="2"/>
  <c r="I157" i="2"/>
  <c r="I158" i="2"/>
  <c r="I160" i="2"/>
  <c r="I179" i="2"/>
  <c r="I188" i="2"/>
  <c r="I189" i="2"/>
  <c r="I190" i="2"/>
  <c r="I191" i="2"/>
  <c r="I192" i="2"/>
  <c r="I193" i="2"/>
  <c r="I194" i="2"/>
  <c r="I208" i="2"/>
  <c r="I209" i="2"/>
  <c r="I210" i="2"/>
  <c r="I211" i="2"/>
  <c r="I216" i="2"/>
  <c r="I243" i="2"/>
  <c r="I245" i="2"/>
  <c r="I248" i="2"/>
  <c r="I251" i="2"/>
  <c r="I258" i="2"/>
  <c r="I259" i="2"/>
  <c r="I260" i="2"/>
  <c r="I261" i="2"/>
  <c r="I263" i="2"/>
  <c r="I273" i="2"/>
  <c r="I274" i="2"/>
  <c r="I275" i="2"/>
  <c r="I276" i="2"/>
  <c r="G10" i="1"/>
  <c r="I31" i="6"/>
  <c r="I32" i="6"/>
  <c r="I33" i="6"/>
  <c r="I36" i="6"/>
  <c r="I37" i="6"/>
  <c r="I374" i="6"/>
  <c r="G11" i="1"/>
  <c r="G16" i="1"/>
  <c r="J10" i="2"/>
  <c r="J11" i="2"/>
  <c r="J17" i="2"/>
  <c r="J25" i="2"/>
  <c r="J26" i="2"/>
  <c r="J27" i="2"/>
  <c r="J28" i="2"/>
  <c r="J29" i="2"/>
  <c r="J30" i="2"/>
  <c r="J33" i="2"/>
  <c r="J35" i="2"/>
  <c r="J36" i="2"/>
  <c r="J39" i="2"/>
  <c r="J40" i="2"/>
  <c r="J41" i="2"/>
  <c r="J44" i="2"/>
  <c r="J45" i="2"/>
  <c r="J46" i="2"/>
  <c r="J48" i="2"/>
  <c r="J49" i="2"/>
  <c r="J50" i="2"/>
  <c r="J75" i="2"/>
  <c r="J92" i="2"/>
  <c r="J93" i="2"/>
  <c r="J94" i="2"/>
  <c r="J95" i="2"/>
  <c r="J96" i="2"/>
  <c r="J97" i="2"/>
  <c r="J120" i="2"/>
  <c r="J121" i="2"/>
  <c r="J122" i="2"/>
  <c r="J123" i="2"/>
  <c r="J124" i="2"/>
  <c r="J125" i="2"/>
  <c r="J126" i="2"/>
  <c r="J127" i="2"/>
  <c r="J133" i="2"/>
  <c r="J145" i="2"/>
  <c r="J147" i="2"/>
  <c r="J148" i="2"/>
  <c r="J149" i="2"/>
  <c r="J151" i="2"/>
  <c r="J152" i="2"/>
  <c r="J155" i="2"/>
  <c r="J159" i="2"/>
  <c r="J163" i="2"/>
  <c r="J164" i="2"/>
  <c r="J165" i="2"/>
  <c r="J167" i="2"/>
  <c r="J168" i="2"/>
  <c r="J169" i="2"/>
  <c r="J172" i="2"/>
  <c r="J173" i="2"/>
  <c r="J174" i="2"/>
  <c r="J175" i="2"/>
  <c r="J176" i="2"/>
  <c r="J180" i="2"/>
  <c r="J181" i="2"/>
  <c r="J182" i="2"/>
  <c r="J183" i="2"/>
  <c r="J184" i="2"/>
  <c r="J185" i="2"/>
  <c r="J215" i="2"/>
  <c r="J217" i="2"/>
  <c r="J218" i="2"/>
  <c r="J221" i="2"/>
  <c r="J222" i="2"/>
  <c r="J223" i="2"/>
  <c r="J226" i="2"/>
  <c r="J229" i="2"/>
  <c r="J240" i="2"/>
  <c r="J241" i="2"/>
  <c r="J242" i="2"/>
  <c r="J246" i="2"/>
  <c r="J247" i="2"/>
  <c r="J253" i="2"/>
  <c r="J254" i="2"/>
  <c r="J255" i="2"/>
  <c r="J256" i="2"/>
  <c r="J257" i="2"/>
  <c r="J262" i="2"/>
  <c r="J264" i="2"/>
  <c r="J265" i="2"/>
  <c r="J267" i="2"/>
  <c r="J268" i="2"/>
  <c r="J269" i="2"/>
  <c r="J270" i="2"/>
  <c r="J271" i="2"/>
  <c r="J272" i="2"/>
  <c r="J273" i="2"/>
  <c r="J274" i="2"/>
  <c r="J275" i="2"/>
  <c r="J276" i="2"/>
  <c r="H10" i="1"/>
  <c r="J7" i="6"/>
  <c r="J21" i="6"/>
  <c r="J22" i="6"/>
  <c r="J24" i="6"/>
  <c r="J25" i="6"/>
  <c r="J30" i="6"/>
  <c r="J34" i="6"/>
  <c r="J35" i="6"/>
  <c r="J38" i="6"/>
  <c r="J39" i="6"/>
  <c r="J47" i="6"/>
  <c r="J50" i="6"/>
  <c r="J51" i="6"/>
  <c r="J54" i="6"/>
  <c r="J55" i="6"/>
  <c r="J58" i="6"/>
  <c r="J61" i="6"/>
  <c r="J62" i="6"/>
  <c r="J63" i="6"/>
  <c r="J64" i="6"/>
  <c r="J65" i="6"/>
  <c r="J67" i="6"/>
  <c r="J111" i="6"/>
  <c r="J112" i="6"/>
  <c r="J113" i="6"/>
  <c r="J282" i="6"/>
  <c r="J374" i="6"/>
  <c r="H11" i="1"/>
  <c r="J91" i="7"/>
  <c r="J109" i="7"/>
  <c r="J110" i="7"/>
  <c r="J111" i="7"/>
  <c r="J112" i="7"/>
  <c r="J116" i="7"/>
  <c r="J118" i="7"/>
  <c r="J122" i="7"/>
  <c r="J123" i="7"/>
  <c r="J132" i="7"/>
  <c r="J135" i="7"/>
  <c r="J137" i="7"/>
  <c r="J138" i="7"/>
  <c r="J143" i="7"/>
  <c r="J146" i="7"/>
  <c r="J147" i="7"/>
  <c r="J148" i="7"/>
  <c r="J149" i="7"/>
  <c r="J156" i="7"/>
  <c r="J158" i="7"/>
  <c r="J159" i="7"/>
  <c r="J261" i="7"/>
  <c r="J271" i="7"/>
  <c r="J272" i="7"/>
  <c r="J294" i="7"/>
  <c r="J296" i="7"/>
  <c r="J297" i="7"/>
  <c r="J301" i="7"/>
  <c r="J312" i="7"/>
  <c r="J318" i="7"/>
  <c r="J327" i="7"/>
  <c r="J330" i="7"/>
  <c r="J335" i="7"/>
  <c r="J358" i="7"/>
  <c r="H13" i="1"/>
  <c r="H14" i="1"/>
  <c r="H16" i="1"/>
  <c r="K15" i="2"/>
  <c r="K16" i="2"/>
  <c r="K18" i="2"/>
  <c r="K19" i="2"/>
  <c r="K20" i="2"/>
  <c r="K21" i="2"/>
  <c r="K22" i="2"/>
  <c r="K146" i="2"/>
  <c r="K166" i="2"/>
  <c r="K214" i="2"/>
  <c r="K219" i="2"/>
  <c r="K220" i="2"/>
  <c r="K244" i="2"/>
  <c r="K266" i="2"/>
  <c r="K273" i="2"/>
  <c r="K274" i="2"/>
  <c r="K275" i="2"/>
  <c r="K276" i="2"/>
  <c r="I10" i="1"/>
  <c r="K10" i="6"/>
  <c r="K15" i="6"/>
  <c r="K16" i="6"/>
  <c r="K19" i="6"/>
  <c r="K22" i="6"/>
  <c r="K26" i="6"/>
  <c r="K60" i="6"/>
  <c r="K86" i="6"/>
  <c r="K89" i="6"/>
  <c r="K93" i="6"/>
  <c r="K94" i="6"/>
  <c r="K95" i="6"/>
  <c r="K98" i="6"/>
  <c r="K99" i="6"/>
  <c r="K100" i="6"/>
  <c r="K101" i="6"/>
  <c r="K110" i="6"/>
  <c r="K116" i="6"/>
  <c r="K118" i="6"/>
  <c r="K119" i="6"/>
  <c r="K123" i="6"/>
  <c r="K124" i="6"/>
  <c r="K125" i="6"/>
  <c r="K136" i="6"/>
  <c r="K149" i="6"/>
  <c r="K150" i="6"/>
  <c r="K152" i="6"/>
  <c r="K155" i="6"/>
  <c r="K156" i="6"/>
  <c r="K235" i="6"/>
  <c r="K239" i="6"/>
  <c r="K243" i="6"/>
  <c r="K258" i="6"/>
  <c r="K272" i="6"/>
  <c r="K273" i="6"/>
  <c r="K274" i="6"/>
  <c r="K276" i="6"/>
  <c r="K277" i="6"/>
  <c r="K278" i="6"/>
  <c r="K293" i="6"/>
  <c r="K362" i="6"/>
  <c r="K364" i="6"/>
  <c r="K374" i="6"/>
  <c r="I11" i="1"/>
  <c r="K82" i="7"/>
  <c r="K83" i="7"/>
  <c r="K84" i="7"/>
  <c r="K85" i="7"/>
  <c r="K86" i="7"/>
  <c r="K87" i="7"/>
  <c r="K88" i="7"/>
  <c r="K89" i="7"/>
  <c r="K90" i="7"/>
  <c r="K97" i="7"/>
  <c r="K98" i="7"/>
  <c r="K99" i="7"/>
  <c r="K100" i="7"/>
  <c r="K101" i="7"/>
  <c r="K102" i="7"/>
  <c r="K103" i="7"/>
  <c r="K104" i="7"/>
  <c r="K150" i="7"/>
  <c r="K151" i="7"/>
  <c r="K152" i="7"/>
  <c r="K153" i="7"/>
  <c r="K154" i="7"/>
  <c r="K155" i="7"/>
  <c r="K72" i="7"/>
  <c r="K73" i="7"/>
  <c r="K75" i="7"/>
  <c r="K76" i="7"/>
  <c r="K77" i="7"/>
  <c r="K78" i="7"/>
  <c r="K80" i="7"/>
  <c r="K93" i="7"/>
  <c r="K94" i="7"/>
  <c r="K95" i="7"/>
  <c r="K113" i="7"/>
  <c r="K114" i="7"/>
  <c r="K115" i="7"/>
  <c r="K117" i="7"/>
  <c r="K121" i="7"/>
  <c r="K124" i="7"/>
  <c r="K133" i="7"/>
  <c r="K134" i="7"/>
  <c r="K136" i="7"/>
  <c r="K139" i="7"/>
  <c r="K140" i="7"/>
  <c r="K141" i="7"/>
  <c r="K142" i="7"/>
  <c r="K144" i="7"/>
  <c r="K145" i="7"/>
  <c r="K157" i="7"/>
  <c r="K160" i="7"/>
  <c r="K161" i="7"/>
  <c r="K162" i="7"/>
  <c r="K164" i="7"/>
  <c r="K165" i="7"/>
  <c r="K166" i="7"/>
  <c r="K167" i="7"/>
  <c r="K168" i="7"/>
  <c r="K174" i="7"/>
  <c r="K179" i="7"/>
  <c r="K185" i="7"/>
  <c r="K187" i="7"/>
  <c r="K192" i="7"/>
  <c r="K193" i="7"/>
  <c r="K196" i="7"/>
  <c r="K203" i="7"/>
  <c r="K204" i="7"/>
  <c r="K205" i="7"/>
  <c r="K208" i="7"/>
  <c r="K214" i="7"/>
  <c r="K217" i="7"/>
  <c r="K218" i="7"/>
  <c r="K224" i="7"/>
  <c r="K225" i="7"/>
  <c r="K230" i="7"/>
  <c r="K232" i="7"/>
  <c r="K235" i="7"/>
  <c r="K236" i="7"/>
  <c r="K244" i="7"/>
  <c r="K246" i="7"/>
  <c r="K257" i="7"/>
  <c r="K258" i="7"/>
  <c r="K259" i="7"/>
  <c r="K260" i="7"/>
  <c r="K262" i="7"/>
  <c r="K264" i="7"/>
  <c r="K265" i="7"/>
  <c r="K266" i="7"/>
  <c r="K267" i="7"/>
  <c r="K268" i="7"/>
  <c r="K269" i="7"/>
  <c r="K270" i="7"/>
  <c r="K273" i="7"/>
  <c r="K274" i="7"/>
  <c r="K275" i="7"/>
  <c r="K276" i="7"/>
  <c r="K277" i="7"/>
  <c r="K278" i="7"/>
  <c r="K279" i="7"/>
  <c r="K280" i="7"/>
  <c r="K285" i="7"/>
  <c r="K286" i="7"/>
  <c r="K287" i="7"/>
  <c r="K288" i="7"/>
  <c r="K291" i="7"/>
  <c r="K292" i="7"/>
  <c r="K293" i="7"/>
  <c r="K295" i="7"/>
  <c r="K299" i="7"/>
  <c r="K302" i="7"/>
  <c r="K303" i="7"/>
  <c r="K304" i="7"/>
  <c r="K305" i="7"/>
  <c r="K306" i="7"/>
  <c r="K307" i="7"/>
  <c r="K309" i="7"/>
  <c r="K310" i="7"/>
  <c r="K311" i="7"/>
  <c r="K313" i="7"/>
  <c r="K314" i="7"/>
  <c r="K315" i="7"/>
  <c r="K316" i="7"/>
  <c r="K317" i="7"/>
  <c r="K319" i="7"/>
  <c r="K320" i="7"/>
  <c r="K322" i="7"/>
  <c r="K323" i="7"/>
  <c r="K324" i="7"/>
  <c r="K325" i="7"/>
  <c r="K326" i="7"/>
  <c r="K328" i="7"/>
  <c r="K331" i="7"/>
  <c r="K332" i="7"/>
  <c r="K333" i="7"/>
  <c r="K334" i="7"/>
  <c r="K358" i="7"/>
  <c r="I13" i="1"/>
  <c r="I14" i="1"/>
  <c r="I16" i="1"/>
  <c r="E101" i="8"/>
  <c r="E13" i="8"/>
  <c r="E6" i="8"/>
  <c r="G9" i="5"/>
  <c r="G10" i="5"/>
  <c r="G11" i="5"/>
  <c r="G12" i="5"/>
  <c r="G41" i="5"/>
  <c r="G43" i="5"/>
  <c r="G45" i="5"/>
  <c r="G46" i="5"/>
  <c r="G48" i="5"/>
  <c r="G80" i="5"/>
  <c r="E12" i="1"/>
  <c r="E22" i="1"/>
  <c r="H7" i="5"/>
  <c r="H13" i="5"/>
  <c r="H17" i="5"/>
  <c r="H29" i="5"/>
  <c r="H31" i="5"/>
  <c r="H32" i="5"/>
  <c r="H33" i="5"/>
  <c r="H34" i="5"/>
  <c r="H35" i="5"/>
  <c r="H40" i="5"/>
  <c r="H58" i="5"/>
  <c r="H59" i="5"/>
  <c r="H60" i="5"/>
  <c r="H61" i="5"/>
  <c r="H62" i="5"/>
  <c r="H63" i="5"/>
  <c r="H64" i="5"/>
  <c r="H68" i="5"/>
  <c r="H69" i="5"/>
  <c r="H74" i="5"/>
  <c r="H75" i="5"/>
  <c r="H76" i="5"/>
  <c r="H77" i="5"/>
  <c r="H78" i="5"/>
  <c r="H80" i="5"/>
  <c r="F12" i="1"/>
  <c r="F23" i="1"/>
  <c r="I22" i="5"/>
  <c r="I80" i="5"/>
  <c r="G12" i="1"/>
  <c r="G24" i="1"/>
  <c r="H25" i="1"/>
  <c r="J8" i="4"/>
  <c r="J14" i="4"/>
  <c r="J15" i="4"/>
  <c r="J16" i="4"/>
  <c r="J17" i="4"/>
  <c r="J18" i="4"/>
  <c r="J19" i="4"/>
  <c r="I15" i="1"/>
  <c r="I26" i="1"/>
  <c r="L18" i="7"/>
  <c r="L19" i="7"/>
  <c r="L20" i="7"/>
  <c r="L21" i="7"/>
  <c r="L22" i="7"/>
  <c r="L23" i="7"/>
  <c r="L24" i="7"/>
  <c r="L25" i="7"/>
  <c r="L26" i="7"/>
  <c r="L28" i="7"/>
  <c r="L29" i="7"/>
  <c r="L30" i="7"/>
  <c r="L31" i="7"/>
  <c r="L32" i="7"/>
  <c r="L33" i="7"/>
  <c r="L14" i="7"/>
  <c r="L45" i="7"/>
  <c r="L54" i="7"/>
  <c r="L63" i="7"/>
  <c r="L66" i="7"/>
  <c r="L92" i="7"/>
  <c r="L96" i="7"/>
  <c r="L108" i="7"/>
  <c r="L163" i="7"/>
  <c r="E172" i="7"/>
  <c r="L172" i="7"/>
  <c r="L173" i="7"/>
  <c r="L175" i="7"/>
  <c r="L176" i="7"/>
  <c r="L177" i="7"/>
  <c r="L180" i="7"/>
  <c r="L181" i="7"/>
  <c r="L182" i="7"/>
  <c r="L183" i="7"/>
  <c r="L184" i="7"/>
  <c r="L186" i="7"/>
  <c r="L188" i="7"/>
  <c r="L199" i="7"/>
  <c r="L206" i="7"/>
  <c r="L207" i="7"/>
  <c r="L209" i="7"/>
  <c r="L210" i="7"/>
  <c r="L211" i="7"/>
  <c r="L212" i="7"/>
  <c r="L213" i="7"/>
  <c r="L215" i="7"/>
  <c r="L216" i="7"/>
  <c r="L219" i="7"/>
  <c r="L223" i="7"/>
  <c r="L233" i="7"/>
  <c r="L239" i="7"/>
  <c r="L247" i="7"/>
  <c r="L248" i="7"/>
  <c r="L289" i="7"/>
  <c r="L298" i="7"/>
  <c r="L308" i="7"/>
  <c r="L321" i="7"/>
  <c r="L329" i="7"/>
  <c r="L339" i="7"/>
  <c r="L341" i="7"/>
  <c r="L344" i="7"/>
  <c r="L345" i="7"/>
  <c r="L346" i="7"/>
  <c r="L347" i="7"/>
  <c r="L350" i="7"/>
  <c r="L353" i="7"/>
  <c r="J13" i="1"/>
  <c r="J14" i="1"/>
  <c r="L142" i="6"/>
  <c r="L158" i="6"/>
  <c r="L190" i="6"/>
  <c r="L209" i="6"/>
  <c r="L224" i="6"/>
  <c r="L245" i="6"/>
  <c r="L254" i="6"/>
  <c r="L256" i="6"/>
  <c r="L257" i="6"/>
  <c r="L259" i="6"/>
  <c r="L260" i="6"/>
  <c r="L264" i="6"/>
  <c r="L267" i="6"/>
  <c r="L268" i="6"/>
  <c r="L281" i="6"/>
  <c r="L283" i="6"/>
  <c r="L284" i="6"/>
  <c r="L287" i="6"/>
  <c r="L288" i="6"/>
  <c r="L289" i="6"/>
  <c r="L290" i="6"/>
  <c r="L291" i="6"/>
  <c r="L296" i="6"/>
  <c r="L297" i="6"/>
  <c r="L298" i="6"/>
  <c r="L323" i="6"/>
  <c r="L339" i="6"/>
  <c r="L353" i="6"/>
  <c r="E366" i="6"/>
  <c r="L366" i="6"/>
  <c r="L374" i="6"/>
  <c r="J11" i="1"/>
  <c r="J16" i="1"/>
  <c r="J27" i="1"/>
  <c r="E7" i="1"/>
  <c r="K16" i="1"/>
  <c r="C10" i="1"/>
  <c r="E142" i="6"/>
  <c r="C11" i="1"/>
  <c r="E80" i="5"/>
  <c r="C12" i="1"/>
  <c r="E358" i="7"/>
  <c r="C13" i="1"/>
  <c r="E19" i="4"/>
  <c r="E218" i="8"/>
  <c r="E236" i="8"/>
  <c r="E195" i="8"/>
  <c r="E178" i="8"/>
  <c r="E117" i="8"/>
  <c r="E74" i="8"/>
  <c r="E36" i="8"/>
  <c r="E149" i="8"/>
  <c r="I358" i="7"/>
  <c r="M358" i="7"/>
  <c r="I261" i="8"/>
  <c r="G261" i="8"/>
  <c r="H261" i="8"/>
  <c r="B201" i="7"/>
  <c r="G358" i="7"/>
  <c r="H358" i="7"/>
  <c r="G374" i="6"/>
  <c r="H374" i="6"/>
  <c r="N374" i="6"/>
  <c r="O374" i="6"/>
  <c r="B373" i="6"/>
  <c r="O375" i="6"/>
  <c r="O376" i="6"/>
  <c r="J80" i="5"/>
  <c r="L273" i="2"/>
  <c r="L276" i="2"/>
  <c r="N273" i="2"/>
  <c r="E261" i="8"/>
  <c r="C14" i="1"/>
  <c r="C16" i="1"/>
</calcChain>
</file>

<file path=xl/sharedStrings.xml><?xml version="1.0" encoding="utf-8"?>
<sst xmlns="http://schemas.openxmlformats.org/spreadsheetml/2006/main" count="3569" uniqueCount="1391">
  <si>
    <t>CODE POSTAL</t>
  </si>
  <si>
    <t>POPULATION</t>
  </si>
  <si>
    <t xml:space="preserve">TEMPS DE PARCOURS </t>
  </si>
  <si>
    <t>DISTANCE</t>
  </si>
  <si>
    <t>Haßloch</t>
  </si>
  <si>
    <t>Rheinstetten</t>
  </si>
  <si>
    <t>Neunkirchen-Seelscheid</t>
  </si>
  <si>
    <t>Waghäusel</t>
  </si>
  <si>
    <t>Dillingen/Saar</t>
  </si>
  <si>
    <t>LAND</t>
  </si>
  <si>
    <t>BW</t>
  </si>
  <si>
    <t>SA</t>
  </si>
  <si>
    <t>Elsdorf (Rheinland)</t>
  </si>
  <si>
    <t>NRW</t>
  </si>
  <si>
    <t>Eppingen</t>
  </si>
  <si>
    <t>Schwetzingen</t>
  </si>
  <si>
    <t>Jüchen</t>
  </si>
  <si>
    <t>Alfter</t>
  </si>
  <si>
    <t>Stutensee</t>
  </si>
  <si>
    <t>Meckenheim</t>
  </si>
  <si>
    <t>RP</t>
  </si>
  <si>
    <t>Ingelheim am Rhein</t>
  </si>
  <si>
    <t>Heidesheim am Rhein</t>
  </si>
  <si>
    <t>Bingen am Rhein</t>
  </si>
  <si>
    <t>Bedburg</t>
  </si>
  <si>
    <t>Übach-Palenberg</t>
  </si>
  <si>
    <t>Achern</t>
  </si>
  <si>
    <t>Bad Honnef</t>
  </si>
  <si>
    <t>St. Wendel</t>
  </si>
  <si>
    <t>Mechernich</t>
  </si>
  <si>
    <t>Bad Neuenahr-Ahrweiler</t>
  </si>
  <si>
    <t>Rheinbach</t>
  </si>
  <si>
    <t>Baesweiler</t>
  </si>
  <si>
    <t>Geilenkirchen</t>
  </si>
  <si>
    <t>Haan</t>
  </si>
  <si>
    <t>Andernach</t>
  </si>
  <si>
    <t>Idar-Oberstein</t>
  </si>
  <si>
    <t>Merzig</t>
  </si>
  <si>
    <t>66651 - 66663</t>
  </si>
  <si>
    <t>Lohmar</t>
  </si>
  <si>
    <t>Jülich</t>
  </si>
  <si>
    <t>Zweibrücken</t>
  </si>
  <si>
    <t>Kehl</t>
  </si>
  <si>
    <t>Wesseling</t>
  </si>
  <si>
    <t>Sinsheim</t>
  </si>
  <si>
    <t>Saarlouis</t>
  </si>
  <si>
    <t>Saarwellingen</t>
  </si>
  <si>
    <t>66788 - 66793</t>
  </si>
  <si>
    <t>Ensdorf (Saar)</t>
  </si>
  <si>
    <t>Wadgassen</t>
  </si>
  <si>
    <t>Überherrn</t>
  </si>
  <si>
    <t>66799 - 66802</t>
  </si>
  <si>
    <t>Wallerfangen</t>
  </si>
  <si>
    <t xml:space="preserve">66794- 66798  </t>
  </si>
  <si>
    <t>St. Ingbert</t>
  </si>
  <si>
    <t>Spiesen-Elversberg</t>
  </si>
  <si>
    <t>66538 - 66540</t>
  </si>
  <si>
    <t>Kirkel</t>
  </si>
  <si>
    <t>Mandelbachtal</t>
  </si>
  <si>
    <t>Saarbrücken</t>
  </si>
  <si>
    <t>66001 - 66133</t>
  </si>
  <si>
    <t>Sulzbach/Saar</t>
  </si>
  <si>
    <t>66272 - 66280</t>
  </si>
  <si>
    <t>Niederkassel</t>
  </si>
  <si>
    <t>Würselen</t>
  </si>
  <si>
    <t>Ettlingen</t>
  </si>
  <si>
    <t>Hückelhoven</t>
  </si>
  <si>
    <t>Erkelenz</t>
  </si>
  <si>
    <t>Linnich</t>
  </si>
  <si>
    <t>Heinsberg</t>
  </si>
  <si>
    <t>Wassenberg</t>
  </si>
  <si>
    <t>Völklingen</t>
  </si>
  <si>
    <t>Pirmasens</t>
  </si>
  <si>
    <t>66953 - 66955</t>
  </si>
  <si>
    <t>Königswinter</t>
  </si>
  <si>
    <t>Bad Kreuznach</t>
  </si>
  <si>
    <t>52056 - 52080</t>
  </si>
  <si>
    <t>Herzogenrath</t>
  </si>
  <si>
    <t>Hennef (Sieg)</t>
  </si>
  <si>
    <t>Bornheim (Rheinland)</t>
  </si>
  <si>
    <t>Erftstadt</t>
  </si>
  <si>
    <t>Hürth</t>
  </si>
  <si>
    <t>Brühl (Rheinland)</t>
  </si>
  <si>
    <t>Weilerswist</t>
  </si>
  <si>
    <t>Zülpich</t>
  </si>
  <si>
    <t>Vettweiß</t>
  </si>
  <si>
    <t>Nörvenich</t>
  </si>
  <si>
    <t>Frechen</t>
  </si>
  <si>
    <t>Neustadt an der Weinstraße</t>
  </si>
  <si>
    <t>Pulheim</t>
  </si>
  <si>
    <t>Dormagen</t>
  </si>
  <si>
    <t>76530 - 76534</t>
  </si>
  <si>
    <t>Meerbusch</t>
  </si>
  <si>
    <t>47798 - 47839</t>
  </si>
  <si>
    <t>40210 - 40721</t>
  </si>
  <si>
    <t>Langenfeld (Rheinland)</t>
  </si>
  <si>
    <t>Monheim am Rhein</t>
  </si>
  <si>
    <t>47051 - 47279</t>
  </si>
  <si>
    <t>Euskirchen</t>
  </si>
  <si>
    <t>Sankt Augustin</t>
  </si>
  <si>
    <t>Stolberg (Rheinland)</t>
  </si>
  <si>
    <t>2,24</t>
  </si>
  <si>
    <t>Offenburg</t>
  </si>
  <si>
    <t>Bergheim</t>
  </si>
  <si>
    <t>Grevenbroich</t>
  </si>
  <si>
    <t>Neuwied</t>
  </si>
  <si>
    <t>Viersen</t>
  </si>
  <si>
    <t>41747 - 41751</t>
  </si>
  <si>
    <t>Troisdorf</t>
  </si>
  <si>
    <t>Worms</t>
  </si>
  <si>
    <t>67547 - 67551</t>
  </si>
  <si>
    <t>Düren</t>
  </si>
  <si>
    <t>Witten</t>
  </si>
  <si>
    <t>58452 - 58456</t>
  </si>
  <si>
    <t>Kaiserslautern</t>
  </si>
  <si>
    <t>67655-67663</t>
  </si>
  <si>
    <t>Trier</t>
  </si>
  <si>
    <t>54290 - 54296</t>
  </si>
  <si>
    <t>51427 - 51469</t>
  </si>
  <si>
    <t>Koblenz</t>
  </si>
  <si>
    <t>56001 - 56077</t>
  </si>
  <si>
    <t>42853 - 42899</t>
  </si>
  <si>
    <t>75172 - 75181</t>
  </si>
  <si>
    <t>74072 - 74081</t>
  </si>
  <si>
    <t>69115 - 69126</t>
  </si>
  <si>
    <t>Neuss</t>
  </si>
  <si>
    <t>41460 - 41472</t>
  </si>
  <si>
    <t>42651 - 42719</t>
  </si>
  <si>
    <t>51368 - 51381</t>
  </si>
  <si>
    <t xml:space="preserve">Bergisch Gladbach </t>
  </si>
  <si>
    <t>Mettmann</t>
  </si>
  <si>
    <t>Ludwigshafen am Rhein</t>
  </si>
  <si>
    <t>67059 - 67071</t>
  </si>
  <si>
    <t>Mainz</t>
  </si>
  <si>
    <t>55116 - 55131</t>
  </si>
  <si>
    <t>41061 - 41239</t>
  </si>
  <si>
    <t>68159 - 68309</t>
  </si>
  <si>
    <t>76131 - 76229</t>
  </si>
  <si>
    <t>42103 - 42399</t>
  </si>
  <si>
    <t>HE</t>
  </si>
  <si>
    <t>60308 - 60599</t>
  </si>
  <si>
    <t>Rüsselsheim</t>
  </si>
  <si>
    <t>64283 - 64297</t>
  </si>
  <si>
    <t>50667 - 51149</t>
  </si>
  <si>
    <t>0 - 1</t>
  </si>
  <si>
    <t>2.01 - 2.30</t>
  </si>
  <si>
    <t>2.31 - 3.00</t>
  </si>
  <si>
    <t>POPULATION DISTRIBUÉE PAR TEMPS DE PARCOURS</t>
  </si>
  <si>
    <t>STADT ODER LANDKREIS</t>
  </si>
  <si>
    <t>Luxembourg</t>
  </si>
  <si>
    <t>Siegsburg</t>
  </si>
  <si>
    <t>101 - 1.30</t>
  </si>
  <si>
    <t>1.31 - 2.00</t>
  </si>
  <si>
    <t>Eitdorf</t>
  </si>
  <si>
    <t>Much</t>
  </si>
  <si>
    <t>Ruppichteroth</t>
  </si>
  <si>
    <t>Swisttal</t>
  </si>
  <si>
    <t>Wachtberg</t>
  </si>
  <si>
    <t>Windeck</t>
  </si>
  <si>
    <t>Grünstadt</t>
  </si>
  <si>
    <t>Bad Dürkheim</t>
  </si>
  <si>
    <t>Deidesheim (VBG)</t>
  </si>
  <si>
    <t>67146-67147, 67149-67150, 67152</t>
  </si>
  <si>
    <t>Freinsheim (VBG)</t>
  </si>
  <si>
    <t>Grünstadt-Land (VBG)</t>
  </si>
  <si>
    <t>Hettenleidelheim (VBG)</t>
  </si>
  <si>
    <t>Lambrecht (VBG)</t>
  </si>
  <si>
    <t>Rhein Sieg Kreis</t>
  </si>
  <si>
    <t>53111–53229</t>
  </si>
  <si>
    <t>Bad Münstereifel</t>
  </si>
  <si>
    <t>Schleiden</t>
  </si>
  <si>
    <t>Blankenheim</t>
  </si>
  <si>
    <t>Dahlem</t>
  </si>
  <si>
    <t>Hellenthal</t>
  </si>
  <si>
    <t>Kall</t>
  </si>
  <si>
    <t>Nettersheim</t>
  </si>
  <si>
    <t>Aachen</t>
  </si>
  <si>
    <t>Alsdorf</t>
  </si>
  <si>
    <t>Eschweiler</t>
  </si>
  <si>
    <t>Monschau</t>
  </si>
  <si>
    <t>Roetgen</t>
  </si>
  <si>
    <t>Simmerath</t>
  </si>
  <si>
    <t>Aldenhofen</t>
  </si>
  <si>
    <t>Hürtgenwald</t>
  </si>
  <si>
    <t>Merzenich</t>
  </si>
  <si>
    <t>Niederzier</t>
  </si>
  <si>
    <t>52349/52351/52353/52355</t>
  </si>
  <si>
    <t>Heimbach</t>
  </si>
  <si>
    <t>Nideggen</t>
  </si>
  <si>
    <t>Inden</t>
  </si>
  <si>
    <t>Kreuzau</t>
  </si>
  <si>
    <t>Langerwehe</t>
  </si>
  <si>
    <t>Titz</t>
  </si>
  <si>
    <t>Kerpen</t>
  </si>
  <si>
    <t>Willich</t>
  </si>
  <si>
    <t>Rhein - Erft - Kreis</t>
  </si>
  <si>
    <t>Rhein-Kreis Neuss</t>
  </si>
  <si>
    <t>Kaarst</t>
  </si>
  <si>
    <t>41539 - 41542</t>
  </si>
  <si>
    <t>Korschenbroich</t>
  </si>
  <si>
    <t>Rommerskirchen</t>
  </si>
  <si>
    <t>Kempen</t>
  </si>
  <si>
    <t>Kreis Viersen</t>
  </si>
  <si>
    <t>Nettetal</t>
  </si>
  <si>
    <t>Tönisvorst</t>
  </si>
  <si>
    <t>Brüggen</t>
  </si>
  <si>
    <t>Grefrath</t>
  </si>
  <si>
    <t>Niederkrüchten</t>
  </si>
  <si>
    <t>Schwalmtal (Niederrhein)</t>
  </si>
  <si>
    <t>Kreis Heinsberg</t>
  </si>
  <si>
    <t>Wegberg</t>
  </si>
  <si>
    <t>Gangelt</t>
  </si>
  <si>
    <t>Selfkant</t>
  </si>
  <si>
    <t>Waldfeuchte</t>
  </si>
  <si>
    <t xml:space="preserve">Kreis Düren </t>
  </si>
  <si>
    <t>Kreis Aachen</t>
  </si>
  <si>
    <t xml:space="preserve">Kreis Euskirchen </t>
  </si>
  <si>
    <t>Erkrath</t>
  </si>
  <si>
    <t>Heiligenhaus</t>
  </si>
  <si>
    <t>Hilden</t>
  </si>
  <si>
    <t>Ratingen</t>
  </si>
  <si>
    <t>Velbert</t>
  </si>
  <si>
    <t>Wülfrath</t>
  </si>
  <si>
    <t>40878–40885</t>
  </si>
  <si>
    <t>Kreis Mettmann</t>
  </si>
  <si>
    <t>40721, 40723, 40724</t>
  </si>
  <si>
    <t>42549–42555</t>
  </si>
  <si>
    <t xml:space="preserve">Wachenheim a. der Weinstrasse </t>
  </si>
  <si>
    <t>Hattingen</t>
  </si>
  <si>
    <t>Schwelm</t>
  </si>
  <si>
    <t>Sprockhövel</t>
  </si>
  <si>
    <t>Ennepetal</t>
  </si>
  <si>
    <t>Breckerfeld</t>
  </si>
  <si>
    <t>Grevelsberg</t>
  </si>
  <si>
    <t>Wetter (Rhur)</t>
  </si>
  <si>
    <t>Herdecke</t>
  </si>
  <si>
    <t>Kreis Ennepe-Rhur</t>
  </si>
  <si>
    <t>&lt;3.01</t>
  </si>
  <si>
    <t>Bergneustadt</t>
  </si>
  <si>
    <t>Gummersbach</t>
  </si>
  <si>
    <t>Hückeswagen</t>
  </si>
  <si>
    <t>Radevormwald</t>
  </si>
  <si>
    <t>Waldbröl</t>
  </si>
  <si>
    <t>Wiehl</t>
  </si>
  <si>
    <t>Wipperfürth</t>
  </si>
  <si>
    <t>Engelskirchen</t>
  </si>
  <si>
    <t>Lindlar</t>
  </si>
  <si>
    <t>Marienheide</t>
  </si>
  <si>
    <t>Morsbach</t>
  </si>
  <si>
    <t>Nümbrecht</t>
  </si>
  <si>
    <t>Reichshof</t>
  </si>
  <si>
    <t>Oberbergischer Kreis</t>
  </si>
  <si>
    <t xml:space="preserve">Bevölkerung ausserhalb 3 Stunden </t>
  </si>
  <si>
    <t>Altenkirchen</t>
  </si>
  <si>
    <t>Betzdorf</t>
  </si>
  <si>
    <t>Flammersfeld</t>
  </si>
  <si>
    <t>Daaden</t>
  </si>
  <si>
    <t>Gebhardshain</t>
  </si>
  <si>
    <t>Hamm (Sieg)</t>
  </si>
  <si>
    <t>Kirchen (Sieg)</t>
  </si>
  <si>
    <t>Wissen</t>
  </si>
  <si>
    <t>Burscheid</t>
  </si>
  <si>
    <t>Kürten</t>
  </si>
  <si>
    <t>Leichlingen (Rheinland)</t>
  </si>
  <si>
    <t>Odenthal</t>
  </si>
  <si>
    <t>Overath</t>
  </si>
  <si>
    <t>Rösrath</t>
  </si>
  <si>
    <t>Rheinisch-Bergischer Kreis</t>
  </si>
  <si>
    <t>Wermelskirchen</t>
  </si>
  <si>
    <t>Kreis Siegen-Wittgenstein</t>
  </si>
  <si>
    <t>Bad Berleburg</t>
  </si>
  <si>
    <t>Bad Laasphe</t>
  </si>
  <si>
    <t>Freudenberg (Siegerland)</t>
  </si>
  <si>
    <t>Hilchenbach</t>
  </si>
  <si>
    <t>Kreuztal</t>
  </si>
  <si>
    <t>Netphen</t>
  </si>
  <si>
    <t>Burbach (Siegerland)</t>
  </si>
  <si>
    <t>Erndtebrück</t>
  </si>
  <si>
    <t>Neunkirchen (Siegerland)</t>
  </si>
  <si>
    <t>Wilnsdorf</t>
  </si>
  <si>
    <t>45001–45359</t>
  </si>
  <si>
    <t>44701–44894</t>
  </si>
  <si>
    <t>58089–58135</t>
  </si>
  <si>
    <t>44135–44388</t>
  </si>
  <si>
    <t>45468–45481</t>
  </si>
  <si>
    <t>Ahrweiler (AW)</t>
  </si>
  <si>
    <t>Altenkirchen (Westerwald) (AK)</t>
  </si>
  <si>
    <t>Alzey-Worms (AZ)</t>
  </si>
  <si>
    <t>Bad Dürkheim (DÜW)</t>
  </si>
  <si>
    <t>Bad Kreuznach (KH)</t>
  </si>
  <si>
    <t>Bernkastel-Wittlich (WIL, BKS)</t>
  </si>
  <si>
    <t>Birkenfeld (BIR)</t>
  </si>
  <si>
    <t>Cochem-Zell (COC, ZEL)</t>
  </si>
  <si>
    <t>Donnersbergkreis (KIB)</t>
  </si>
  <si>
    <t>Eifelkreis Bitburg-Prüm (BIT, PRÜ)</t>
  </si>
  <si>
    <t>Germersheim (GER)</t>
  </si>
  <si>
    <t>Kaiserslautern (KL)</t>
  </si>
  <si>
    <t>Kusel (KUS)</t>
  </si>
  <si>
    <t>Mainz-Bingen (MZ, BIN)</t>
  </si>
  <si>
    <t>Mayen-Koblenz (MYK, MY)</t>
  </si>
  <si>
    <t>Neuwied (NR)</t>
  </si>
  <si>
    <t>Rhein-Hunsrück-Kreis (SIM, GOA)</t>
  </si>
  <si>
    <t>Rhein-Lahn-Kreis (EMS, DIZ, GOH)</t>
  </si>
  <si>
    <t>Rhein-Pfalz-Kreis (RP)</t>
  </si>
  <si>
    <t>Südliche Weinstraße (SÜW)</t>
  </si>
  <si>
    <t>Südwestpfalz (PS)</t>
  </si>
  <si>
    <t>Trier-Saarburg (TR, SAB)</t>
  </si>
  <si>
    <t>Vulkaneifel (DAU)</t>
  </si>
  <si>
    <t>Westerwaldkreis (WW)</t>
  </si>
  <si>
    <t>Landkreise</t>
  </si>
  <si>
    <t>Kreisfreie Städte</t>
  </si>
  <si>
    <t>Frankenthal (Pfalz) (FT)</t>
  </si>
  <si>
    <t>Landau in der Pfalz (LD)</t>
  </si>
  <si>
    <t>Speyer</t>
  </si>
  <si>
    <t>76829, 76857</t>
  </si>
  <si>
    <t>Eich (VBG)</t>
  </si>
  <si>
    <t>Alzey-Land (VBG)</t>
  </si>
  <si>
    <t>Monsheim (VBG)</t>
  </si>
  <si>
    <t>Westhofen</t>
  </si>
  <si>
    <t>Wöllstein</t>
  </si>
  <si>
    <t>Wörrstadt</t>
  </si>
  <si>
    <t>Adenau</t>
  </si>
  <si>
    <t>Landkreis Ahrweiler</t>
  </si>
  <si>
    <t>Altenahr</t>
  </si>
  <si>
    <t>Bad Breisig</t>
  </si>
  <si>
    <t>Brohltal</t>
  </si>
  <si>
    <t>Landkreis Bad Kreuznach</t>
  </si>
  <si>
    <t>Bad Münster am Stein-Ebernburg</t>
  </si>
  <si>
    <t>Bad Sobernheim</t>
  </si>
  <si>
    <t>Kirn-Land</t>
  </si>
  <si>
    <t>Langenlonsheim</t>
  </si>
  <si>
    <t>Meisenheim</t>
  </si>
  <si>
    <t>Rüdesheim</t>
  </si>
  <si>
    <t>Stromberg</t>
  </si>
  <si>
    <t>Bernkastel-Kues</t>
  </si>
  <si>
    <t>Landkreis Bernkastel-Wittlich</t>
  </si>
  <si>
    <t>Kröv-Bausendorf</t>
  </si>
  <si>
    <t>Manderscheid</t>
  </si>
  <si>
    <t>Thalfang am Erbeskopf</t>
  </si>
  <si>
    <t>Traben-Trarbach</t>
  </si>
  <si>
    <t>Wittlich Land</t>
  </si>
  <si>
    <t>Landkreis Birkenfeld</t>
  </si>
  <si>
    <t>Baumholder</t>
  </si>
  <si>
    <t>Birkenfeld</t>
  </si>
  <si>
    <t>Herrstein</t>
  </si>
  <si>
    <t>Rhaunen</t>
  </si>
  <si>
    <t>Cochem</t>
  </si>
  <si>
    <t>Landkreis Cochem-Zell</t>
  </si>
  <si>
    <t>Kaisersech</t>
  </si>
  <si>
    <t>Treis-Karden</t>
  </si>
  <si>
    <t>Ulmen</t>
  </si>
  <si>
    <t>1,23</t>
  </si>
  <si>
    <t>Zell (Mosel)</t>
  </si>
  <si>
    <t>Donnersbergkreis</t>
  </si>
  <si>
    <t>Alsenz-Obermoschel</t>
  </si>
  <si>
    <t>Eisenberg (Pfalz)</t>
  </si>
  <si>
    <t>Göllheim</t>
  </si>
  <si>
    <t>Kirchheimbolanden</t>
  </si>
  <si>
    <t>Rockenhausen</t>
  </si>
  <si>
    <t>Winnweiler</t>
  </si>
  <si>
    <t>Eifelkreis Bitburg-Prüm</t>
  </si>
  <si>
    <t>Arzfeld</t>
  </si>
  <si>
    <t>Bitburg-Land</t>
  </si>
  <si>
    <t>Irrel</t>
  </si>
  <si>
    <t>Kylburg</t>
  </si>
  <si>
    <t>Neuerburg</t>
  </si>
  <si>
    <t>Prüm</t>
  </si>
  <si>
    <t>Speicher</t>
  </si>
  <si>
    <t>Bellheim</t>
  </si>
  <si>
    <t>Landkreis Germersheim</t>
  </si>
  <si>
    <t>Hagenbach</t>
  </si>
  <si>
    <t>Jockgrim</t>
  </si>
  <si>
    <t>Kandel</t>
  </si>
  <si>
    <t>Lingenfeld</t>
  </si>
  <si>
    <t>Rülzheim</t>
  </si>
  <si>
    <t>Landkreis Kaiserslautern</t>
  </si>
  <si>
    <t>Bruchmühlbach-Miesau</t>
  </si>
  <si>
    <t>Enkenbach-Alsenborn</t>
  </si>
  <si>
    <t>Hochspeyer</t>
  </si>
  <si>
    <t>Kaiserslautern-Süd</t>
  </si>
  <si>
    <t>Landstuhl</t>
  </si>
  <si>
    <t>Otterbach</t>
  </si>
  <si>
    <t>Otterberg</t>
  </si>
  <si>
    <t>Ramstein-Miesenbach</t>
  </si>
  <si>
    <t>Weilerbach</t>
  </si>
  <si>
    <t>Landkreis Kusel</t>
  </si>
  <si>
    <t>Altenglan</t>
  </si>
  <si>
    <t>Glan-Münchweiler</t>
  </si>
  <si>
    <t>Kusel</t>
  </si>
  <si>
    <t>Lauterecken</t>
  </si>
  <si>
    <t>Schönenberg-Kübelberg</t>
  </si>
  <si>
    <t>Waldmohr</t>
  </si>
  <si>
    <t>Wolfstein</t>
  </si>
  <si>
    <t>Landkreis Mainz-Bingen</t>
  </si>
  <si>
    <t>Bodenheim</t>
  </si>
  <si>
    <t>Gau-Algesheim</t>
  </si>
  <si>
    <t>Guntersblum</t>
  </si>
  <si>
    <t>Nieder-Olm</t>
  </si>
  <si>
    <t>Nierstein-Oppenheim</t>
  </si>
  <si>
    <t>Rhein-Nahe</t>
  </si>
  <si>
    <t>Sprendlingen-Gensingen</t>
  </si>
  <si>
    <t>Landkreis Mayen-Koblenz</t>
  </si>
  <si>
    <t>Maifeld</t>
  </si>
  <si>
    <t>Mendig</t>
  </si>
  <si>
    <t>Pellenz</t>
  </si>
  <si>
    <t>Rhens</t>
  </si>
  <si>
    <t>Untermosel</t>
  </si>
  <si>
    <t>Vallendar</t>
  </si>
  <si>
    <t>Vordereifel</t>
  </si>
  <si>
    <t>Weißenthurm</t>
  </si>
  <si>
    <t>Asbach</t>
  </si>
  <si>
    <t>Landkreis Neuwied</t>
  </si>
  <si>
    <t>Bad Hönningen</t>
  </si>
  <si>
    <t>Dierdorf</t>
  </si>
  <si>
    <t>Linz am Rhein</t>
  </si>
  <si>
    <t>Puderbach</t>
  </si>
  <si>
    <t>Rengsdorf</t>
  </si>
  <si>
    <t>Unkel</t>
  </si>
  <si>
    <t>Waldbreitbach</t>
  </si>
  <si>
    <t>Rhein-Hunsrück Kreis</t>
  </si>
  <si>
    <t>Emmelshausen</t>
  </si>
  <si>
    <t>Kastellaun</t>
  </si>
  <si>
    <t>Kirchberg (Hunsrück)</t>
  </si>
  <si>
    <t>Rheinböllen</t>
  </si>
  <si>
    <t>Sankt Goar-Oberwesel</t>
  </si>
  <si>
    <t>Simmern (Hunsrück)</t>
  </si>
  <si>
    <t>Bad Ems</t>
  </si>
  <si>
    <t>Rhein-Lahn Kreis</t>
  </si>
  <si>
    <t>Diez</t>
  </si>
  <si>
    <t>Hahnstätten</t>
  </si>
  <si>
    <t>Katzenelnbogen</t>
  </si>
  <si>
    <t>Loreley</t>
  </si>
  <si>
    <t>Nassau</t>
  </si>
  <si>
    <t>Nastätten</t>
  </si>
  <si>
    <t>Rhein-Pfalz Kreis</t>
  </si>
  <si>
    <t>Altrip</t>
  </si>
  <si>
    <t>Bobenheim-Roxheim</t>
  </si>
  <si>
    <t>Böhl-Iggelheim</t>
  </si>
  <si>
    <t>Lambsheim</t>
  </si>
  <si>
    <t>Limburgerhof</t>
  </si>
  <si>
    <t>Mutterstadt</t>
  </si>
  <si>
    <t>Neuhofen</t>
  </si>
  <si>
    <t>Römerberg (Pfalz)</t>
  </si>
  <si>
    <t>Schifferstadt</t>
  </si>
  <si>
    <t>Landkreis Südliche Weinstraße</t>
  </si>
  <si>
    <t>Annweiler am Trifels</t>
  </si>
  <si>
    <t>Bad Bergzabern</t>
  </si>
  <si>
    <t>Edenkoben</t>
  </si>
  <si>
    <t>Herxheim</t>
  </si>
  <si>
    <t>Landau in der Pfalz</t>
  </si>
  <si>
    <t>Maikammer</t>
  </si>
  <si>
    <t>Offenbach an der Queich</t>
  </si>
  <si>
    <t>Landkreis Südwestpfalz</t>
  </si>
  <si>
    <t>Dahner Felsenland</t>
  </si>
  <si>
    <t>Hauenstein</t>
  </si>
  <si>
    <t>Pirmasens Land</t>
  </si>
  <si>
    <t>Rodalben</t>
  </si>
  <si>
    <t>Thaleischweiler-Fröschen</t>
  </si>
  <si>
    <t>Waldfischbach-Burgalben</t>
  </si>
  <si>
    <t>Wallhalben</t>
  </si>
  <si>
    <t>Zweibrücken-Land</t>
  </si>
  <si>
    <t>Landkreis Trier-Saarburg</t>
  </si>
  <si>
    <t>Hermeskeil</t>
  </si>
  <si>
    <t>Kell am See</t>
  </si>
  <si>
    <t>Konz</t>
  </si>
  <si>
    <t>Ruwer</t>
  </si>
  <si>
    <t>Saarburg</t>
  </si>
  <si>
    <t>Schweich an der Römischen Weinstraße</t>
  </si>
  <si>
    <t>Trier Land</t>
  </si>
  <si>
    <t>Landkreis Vulkaneifel</t>
  </si>
  <si>
    <t>Daun</t>
  </si>
  <si>
    <t>Gerolstein</t>
  </si>
  <si>
    <t>Hillesheim</t>
  </si>
  <si>
    <t>Kelberg</t>
  </si>
  <si>
    <t>Obere Kyll</t>
  </si>
  <si>
    <t>Westerwaldkreis</t>
  </si>
  <si>
    <t>Bad Marienberg (Westerwald)</t>
  </si>
  <si>
    <t>Hachenburg</t>
  </si>
  <si>
    <t>Höhr-Grenzhausen</t>
  </si>
  <si>
    <t>Montabaur</t>
  </si>
  <si>
    <t>Ransbach-Baumbach</t>
  </si>
  <si>
    <t>Rennerod</t>
  </si>
  <si>
    <t>Selters</t>
  </si>
  <si>
    <t>Wallmerod</t>
  </si>
  <si>
    <t>Westerburg</t>
  </si>
  <si>
    <t>Alzey</t>
  </si>
  <si>
    <t>Bendorf</t>
  </si>
  <si>
    <t>Bitburg</t>
  </si>
  <si>
    <t>Boppard</t>
  </si>
  <si>
    <t>Herdorf</t>
  </si>
  <si>
    <t>Kirn</t>
  </si>
  <si>
    <t>Osthofen</t>
  </si>
  <si>
    <t>Remagen</t>
  </si>
  <si>
    <t>Sinzig</t>
  </si>
  <si>
    <t>Wörth am Rhein</t>
  </si>
  <si>
    <t>Budenheim</t>
  </si>
  <si>
    <t>Grafschaft</t>
  </si>
  <si>
    <t>Mayen</t>
  </si>
  <si>
    <t>Landkreis Altenkirchen (Westerwald)</t>
  </si>
  <si>
    <t>Landkreis Alzey-Worms</t>
  </si>
  <si>
    <t>Landkreis Bad Dürkheim</t>
  </si>
  <si>
    <t>55543, 55545, 55529</t>
  </si>
  <si>
    <t xml:space="preserve">Wittlich, Stadt </t>
  </si>
  <si>
    <t xml:space="preserve">Morbach </t>
  </si>
  <si>
    <t>54501–54507, 54516</t>
  </si>
  <si>
    <t>Germersheim Stadt</t>
  </si>
  <si>
    <t>56564–56567</t>
  </si>
  <si>
    <t xml:space="preserve">Lahnstein [Sitz: Oberlahnstein] </t>
  </si>
  <si>
    <t>Dannstadt-Schauernheim</t>
  </si>
  <si>
    <t>Dudenhofen</t>
  </si>
  <si>
    <t>Heßheim</t>
  </si>
  <si>
    <t>Maxdorf</t>
  </si>
  <si>
    <t>Waldsee</t>
  </si>
  <si>
    <t>Wirges</t>
  </si>
  <si>
    <t>Reste</t>
  </si>
  <si>
    <t>Ennepe-Rhur (EN, WIT)</t>
  </si>
  <si>
    <t>Dortmund (DO)</t>
  </si>
  <si>
    <t>Bochum (BO, WAT)</t>
  </si>
  <si>
    <t>Hagen (HA)</t>
  </si>
  <si>
    <t>59001–59077</t>
  </si>
  <si>
    <t>Hamm (HAM)</t>
  </si>
  <si>
    <t>44601–44653</t>
  </si>
  <si>
    <t>Herne (HER, WAN)</t>
  </si>
  <si>
    <t>Städte</t>
  </si>
  <si>
    <t>Gemeinden</t>
  </si>
  <si>
    <t>Märkischer Kreis</t>
  </si>
  <si>
    <t xml:space="preserve">Altena </t>
  </si>
  <si>
    <t>Balve</t>
  </si>
  <si>
    <t xml:space="preserve">Halver </t>
  </si>
  <si>
    <t>Hemer</t>
  </si>
  <si>
    <t>Iserlohn</t>
  </si>
  <si>
    <t xml:space="preserve">Kierspe </t>
  </si>
  <si>
    <t xml:space="preserve">Lüdenscheid </t>
  </si>
  <si>
    <t>Meinerzhagen</t>
  </si>
  <si>
    <t xml:space="preserve">Menden (Sauerland) </t>
  </si>
  <si>
    <t xml:space="preserve">Neuenrade </t>
  </si>
  <si>
    <t xml:space="preserve">Plettenberg </t>
  </si>
  <si>
    <t xml:space="preserve">Werdohl </t>
  </si>
  <si>
    <t xml:space="preserve">Herscheid </t>
  </si>
  <si>
    <t>Nachrodt-Wiblingwerde</t>
  </si>
  <si>
    <t xml:space="preserve">Schalksmühle </t>
  </si>
  <si>
    <t>Märkischer Kreis (MK)</t>
  </si>
  <si>
    <t>Kreis Olpe</t>
  </si>
  <si>
    <t>Kreis Olpe (OE)</t>
  </si>
  <si>
    <t>Attendorn</t>
  </si>
  <si>
    <t>Drolshagen</t>
  </si>
  <si>
    <t>Lennestadt</t>
  </si>
  <si>
    <t>Olpe</t>
  </si>
  <si>
    <t>Finnentrop</t>
  </si>
  <si>
    <t>Kirchhundem</t>
  </si>
  <si>
    <t>Wenden</t>
  </si>
  <si>
    <t xml:space="preserve">Kreis Olpe </t>
  </si>
  <si>
    <t>Kreis Siegen-Wittgenstein (SI, BLB)</t>
  </si>
  <si>
    <t>Kreis Soest</t>
  </si>
  <si>
    <t>Erwitte</t>
  </si>
  <si>
    <t>Geseke</t>
  </si>
  <si>
    <t>Lippstadt</t>
  </si>
  <si>
    <t>Rüthen</t>
  </si>
  <si>
    <t>Soest</t>
  </si>
  <si>
    <t>Warstein</t>
  </si>
  <si>
    <t>Werl</t>
  </si>
  <si>
    <t xml:space="preserve">Anröchte </t>
  </si>
  <si>
    <t xml:space="preserve">Bad Sassendorf </t>
  </si>
  <si>
    <t xml:space="preserve">Ense </t>
  </si>
  <si>
    <t xml:space="preserve">Lippetal </t>
  </si>
  <si>
    <t xml:space="preserve">Möhnesee </t>
  </si>
  <si>
    <t>Welver</t>
  </si>
  <si>
    <t xml:space="preserve">Wickede (Ruhr) </t>
  </si>
  <si>
    <t>Kreis Soest (SO, LP)</t>
  </si>
  <si>
    <t>Kreis Unna</t>
  </si>
  <si>
    <t>Bergkamen</t>
  </si>
  <si>
    <t>Fröndenberg/Ruhr</t>
  </si>
  <si>
    <t>Kamen</t>
  </si>
  <si>
    <t>Lünen</t>
  </si>
  <si>
    <t>Schwerte</t>
  </si>
  <si>
    <t>Selm</t>
  </si>
  <si>
    <t>Unna</t>
  </si>
  <si>
    <t>Werne</t>
  </si>
  <si>
    <t>Bönen</t>
  </si>
  <si>
    <t>Holzwickede</t>
  </si>
  <si>
    <t>Kreis Unna (UN, LÜN)</t>
  </si>
  <si>
    <t>Duisburg (DU)</t>
  </si>
  <si>
    <t>Düsseldorf (D)</t>
  </si>
  <si>
    <t>Essen (E)</t>
  </si>
  <si>
    <t>Kreis Kleve</t>
  </si>
  <si>
    <t xml:space="preserve">Emmerich am Rhein </t>
  </si>
  <si>
    <t xml:space="preserve">Geldern </t>
  </si>
  <si>
    <t xml:space="preserve">Goch </t>
  </si>
  <si>
    <t>Kalkar</t>
  </si>
  <si>
    <t>Kevelaer</t>
  </si>
  <si>
    <t xml:space="preserve">Kleve </t>
  </si>
  <si>
    <t xml:space="preserve">Rees </t>
  </si>
  <si>
    <t xml:space="preserve">Straelen </t>
  </si>
  <si>
    <t xml:space="preserve">Bedburg-Hau </t>
  </si>
  <si>
    <t xml:space="preserve">Issum </t>
  </si>
  <si>
    <t>Kerken</t>
  </si>
  <si>
    <t xml:space="preserve">Kranenburg </t>
  </si>
  <si>
    <t>Rheurdt</t>
  </si>
  <si>
    <t xml:space="preserve">Uedem </t>
  </si>
  <si>
    <t>Wachtendonk</t>
  </si>
  <si>
    <t>Weeze</t>
  </si>
  <si>
    <t>Kreis Kleve (KLE)</t>
  </si>
  <si>
    <t xml:space="preserve">Kreis Kleve </t>
  </si>
  <si>
    <t>47623 - 47627</t>
  </si>
  <si>
    <t>Krefeld (KR)</t>
  </si>
  <si>
    <t>Mettmann (ME)</t>
  </si>
  <si>
    <t>Mönchengladbach (MG)</t>
  </si>
  <si>
    <t>Mülheim an der Ruhr (MH)</t>
  </si>
  <si>
    <t>46001–46149</t>
  </si>
  <si>
    <t>Oberhausen (OB)</t>
  </si>
  <si>
    <t>Remscheid (RS)</t>
  </si>
  <si>
    <t>Rhein-Kreis Neuss (NE)</t>
  </si>
  <si>
    <t>Ennepe-Rhur</t>
  </si>
  <si>
    <t>Solingen (SG)</t>
  </si>
  <si>
    <t>Kreis Viersen (VIE)</t>
  </si>
  <si>
    <t>Kreis Wesel</t>
  </si>
  <si>
    <t>Dinslaken</t>
  </si>
  <si>
    <t>Hamminkeln</t>
  </si>
  <si>
    <t>Kamp-Lintfort</t>
  </si>
  <si>
    <t>Moers</t>
  </si>
  <si>
    <t>Neukirchen-Vluyn</t>
  </si>
  <si>
    <t>Rheinberg</t>
  </si>
  <si>
    <t>Voerde (Niederrhein)</t>
  </si>
  <si>
    <t>Wesel</t>
  </si>
  <si>
    <t>Xanten</t>
  </si>
  <si>
    <t xml:space="preserve">Alpen </t>
  </si>
  <si>
    <t xml:space="preserve">Hünxe </t>
  </si>
  <si>
    <t xml:space="preserve">Schermbeck </t>
  </si>
  <si>
    <t xml:space="preserve">Sonsbeck </t>
  </si>
  <si>
    <t>Kreis Wesel (WES, DIN, MO)</t>
  </si>
  <si>
    <t>47441–47447</t>
  </si>
  <si>
    <t>46535, 46537, 46539</t>
  </si>
  <si>
    <t>Wuppertal (W)</t>
  </si>
  <si>
    <t>Bonn (BN)</t>
  </si>
  <si>
    <t>Kreis Düren (DN, JÜL)</t>
  </si>
  <si>
    <t xml:space="preserve">Kreis Euskirchen (EU, SLE) </t>
  </si>
  <si>
    <t>Kreis Aachen (AC, MON)</t>
  </si>
  <si>
    <t>Kreis Heinsberg (HS, ERK, GK)</t>
  </si>
  <si>
    <t>Köln (K)</t>
  </si>
  <si>
    <t>Leverkusen (LEV)</t>
  </si>
  <si>
    <t>Oberbergischer Kreis (GM)</t>
  </si>
  <si>
    <t>Rhein - Erft - Kreis (BM)</t>
  </si>
  <si>
    <t>Rhein Sieg Kreis (SU)</t>
  </si>
  <si>
    <t>Rheinisch-Bergischer Kreis (GL)</t>
  </si>
  <si>
    <t>Kreis Borken</t>
  </si>
  <si>
    <t>Ahaus</t>
  </si>
  <si>
    <t>Bocholt</t>
  </si>
  <si>
    <t>Borken</t>
  </si>
  <si>
    <t>Gescher</t>
  </si>
  <si>
    <t>Gronau (Westf.)</t>
  </si>
  <si>
    <t xml:space="preserve">Isselburg </t>
  </si>
  <si>
    <t>Rhede</t>
  </si>
  <si>
    <t xml:space="preserve">Stadtlohn </t>
  </si>
  <si>
    <t xml:space="preserve">Velen </t>
  </si>
  <si>
    <t>Vreden</t>
  </si>
  <si>
    <t xml:space="preserve">Heek </t>
  </si>
  <si>
    <t>Heiden</t>
  </si>
  <si>
    <t>Legden</t>
  </si>
  <si>
    <t xml:space="preserve">Raesfeld </t>
  </si>
  <si>
    <t xml:space="preserve">Reken </t>
  </si>
  <si>
    <t xml:space="preserve">Schöppingen </t>
  </si>
  <si>
    <t xml:space="preserve">Südlohn </t>
  </si>
  <si>
    <t xml:space="preserve">Kreis Borken </t>
  </si>
  <si>
    <t>Kreis Borken (BOR, AH, BOH)</t>
  </si>
  <si>
    <t>46236–46244</t>
  </si>
  <si>
    <t>Bottrop (BOT)</t>
  </si>
  <si>
    <t>Kreis Coesfeld</t>
  </si>
  <si>
    <t xml:space="preserve">Billerbeck </t>
  </si>
  <si>
    <t xml:space="preserve">Coesfeld </t>
  </si>
  <si>
    <t xml:space="preserve">Dülmen </t>
  </si>
  <si>
    <t>Lüdinghausen</t>
  </si>
  <si>
    <t>Olfen</t>
  </si>
  <si>
    <t xml:space="preserve">Ascheberg </t>
  </si>
  <si>
    <t xml:space="preserve">Havixbeck </t>
  </si>
  <si>
    <t xml:space="preserve">Nordkirchen </t>
  </si>
  <si>
    <t>Nottuln</t>
  </si>
  <si>
    <t xml:space="preserve">Rosendahl </t>
  </si>
  <si>
    <t xml:space="preserve">Senden </t>
  </si>
  <si>
    <t>Kreis Coesfeld (COE)</t>
  </si>
  <si>
    <t xml:space="preserve">Kreis Coesfeld </t>
  </si>
  <si>
    <t>45879-45899</t>
  </si>
  <si>
    <t>Gelsenkirchen (GE)</t>
  </si>
  <si>
    <t>48143–48167</t>
  </si>
  <si>
    <t>Münster (MS)</t>
  </si>
  <si>
    <t>Kreis Recklingshausen</t>
  </si>
  <si>
    <t>Kreisangehörige Städte</t>
  </si>
  <si>
    <t>Kreis Recklingshausen (RE, CAS, GLA)</t>
  </si>
  <si>
    <t xml:space="preserve">Castrop-Rauxel </t>
  </si>
  <si>
    <t>Dorsten</t>
  </si>
  <si>
    <t>Gladbeck</t>
  </si>
  <si>
    <t>Herten</t>
  </si>
  <si>
    <t xml:space="preserve">Marl </t>
  </si>
  <si>
    <t xml:space="preserve">Recklinghausen </t>
  </si>
  <si>
    <t xml:space="preserve">Datteln </t>
  </si>
  <si>
    <t xml:space="preserve">Haltern am See </t>
  </si>
  <si>
    <t xml:space="preserve">Oer-Erkenschwick </t>
  </si>
  <si>
    <t xml:space="preserve">Waltrop </t>
  </si>
  <si>
    <t>45964–45968</t>
  </si>
  <si>
    <t>45601–45665</t>
  </si>
  <si>
    <t>45699, 45701</t>
  </si>
  <si>
    <t>44575–44581</t>
  </si>
  <si>
    <t xml:space="preserve">Bevölkerung lebend  in einer Entfernung von 3.40 Stunden und mehr </t>
  </si>
  <si>
    <t>Regierungsbezirk Detmold</t>
  </si>
  <si>
    <t>Kreis Steinfurt</t>
  </si>
  <si>
    <t>Kreis Warendorf</t>
  </si>
  <si>
    <t>Hochsauerlandkreis</t>
  </si>
  <si>
    <t xml:space="preserve">Wadern </t>
  </si>
  <si>
    <t xml:space="preserve">Beckingen </t>
  </si>
  <si>
    <t xml:space="preserve">Losheim am See </t>
  </si>
  <si>
    <t xml:space="preserve">Mettlach </t>
  </si>
  <si>
    <t xml:space="preserve">Perl </t>
  </si>
  <si>
    <t xml:space="preserve">Weiskirchen </t>
  </si>
  <si>
    <t>Landkreis Merzig Wadern</t>
  </si>
  <si>
    <t>66680–66687</t>
  </si>
  <si>
    <t>SAARPFALZ-KREIS (HOM, IGB [Sankt Ingbert])</t>
  </si>
  <si>
    <t>Homburg</t>
  </si>
  <si>
    <t>Blieskastel</t>
  </si>
  <si>
    <t xml:space="preserve">Bexbach </t>
  </si>
  <si>
    <t>Gersheim</t>
  </si>
  <si>
    <t>66451–66453</t>
  </si>
  <si>
    <t>Saarpfalz-Kreis</t>
  </si>
  <si>
    <t>Landkreis Neunkirchen</t>
  </si>
  <si>
    <t>LANDKREIS NEUNKIRCHEN (NK)</t>
  </si>
  <si>
    <t>Neunkirchen</t>
  </si>
  <si>
    <t>Ottweiler</t>
  </si>
  <si>
    <t>Eppelborn</t>
  </si>
  <si>
    <t xml:space="preserve">Illingen </t>
  </si>
  <si>
    <t xml:space="preserve">Merchweiler </t>
  </si>
  <si>
    <t xml:space="preserve">Schiffweiler </t>
  </si>
  <si>
    <t>Landkreis Saarlouis</t>
  </si>
  <si>
    <t>LANDKREIS SAARLOUIS (SLS)</t>
  </si>
  <si>
    <t>Lebach</t>
  </si>
  <si>
    <t xml:space="preserve">Bous </t>
  </si>
  <si>
    <t xml:space="preserve">Nalbach </t>
  </si>
  <si>
    <t xml:space="preserve">Rehlingen-Siersburg </t>
  </si>
  <si>
    <t>Schmelz</t>
  </si>
  <si>
    <t>Schwalbach</t>
  </si>
  <si>
    <t>66353–66359</t>
  </si>
  <si>
    <t>66832–66839</t>
  </si>
  <si>
    <t>Landkreis St. Wendel</t>
  </si>
  <si>
    <t>Stadt</t>
  </si>
  <si>
    <t xml:space="preserve">Freisen </t>
  </si>
  <si>
    <t>Marpingen</t>
  </si>
  <si>
    <t xml:space="preserve">Namborn </t>
  </si>
  <si>
    <t>Nohfelden</t>
  </si>
  <si>
    <t>Nonnweiler</t>
  </si>
  <si>
    <t>Oberthal</t>
  </si>
  <si>
    <t>Tholey</t>
  </si>
  <si>
    <t>LANDKREIS ST. WENDEL (WND)</t>
  </si>
  <si>
    <t>66616–66620</t>
  </si>
  <si>
    <t>66630–66636</t>
  </si>
  <si>
    <t>Regionalverband Saarbrücken</t>
  </si>
  <si>
    <t>REGIONALVERBAND SAARBRÜCKEN (SB, VK)</t>
  </si>
  <si>
    <t>Friedrichsthal</t>
  </si>
  <si>
    <t>Püttlingen</t>
  </si>
  <si>
    <t>Großrosseln</t>
  </si>
  <si>
    <t>66347–66352</t>
  </si>
  <si>
    <t>Heusweiler</t>
  </si>
  <si>
    <t>Kleinblittersdorf</t>
  </si>
  <si>
    <t>Quierschied</t>
  </si>
  <si>
    <t>Riegelsberg</t>
  </si>
  <si>
    <t>Saarland</t>
  </si>
  <si>
    <t>Baden-Baden (BAD)</t>
  </si>
  <si>
    <t>Stadtkreise</t>
  </si>
  <si>
    <t>Heidelberg (HD)</t>
  </si>
  <si>
    <t>Heilbronn (HN)</t>
  </si>
  <si>
    <t>Karlsruhe (KA)</t>
  </si>
  <si>
    <t>Mannheim (MA)</t>
  </si>
  <si>
    <t>Pforzheim (PF)</t>
  </si>
  <si>
    <t>70173–70619</t>
  </si>
  <si>
    <t>Stuttgart (S)</t>
  </si>
  <si>
    <t>Landkreis Böblingen</t>
  </si>
  <si>
    <t>Böblingen</t>
  </si>
  <si>
    <t>Herrenberg</t>
  </si>
  <si>
    <t>Holzgerlingen</t>
  </si>
  <si>
    <t>Leonberg</t>
  </si>
  <si>
    <t>Renningen</t>
  </si>
  <si>
    <t>Rutesheim</t>
  </si>
  <si>
    <t>Sindelfingen</t>
  </si>
  <si>
    <t>Waldenbuch</t>
  </si>
  <si>
    <t>Weil der Stadt</t>
  </si>
  <si>
    <t>Aidlingen</t>
  </si>
  <si>
    <t>Altdorf</t>
  </si>
  <si>
    <t>Bondorf</t>
  </si>
  <si>
    <t>Deckenpfronn</t>
  </si>
  <si>
    <t>Ehningen</t>
  </si>
  <si>
    <t>Gärtringen</t>
  </si>
  <si>
    <t>Gäufelden</t>
  </si>
  <si>
    <t>Grafenau</t>
  </si>
  <si>
    <t>Hildrizhausen</t>
  </si>
  <si>
    <t>Jettingen</t>
  </si>
  <si>
    <t>Magstadt</t>
  </si>
  <si>
    <t>Mötzingen</t>
  </si>
  <si>
    <t>Nufringen</t>
  </si>
  <si>
    <t>Schönaich</t>
  </si>
  <si>
    <t>Steinenbronn</t>
  </si>
  <si>
    <t>Weil im Schönbuch</t>
  </si>
  <si>
    <t>Weissach</t>
  </si>
  <si>
    <t>Landkreis Böblingen (BB, LEO)</t>
  </si>
  <si>
    <t>71032, 71034</t>
  </si>
  <si>
    <t>71063–71069</t>
  </si>
  <si>
    <t xml:space="preserve">Landkreis Böblingen </t>
  </si>
  <si>
    <t>Landkreis Calw</t>
  </si>
  <si>
    <t xml:space="preserve">Altensteig </t>
  </si>
  <si>
    <t>Bad Herrenalb</t>
  </si>
  <si>
    <t xml:space="preserve">Bad Liebenzell </t>
  </si>
  <si>
    <t>Bad Teinach-Zavelstein</t>
  </si>
  <si>
    <t xml:space="preserve">Bad Wildbad </t>
  </si>
  <si>
    <t xml:space="preserve">Calw </t>
  </si>
  <si>
    <t xml:space="preserve">Haiterbach </t>
  </si>
  <si>
    <t>Nagold</t>
  </si>
  <si>
    <t xml:space="preserve">Neubulach </t>
  </si>
  <si>
    <t>Wildberg</t>
  </si>
  <si>
    <t>Landkreis Calw (CW)</t>
  </si>
  <si>
    <t>Enzkreis</t>
  </si>
  <si>
    <t>Heimsheim (4933)</t>
  </si>
  <si>
    <t>Knittlingen (7822)</t>
  </si>
  <si>
    <t>Maulbronn (6317)</t>
  </si>
  <si>
    <t>Mühlacker (24.720)</t>
  </si>
  <si>
    <t>Neuenbürg (7382)</t>
  </si>
  <si>
    <t>Enzkreis (PF)</t>
  </si>
  <si>
    <t>Landkreis Karlsruhe (KA)</t>
  </si>
  <si>
    <t xml:space="preserve">Bretten </t>
  </si>
  <si>
    <t xml:space="preserve">Bruchsal </t>
  </si>
  <si>
    <t xml:space="preserve">Kraichtal </t>
  </si>
  <si>
    <t>Östringen</t>
  </si>
  <si>
    <t xml:space="preserve">Philippsburg </t>
  </si>
  <si>
    <t>76677–76684</t>
  </si>
  <si>
    <t>76276–76287</t>
  </si>
  <si>
    <t>Oberhausen-Rheinhausen</t>
  </si>
  <si>
    <t xml:space="preserve">Eggenstein-Leopoldshafen </t>
  </si>
  <si>
    <t xml:space="preserve">Bad Schönborn </t>
  </si>
  <si>
    <t>Dettenheim</t>
  </si>
  <si>
    <t>Forst</t>
  </si>
  <si>
    <t xml:space="preserve">Gondelsheim </t>
  </si>
  <si>
    <t>Graben-Neudorf</t>
  </si>
  <si>
    <t xml:space="preserve">Hambrücken </t>
  </si>
  <si>
    <t xml:space="preserve">Karlsbad </t>
  </si>
  <si>
    <t xml:space="preserve">Karlsdorf-Neuthard </t>
  </si>
  <si>
    <t xml:space="preserve">Kronau </t>
  </si>
  <si>
    <t>Kürnbach</t>
  </si>
  <si>
    <t xml:space="preserve">Linkenheim-Hochstetten </t>
  </si>
  <si>
    <t>Malsch</t>
  </si>
  <si>
    <t xml:space="preserve">Marxzell </t>
  </si>
  <si>
    <t xml:space="preserve">Oberderdingen </t>
  </si>
  <si>
    <t xml:space="preserve">Pfinztal </t>
  </si>
  <si>
    <t>Sulzfeld</t>
  </si>
  <si>
    <t xml:space="preserve">Ubstadt-Weiher </t>
  </si>
  <si>
    <t xml:space="preserve">Waldbronn </t>
  </si>
  <si>
    <t>Walzbachtal</t>
  </si>
  <si>
    <t xml:space="preserve">Weingarten (Baden) </t>
  </si>
  <si>
    <t xml:space="preserve">Zaisenhausen </t>
  </si>
  <si>
    <t>Landkreis Karlsruhe</t>
  </si>
  <si>
    <t>75032–75038</t>
  </si>
  <si>
    <t>Rhein-Neckar-Kreis</t>
  </si>
  <si>
    <t>Rhein-Neckar-Kreis (HD)</t>
  </si>
  <si>
    <t>Eberbach</t>
  </si>
  <si>
    <t xml:space="preserve">Eppelheim </t>
  </si>
  <si>
    <t xml:space="preserve">Hemsbach </t>
  </si>
  <si>
    <t xml:space="preserve">Hockenheim </t>
  </si>
  <si>
    <t xml:space="preserve">Ladenburg </t>
  </si>
  <si>
    <t>Leimen</t>
  </si>
  <si>
    <t xml:space="preserve">Neckarbischofsheim </t>
  </si>
  <si>
    <t>69208–69214</t>
  </si>
  <si>
    <t>Neckargemünd</t>
  </si>
  <si>
    <t xml:space="preserve">Rauenberg </t>
  </si>
  <si>
    <t xml:space="preserve">Schönau </t>
  </si>
  <si>
    <t>Schriesheim</t>
  </si>
  <si>
    <t>Waibstadt</t>
  </si>
  <si>
    <t xml:space="preserve">Walldorf </t>
  </si>
  <si>
    <t xml:space="preserve">Weinheim </t>
  </si>
  <si>
    <t xml:space="preserve">Wiesloch </t>
  </si>
  <si>
    <t>69227–69231</t>
  </si>
  <si>
    <t xml:space="preserve">Altlußheim </t>
  </si>
  <si>
    <t>Angelbachtal</t>
  </si>
  <si>
    <t>Bammental</t>
  </si>
  <si>
    <t>Brühl</t>
  </si>
  <si>
    <t>Dielheim</t>
  </si>
  <si>
    <t xml:space="preserve">Dossenheim </t>
  </si>
  <si>
    <t xml:space="preserve">Edingen-Neckarhausen </t>
  </si>
  <si>
    <t xml:space="preserve">Epfenbach </t>
  </si>
  <si>
    <t xml:space="preserve">Eschelbronn </t>
  </si>
  <si>
    <t xml:space="preserve">Gaiberg </t>
  </si>
  <si>
    <t xml:space="preserve">Heddesbach </t>
  </si>
  <si>
    <t xml:space="preserve">Heddesheim </t>
  </si>
  <si>
    <t xml:space="preserve">Heiligkreuzsteinach </t>
  </si>
  <si>
    <t>Helmstadt-Bargen</t>
  </si>
  <si>
    <t>68800–68804</t>
  </si>
  <si>
    <t>74916–74918</t>
  </si>
  <si>
    <t>69215–69221</t>
  </si>
  <si>
    <t>Hirschberg an der Bergstraße</t>
  </si>
  <si>
    <t xml:space="preserve">Ilvesheim </t>
  </si>
  <si>
    <t>Ketsch</t>
  </si>
  <si>
    <t xml:space="preserve">Laudenbach </t>
  </si>
  <si>
    <t>Lobbach</t>
  </si>
  <si>
    <t xml:space="preserve">Mauer </t>
  </si>
  <si>
    <t xml:space="preserve">Meckesheim </t>
  </si>
  <si>
    <t>Mühlhausen (Kraichgau)</t>
  </si>
  <si>
    <t xml:space="preserve">Neidenstein </t>
  </si>
  <si>
    <t xml:space="preserve">Neulußheim </t>
  </si>
  <si>
    <t xml:space="preserve">Nußloch </t>
  </si>
  <si>
    <t xml:space="preserve">Oftersheim </t>
  </si>
  <si>
    <t>Plankstadt</t>
  </si>
  <si>
    <t>Reichartshausen</t>
  </si>
  <si>
    <t>Reilingen</t>
  </si>
  <si>
    <t xml:space="preserve">Sandhausen </t>
  </si>
  <si>
    <t xml:space="preserve">Schönbrunn </t>
  </si>
  <si>
    <t xml:space="preserve">Spechbach </t>
  </si>
  <si>
    <t xml:space="preserve">St. Leon-Rot </t>
  </si>
  <si>
    <t xml:space="preserve">Wiesenbach </t>
  </si>
  <si>
    <t xml:space="preserve">Wilhelmsfeld </t>
  </si>
  <si>
    <t xml:space="preserve">Zuzenhausen </t>
  </si>
  <si>
    <t>68767–68775</t>
  </si>
  <si>
    <t>2,37</t>
  </si>
  <si>
    <t>68723, 68735–68736</t>
  </si>
  <si>
    <t>68723, 68739–68740</t>
  </si>
  <si>
    <t>Neckar-Odenwald-Kreis (MOS, BCH)</t>
  </si>
  <si>
    <t xml:space="preserve">Neckar-Odenwald-Kreis </t>
  </si>
  <si>
    <t xml:space="preserve">Adelsheim </t>
  </si>
  <si>
    <t>Buchen (Odenwald)</t>
  </si>
  <si>
    <t>Mosbach</t>
  </si>
  <si>
    <t>Osterburken</t>
  </si>
  <si>
    <t xml:space="preserve">Ravenstein </t>
  </si>
  <si>
    <t xml:space="preserve">Walldürn </t>
  </si>
  <si>
    <t>Gundelsheim (7120)</t>
  </si>
  <si>
    <t>Lauffen am Neckar (10.795)</t>
  </si>
  <si>
    <t>Löwenstein (3125)</t>
  </si>
  <si>
    <t>Möckmühl (7790)</t>
  </si>
  <si>
    <t>Neckarsulm (25.533)</t>
  </si>
  <si>
    <t>Neudenau (5050)</t>
  </si>
  <si>
    <t>Neuenstadt am Kocher (9542)</t>
  </si>
  <si>
    <t>Schwaigern (10.794)</t>
  </si>
  <si>
    <t>Weinsberg (11.302)</t>
  </si>
  <si>
    <t>Widdern (1854)</t>
  </si>
  <si>
    <t>Landkreis Heilbronn</t>
  </si>
  <si>
    <t>Abstatt (4475)</t>
  </si>
  <si>
    <t>Cleebronn (2697)</t>
  </si>
  <si>
    <t>Eberstadt (3128)</t>
  </si>
  <si>
    <t>Ellhofen (3327)</t>
  </si>
  <si>
    <t>Erlenbach (4902)</t>
  </si>
  <si>
    <t>Flein (6502)</t>
  </si>
  <si>
    <t>Gemmingen (4895)</t>
  </si>
  <si>
    <t>Hardthausen am Kocher (3936)</t>
  </si>
  <si>
    <t>Ilsfeld (8663)</t>
  </si>
  <si>
    <t>Ittlingen (2405)</t>
  </si>
  <si>
    <t>Jagsthausen (1577)</t>
  </si>
  <si>
    <t>Kirchardt (5407)</t>
  </si>
  <si>
    <t>Langenbrettach (3654)</t>
  </si>
  <si>
    <t>Lehrensteinsfeld (2218)</t>
  </si>
  <si>
    <t>Leingarten (10.842)</t>
  </si>
  <si>
    <t>Massenbachhausen (3399)</t>
  </si>
  <si>
    <t>Neckarwestheim (3471)</t>
  </si>
  <si>
    <t>Nordheim (7613)</t>
  </si>
  <si>
    <t>Obersulm (13.359)</t>
  </si>
  <si>
    <t>Oedheim (5932)</t>
  </si>
  <si>
    <t>Offenau (2636)</t>
  </si>
  <si>
    <t>Pfaffenhofen (2271)</t>
  </si>
  <si>
    <t>Roigheim (1425)</t>
  </si>
  <si>
    <t>Siegelsbach (1620)</t>
  </si>
  <si>
    <t>Talheim (4803)</t>
  </si>
  <si>
    <t>Untereisesheim (4078)</t>
  </si>
  <si>
    <t>Untergruppenbach (7877)</t>
  </si>
  <si>
    <t>Wüstenrot (6528)</t>
  </si>
  <si>
    <t>Zaberfeld (3895)</t>
  </si>
  <si>
    <t xml:space="preserve">Bad Friedrichshall </t>
  </si>
  <si>
    <t xml:space="preserve">Bad Wimpfen </t>
  </si>
  <si>
    <t>Bad Rappenau</t>
  </si>
  <si>
    <t>Beilstein</t>
  </si>
  <si>
    <t xml:space="preserve">Brackenheim </t>
  </si>
  <si>
    <t xml:space="preserve">Güglingen </t>
  </si>
  <si>
    <t>71717, 71543</t>
  </si>
  <si>
    <t>Landkreis Rastatt</t>
  </si>
  <si>
    <t>Bühl</t>
  </si>
  <si>
    <t>Gaggenau</t>
  </si>
  <si>
    <t xml:space="preserve">Gernsbach </t>
  </si>
  <si>
    <t>Kuppenheim</t>
  </si>
  <si>
    <t>Lichtenau</t>
  </si>
  <si>
    <t>Rastatt</t>
  </si>
  <si>
    <t>Landkreis Rastatt (RA)</t>
  </si>
  <si>
    <t xml:space="preserve">Au am Rhein </t>
  </si>
  <si>
    <t xml:space="preserve">Bietigheim </t>
  </si>
  <si>
    <t>Bischweier</t>
  </si>
  <si>
    <t xml:space="preserve">Bühlertal </t>
  </si>
  <si>
    <t xml:space="preserve">Durmersheim </t>
  </si>
  <si>
    <t xml:space="preserve">Elchesheim-Illingen </t>
  </si>
  <si>
    <t>Forbach</t>
  </si>
  <si>
    <t>Hügelsheim</t>
  </si>
  <si>
    <t xml:space="preserve">Iffezheim </t>
  </si>
  <si>
    <t xml:space="preserve">Loffenau </t>
  </si>
  <si>
    <t xml:space="preserve">Muggensturm </t>
  </si>
  <si>
    <t xml:space="preserve">Ötigheim </t>
  </si>
  <si>
    <t xml:space="preserve">Ottersweier </t>
  </si>
  <si>
    <t xml:space="preserve">Rheinmünster </t>
  </si>
  <si>
    <t xml:space="preserve">Sinzheim </t>
  </si>
  <si>
    <t>Steinmauern</t>
  </si>
  <si>
    <t xml:space="preserve">Weisenbach </t>
  </si>
  <si>
    <t>Ortenaukreis</t>
  </si>
  <si>
    <t>Ortenaukreis (OG)</t>
  </si>
  <si>
    <t xml:space="preserve">Ettenheim </t>
  </si>
  <si>
    <t>Gengenbach</t>
  </si>
  <si>
    <t xml:space="preserve">Haslach im Kinzigtal </t>
  </si>
  <si>
    <t xml:space="preserve">Hausach </t>
  </si>
  <si>
    <t>Hornberg</t>
  </si>
  <si>
    <t>Lahr/Schwarzwald</t>
  </si>
  <si>
    <t xml:space="preserve">Mahlberg </t>
  </si>
  <si>
    <t>Oberkirch</t>
  </si>
  <si>
    <t xml:space="preserve">Oppenau </t>
  </si>
  <si>
    <t xml:space="preserve">Renchen </t>
  </si>
  <si>
    <t>Rheinau</t>
  </si>
  <si>
    <t>Wolfach</t>
  </si>
  <si>
    <t xml:space="preserve">Zell am Harmersbach </t>
  </si>
  <si>
    <t>Appenweier</t>
  </si>
  <si>
    <t>Bad Peterstal-Griesbach</t>
  </si>
  <si>
    <t>Berghaupten</t>
  </si>
  <si>
    <t xml:space="preserve">Biberach </t>
  </si>
  <si>
    <t>Durbach</t>
  </si>
  <si>
    <t xml:space="preserve">Fischerbach </t>
  </si>
  <si>
    <t xml:space="preserve">Friesenheim </t>
  </si>
  <si>
    <t xml:space="preserve">Gutach (Schwarzwaldbahn) </t>
  </si>
  <si>
    <t xml:space="preserve">Hofstetten </t>
  </si>
  <si>
    <t xml:space="preserve">Hohberg </t>
  </si>
  <si>
    <t xml:space="preserve">Kappel-Grafenhausen </t>
  </si>
  <si>
    <t xml:space="preserve">Kappelrodeck </t>
  </si>
  <si>
    <t>Kippenheim</t>
  </si>
  <si>
    <t>Lauf</t>
  </si>
  <si>
    <t xml:space="preserve">Lautenbach </t>
  </si>
  <si>
    <t>Meißenheim</t>
  </si>
  <si>
    <t xml:space="preserve">Mühlenbach </t>
  </si>
  <si>
    <t xml:space="preserve">Neuried </t>
  </si>
  <si>
    <t>Nordrach</t>
  </si>
  <si>
    <t xml:space="preserve">Oberharmersbach </t>
  </si>
  <si>
    <t xml:space="preserve">Oberwolfach </t>
  </si>
  <si>
    <t>Ohlsbach</t>
  </si>
  <si>
    <t xml:space="preserve">Ortenberg </t>
  </si>
  <si>
    <t xml:space="preserve">Ottenhöfen im Schwarzwald </t>
  </si>
  <si>
    <t xml:space="preserve">Ringsheim </t>
  </si>
  <si>
    <t>Rust</t>
  </si>
  <si>
    <t xml:space="preserve">Sasbach </t>
  </si>
  <si>
    <t xml:space="preserve">Sasbachwalden </t>
  </si>
  <si>
    <t xml:space="preserve">Schuttertal </t>
  </si>
  <si>
    <t xml:space="preserve">Schutterwald </t>
  </si>
  <si>
    <t xml:space="preserve">Schwanau </t>
  </si>
  <si>
    <t xml:space="preserve">Seebach </t>
  </si>
  <si>
    <t>Seelbach</t>
  </si>
  <si>
    <t>Steinach</t>
  </si>
  <si>
    <t xml:space="preserve">Willstätt </t>
  </si>
  <si>
    <t>Landkreis Limburg-Weilburg</t>
  </si>
  <si>
    <t>Rheingau-Taunus-Kreis</t>
  </si>
  <si>
    <t>Lahn-Dill-Kreis</t>
  </si>
  <si>
    <t>Landkreis Gießen</t>
  </si>
  <si>
    <t>Kreis Groß-Gerau</t>
  </si>
  <si>
    <t>Kreis Groß-Gerau (GG)</t>
  </si>
  <si>
    <t>Kreis Bergstraße</t>
  </si>
  <si>
    <t>Kreis Bergstraße (HP)</t>
  </si>
  <si>
    <t>Rheingau-Taunus-Kreis (RÜD, SWA)</t>
  </si>
  <si>
    <t xml:space="preserve">Eltville am Rhein </t>
  </si>
  <si>
    <t xml:space="preserve">Rüdesheim am Rhein </t>
  </si>
  <si>
    <t>65549–65556</t>
  </si>
  <si>
    <t xml:space="preserve">Limburg a. d. Lahn </t>
  </si>
  <si>
    <t>65183–65207</t>
  </si>
  <si>
    <t>77949–77955</t>
  </si>
  <si>
    <t>77652, 77654, 77656</t>
  </si>
  <si>
    <t>77724–77728</t>
  </si>
  <si>
    <t>77762 - 77767</t>
  </si>
  <si>
    <t>77740, 72250</t>
  </si>
  <si>
    <t>Landkreis Freudenstadt</t>
  </si>
  <si>
    <t>Landkreis Freudenstadt (FDS)</t>
  </si>
  <si>
    <t>Alpirsbach (6383)</t>
  </si>
  <si>
    <t>Dornstetten (7910)</t>
  </si>
  <si>
    <t>Freudenstadt (22.137)</t>
  </si>
  <si>
    <t>Horb am Neckar (24.402)</t>
  </si>
  <si>
    <t>Bad Rippoldsau-Schapbach (2218)</t>
  </si>
  <si>
    <t>Baiersbronn (14.464)</t>
  </si>
  <si>
    <t>Empfingen (3907)</t>
  </si>
  <si>
    <t>Eutingen im Gäu (5509)</t>
  </si>
  <si>
    <t>Glatten (2406)</t>
  </si>
  <si>
    <t>Grömbach (651)</t>
  </si>
  <si>
    <t>Loßburg (7433)</t>
  </si>
  <si>
    <t>Pfalzgrafenweiler (7007)</t>
  </si>
  <si>
    <t>Schopfloch (2604)</t>
  </si>
  <si>
    <t>Seewald (2203)</t>
  </si>
  <si>
    <t>Waldachtal (5745)</t>
  </si>
  <si>
    <t>Wörnersberg (241)</t>
  </si>
  <si>
    <t>Lahn-Dill-Kreis (LDK, WZ)</t>
  </si>
  <si>
    <t>Main-Taunus-Kreis</t>
  </si>
  <si>
    <t xml:space="preserve">Hofheim am Taunus </t>
  </si>
  <si>
    <t>Main-Taunus-Kreis (MTK)</t>
  </si>
  <si>
    <t>Waldsolms</t>
  </si>
  <si>
    <t>Dietzhölztal</t>
  </si>
  <si>
    <t>Bischoffen</t>
  </si>
  <si>
    <t xml:space="preserve">Aßlar </t>
  </si>
  <si>
    <t xml:space="preserve">Braunfels </t>
  </si>
  <si>
    <t xml:space="preserve">Dillenburg </t>
  </si>
  <si>
    <t xml:space="preserve">Haiger </t>
  </si>
  <si>
    <t xml:space="preserve">Herborn </t>
  </si>
  <si>
    <t xml:space="preserve">Leun </t>
  </si>
  <si>
    <t xml:space="preserve">Solms </t>
  </si>
  <si>
    <t>Wetzlar,  Kreisstadt</t>
  </si>
  <si>
    <t xml:space="preserve">Breitscheid </t>
  </si>
  <si>
    <t>Driedorf</t>
  </si>
  <si>
    <t xml:space="preserve">Ehringshausen </t>
  </si>
  <si>
    <t>Eschenburg</t>
  </si>
  <si>
    <t xml:space="preserve">Greifenstein </t>
  </si>
  <si>
    <t xml:space="preserve">Hohenahr </t>
  </si>
  <si>
    <t>Hüttenberg</t>
  </si>
  <si>
    <t xml:space="preserve">Lahnau </t>
  </si>
  <si>
    <t xml:space="preserve">Mittenaar </t>
  </si>
  <si>
    <t xml:space="preserve">Schöffengrund </t>
  </si>
  <si>
    <t xml:space="preserve">Siegbach </t>
  </si>
  <si>
    <t xml:space="preserve">Sinn </t>
  </si>
  <si>
    <t>Bad Soden am Taunus</t>
  </si>
  <si>
    <t>Eppstein</t>
  </si>
  <si>
    <t xml:space="preserve">Eschborn </t>
  </si>
  <si>
    <t xml:space="preserve">Flörsheim am Main </t>
  </si>
  <si>
    <t>Hattersheim am Main</t>
  </si>
  <si>
    <t xml:space="preserve">Hochheim am Main </t>
  </si>
  <si>
    <t xml:space="preserve">Kelkheim (Taunus) </t>
  </si>
  <si>
    <t xml:space="preserve">Schwalbach am Taunus </t>
  </si>
  <si>
    <t xml:space="preserve">Kriftel </t>
  </si>
  <si>
    <t>Liederbach am Taunus</t>
  </si>
  <si>
    <t xml:space="preserve">Sulzbach (Taunus) </t>
  </si>
  <si>
    <t xml:space="preserve">Bad Camberg </t>
  </si>
  <si>
    <t>Weilburg</t>
  </si>
  <si>
    <t xml:space="preserve">Hadamar </t>
  </si>
  <si>
    <t xml:space="preserve">Runkel </t>
  </si>
  <si>
    <t xml:space="preserve">Bad Schwalbach </t>
  </si>
  <si>
    <t xml:space="preserve">Geisenheim </t>
  </si>
  <si>
    <t xml:space="preserve">Idstein </t>
  </si>
  <si>
    <t xml:space="preserve">Lorch </t>
  </si>
  <si>
    <t xml:space="preserve">Oestrich-Winkel </t>
  </si>
  <si>
    <t xml:space="preserve">Taunusstein </t>
  </si>
  <si>
    <t xml:space="preserve">Aarbergen </t>
  </si>
  <si>
    <t>Heidenrod</t>
  </si>
  <si>
    <t xml:space="preserve">Hohenstein </t>
  </si>
  <si>
    <t xml:space="preserve">Hünstetten </t>
  </si>
  <si>
    <t>Kiedrich</t>
  </si>
  <si>
    <t xml:space="preserve">Niedernhausen </t>
  </si>
  <si>
    <t xml:space="preserve">Schlangenbad </t>
  </si>
  <si>
    <t xml:space="preserve">Waldems </t>
  </si>
  <si>
    <t>Landkreis Darmstadt-Dieburg</t>
  </si>
  <si>
    <t>Landkreis Darmstadt-Dieburg (DA, DI)</t>
  </si>
  <si>
    <t>Babenhausen</t>
  </si>
  <si>
    <t xml:space="preserve">Dieburg </t>
  </si>
  <si>
    <t xml:space="preserve">Griesheim </t>
  </si>
  <si>
    <t xml:space="preserve">Groß-Bieberau </t>
  </si>
  <si>
    <t xml:space="preserve">Groß-Umstadt </t>
  </si>
  <si>
    <t xml:space="preserve">Ober-Ramstadt </t>
  </si>
  <si>
    <t>Pfungstadt</t>
  </si>
  <si>
    <t xml:space="preserve">Reinheim </t>
  </si>
  <si>
    <t xml:space="preserve">Weiterstadt (Sitz: Riedbahn) </t>
  </si>
  <si>
    <t>Alsbach-Hähnlein (Sitz: Alsbach)</t>
  </si>
  <si>
    <t>Bickenbach</t>
  </si>
  <si>
    <t xml:space="preserve">Eppertshausen </t>
  </si>
  <si>
    <t xml:space="preserve">Erzhausen </t>
  </si>
  <si>
    <t>Fischbachtal (Sitz: Niedernhausen)</t>
  </si>
  <si>
    <t>Groß-Zimmern</t>
  </si>
  <si>
    <t>Messel</t>
  </si>
  <si>
    <t xml:space="preserve">Modautal (Sitz: Brandau) </t>
  </si>
  <si>
    <t xml:space="preserve">Mühltal (Sitz: Nieder-Ramstadt) </t>
  </si>
  <si>
    <t xml:space="preserve">Otzberg (Sitz: Lengfeld) </t>
  </si>
  <si>
    <t xml:space="preserve">Roßdorf </t>
  </si>
  <si>
    <t>Schaafheim</t>
  </si>
  <si>
    <t xml:space="preserve">Seeheim-Jugenheim (Sitz: Seeheim) </t>
  </si>
  <si>
    <t xml:space="preserve">Gernsheim </t>
  </si>
  <si>
    <t xml:space="preserve">Ginsheim-Gustavsburg </t>
  </si>
  <si>
    <t xml:space="preserve">Groß-Gerau </t>
  </si>
  <si>
    <t xml:space="preserve">Kelsterbach </t>
  </si>
  <si>
    <t xml:space="preserve">Mörfelden-Walldorf </t>
  </si>
  <si>
    <t xml:space="preserve">Raunheim </t>
  </si>
  <si>
    <t>Riedstadt</t>
  </si>
  <si>
    <t xml:space="preserve">Biebesheim am Rhein </t>
  </si>
  <si>
    <t xml:space="preserve">Bischofsheim </t>
  </si>
  <si>
    <t xml:space="preserve">Büttelborn </t>
  </si>
  <si>
    <t xml:space="preserve">Nauheim </t>
  </si>
  <si>
    <t xml:space="preserve">Stockstadt am Rhein </t>
  </si>
  <si>
    <t xml:space="preserve">Trebur </t>
  </si>
  <si>
    <t xml:space="preserve">Bensheim </t>
  </si>
  <si>
    <t xml:space="preserve">Bürstadt </t>
  </si>
  <si>
    <t>Heppenheim (Bergstraße)</t>
  </si>
  <si>
    <t xml:space="preserve">Hirschhorn (Neckar) </t>
  </si>
  <si>
    <t xml:space="preserve">Lampertheim </t>
  </si>
  <si>
    <t xml:space="preserve">Lindenfels </t>
  </si>
  <si>
    <t xml:space="preserve">Lorsch </t>
  </si>
  <si>
    <t>Neckarsteinach</t>
  </si>
  <si>
    <t>Viernheim</t>
  </si>
  <si>
    <t xml:space="preserve">Zwingenberg </t>
  </si>
  <si>
    <t>Abtsteinach (Sitz: Ober-Abtsteinach)</t>
  </si>
  <si>
    <t xml:space="preserve">Biblis </t>
  </si>
  <si>
    <t xml:space="preserve">Birkenau </t>
  </si>
  <si>
    <t xml:space="preserve">Einhausen </t>
  </si>
  <si>
    <t xml:space="preserve">Gorxheimertal (Sitz: Unter-Flockenbach) </t>
  </si>
  <si>
    <t xml:space="preserve">Grasellenbach (Sitz: Hammelbach) </t>
  </si>
  <si>
    <t xml:space="preserve">Groß-Rohrheim </t>
  </si>
  <si>
    <t xml:space="preserve">Lautertal (Odenwald) (Sitz: Reichenbach) </t>
  </si>
  <si>
    <t xml:space="preserve">Mörlenbach </t>
  </si>
  <si>
    <t xml:space="preserve">Rimbach </t>
  </si>
  <si>
    <t xml:space="preserve">Wald-Michelbach </t>
  </si>
  <si>
    <t>Wetteraukreis</t>
  </si>
  <si>
    <t xml:space="preserve">Bad Nauheim </t>
  </si>
  <si>
    <t xml:space="preserve">Bad Vilbel </t>
  </si>
  <si>
    <t>Büdingen</t>
  </si>
  <si>
    <t xml:space="preserve">Butzbach </t>
  </si>
  <si>
    <t>Florstadt</t>
  </si>
  <si>
    <t xml:space="preserve">Friedberg (Hessen) </t>
  </si>
  <si>
    <t xml:space="preserve">Gedern </t>
  </si>
  <si>
    <t xml:space="preserve">Karben </t>
  </si>
  <si>
    <t xml:space="preserve">Münzenberg </t>
  </si>
  <si>
    <t xml:space="preserve">Nidda </t>
  </si>
  <si>
    <t xml:space="preserve">Niddatal </t>
  </si>
  <si>
    <t xml:space="preserve">Reichelsheim (Wetterau) </t>
  </si>
  <si>
    <t xml:space="preserve">Rosbach v. d. Höhe </t>
  </si>
  <si>
    <t xml:space="preserve">Altenstadt </t>
  </si>
  <si>
    <t>Echzell</t>
  </si>
  <si>
    <t xml:space="preserve">Glauburg </t>
  </si>
  <si>
    <t>Hirzenhain</t>
  </si>
  <si>
    <t xml:space="preserve">Kefenrod </t>
  </si>
  <si>
    <t xml:space="preserve">Limeshain </t>
  </si>
  <si>
    <t xml:space="preserve">Ober-Mörlen </t>
  </si>
  <si>
    <t>Ranstadt</t>
  </si>
  <si>
    <t xml:space="preserve">Rockenberg </t>
  </si>
  <si>
    <t xml:space="preserve">Wölfersheim </t>
  </si>
  <si>
    <t xml:space="preserve">Wöllstadt </t>
  </si>
  <si>
    <t>Bad Homburg v. d. Höhe</t>
  </si>
  <si>
    <t xml:space="preserve">Friedrichsdorf </t>
  </si>
  <si>
    <t>Königstein im Taunus</t>
  </si>
  <si>
    <t xml:space="preserve">Kronberg im Taunus </t>
  </si>
  <si>
    <t>Neu-Anspach</t>
  </si>
  <si>
    <t>Oberursel (Taunus)</t>
  </si>
  <si>
    <t>Steinbach (Taunus)</t>
  </si>
  <si>
    <t>Usingen</t>
  </si>
  <si>
    <t>Glashütten</t>
  </si>
  <si>
    <t xml:space="preserve">Grävenwiesbach </t>
  </si>
  <si>
    <t xml:space="preserve">Schmitten </t>
  </si>
  <si>
    <t>Wehrheim</t>
  </si>
  <si>
    <t xml:space="preserve">Weilrod </t>
  </si>
  <si>
    <t>Kassel</t>
  </si>
  <si>
    <t xml:space="preserve">Allendorf (Lumda) </t>
  </si>
  <si>
    <t>Gießen</t>
  </si>
  <si>
    <t>Grünberg</t>
  </si>
  <si>
    <t xml:space="preserve">Hungen </t>
  </si>
  <si>
    <t>Laubach</t>
  </si>
  <si>
    <t>Lich</t>
  </si>
  <si>
    <t>Linden [Sitz: Leihgestern]</t>
  </si>
  <si>
    <t xml:space="preserve">Lollar </t>
  </si>
  <si>
    <t xml:space="preserve">Pohlheim [Sitz: Watzenborn-Steinberg] </t>
  </si>
  <si>
    <t xml:space="preserve">Staufenberg </t>
  </si>
  <si>
    <t xml:space="preserve">Biebertal [Sitz: Rodheim-Bieber] </t>
  </si>
  <si>
    <t xml:space="preserve">Buseck [Sitz: Großen-Buseck] </t>
  </si>
  <si>
    <t>Fernwald [Sitz: Steinbach]</t>
  </si>
  <si>
    <t xml:space="preserve">Heuchelheim </t>
  </si>
  <si>
    <t xml:space="preserve">Langgöns [Sitz: Lang-Göns] </t>
  </si>
  <si>
    <t xml:space="preserve">Rabenau [Sitz: Londorf] </t>
  </si>
  <si>
    <t xml:space="preserve">Reiskirchen </t>
  </si>
  <si>
    <t xml:space="preserve">Wettenberg [Sitz: Krofdorf-Gleiberg] </t>
  </si>
  <si>
    <t xml:space="preserve">Walluf </t>
  </si>
  <si>
    <t>Beselich</t>
  </si>
  <si>
    <t xml:space="preserve">Brechen </t>
  </si>
  <si>
    <t xml:space="preserve">Dornburg </t>
  </si>
  <si>
    <t>Elbtal</t>
  </si>
  <si>
    <t xml:space="preserve">Elz </t>
  </si>
  <si>
    <t xml:space="preserve">Hünfelden </t>
  </si>
  <si>
    <t>Löhnberg</t>
  </si>
  <si>
    <t xml:space="preserve">Mengerskirchen, Marktflecken </t>
  </si>
  <si>
    <t>Merenberg, Marktflecken</t>
  </si>
  <si>
    <t xml:space="preserve">Selters (Taunus) </t>
  </si>
  <si>
    <t>Villmar, Marktflecken</t>
  </si>
  <si>
    <t>Waldbrunn (Westerwald)</t>
  </si>
  <si>
    <t xml:space="preserve">Weilmünster, Marktflecken </t>
  </si>
  <si>
    <t xml:space="preserve">Weinbach </t>
  </si>
  <si>
    <t>Hochtaunuskreis</t>
  </si>
  <si>
    <t>Hochtaunuskreis (HG, USI)</t>
  </si>
  <si>
    <t>61348, 61350, 61352</t>
  </si>
  <si>
    <t>35390–35398</t>
  </si>
  <si>
    <t>65343–65347</t>
  </si>
  <si>
    <t>68623 64757 69412</t>
  </si>
  <si>
    <t>64801–64807</t>
  </si>
  <si>
    <t xml:space="preserve">64398–64401, 64395 </t>
  </si>
  <si>
    <t>64348-64354</t>
  </si>
  <si>
    <t>64659–64665</t>
  </si>
  <si>
    <t>64402–64404</t>
  </si>
  <si>
    <t>Münster (bei Dieburg)</t>
  </si>
  <si>
    <t>64332-64342</t>
  </si>
  <si>
    <t>35683–35690</t>
  </si>
  <si>
    <t>35576–35586</t>
  </si>
  <si>
    <t>64501–64521</t>
  </si>
  <si>
    <t>Fürth (Odenwald)</t>
  </si>
  <si>
    <t>Billigheim (5.753)</t>
  </si>
  <si>
    <t>Binau (1.382)</t>
  </si>
  <si>
    <t>Elztal (5.930)</t>
  </si>
  <si>
    <t>Fahrenbach (2.784)</t>
  </si>
  <si>
    <t>Hardheim (6.816)</t>
  </si>
  <si>
    <t>Haßmersheim (4.824)</t>
  </si>
  <si>
    <t>Höpfingen (3.089)</t>
  </si>
  <si>
    <t>Hüffenhardt (2.029)</t>
  </si>
  <si>
    <t>Limbach (4.431)</t>
  </si>
  <si>
    <t>Mudau (4.876)</t>
  </si>
  <si>
    <t>Neckargerach (2.339)</t>
  </si>
  <si>
    <t>Neckarzimmern (1.535)</t>
  </si>
  <si>
    <t>Neunkirchen (1.830)</t>
  </si>
  <si>
    <t>Obrigheim (5.141)</t>
  </si>
  <si>
    <t>Rosenberg (2.067)</t>
  </si>
  <si>
    <t>Schefflenz (4.013)</t>
  </si>
  <si>
    <t>Schwarzach (2.937)</t>
  </si>
  <si>
    <t>Seckach (4.191)</t>
  </si>
  <si>
    <t>Waldbrunn (4.680)</t>
  </si>
  <si>
    <t>Zwingenberg (697)</t>
  </si>
  <si>
    <t>74856, 74858</t>
  </si>
  <si>
    <t xml:space="preserve">Aglasterhausen </t>
  </si>
  <si>
    <t>Landkreis Offenbach</t>
  </si>
  <si>
    <t>Dreieich (39.760)</t>
  </si>
  <si>
    <t>Heusenstamm (18.232)</t>
  </si>
  <si>
    <t>Langen (Hessen) (35.644)</t>
  </si>
  <si>
    <t>Mühlheim am Main (27.206)</t>
  </si>
  <si>
    <t>Neu-Isenburg (35.428)</t>
  </si>
  <si>
    <t>Obertshausen (23.859)</t>
  </si>
  <si>
    <t>Rödermark (26.449)</t>
  </si>
  <si>
    <t>Rodgau (42.895)</t>
  </si>
  <si>
    <t>Seligenstadt (20.254)</t>
  </si>
  <si>
    <t>Egelsbach (11.066)</t>
  </si>
  <si>
    <t>Hainburg (14.014)</t>
  </si>
  <si>
    <t>Mainhausen (8.981)</t>
  </si>
  <si>
    <t>Dietzenbach, Kreisstadt</t>
  </si>
  <si>
    <t>Landkreis Offenbach (OF)</t>
  </si>
  <si>
    <t>Landkreis Limburg-Weilburg (LM, WEL)</t>
  </si>
  <si>
    <t>Darmstadt (DA)</t>
  </si>
  <si>
    <t>Frankfurt (F)</t>
  </si>
  <si>
    <t>Offenbach (OF)</t>
  </si>
  <si>
    <t>Wiesbaden (WI)</t>
  </si>
  <si>
    <t>Wetteraukreis (FB, BÜD)</t>
  </si>
  <si>
    <t>Landkreis Gießen (GI)</t>
  </si>
  <si>
    <t>63739–63743</t>
  </si>
  <si>
    <t>BA</t>
  </si>
  <si>
    <t>Kreisfreie Stadt</t>
  </si>
  <si>
    <t>Aschaffenburg (AB)</t>
  </si>
  <si>
    <t>Landkreis Aschaffenburg</t>
  </si>
  <si>
    <t>Kleinostheim</t>
  </si>
  <si>
    <t>Mainaschaff</t>
  </si>
  <si>
    <t>63801</t>
  </si>
  <si>
    <t>Märkte</t>
  </si>
  <si>
    <t>Stockstadt am Main</t>
  </si>
  <si>
    <t>63809-63811</t>
  </si>
  <si>
    <t>Karlstein am Main</t>
  </si>
  <si>
    <t>63796</t>
  </si>
  <si>
    <t>Kahl am Main</t>
  </si>
  <si>
    <t>&gt;3.01</t>
  </si>
  <si>
    <t xml:space="preserve">Allemagne </t>
  </si>
  <si>
    <t>Rheinland Pfalz</t>
  </si>
  <si>
    <t>Nordrhein Westfalen</t>
  </si>
  <si>
    <t>Baden Württemberg</t>
  </si>
  <si>
    <t>Hessen</t>
  </si>
  <si>
    <t>Bayern</t>
  </si>
  <si>
    <t>Allemagne total</t>
  </si>
  <si>
    <t>Total</t>
  </si>
  <si>
    <t>66441–66450</t>
  </si>
  <si>
    <t>66293–66299</t>
  </si>
  <si>
    <t>66337–66346</t>
  </si>
  <si>
    <t>Entités</t>
  </si>
  <si>
    <t>Luxembourg Science Center: Étude de Marché</t>
  </si>
  <si>
    <t>Cumulatifs</t>
  </si>
  <si>
    <t>1 heure de trajet</t>
  </si>
  <si>
    <t>1.30 H</t>
  </si>
  <si>
    <t>2.00 H</t>
  </si>
  <si>
    <t>2.30 H</t>
  </si>
  <si>
    <t>3.00 H</t>
  </si>
  <si>
    <t xml:space="preserve">TEMPS DE PARCOURS&gt; </t>
  </si>
  <si>
    <t>ALLEMAGNE</t>
  </si>
  <si>
    <t>LUXEMBOURG &amp; ALLEMAGNE</t>
  </si>
  <si>
    <t>3.30 H</t>
  </si>
  <si>
    <t>LANDKREIS</t>
  </si>
  <si>
    <t>KREIS</t>
  </si>
  <si>
    <t>STADT ODER GEMEINDE</t>
  </si>
  <si>
    <t>Verbandsfreie Städte und Gemeinden</t>
  </si>
  <si>
    <t>Pourcent</t>
  </si>
  <si>
    <t>Reste à distribuer</t>
  </si>
  <si>
    <t xml:space="preserve"> POPULATION </t>
  </si>
  <si>
    <t>NORDRHEIN-WESTFALEN (TROISIÈME PARTIE)</t>
  </si>
  <si>
    <t xml:space="preserve"> ALLEMAGNE</t>
  </si>
  <si>
    <t>1.2.1.2.      SARRE</t>
  </si>
  <si>
    <t>1.2.1.3.  RHEINLAND-PFALZ  (PREMIÈRE PARTIE)</t>
  </si>
  <si>
    <t>1.2.1.3.  RHEINLAND-PFALZ  (DEUXIÈME PARTIE)</t>
  </si>
  <si>
    <t>1.2.1.4.  NORDRHEIN-WESTFALEN  (PREMIÈRE PARTIE)</t>
  </si>
  <si>
    <t>1.2.1.4.  NORDRHEIN-WESTFALEN  (DEUXIÈME PARTIE)</t>
  </si>
  <si>
    <t>1.2.1.5.  BADEN-WÜRTTEMBERG   (PREMIÈRE PARTIE)</t>
  </si>
  <si>
    <t>1.2.1.5.  BADEN-WÜRTTEMBERG    (DEUXIÈME PARTIE)</t>
  </si>
  <si>
    <t>1.2.1.5.  BADEN-WÜRTTEMBERG   (TROISIÈME PARTIE)</t>
  </si>
  <si>
    <t>Rhein-Neckar-Kreis (HD)  (Suite)</t>
  </si>
  <si>
    <t>Au-delà de 4 heures</t>
  </si>
  <si>
    <t>Landkreis Darmstadt-Dieburg (DA, DI)  (Suite…)</t>
  </si>
  <si>
    <t>1.2.1.6.     HESSEN   (PREMIÈRE PARTIE)</t>
  </si>
  <si>
    <t>1.2.1.6.     HESSEN   (DEUXIÈME PARTIE)</t>
  </si>
  <si>
    <t>1.2.1.7.   BAYERN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</si>
</sst>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_(* #,##0_);_(* \(#,##0\);_(* &quot;-&quot;??_);_(@_)"/>
    <numFmt numFmtId="165" formatCode="0.000%"/>
    <numFmt numFmtId="166" formatCode="_(* #,##0.0_);_(* \(#,##0.0\);_(* &quot;-&quot;??_);_(@_)"/>
    <numFmt numFmtId="167" formatCode="0.0%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6"/>
      <color theme="1"/>
      <name val="Calibri"/>
      <scheme val="minor"/>
    </font>
    <font>
      <sz val="16"/>
      <color theme="1"/>
      <name val="Calibri"/>
      <scheme val="minor"/>
    </font>
    <font>
      <sz val="12"/>
      <color theme="1"/>
      <name val="Cambria"/>
      <scheme val="major"/>
    </font>
    <font>
      <sz val="12"/>
      <name val="Calibri"/>
      <scheme val="minor"/>
    </font>
    <font>
      <sz val="12"/>
      <color rgb="FFFF0000"/>
      <name val="Calibri"/>
      <family val="2"/>
      <scheme val="minor"/>
    </font>
    <font>
      <sz val="10"/>
      <color rgb="FF548DD4"/>
      <name val="Arial"/>
    </font>
    <font>
      <sz val="8"/>
      <name val="Calibri"/>
      <family val="2"/>
      <scheme val="minor"/>
    </font>
    <font>
      <b/>
      <sz val="16"/>
      <color rgb="FF000000"/>
      <name val="Calibri"/>
      <scheme val="minor"/>
    </font>
    <font>
      <b/>
      <sz val="14"/>
      <color theme="1"/>
      <name val="Calibri"/>
      <scheme val="minor"/>
    </font>
    <font>
      <b/>
      <sz val="14"/>
      <color rgb="FF000000"/>
      <name val="Calibri"/>
      <scheme val="minor"/>
    </font>
    <font>
      <b/>
      <sz val="12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2F2F2"/>
        <bgColor rgb="FF000000"/>
      </patternFill>
    </fill>
  </fills>
  <borders count="13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659">
    <xf numFmtId="0" fontId="0" fillId="0" borderId="0"/>
    <xf numFmtId="43" fontId="2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27">
    <xf numFmtId="0" fontId="0" fillId="0" borderId="0" xfId="0"/>
    <xf numFmtId="0" fontId="0" fillId="0" borderId="0" xfId="0" applyAlignment="1">
      <alignment horizontal="center"/>
    </xf>
    <xf numFmtId="164" fontId="0" fillId="0" borderId="0" xfId="1" applyNumberFormat="1" applyFont="1" applyFill="1"/>
    <xf numFmtId="0" fontId="6" fillId="0" borderId="0" xfId="0" applyFont="1"/>
    <xf numFmtId="0" fontId="0" fillId="0" borderId="0" xfId="0" applyFill="1" applyAlignment="1">
      <alignment horizontal="center"/>
    </xf>
    <xf numFmtId="0" fontId="0" fillId="0" borderId="0" xfId="0" applyFill="1"/>
    <xf numFmtId="2" fontId="0" fillId="0" borderId="0" xfId="0" applyNumberFormat="1" applyFill="1" applyAlignment="1">
      <alignment horizontal="center"/>
    </xf>
    <xf numFmtId="164" fontId="0" fillId="0" borderId="1" xfId="1" applyNumberFormat="1" applyFont="1" applyFill="1" applyBorder="1"/>
    <xf numFmtId="164" fontId="0" fillId="0" borderId="0" xfId="0" applyNumberFormat="1" applyFill="1" applyAlignment="1">
      <alignment horizontal="center"/>
    </xf>
    <xf numFmtId="164" fontId="0" fillId="0" borderId="0" xfId="0" applyNumberFormat="1" applyFill="1"/>
    <xf numFmtId="164" fontId="0" fillId="0" borderId="0" xfId="1" applyNumberFormat="1" applyFont="1" applyFill="1" applyAlignment="1">
      <alignment horizontal="center"/>
    </xf>
    <xf numFmtId="0" fontId="0" fillId="0" borderId="1" xfId="0" applyFill="1" applyBorder="1" applyAlignment="1">
      <alignment horizontal="center"/>
    </xf>
    <xf numFmtId="0" fontId="3" fillId="0" borderId="2" xfId="0" applyFont="1" applyBorder="1"/>
    <xf numFmtId="0" fontId="3" fillId="0" borderId="2" xfId="0" applyFont="1" applyBorder="1" applyAlignment="1">
      <alignment horizontal="center"/>
    </xf>
    <xf numFmtId="164" fontId="3" fillId="0" borderId="2" xfId="1" applyNumberFormat="1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0" fillId="0" borderId="2" xfId="0" quotePrefix="1" applyFill="1" applyBorder="1" applyAlignment="1">
      <alignment horizontal="center" vertical="center"/>
    </xf>
    <xf numFmtId="16" fontId="0" fillId="0" borderId="2" xfId="0" quotePrefix="1" applyNumberForma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43" fontId="0" fillId="0" borderId="0" xfId="1" applyFont="1" applyFill="1" applyAlignment="1">
      <alignment horizontal="center"/>
    </xf>
    <xf numFmtId="165" fontId="0" fillId="0" borderId="0" xfId="202" applyNumberFormat="1" applyFont="1" applyFill="1"/>
    <xf numFmtId="166" fontId="0" fillId="0" borderId="0" xfId="1" applyNumberFormat="1" applyFont="1" applyFill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quotePrefix="1" applyFill="1" applyBorder="1" applyAlignment="1">
      <alignment horizontal="center" vertical="center"/>
    </xf>
    <xf numFmtId="16" fontId="0" fillId="0" borderId="0" xfId="0" quotePrefix="1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/>
    <xf numFmtId="164" fontId="0" fillId="0" borderId="0" xfId="1" applyNumberFormat="1" applyFont="1"/>
    <xf numFmtId="0" fontId="0" fillId="0" borderId="0" xfId="0" quotePrefix="1"/>
    <xf numFmtId="0" fontId="0" fillId="0" borderId="0" xfId="0" applyFill="1" applyBorder="1" applyAlignment="1">
      <alignment horizontal="center"/>
    </xf>
    <xf numFmtId="0" fontId="0" fillId="3" borderId="0" xfId="0" applyFill="1"/>
    <xf numFmtId="164" fontId="0" fillId="0" borderId="0" xfId="0" applyNumberFormat="1"/>
    <xf numFmtId="0" fontId="7" fillId="3" borderId="0" xfId="0" applyFont="1" applyFill="1"/>
    <xf numFmtId="2" fontId="0" fillId="0" borderId="0" xfId="0" applyNumberFormat="1" applyAlignment="1">
      <alignment horizontal="center"/>
    </xf>
    <xf numFmtId="0" fontId="8" fillId="3" borderId="0" xfId="0" applyFont="1" applyFill="1"/>
    <xf numFmtId="0" fontId="0" fillId="0" borderId="1" xfId="0" applyBorder="1"/>
    <xf numFmtId="0" fontId="3" fillId="0" borderId="2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164" fontId="0" fillId="0" borderId="1" xfId="0" applyNumberFormat="1" applyBorder="1"/>
    <xf numFmtId="164" fontId="9" fillId="0" borderId="0" xfId="1" applyNumberFormat="1" applyFont="1" applyFill="1"/>
    <xf numFmtId="164" fontId="9" fillId="0" borderId="0" xfId="0" applyNumberFormat="1" applyFont="1" applyFill="1"/>
    <xf numFmtId="164" fontId="10" fillId="0" borderId="0" xfId="0" applyNumberFormat="1" applyFont="1" applyFill="1"/>
    <xf numFmtId="164" fontId="0" fillId="0" borderId="0" xfId="1" applyNumberFormat="1" applyFont="1" applyFill="1" applyAlignment="1">
      <alignment horizontal="right"/>
    </xf>
    <xf numFmtId="0" fontId="0" fillId="0" borderId="0" xfId="0" applyAlignment="1">
      <alignment horizontal="left"/>
    </xf>
    <xf numFmtId="0" fontId="6" fillId="0" borderId="0" xfId="0" applyFont="1" applyAlignment="1">
      <alignment horizontal="center"/>
    </xf>
    <xf numFmtId="43" fontId="0" fillId="0" borderId="0" xfId="1" applyNumberFormat="1" applyFont="1"/>
    <xf numFmtId="164" fontId="0" fillId="0" borderId="3" xfId="1" applyNumberFormat="1" applyFont="1" applyBorder="1"/>
    <xf numFmtId="164" fontId="0" fillId="0" borderId="3" xfId="1" applyNumberFormat="1" applyFont="1" applyFill="1" applyBorder="1"/>
    <xf numFmtId="0" fontId="0" fillId="0" borderId="3" xfId="0" applyFill="1" applyBorder="1" applyAlignment="1">
      <alignment horizontal="center"/>
    </xf>
    <xf numFmtId="164" fontId="11" fillId="2" borderId="0" xfId="1" applyNumberFormat="1" applyFont="1" applyFill="1"/>
    <xf numFmtId="0" fontId="3" fillId="0" borderId="0" xfId="0" applyFont="1"/>
    <xf numFmtId="0" fontId="6" fillId="4" borderId="0" xfId="0" applyFont="1" applyFill="1"/>
    <xf numFmtId="0" fontId="6" fillId="0" borderId="0" xfId="0" applyFont="1" applyFill="1" applyAlignment="1">
      <alignment horizontal="center"/>
    </xf>
    <xf numFmtId="43" fontId="0" fillId="0" borderId="0" xfId="1" applyFont="1" applyAlignment="1">
      <alignment horizontal="right"/>
    </xf>
    <xf numFmtId="0" fontId="0" fillId="0" borderId="0" xfId="0" applyAlignment="1">
      <alignment horizontal="right"/>
    </xf>
    <xf numFmtId="43" fontId="0" fillId="0" borderId="0" xfId="1" quotePrefix="1" applyFont="1" applyAlignment="1">
      <alignment horizontal="right"/>
    </xf>
    <xf numFmtId="164" fontId="0" fillId="0" borderId="0" xfId="1" applyNumberFormat="1" applyFont="1" applyAlignment="1">
      <alignment horizontal="center"/>
    </xf>
    <xf numFmtId="0" fontId="12" fillId="0" borderId="0" xfId="0" applyFont="1"/>
    <xf numFmtId="0" fontId="0" fillId="0" borderId="0" xfId="0" applyFill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164" fontId="0" fillId="0" borderId="0" xfId="1" applyNumberFormat="1" applyFont="1" applyFill="1" applyBorder="1"/>
    <xf numFmtId="164" fontId="0" fillId="0" borderId="0" xfId="0" applyNumberFormat="1" applyFill="1" applyBorder="1" applyAlignment="1">
      <alignment horizontal="center"/>
    </xf>
    <xf numFmtId="164" fontId="0" fillId="0" borderId="1" xfId="1" applyNumberFormat="1" applyFont="1" applyBorder="1" applyAlignment="1">
      <alignment horizontal="center"/>
    </xf>
    <xf numFmtId="43" fontId="0" fillId="0" borderId="1" xfId="1" applyFont="1" applyBorder="1"/>
    <xf numFmtId="43" fontId="0" fillId="0" borderId="0" xfId="1" applyFont="1" applyFill="1" applyBorder="1" applyAlignment="1">
      <alignment horizontal="center"/>
    </xf>
    <xf numFmtId="167" fontId="0" fillId="0" borderId="0" xfId="202" applyNumberFormat="1" applyFont="1" applyFill="1" applyAlignment="1">
      <alignment horizontal="center"/>
    </xf>
    <xf numFmtId="43" fontId="0" fillId="0" borderId="0" xfId="0" applyNumberFormat="1" applyFill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0" fillId="0" borderId="0" xfId="0" applyBorder="1"/>
    <xf numFmtId="164" fontId="0" fillId="0" borderId="0" xfId="1" applyNumberFormat="1" applyFont="1" applyFill="1" applyBorder="1" applyAlignment="1">
      <alignment horizontal="center"/>
    </xf>
    <xf numFmtId="0" fontId="3" fillId="0" borderId="0" xfId="0" applyFont="1" applyBorder="1"/>
    <xf numFmtId="0" fontId="0" fillId="0" borderId="1" xfId="0" applyFill="1" applyBorder="1"/>
    <xf numFmtId="167" fontId="0" fillId="0" borderId="0" xfId="202" applyNumberFormat="1" applyFont="1" applyFill="1"/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3" fillId="0" borderId="0" xfId="0" applyFont="1" applyFill="1"/>
    <xf numFmtId="166" fontId="0" fillId="0" borderId="0" xfId="1" applyNumberFormat="1" applyFont="1" applyFill="1" applyBorder="1" applyAlignment="1">
      <alignment horizontal="center"/>
    </xf>
    <xf numFmtId="0" fontId="3" fillId="0" borderId="0" xfId="0" applyFont="1" applyFill="1" applyBorder="1"/>
    <xf numFmtId="0" fontId="8" fillId="0" borderId="0" xfId="0" applyFont="1" applyAlignment="1">
      <alignment vertical="top"/>
    </xf>
    <xf numFmtId="0" fontId="3" fillId="0" borderId="8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3" fillId="0" borderId="11" xfId="0" applyFont="1" applyFill="1" applyBorder="1" applyAlignment="1">
      <alignment horizontal="center"/>
    </xf>
    <xf numFmtId="0" fontId="0" fillId="5" borderId="8" xfId="0" quotePrefix="1" applyFill="1" applyBorder="1" applyAlignment="1">
      <alignment horizontal="center" vertical="center"/>
    </xf>
    <xf numFmtId="16" fontId="0" fillId="5" borderId="8" xfId="0" quotePrefix="1" applyNumberFormat="1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7" fillId="0" borderId="0" xfId="0" applyFont="1" applyAlignment="1">
      <alignment vertical="top"/>
    </xf>
    <xf numFmtId="0" fontId="14" fillId="0" borderId="0" xfId="0" applyFont="1" applyAlignment="1">
      <alignment horizontal="left"/>
    </xf>
    <xf numFmtId="0" fontId="15" fillId="0" borderId="0" xfId="0" applyFont="1"/>
    <xf numFmtId="0" fontId="0" fillId="6" borderId="2" xfId="0" quotePrefix="1" applyFill="1" applyBorder="1" applyAlignment="1">
      <alignment horizontal="center" vertical="center"/>
    </xf>
    <xf numFmtId="16" fontId="0" fillId="6" borderId="2" xfId="0" quotePrefix="1" applyNumberForma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0" borderId="0" xfId="0" quotePrefix="1" applyAlignment="1">
      <alignment horizontal="center"/>
    </xf>
    <xf numFmtId="43" fontId="0" fillId="0" borderId="0" xfId="1" quotePrefix="1" applyFont="1" applyAlignment="1">
      <alignment horizontal="center"/>
    </xf>
    <xf numFmtId="164" fontId="0" fillId="0" borderId="1" xfId="0" quotePrefix="1" applyNumberFormat="1" applyBorder="1" applyAlignment="1">
      <alignment horizontal="center"/>
    </xf>
    <xf numFmtId="0" fontId="7" fillId="0" borderId="0" xfId="0" applyFont="1"/>
    <xf numFmtId="0" fontId="15" fillId="0" borderId="0" xfId="0" applyFont="1" applyAlignment="1">
      <alignment vertical="center"/>
    </xf>
    <xf numFmtId="0" fontId="15" fillId="0" borderId="0" xfId="0" applyFont="1" applyAlignment="1">
      <alignment horizontal="left"/>
    </xf>
    <xf numFmtId="0" fontId="0" fillId="3" borderId="2" xfId="0" quotePrefix="1" applyFill="1" applyBorder="1" applyAlignment="1">
      <alignment horizontal="center" vertical="center"/>
    </xf>
    <xf numFmtId="16" fontId="0" fillId="3" borderId="2" xfId="0" quotePrefix="1" applyNumberForma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164" fontId="0" fillId="0" borderId="1" xfId="1" applyNumberFormat="1" applyFont="1" applyBorder="1"/>
    <xf numFmtId="0" fontId="15" fillId="0" borderId="0" xfId="0" applyFont="1" applyFill="1"/>
    <xf numFmtId="0" fontId="16" fillId="0" borderId="0" xfId="0" applyFont="1"/>
    <xf numFmtId="0" fontId="16" fillId="0" borderId="0" xfId="0" applyFont="1" applyAlignment="1">
      <alignment vertical="center"/>
    </xf>
    <xf numFmtId="164" fontId="6" fillId="0" borderId="0" xfId="0" applyNumberFormat="1" applyFont="1"/>
    <xf numFmtId="0" fontId="17" fillId="0" borderId="2" xfId="0" applyFont="1" applyBorder="1"/>
    <xf numFmtId="0" fontId="17" fillId="0" borderId="6" xfId="0" applyFont="1" applyBorder="1" applyAlignment="1">
      <alignment horizontal="center"/>
    </xf>
    <xf numFmtId="164" fontId="17" fillId="0" borderId="6" xfId="0" applyNumberFormat="1" applyFont="1" applyBorder="1" applyAlignment="1">
      <alignment horizontal="center"/>
    </xf>
    <xf numFmtId="0" fontId="0" fillId="0" borderId="5" xfId="0" applyBorder="1"/>
    <xf numFmtId="0" fontId="6" fillId="7" borderId="8" xfId="0" applyFont="1" applyFill="1" applyBorder="1" applyAlignment="1">
      <alignment horizontal="center" vertical="center"/>
    </xf>
    <xf numFmtId="16" fontId="6" fillId="7" borderId="12" xfId="0" applyNumberFormat="1" applyFont="1" applyFill="1" applyBorder="1" applyAlignment="1">
      <alignment horizontal="center" vertical="center"/>
    </xf>
    <xf numFmtId="0" fontId="6" fillId="7" borderId="12" xfId="0" applyFont="1" applyFill="1" applyBorder="1" applyAlignment="1">
      <alignment horizontal="center" vertical="center"/>
    </xf>
    <xf numFmtId="0" fontId="17" fillId="0" borderId="5" xfId="0" applyFont="1" applyBorder="1" applyAlignment="1">
      <alignment horizontal="center"/>
    </xf>
    <xf numFmtId="0" fontId="17" fillId="0" borderId="4" xfId="0" applyFont="1" applyBorder="1" applyAlignment="1">
      <alignment horizontal="center"/>
    </xf>
    <xf numFmtId="0" fontId="17" fillId="0" borderId="6" xfId="0" applyFont="1" applyBorder="1" applyAlignment="1">
      <alignment horizontal="center"/>
    </xf>
    <xf numFmtId="164" fontId="0" fillId="3" borderId="7" xfId="1" applyNumberFormat="1" applyFont="1" applyFill="1" applyBorder="1"/>
    <xf numFmtId="164" fontId="0" fillId="0" borderId="1" xfId="0" applyNumberFormat="1" applyFill="1" applyBorder="1" applyAlignment="1">
      <alignment horizontal="center"/>
    </xf>
    <xf numFmtId="164" fontId="0" fillId="0" borderId="7" xfId="0" applyNumberFormat="1" applyFill="1" applyBorder="1"/>
    <xf numFmtId="0" fontId="6" fillId="0" borderId="4" xfId="0" applyFont="1" applyBorder="1"/>
    <xf numFmtId="0" fontId="0" fillId="0" borderId="5" xfId="0" applyFill="1" applyBorder="1"/>
    <xf numFmtId="0" fontId="0" fillId="0" borderId="6" xfId="0" applyFill="1" applyBorder="1" applyAlignment="1">
      <alignment horizontal="left"/>
    </xf>
    <xf numFmtId="0" fontId="0" fillId="0" borderId="6" xfId="0" applyBorder="1" applyAlignment="1">
      <alignment horizontal="left"/>
    </xf>
    <xf numFmtId="0" fontId="6" fillId="0" borderId="4" xfId="0" applyFont="1" applyBorder="1" applyAlignment="1">
      <alignment horizontal="right"/>
    </xf>
  </cellXfs>
  <cellStyles count="1659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Normal" xfId="0" builtinId="0"/>
    <cellStyle name="Percent" xfId="202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3"/>
  <sheetViews>
    <sheetView workbookViewId="0">
      <selection activeCell="B30" sqref="B30"/>
    </sheetView>
  </sheetViews>
  <sheetFormatPr baseColWidth="10" defaultRowHeight="15" x14ac:dyDescent="0"/>
  <cols>
    <col min="1" max="1" width="28.33203125" customWidth="1"/>
    <col min="2" max="2" width="21.33203125" customWidth="1"/>
    <col min="3" max="3" width="13.1640625" style="2" customWidth="1"/>
    <col min="4" max="4" width="21" style="4" customWidth="1"/>
    <col min="5" max="6" width="12.83203125" style="4" customWidth="1"/>
    <col min="7" max="7" width="12.83203125" style="23" customWidth="1"/>
    <col min="8" max="8" width="12.83203125" style="61" customWidth="1"/>
    <col min="9" max="9" width="12.83203125" style="4" customWidth="1"/>
    <col min="10" max="10" width="12.83203125" style="23" customWidth="1"/>
    <col min="11" max="11" width="15" style="5" customWidth="1"/>
    <col min="13" max="13" width="12.5" customWidth="1"/>
  </cols>
  <sheetData>
    <row r="1" spans="1:12" ht="20">
      <c r="A1" s="76" t="s">
        <v>1357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</row>
    <row r="2" spans="1:12" ht="45" customHeight="1" thickBot="1">
      <c r="A2" s="88" t="s">
        <v>1366</v>
      </c>
    </row>
    <row r="3" spans="1:12" ht="21" customHeight="1" thickBot="1">
      <c r="A3" s="80"/>
      <c r="D3" s="61"/>
      <c r="E3" s="82" t="s">
        <v>147</v>
      </c>
      <c r="F3" s="83"/>
      <c r="G3" s="83"/>
      <c r="H3" s="83"/>
      <c r="I3" s="83"/>
      <c r="J3" s="83"/>
      <c r="K3" s="84"/>
    </row>
    <row r="4" spans="1:12">
      <c r="A4" s="12"/>
      <c r="B4" s="13" t="s">
        <v>9</v>
      </c>
      <c r="C4" s="14" t="s">
        <v>1</v>
      </c>
      <c r="D4" s="15" t="s">
        <v>1364</v>
      </c>
      <c r="E4" s="85" t="s">
        <v>144</v>
      </c>
      <c r="F4" s="86" t="s">
        <v>151</v>
      </c>
      <c r="G4" s="86" t="s">
        <v>152</v>
      </c>
      <c r="H4" s="87" t="s">
        <v>145</v>
      </c>
      <c r="I4" s="87" t="s">
        <v>146</v>
      </c>
      <c r="J4" s="85" t="s">
        <v>237</v>
      </c>
      <c r="K4" s="81" t="s">
        <v>1352</v>
      </c>
    </row>
    <row r="5" spans="1:12" ht="16" customHeight="1"/>
    <row r="7" spans="1:12">
      <c r="A7" s="51" t="s">
        <v>149</v>
      </c>
      <c r="C7" s="62">
        <v>537039</v>
      </c>
      <c r="D7" s="30"/>
      <c r="E7" s="63">
        <f>C7</f>
        <v>537039</v>
      </c>
      <c r="F7" s="30"/>
      <c r="G7" s="30"/>
      <c r="H7" s="30"/>
      <c r="I7" s="30"/>
      <c r="J7" s="30"/>
      <c r="K7" s="9"/>
    </row>
    <row r="8" spans="1:12">
      <c r="C8" s="62"/>
      <c r="D8" s="30"/>
      <c r="E8" s="63"/>
      <c r="F8" s="30"/>
      <c r="G8" s="30"/>
      <c r="H8" s="30"/>
      <c r="I8" s="30"/>
      <c r="J8" s="30"/>
    </row>
    <row r="9" spans="1:12">
      <c r="A9" s="51" t="s">
        <v>1345</v>
      </c>
      <c r="D9" s="2"/>
      <c r="E9" s="2"/>
      <c r="F9" s="2"/>
      <c r="G9" s="2"/>
      <c r="H9" s="2"/>
      <c r="I9" s="2"/>
      <c r="J9" s="2"/>
      <c r="K9" s="9"/>
    </row>
    <row r="10" spans="1:12">
      <c r="B10" t="s">
        <v>1346</v>
      </c>
      <c r="C10" s="2">
        <f>'Rheinland Pfalz'!E275</f>
        <v>3990278</v>
      </c>
      <c r="D10" s="2"/>
      <c r="E10" s="2">
        <f>'Rheinland Pfalz'!G276</f>
        <v>265646.14219845063</v>
      </c>
      <c r="F10" s="2">
        <f>'Rheinland Pfalz'!H276</f>
        <v>360604.87856480863</v>
      </c>
      <c r="G10" s="2">
        <f>'Rheinland Pfalz'!I276</f>
        <v>1202215.1959150666</v>
      </c>
      <c r="H10" s="2">
        <f>'Rheinland Pfalz'!J276</f>
        <v>1958983.3247166013</v>
      </c>
      <c r="I10" s="2">
        <f>'Rheinland Pfalz'!K273+'Rheinland Pfalz'!K276</f>
        <v>405044.45860507275</v>
      </c>
      <c r="J10" s="2"/>
      <c r="K10" s="9"/>
    </row>
    <row r="11" spans="1:12">
      <c r="B11" t="s">
        <v>1347</v>
      </c>
      <c r="C11" s="2">
        <f>'Nordrhein-Westfalen'!E374</f>
        <v>14567396</v>
      </c>
      <c r="D11" s="2"/>
      <c r="E11" s="2"/>
      <c r="F11" s="2"/>
      <c r="G11" s="2">
        <f>'Nordrhein-Westfalen'!I374</f>
        <v>41232</v>
      </c>
      <c r="H11" s="2">
        <f>'Nordrhein-Westfalen'!J374</f>
        <v>2449789</v>
      </c>
      <c r="I11" s="2">
        <f>'Nordrhein-Westfalen'!K374</f>
        <v>5245278</v>
      </c>
      <c r="J11" s="2">
        <f>'Nordrhein-Westfalen'!L374</f>
        <v>6721143</v>
      </c>
      <c r="K11" s="9"/>
    </row>
    <row r="12" spans="1:12">
      <c r="B12" t="s">
        <v>761</v>
      </c>
      <c r="C12" s="2">
        <f>Saarland!E80</f>
        <v>998144</v>
      </c>
      <c r="D12" s="2"/>
      <c r="E12" s="2">
        <f>Saarland!G80</f>
        <v>299993</v>
      </c>
      <c r="F12" s="2">
        <f>Saarland!H80</f>
        <v>691468</v>
      </c>
      <c r="G12" s="2">
        <f>Saarland!I80</f>
        <v>6683</v>
      </c>
      <c r="H12" s="2"/>
      <c r="I12" s="2"/>
      <c r="J12" s="2"/>
      <c r="K12" s="9"/>
    </row>
    <row r="13" spans="1:12">
      <c r="B13" t="s">
        <v>1348</v>
      </c>
      <c r="C13" s="2">
        <f>'Baden-Württemberg'!E358</f>
        <v>4171981</v>
      </c>
      <c r="D13" s="2"/>
      <c r="E13" s="2"/>
      <c r="F13" s="2"/>
      <c r="G13" s="2"/>
      <c r="H13" s="2">
        <f>'Baden-Württemberg'!J358</f>
        <v>1264670</v>
      </c>
      <c r="I13" s="2">
        <f>'Baden-Württemberg'!K358</f>
        <v>1490000</v>
      </c>
      <c r="J13" s="2">
        <f>'Baden-Württemberg'!L358</f>
        <v>1290727</v>
      </c>
      <c r="K13" s="9"/>
    </row>
    <row r="14" spans="1:12">
      <c r="B14" t="s">
        <v>1349</v>
      </c>
      <c r="C14" s="2">
        <f>Hessen!E261</f>
        <v>6359155</v>
      </c>
      <c r="D14" s="2"/>
      <c r="E14" s="2"/>
      <c r="F14" s="2"/>
      <c r="G14" s="2"/>
      <c r="H14" s="2">
        <f>Hessen!J261</f>
        <v>804829</v>
      </c>
      <c r="I14" s="2">
        <f>Hessen!K261</f>
        <v>2838651</v>
      </c>
      <c r="J14" s="2">
        <f>Hessen!L261</f>
        <v>315082</v>
      </c>
      <c r="K14" s="9"/>
    </row>
    <row r="15" spans="1:12" ht="16" thickBot="1">
      <c r="B15" s="36" t="s">
        <v>1350</v>
      </c>
      <c r="C15" s="7"/>
      <c r="D15" s="2"/>
      <c r="E15" s="7"/>
      <c r="F15" s="7"/>
      <c r="G15" s="7"/>
      <c r="H15" s="7"/>
      <c r="I15" s="7">
        <f>Bayern!J19</f>
        <v>107744</v>
      </c>
      <c r="J15" s="7"/>
      <c r="K15" s="9"/>
    </row>
    <row r="16" spans="1:12" ht="16" thickTop="1">
      <c r="A16" s="51" t="s">
        <v>1351</v>
      </c>
      <c r="C16" s="2">
        <f>SUM(C10:C15)</f>
        <v>30086954</v>
      </c>
      <c r="D16" s="2"/>
      <c r="E16" s="2">
        <f t="shared" ref="E16:J16" si="0">SUM(E9:E15)</f>
        <v>565639.14219845063</v>
      </c>
      <c r="F16" s="2">
        <f t="shared" si="0"/>
        <v>1052072.8785648085</v>
      </c>
      <c r="G16" s="2">
        <f t="shared" si="0"/>
        <v>1250130.1959150666</v>
      </c>
      <c r="H16" s="2">
        <f t="shared" si="0"/>
        <v>6478271.3247166015</v>
      </c>
      <c r="I16" s="2">
        <f t="shared" si="0"/>
        <v>10086717.458605073</v>
      </c>
      <c r="J16" s="2">
        <f t="shared" si="0"/>
        <v>8326952</v>
      </c>
      <c r="K16" s="9">
        <f>SUM(E16:J16)</f>
        <v>27759783</v>
      </c>
    </row>
    <row r="17" spans="1:11">
      <c r="D17" s="2"/>
      <c r="E17" s="2"/>
      <c r="F17" s="2"/>
      <c r="G17" s="2"/>
      <c r="H17" s="2"/>
      <c r="I17" s="2"/>
      <c r="J17" s="2"/>
      <c r="K17" s="9"/>
    </row>
    <row r="18" spans="1:11">
      <c r="D18" s="2"/>
      <c r="E18" s="2"/>
      <c r="F18" s="2"/>
      <c r="G18" s="2"/>
      <c r="H18" s="2"/>
      <c r="I18" s="2"/>
      <c r="J18" s="2"/>
      <c r="K18" s="9"/>
    </row>
    <row r="19" spans="1:11">
      <c r="E19" s="19"/>
    </row>
    <row r="20" spans="1:11">
      <c r="A20" s="51"/>
      <c r="C20"/>
      <c r="D20"/>
      <c r="E20" s="85" t="s">
        <v>144</v>
      </c>
      <c r="F20" s="86" t="s">
        <v>151</v>
      </c>
      <c r="G20" s="86" t="s">
        <v>152</v>
      </c>
      <c r="H20" s="87" t="s">
        <v>145</v>
      </c>
      <c r="I20" s="87" t="s">
        <v>146</v>
      </c>
      <c r="J20" s="85" t="s">
        <v>237</v>
      </c>
    </row>
    <row r="21" spans="1:11">
      <c r="C21" s="55" t="s">
        <v>1358</v>
      </c>
      <c r="D21"/>
      <c r="E21" s="24"/>
      <c r="F21" s="25"/>
      <c r="G21" s="25"/>
      <c r="H21" s="26"/>
      <c r="I21" s="26"/>
      <c r="J21" s="59"/>
    </row>
    <row r="22" spans="1:11">
      <c r="A22" s="70"/>
      <c r="B22" s="70"/>
      <c r="C22" s="55" t="s">
        <v>1359</v>
      </c>
      <c r="D22"/>
      <c r="E22" s="32">
        <f>E7+E16</f>
        <v>1102678.1421984506</v>
      </c>
      <c r="F22"/>
      <c r="G22"/>
      <c r="H22"/>
      <c r="I22"/>
      <c r="J22" s="30"/>
    </row>
    <row r="23" spans="1:11">
      <c r="A23" s="70"/>
      <c r="B23" s="70"/>
      <c r="C23" s="54" t="s">
        <v>1360</v>
      </c>
      <c r="D23"/>
      <c r="E23"/>
      <c r="F23" s="32">
        <f>E22+F16</f>
        <v>2154751.0207632594</v>
      </c>
      <c r="G23"/>
      <c r="H23"/>
      <c r="I23"/>
      <c r="J23" s="30"/>
    </row>
    <row r="24" spans="1:11">
      <c r="A24" s="72"/>
      <c r="B24" s="70"/>
      <c r="C24" s="56" t="s">
        <v>1361</v>
      </c>
      <c r="D24"/>
      <c r="E24"/>
      <c r="F24"/>
      <c r="G24" s="32">
        <f>F23+G16</f>
        <v>3404881.216678326</v>
      </c>
      <c r="H24"/>
      <c r="I24"/>
      <c r="J24" s="30"/>
    </row>
    <row r="25" spans="1:11">
      <c r="C25" s="56" t="s">
        <v>1362</v>
      </c>
      <c r="D25"/>
      <c r="E25"/>
      <c r="F25"/>
      <c r="G25"/>
      <c r="H25" s="32">
        <f>G24+H16</f>
        <v>9883152.5413949266</v>
      </c>
      <c r="I25"/>
      <c r="J25" s="59"/>
    </row>
    <row r="26" spans="1:11">
      <c r="C26" s="56" t="s">
        <v>1363</v>
      </c>
      <c r="D26"/>
      <c r="E26"/>
      <c r="F26"/>
      <c r="G26"/>
      <c r="H26"/>
      <c r="I26" s="32">
        <f>H25+I16</f>
        <v>19969870</v>
      </c>
    </row>
    <row r="27" spans="1:11">
      <c r="C27" s="56" t="s">
        <v>1367</v>
      </c>
      <c r="D27"/>
      <c r="E27"/>
      <c r="F27"/>
      <c r="G27"/>
      <c r="H27"/>
      <c r="I27"/>
      <c r="J27" s="8">
        <f>I26+J16</f>
        <v>28296822</v>
      </c>
    </row>
    <row r="28" spans="1:11">
      <c r="D28" s="59"/>
      <c r="E28" s="10"/>
      <c r="F28" s="10"/>
      <c r="G28" s="10"/>
      <c r="H28" s="10"/>
      <c r="I28" s="59"/>
      <c r="J28" s="59"/>
    </row>
    <row r="29" spans="1:11">
      <c r="A29" s="51"/>
      <c r="D29" s="59"/>
      <c r="E29" s="10"/>
      <c r="F29" s="10"/>
      <c r="G29" s="10"/>
      <c r="H29" s="10"/>
      <c r="I29" s="59"/>
      <c r="J29" s="59"/>
    </row>
    <row r="30" spans="1:11">
      <c r="C30"/>
      <c r="D30"/>
      <c r="E30"/>
      <c r="F30"/>
      <c r="G30"/>
      <c r="H30" s="2"/>
      <c r="I30" s="28"/>
      <c r="J30"/>
      <c r="K30"/>
    </row>
    <row r="31" spans="1:11" s="5" customFormat="1">
      <c r="C31" s="2"/>
      <c r="D31" s="59"/>
      <c r="E31" s="10"/>
      <c r="F31" s="10"/>
      <c r="G31" s="10"/>
      <c r="H31" s="10"/>
      <c r="I31" s="59"/>
      <c r="J31" s="59"/>
    </row>
    <row r="32" spans="1:11" s="5" customFormat="1">
      <c r="C32" s="2"/>
      <c r="D32" s="59"/>
      <c r="E32" s="10"/>
      <c r="F32" s="10"/>
      <c r="G32" s="10"/>
      <c r="H32" s="10"/>
      <c r="I32" s="10"/>
      <c r="J32" s="59"/>
    </row>
    <row r="33" spans="1:10">
      <c r="F33" s="10"/>
      <c r="G33" s="10"/>
      <c r="H33" s="10"/>
      <c r="I33" s="10"/>
    </row>
    <row r="34" spans="1:10" s="5" customFormat="1">
      <c r="C34" s="2"/>
      <c r="D34" s="59"/>
      <c r="E34" s="19"/>
      <c r="F34" s="10"/>
      <c r="G34" s="10"/>
      <c r="H34" s="10"/>
      <c r="I34" s="10"/>
      <c r="J34" s="21"/>
    </row>
    <row r="35" spans="1:10">
      <c r="E35" s="10"/>
      <c r="F35" s="10"/>
      <c r="G35" s="10"/>
      <c r="H35" s="10"/>
    </row>
    <row r="36" spans="1:10">
      <c r="E36" s="10"/>
      <c r="F36" s="10"/>
      <c r="G36" s="10"/>
      <c r="H36" s="10"/>
    </row>
    <row r="37" spans="1:10">
      <c r="E37" s="10"/>
      <c r="F37" s="10"/>
      <c r="G37" s="10"/>
      <c r="H37" s="10"/>
    </row>
    <row r="38" spans="1:10">
      <c r="D38" s="59"/>
      <c r="E38" s="10"/>
      <c r="F38" s="10"/>
      <c r="G38" s="10"/>
      <c r="H38" s="10"/>
      <c r="I38" s="10"/>
      <c r="J38" s="59"/>
    </row>
    <row r="39" spans="1:10" s="27" customFormat="1">
      <c r="C39" s="62"/>
      <c r="D39" s="30"/>
      <c r="E39" s="66"/>
      <c r="F39" s="71"/>
      <c r="G39" s="71"/>
      <c r="H39" s="71"/>
      <c r="I39" s="78"/>
      <c r="J39" s="78"/>
    </row>
    <row r="40" spans="1:10" s="27" customFormat="1">
      <c r="C40" s="62"/>
      <c r="D40" s="30"/>
      <c r="E40" s="66"/>
      <c r="F40" s="30"/>
      <c r="G40" s="71"/>
      <c r="H40" s="71"/>
      <c r="I40" s="71"/>
      <c r="J40" s="71"/>
    </row>
    <row r="41" spans="1:10" s="27" customFormat="1">
      <c r="A41" s="79"/>
      <c r="C41" s="62"/>
      <c r="D41" s="30"/>
      <c r="E41" s="71"/>
      <c r="F41" s="71"/>
      <c r="G41" s="71"/>
      <c r="H41" s="71"/>
      <c r="I41" s="71"/>
      <c r="J41" s="63"/>
    </row>
    <row r="42" spans="1:10" s="27" customFormat="1">
      <c r="C42" s="62"/>
      <c r="D42" s="30"/>
      <c r="E42" s="66"/>
      <c r="F42" s="30"/>
      <c r="G42" s="30"/>
      <c r="H42" s="30"/>
      <c r="I42" s="30"/>
      <c r="J42" s="30"/>
    </row>
    <row r="43" spans="1:10" s="27" customFormat="1">
      <c r="C43" s="71"/>
      <c r="D43" s="30"/>
      <c r="E43" s="66"/>
      <c r="F43" s="30"/>
      <c r="G43" s="30"/>
      <c r="H43" s="30"/>
      <c r="I43" s="30"/>
      <c r="J43" s="30"/>
    </row>
    <row r="44" spans="1:10">
      <c r="D44" s="8"/>
      <c r="E44" s="8"/>
      <c r="F44" s="8"/>
      <c r="G44" s="8"/>
      <c r="H44" s="8"/>
      <c r="I44" s="8"/>
      <c r="J44" s="8"/>
    </row>
    <row r="45" spans="1:10">
      <c r="D45" s="8"/>
      <c r="E45" s="8"/>
      <c r="F45" s="8"/>
      <c r="G45" s="8"/>
      <c r="H45" s="8"/>
      <c r="I45" s="8"/>
      <c r="J45" s="8"/>
    </row>
    <row r="46" spans="1:10">
      <c r="D46" s="8"/>
      <c r="E46" s="8"/>
      <c r="F46" s="8"/>
      <c r="G46" s="8"/>
      <c r="H46" s="10"/>
      <c r="I46" s="8"/>
      <c r="J46" s="8"/>
    </row>
    <row r="47" spans="1:10">
      <c r="E47" s="10"/>
      <c r="F47" s="10"/>
      <c r="G47" s="10"/>
    </row>
    <row r="48" spans="1:10">
      <c r="D48" s="8"/>
      <c r="E48" s="8"/>
      <c r="F48" s="8"/>
      <c r="G48" s="8"/>
      <c r="H48" s="8"/>
      <c r="I48" s="8"/>
    </row>
    <row r="49" spans="3:10">
      <c r="C49" s="67"/>
      <c r="D49" s="67"/>
    </row>
    <row r="50" spans="3:10">
      <c r="G50" s="8"/>
      <c r="H50" s="8"/>
      <c r="J50" s="8"/>
    </row>
    <row r="51" spans="3:10">
      <c r="D51" s="68"/>
    </row>
    <row r="53" spans="3:10">
      <c r="C53" s="20"/>
    </row>
  </sheetData>
  <sortState ref="A165:M178">
    <sortCondition ref="A165"/>
  </sortState>
  <mergeCells count="2">
    <mergeCell ref="A1:L1"/>
    <mergeCell ref="E3:K3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P86"/>
  <sheetViews>
    <sheetView zoomScale="125" zoomScaleNormal="125" zoomScalePageLayoutView="125" workbookViewId="0">
      <selection activeCell="M82" sqref="A1:M82"/>
    </sheetView>
  </sheetViews>
  <sheetFormatPr baseColWidth="10" defaultColWidth="26" defaultRowHeight="15" x14ac:dyDescent="0"/>
  <cols>
    <col min="3" max="3" width="10.83203125" style="1" customWidth="1"/>
    <col min="4" max="4" width="18.6640625" style="1" customWidth="1"/>
    <col min="5" max="5" width="16" style="2" customWidth="1"/>
    <col min="6" max="6" width="21.83203125" style="38" customWidth="1"/>
    <col min="7" max="7" width="10.83203125" style="38" customWidth="1"/>
    <col min="8" max="12" width="10.6640625" style="38" customWidth="1"/>
    <col min="13" max="13" width="10.5" style="5" customWidth="1"/>
  </cols>
  <sheetData>
    <row r="1" spans="1:13" ht="20">
      <c r="A1" s="76" t="s">
        <v>1357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</row>
    <row r="2" spans="1:13" ht="20" customHeight="1">
      <c r="A2" s="100" t="s">
        <v>1376</v>
      </c>
      <c r="F2" s="61"/>
      <c r="G2" s="61"/>
      <c r="H2" s="61"/>
      <c r="I2" s="61"/>
      <c r="J2" s="61"/>
      <c r="K2" s="61"/>
      <c r="L2" s="61"/>
    </row>
    <row r="3" spans="1:13" ht="25" customHeight="1">
      <c r="A3" s="90" t="s">
        <v>1377</v>
      </c>
      <c r="G3" s="61"/>
      <c r="H3" s="61"/>
      <c r="I3" s="61"/>
      <c r="J3" s="61"/>
      <c r="K3" s="61"/>
    </row>
    <row r="4" spans="1:13">
      <c r="A4" s="12" t="s">
        <v>1370</v>
      </c>
      <c r="B4" s="13" t="s">
        <v>1368</v>
      </c>
      <c r="C4" s="13" t="s">
        <v>9</v>
      </c>
      <c r="D4" s="13" t="s">
        <v>0</v>
      </c>
      <c r="E4" s="14" t="s">
        <v>1</v>
      </c>
      <c r="F4" s="37" t="s">
        <v>2</v>
      </c>
      <c r="G4" s="69" t="s">
        <v>147</v>
      </c>
      <c r="H4" s="69"/>
      <c r="I4" s="69"/>
      <c r="J4" s="69"/>
      <c r="K4" s="69"/>
      <c r="L4" s="37"/>
      <c r="M4" s="37" t="s">
        <v>3</v>
      </c>
    </row>
    <row r="5" spans="1:13" ht="18" customHeight="1">
      <c r="G5" s="91" t="s">
        <v>144</v>
      </c>
      <c r="H5" s="92" t="s">
        <v>151</v>
      </c>
      <c r="I5" s="92" t="s">
        <v>152</v>
      </c>
      <c r="J5" s="93" t="s">
        <v>145</v>
      </c>
      <c r="K5" s="93" t="s">
        <v>146</v>
      </c>
      <c r="L5" s="91" t="s">
        <v>1344</v>
      </c>
    </row>
    <row r="6" spans="1:13" ht="22" customHeight="1">
      <c r="A6" t="s">
        <v>37</v>
      </c>
      <c r="B6" t="s">
        <v>712</v>
      </c>
      <c r="C6" s="1" t="s">
        <v>11</v>
      </c>
      <c r="D6" s="1" t="s">
        <v>38</v>
      </c>
      <c r="E6" s="2">
        <v>29777</v>
      </c>
      <c r="F6" s="38">
        <v>0.49</v>
      </c>
      <c r="G6" s="2">
        <v>29777</v>
      </c>
      <c r="H6" s="61"/>
      <c r="I6" s="61"/>
      <c r="J6" s="61"/>
      <c r="K6" s="61"/>
      <c r="M6" s="5">
        <v>65</v>
      </c>
    </row>
    <row r="7" spans="1:13">
      <c r="A7" t="s">
        <v>706</v>
      </c>
      <c r="B7" t="s">
        <v>712</v>
      </c>
      <c r="C7" s="1" t="s">
        <v>11</v>
      </c>
      <c r="D7" s="1" t="s">
        <v>713</v>
      </c>
      <c r="E7" s="2">
        <v>15983</v>
      </c>
      <c r="F7" s="38">
        <v>1.1499999999999999</v>
      </c>
      <c r="G7" s="2"/>
      <c r="H7" s="8">
        <f>E7</f>
        <v>15983</v>
      </c>
      <c r="I7" s="61"/>
      <c r="J7" s="61"/>
      <c r="K7" s="61"/>
      <c r="M7" s="5">
        <v>90</v>
      </c>
    </row>
    <row r="8" spans="1:13" ht="16" customHeight="1">
      <c r="A8" s="51" t="s">
        <v>524</v>
      </c>
      <c r="G8" s="2"/>
      <c r="H8" s="61"/>
      <c r="I8" s="61"/>
      <c r="J8" s="61"/>
      <c r="K8" s="61"/>
    </row>
    <row r="9" spans="1:13">
      <c r="A9" t="s">
        <v>707</v>
      </c>
      <c r="B9" t="s">
        <v>712</v>
      </c>
      <c r="C9" s="1" t="s">
        <v>11</v>
      </c>
      <c r="D9" s="1">
        <v>66701</v>
      </c>
      <c r="E9" s="2">
        <v>15216</v>
      </c>
      <c r="F9" s="38">
        <v>0.55000000000000004</v>
      </c>
      <c r="G9" s="2">
        <f>E9</f>
        <v>15216</v>
      </c>
      <c r="H9" s="61"/>
      <c r="I9" s="61"/>
      <c r="J9" s="61"/>
      <c r="K9" s="61"/>
      <c r="M9" s="5">
        <v>73</v>
      </c>
    </row>
    <row r="10" spans="1:13">
      <c r="A10" t="s">
        <v>708</v>
      </c>
      <c r="B10" t="s">
        <v>712</v>
      </c>
      <c r="C10" s="1" t="s">
        <v>11</v>
      </c>
      <c r="D10" s="1">
        <v>66679</v>
      </c>
      <c r="E10" s="2">
        <v>15860</v>
      </c>
      <c r="F10" s="38">
        <v>0.56999999999999995</v>
      </c>
      <c r="G10" s="2">
        <f>E10</f>
        <v>15860</v>
      </c>
      <c r="H10" s="61"/>
      <c r="I10" s="61"/>
      <c r="J10" s="61"/>
      <c r="K10" s="61"/>
      <c r="M10" s="5">
        <v>75</v>
      </c>
    </row>
    <row r="11" spans="1:13">
      <c r="A11" t="s">
        <v>709</v>
      </c>
      <c r="B11" t="s">
        <v>712</v>
      </c>
      <c r="C11" s="1" t="s">
        <v>11</v>
      </c>
      <c r="D11" s="1">
        <v>66693</v>
      </c>
      <c r="E11" s="2">
        <v>15216</v>
      </c>
      <c r="F11" s="38">
        <v>0.51</v>
      </c>
      <c r="G11" s="2">
        <f>E11</f>
        <v>15216</v>
      </c>
      <c r="H11" s="61"/>
      <c r="I11" s="61"/>
      <c r="J11" s="61"/>
      <c r="K11" s="61"/>
      <c r="M11" s="5">
        <v>68</v>
      </c>
    </row>
    <row r="12" spans="1:13">
      <c r="A12" t="s">
        <v>710</v>
      </c>
      <c r="B12" t="s">
        <v>712</v>
      </c>
      <c r="C12" s="1" t="s">
        <v>11</v>
      </c>
      <c r="D12" s="1">
        <v>66706</v>
      </c>
      <c r="E12" s="2">
        <v>8110</v>
      </c>
      <c r="F12" s="38">
        <v>0.34</v>
      </c>
      <c r="G12" s="2">
        <f>E12</f>
        <v>8110</v>
      </c>
      <c r="H12" s="61"/>
      <c r="I12" s="61"/>
      <c r="J12" s="61"/>
      <c r="K12" s="61"/>
      <c r="M12" s="5">
        <v>43</v>
      </c>
    </row>
    <row r="13" spans="1:13">
      <c r="A13" t="s">
        <v>711</v>
      </c>
      <c r="B13" t="s">
        <v>712</v>
      </c>
      <c r="C13" s="1" t="s">
        <v>11</v>
      </c>
      <c r="D13" s="1">
        <v>66709</v>
      </c>
      <c r="E13" s="2">
        <v>6415</v>
      </c>
      <c r="F13" s="38">
        <v>1.0900000000000001</v>
      </c>
      <c r="G13" s="2"/>
      <c r="H13" s="8">
        <f>E13</f>
        <v>6415</v>
      </c>
      <c r="I13" s="61"/>
      <c r="J13" s="61"/>
      <c r="K13" s="61"/>
      <c r="M13" s="5">
        <v>84</v>
      </c>
    </row>
    <row r="14" spans="1:13">
      <c r="G14" s="2"/>
      <c r="H14" s="61"/>
      <c r="I14" s="61"/>
      <c r="J14" s="61"/>
      <c r="K14" s="61"/>
    </row>
    <row r="15" spans="1:13">
      <c r="A15" s="31" t="s">
        <v>714</v>
      </c>
      <c r="B15" s="31"/>
      <c r="G15" s="2"/>
      <c r="H15" s="61"/>
      <c r="I15" s="61"/>
      <c r="J15" s="61"/>
      <c r="K15" s="61"/>
    </row>
    <row r="16" spans="1:13">
      <c r="A16" s="51" t="s">
        <v>523</v>
      </c>
      <c r="G16" s="2"/>
      <c r="H16" s="61"/>
      <c r="I16" s="61"/>
      <c r="J16" s="61"/>
      <c r="K16" s="61"/>
    </row>
    <row r="17" spans="1:13">
      <c r="A17" t="s">
        <v>717</v>
      </c>
      <c r="B17" t="s">
        <v>720</v>
      </c>
      <c r="C17" s="1" t="s">
        <v>11</v>
      </c>
      <c r="D17" s="1" t="s">
        <v>1353</v>
      </c>
      <c r="E17" s="2">
        <v>17908</v>
      </c>
      <c r="F17" s="38">
        <v>1.22</v>
      </c>
      <c r="G17" s="2"/>
      <c r="H17" s="8">
        <f>E17</f>
        <v>17908</v>
      </c>
      <c r="I17" s="61"/>
      <c r="J17" s="61"/>
      <c r="K17" s="61"/>
      <c r="M17" s="5">
        <v>125</v>
      </c>
    </row>
    <row r="18" spans="1:13">
      <c r="A18" t="s">
        <v>716</v>
      </c>
      <c r="B18" t="s">
        <v>720</v>
      </c>
      <c r="C18" s="1" t="s">
        <v>11</v>
      </c>
      <c r="D18" s="1">
        <v>66440</v>
      </c>
      <c r="E18" s="2">
        <v>21822</v>
      </c>
      <c r="F18" s="38">
        <v>1.27</v>
      </c>
      <c r="G18" s="61"/>
      <c r="H18" s="2">
        <v>21822</v>
      </c>
      <c r="I18" s="2"/>
      <c r="J18" s="61"/>
      <c r="K18" s="61"/>
      <c r="M18" s="5">
        <v>124</v>
      </c>
    </row>
    <row r="19" spans="1:13">
      <c r="A19" t="s">
        <v>715</v>
      </c>
      <c r="B19" t="s">
        <v>720</v>
      </c>
      <c r="C19" s="1" t="s">
        <v>11</v>
      </c>
      <c r="D19" s="1">
        <v>66424</v>
      </c>
      <c r="E19" s="2">
        <v>41357</v>
      </c>
      <c r="F19" s="6">
        <v>1.25</v>
      </c>
      <c r="G19" s="6"/>
      <c r="H19" s="2">
        <v>41357</v>
      </c>
      <c r="I19" s="2"/>
      <c r="J19" s="6"/>
      <c r="K19" s="6"/>
      <c r="L19" s="6"/>
      <c r="M19" s="5">
        <v>133</v>
      </c>
    </row>
    <row r="20" spans="1:13">
      <c r="A20" t="s">
        <v>54</v>
      </c>
      <c r="B20" t="s">
        <v>720</v>
      </c>
      <c r="C20" s="1" t="s">
        <v>11</v>
      </c>
      <c r="D20" s="1">
        <v>66386</v>
      </c>
      <c r="E20" s="2">
        <v>36394</v>
      </c>
      <c r="F20" s="6">
        <v>1.19</v>
      </c>
      <c r="G20" s="6"/>
      <c r="H20" s="2">
        <v>36394</v>
      </c>
      <c r="I20" s="2"/>
      <c r="J20" s="6"/>
      <c r="K20" s="6"/>
      <c r="L20" s="6"/>
      <c r="M20" s="5">
        <v>122</v>
      </c>
    </row>
    <row r="21" spans="1:13">
      <c r="A21" s="51" t="s">
        <v>524</v>
      </c>
      <c r="G21" s="2"/>
      <c r="H21" s="61"/>
      <c r="I21" s="61"/>
      <c r="J21" s="61"/>
      <c r="K21" s="61"/>
    </row>
    <row r="22" spans="1:13">
      <c r="A22" t="s">
        <v>718</v>
      </c>
      <c r="B22" t="s">
        <v>720</v>
      </c>
      <c r="C22" s="1" t="s">
        <v>11</v>
      </c>
      <c r="D22" s="1" t="s">
        <v>719</v>
      </c>
      <c r="E22" s="2">
        <v>6683</v>
      </c>
      <c r="F22" s="38">
        <v>1.37</v>
      </c>
      <c r="G22" s="2"/>
      <c r="H22" s="61"/>
      <c r="I22" s="8">
        <f>E22</f>
        <v>6683</v>
      </c>
      <c r="J22" s="61"/>
      <c r="K22" s="61"/>
      <c r="M22" s="5">
        <v>132</v>
      </c>
    </row>
    <row r="23" spans="1:13">
      <c r="A23" t="s">
        <v>57</v>
      </c>
      <c r="B23" t="s">
        <v>720</v>
      </c>
      <c r="C23" s="1" t="s">
        <v>11</v>
      </c>
      <c r="D23" s="1">
        <v>66459</v>
      </c>
      <c r="E23" s="2">
        <v>9949</v>
      </c>
      <c r="F23" s="38">
        <v>1.18</v>
      </c>
      <c r="G23" s="61"/>
      <c r="H23" s="2">
        <v>9949</v>
      </c>
      <c r="I23" s="2"/>
      <c r="J23" s="61"/>
      <c r="K23" s="61"/>
      <c r="M23" s="5">
        <v>128</v>
      </c>
    </row>
    <row r="24" spans="1:13">
      <c r="A24" t="s">
        <v>58</v>
      </c>
      <c r="B24" t="s">
        <v>720</v>
      </c>
      <c r="C24" s="1" t="s">
        <v>11</v>
      </c>
      <c r="D24" s="1">
        <v>66399</v>
      </c>
      <c r="E24" s="2">
        <v>10978</v>
      </c>
      <c r="F24" s="38">
        <v>1.21</v>
      </c>
      <c r="G24" s="61"/>
      <c r="H24" s="2">
        <v>10978</v>
      </c>
      <c r="I24" s="2"/>
      <c r="J24" s="61"/>
      <c r="K24" s="61"/>
      <c r="M24" s="5">
        <v>120</v>
      </c>
    </row>
    <row r="25" spans="1:13">
      <c r="G25" s="2"/>
      <c r="H25" s="61"/>
      <c r="I25" s="61"/>
      <c r="J25" s="61"/>
      <c r="K25" s="61"/>
    </row>
    <row r="26" spans="1:13">
      <c r="A26" s="31" t="s">
        <v>722</v>
      </c>
      <c r="B26" s="31"/>
      <c r="G26" s="2"/>
      <c r="H26" s="61"/>
      <c r="I26" s="61"/>
      <c r="J26" s="61"/>
      <c r="K26" s="61"/>
    </row>
    <row r="27" spans="1:13">
      <c r="A27" s="51" t="s">
        <v>523</v>
      </c>
      <c r="G27" s="2"/>
      <c r="H27" s="61"/>
      <c r="I27" s="61"/>
      <c r="J27" s="61"/>
      <c r="K27" s="61"/>
    </row>
    <row r="28" spans="1:13">
      <c r="A28" t="s">
        <v>723</v>
      </c>
      <c r="B28" t="s">
        <v>721</v>
      </c>
      <c r="C28" s="1" t="s">
        <v>11</v>
      </c>
      <c r="D28" s="1" t="s">
        <v>56</v>
      </c>
      <c r="E28" s="2">
        <v>45722</v>
      </c>
      <c r="F28" s="38">
        <v>1.17</v>
      </c>
      <c r="G28" s="61"/>
      <c r="H28" s="2">
        <v>45722</v>
      </c>
      <c r="I28" s="2"/>
      <c r="J28" s="61"/>
      <c r="K28" s="61"/>
      <c r="M28" s="5">
        <v>119</v>
      </c>
    </row>
    <row r="29" spans="1:13">
      <c r="A29" t="s">
        <v>724</v>
      </c>
      <c r="B29" t="s">
        <v>721</v>
      </c>
      <c r="C29" s="1" t="s">
        <v>11</v>
      </c>
      <c r="D29" s="1">
        <v>66564</v>
      </c>
      <c r="E29" s="2">
        <v>14729</v>
      </c>
      <c r="F29" s="38">
        <v>1.21</v>
      </c>
      <c r="G29" s="2"/>
      <c r="H29" s="2">
        <f>E29</f>
        <v>14729</v>
      </c>
      <c r="I29" s="61"/>
      <c r="J29" s="61"/>
      <c r="K29" s="61"/>
      <c r="M29" s="5">
        <v>126</v>
      </c>
    </row>
    <row r="30" spans="1:13">
      <c r="A30" s="51" t="s">
        <v>524</v>
      </c>
      <c r="G30" s="2"/>
      <c r="H30" s="61"/>
      <c r="I30" s="61"/>
      <c r="J30" s="61"/>
      <c r="K30" s="61"/>
    </row>
    <row r="31" spans="1:13">
      <c r="A31" t="s">
        <v>725</v>
      </c>
      <c r="B31" t="s">
        <v>721</v>
      </c>
      <c r="C31" s="1" t="s">
        <v>11</v>
      </c>
      <c r="D31" s="1">
        <v>66571</v>
      </c>
      <c r="E31" s="2">
        <v>17561</v>
      </c>
      <c r="F31" s="38">
        <v>1.1200000000000001</v>
      </c>
      <c r="G31" s="2"/>
      <c r="H31" s="8">
        <f>E31</f>
        <v>17561</v>
      </c>
      <c r="I31" s="61"/>
      <c r="J31" s="61"/>
      <c r="K31" s="61"/>
      <c r="M31" s="5">
        <v>104</v>
      </c>
    </row>
    <row r="32" spans="1:13">
      <c r="A32" t="s">
        <v>726</v>
      </c>
      <c r="B32" t="s">
        <v>721</v>
      </c>
      <c r="C32" s="1" t="s">
        <v>11</v>
      </c>
      <c r="D32" s="1">
        <v>66557</v>
      </c>
      <c r="E32" s="2">
        <v>16774</v>
      </c>
      <c r="F32" s="38">
        <v>1.1399999999999999</v>
      </c>
      <c r="G32" s="2"/>
      <c r="H32" s="8">
        <f>E32</f>
        <v>16774</v>
      </c>
      <c r="I32" s="61"/>
      <c r="J32" s="61"/>
      <c r="K32" s="61"/>
      <c r="M32" s="5">
        <v>111</v>
      </c>
    </row>
    <row r="33" spans="1:13">
      <c r="A33" t="s">
        <v>727</v>
      </c>
      <c r="B33" t="s">
        <v>721</v>
      </c>
      <c r="C33" s="1" t="s">
        <v>11</v>
      </c>
      <c r="D33" s="1">
        <v>66589</v>
      </c>
      <c r="E33" s="2">
        <v>10134</v>
      </c>
      <c r="F33" s="38">
        <v>1.1100000000000001</v>
      </c>
      <c r="G33" s="2"/>
      <c r="H33" s="8">
        <f>E33</f>
        <v>10134</v>
      </c>
      <c r="I33" s="61"/>
      <c r="J33" s="61"/>
      <c r="K33" s="61"/>
      <c r="M33" s="5">
        <v>108</v>
      </c>
    </row>
    <row r="34" spans="1:13">
      <c r="A34" t="s">
        <v>728</v>
      </c>
      <c r="B34" t="s">
        <v>721</v>
      </c>
      <c r="C34" s="1" t="s">
        <v>11</v>
      </c>
      <c r="D34" s="1">
        <v>66578</v>
      </c>
      <c r="E34" s="2">
        <v>15852</v>
      </c>
      <c r="F34" s="38">
        <v>1.18</v>
      </c>
      <c r="G34" s="2"/>
      <c r="H34" s="8">
        <f>E34</f>
        <v>15852</v>
      </c>
      <c r="I34" s="61"/>
      <c r="J34" s="61"/>
      <c r="K34" s="61"/>
      <c r="M34" s="5">
        <v>113</v>
      </c>
    </row>
    <row r="35" spans="1:13">
      <c r="A35" t="s">
        <v>55</v>
      </c>
      <c r="B35" t="s">
        <v>721</v>
      </c>
      <c r="C35" s="1" t="s">
        <v>11</v>
      </c>
      <c r="D35" s="1">
        <v>66583</v>
      </c>
      <c r="E35" s="2">
        <v>13327</v>
      </c>
      <c r="F35" s="38">
        <v>1.1399999999999999</v>
      </c>
      <c r="G35" s="2"/>
      <c r="H35" s="8">
        <f>E35</f>
        <v>13327</v>
      </c>
      <c r="I35" s="61"/>
      <c r="J35" s="61"/>
      <c r="K35" s="61"/>
      <c r="M35" s="5">
        <v>114</v>
      </c>
    </row>
    <row r="36" spans="1:13">
      <c r="G36" s="2"/>
      <c r="H36" s="61"/>
      <c r="I36" s="61"/>
      <c r="J36" s="61"/>
      <c r="K36" s="61"/>
    </row>
    <row r="37" spans="1:13">
      <c r="A37" s="31" t="s">
        <v>730</v>
      </c>
      <c r="B37" s="31"/>
      <c r="G37" s="2"/>
      <c r="H37" s="61"/>
      <c r="I37" s="61"/>
      <c r="J37" s="61"/>
      <c r="K37" s="61"/>
    </row>
    <row r="38" spans="1:13">
      <c r="A38" s="51" t="s">
        <v>523</v>
      </c>
      <c r="G38" s="2"/>
      <c r="H38" s="61"/>
      <c r="I38" s="61"/>
      <c r="J38" s="61"/>
      <c r="K38" s="61"/>
    </row>
    <row r="39" spans="1:13">
      <c r="A39" t="s">
        <v>8</v>
      </c>
      <c r="B39" t="s">
        <v>729</v>
      </c>
      <c r="C39" s="1" t="s">
        <v>11</v>
      </c>
      <c r="D39" s="1">
        <v>66763</v>
      </c>
      <c r="E39" s="2">
        <v>20199</v>
      </c>
      <c r="F39" s="38">
        <v>0.52</v>
      </c>
      <c r="G39" s="2">
        <v>20199</v>
      </c>
      <c r="H39" s="61"/>
      <c r="I39" s="61"/>
      <c r="J39" s="61"/>
      <c r="K39" s="61"/>
      <c r="M39" s="5">
        <v>77</v>
      </c>
    </row>
    <row r="40" spans="1:13">
      <c r="A40" t="s">
        <v>731</v>
      </c>
      <c r="B40" t="s">
        <v>729</v>
      </c>
      <c r="C40" s="1" t="s">
        <v>11</v>
      </c>
      <c r="D40" s="1">
        <v>66822</v>
      </c>
      <c r="E40" s="2">
        <v>19456</v>
      </c>
      <c r="F40" s="38">
        <v>1.07</v>
      </c>
      <c r="G40" s="2"/>
      <c r="H40" s="8">
        <f>E40</f>
        <v>19456</v>
      </c>
      <c r="I40" s="61"/>
      <c r="J40" s="61"/>
      <c r="K40" s="61"/>
      <c r="M40" s="5">
        <v>95</v>
      </c>
    </row>
    <row r="41" spans="1:13">
      <c r="A41" t="s">
        <v>45</v>
      </c>
      <c r="B41" t="s">
        <v>729</v>
      </c>
      <c r="C41" s="1" t="s">
        <v>11</v>
      </c>
      <c r="D41" s="1">
        <v>66740</v>
      </c>
      <c r="E41" s="2">
        <v>34319</v>
      </c>
      <c r="F41" s="6">
        <v>0.54</v>
      </c>
      <c r="G41" s="10">
        <f>E41</f>
        <v>34319</v>
      </c>
      <c r="H41" s="2"/>
      <c r="I41" s="2"/>
      <c r="J41" s="6"/>
      <c r="K41" s="6"/>
      <c r="L41" s="6"/>
      <c r="M41" s="5">
        <v>83</v>
      </c>
    </row>
    <row r="42" spans="1:13">
      <c r="A42" s="51" t="s">
        <v>524</v>
      </c>
      <c r="G42" s="2"/>
      <c r="H42" s="61"/>
      <c r="I42" s="61"/>
      <c r="J42" s="61"/>
      <c r="K42" s="61"/>
    </row>
    <row r="43" spans="1:13">
      <c r="A43" t="s">
        <v>732</v>
      </c>
      <c r="B43" t="s">
        <v>729</v>
      </c>
      <c r="C43" s="1" t="s">
        <v>11</v>
      </c>
      <c r="D43" s="1" t="s">
        <v>737</v>
      </c>
      <c r="E43" s="2">
        <v>6993</v>
      </c>
      <c r="F43" s="38">
        <v>0.59</v>
      </c>
      <c r="G43" s="2">
        <f>E43</f>
        <v>6993</v>
      </c>
      <c r="H43" s="61"/>
      <c r="I43" s="61"/>
      <c r="J43" s="61"/>
      <c r="K43" s="61"/>
      <c r="M43" s="5">
        <v>89</v>
      </c>
    </row>
    <row r="44" spans="1:13">
      <c r="A44" t="s">
        <v>48</v>
      </c>
      <c r="B44" t="s">
        <v>729</v>
      </c>
      <c r="C44" s="1" t="s">
        <v>11</v>
      </c>
      <c r="D44" s="1">
        <v>66806</v>
      </c>
      <c r="E44" s="2">
        <v>6468</v>
      </c>
      <c r="F44" s="6">
        <v>1</v>
      </c>
      <c r="G44" s="2">
        <v>6468</v>
      </c>
      <c r="H44" s="6"/>
      <c r="I44" s="6"/>
      <c r="J44" s="6"/>
      <c r="K44" s="6"/>
      <c r="L44" s="6"/>
      <c r="M44" s="5">
        <v>86</v>
      </c>
    </row>
    <row r="45" spans="1:13">
      <c r="A45" t="s">
        <v>733</v>
      </c>
      <c r="B45" t="s">
        <v>729</v>
      </c>
      <c r="C45" s="1" t="s">
        <v>11</v>
      </c>
      <c r="D45" s="1">
        <v>66809</v>
      </c>
      <c r="E45" s="2">
        <v>9184</v>
      </c>
      <c r="F45" s="6">
        <v>1</v>
      </c>
      <c r="G45" s="2">
        <f>E45</f>
        <v>9184</v>
      </c>
      <c r="H45" s="61"/>
      <c r="I45" s="61"/>
      <c r="J45" s="61"/>
      <c r="K45" s="61"/>
      <c r="M45" s="5">
        <v>88</v>
      </c>
    </row>
    <row r="46" spans="1:13">
      <c r="A46" t="s">
        <v>734</v>
      </c>
      <c r="B46" t="s">
        <v>729</v>
      </c>
      <c r="C46" s="1" t="s">
        <v>11</v>
      </c>
      <c r="D46" s="1">
        <v>66780</v>
      </c>
      <c r="E46" s="2">
        <v>14491</v>
      </c>
      <c r="F46" s="38">
        <v>0.52</v>
      </c>
      <c r="G46" s="2">
        <f>E46</f>
        <v>14491</v>
      </c>
      <c r="H46" s="61"/>
      <c r="I46" s="61"/>
      <c r="J46" s="61"/>
      <c r="K46" s="61"/>
      <c r="M46" s="5">
        <v>77</v>
      </c>
    </row>
    <row r="47" spans="1:13">
      <c r="A47" t="s">
        <v>46</v>
      </c>
      <c r="B47" t="s">
        <v>729</v>
      </c>
      <c r="C47" s="1" t="s">
        <v>11</v>
      </c>
      <c r="D47" s="1" t="s">
        <v>47</v>
      </c>
      <c r="E47" s="2">
        <v>13337</v>
      </c>
      <c r="F47" s="38">
        <v>0.57999999999999996</v>
      </c>
      <c r="G47" s="2">
        <v>13337</v>
      </c>
      <c r="H47" s="61"/>
      <c r="I47" s="61"/>
      <c r="J47" s="61"/>
      <c r="K47" s="61"/>
      <c r="M47" s="5">
        <v>86</v>
      </c>
    </row>
    <row r="48" spans="1:13">
      <c r="A48" t="s">
        <v>735</v>
      </c>
      <c r="B48" t="s">
        <v>729</v>
      </c>
      <c r="C48" s="1" t="s">
        <v>11</v>
      </c>
      <c r="D48" s="1" t="s">
        <v>738</v>
      </c>
      <c r="E48" s="2">
        <v>16349</v>
      </c>
      <c r="F48" s="6">
        <v>1</v>
      </c>
      <c r="G48" s="8">
        <f>E48</f>
        <v>16349</v>
      </c>
      <c r="H48" s="61"/>
      <c r="I48" s="61"/>
      <c r="J48" s="61"/>
      <c r="K48" s="61"/>
      <c r="M48" s="5">
        <v>96</v>
      </c>
    </row>
    <row r="49" spans="1:13">
      <c r="A49" t="s">
        <v>736</v>
      </c>
      <c r="B49" t="s">
        <v>729</v>
      </c>
      <c r="C49" s="1" t="s">
        <v>11</v>
      </c>
      <c r="D49" s="1">
        <v>66773</v>
      </c>
      <c r="E49" s="2">
        <v>17219</v>
      </c>
      <c r="F49" s="38">
        <v>0.57999999999999996</v>
      </c>
      <c r="G49" s="2">
        <v>17219</v>
      </c>
      <c r="H49" s="61"/>
      <c r="I49" s="61"/>
      <c r="J49" s="61"/>
      <c r="K49" s="61"/>
      <c r="M49" s="5">
        <v>86</v>
      </c>
    </row>
    <row r="50" spans="1:13">
      <c r="A50" t="s">
        <v>50</v>
      </c>
      <c r="B50" t="s">
        <v>729</v>
      </c>
      <c r="C50" s="1" t="s">
        <v>11</v>
      </c>
      <c r="D50" s="1" t="s">
        <v>51</v>
      </c>
      <c r="E50" s="2">
        <v>11536</v>
      </c>
      <c r="F50" s="6">
        <v>0.59</v>
      </c>
      <c r="G50" s="2">
        <v>11536</v>
      </c>
      <c r="H50" s="61"/>
      <c r="I50" s="2"/>
      <c r="J50" s="6"/>
      <c r="K50" s="6"/>
      <c r="L50" s="6"/>
      <c r="M50" s="5">
        <v>92</v>
      </c>
    </row>
    <row r="51" spans="1:13">
      <c r="A51" t="s">
        <v>49</v>
      </c>
      <c r="B51" t="s">
        <v>729</v>
      </c>
      <c r="C51" s="1" t="s">
        <v>11</v>
      </c>
      <c r="D51" s="1">
        <v>66787</v>
      </c>
      <c r="E51" s="2">
        <v>17690</v>
      </c>
      <c r="F51" s="6">
        <v>1</v>
      </c>
      <c r="G51" s="2">
        <v>17690</v>
      </c>
      <c r="H51" s="6"/>
      <c r="I51" s="6"/>
      <c r="J51" s="6"/>
      <c r="K51" s="6"/>
      <c r="L51" s="6"/>
      <c r="M51" s="5">
        <v>89</v>
      </c>
    </row>
    <row r="52" spans="1:13">
      <c r="A52" t="s">
        <v>52</v>
      </c>
      <c r="B52" t="s">
        <v>729</v>
      </c>
      <c r="C52" s="1" t="s">
        <v>11</v>
      </c>
      <c r="D52" s="1" t="s">
        <v>53</v>
      </c>
      <c r="E52" s="2">
        <v>9370</v>
      </c>
      <c r="F52" s="6">
        <v>0.53</v>
      </c>
      <c r="G52" s="2">
        <v>9370</v>
      </c>
      <c r="H52" s="6"/>
      <c r="I52" s="6"/>
      <c r="J52" s="6"/>
      <c r="K52" s="6"/>
      <c r="L52" s="6"/>
      <c r="M52" s="5">
        <v>79</v>
      </c>
    </row>
    <row r="53" spans="1:13">
      <c r="G53" s="61"/>
      <c r="H53" s="61"/>
      <c r="I53" s="61"/>
      <c r="J53" s="61"/>
      <c r="K53" s="61"/>
    </row>
    <row r="54" spans="1:13">
      <c r="A54" s="31" t="s">
        <v>748</v>
      </c>
      <c r="B54" s="31"/>
      <c r="G54" s="61"/>
      <c r="H54" s="61"/>
      <c r="I54" s="61"/>
      <c r="J54" s="61"/>
      <c r="K54" s="61"/>
    </row>
    <row r="55" spans="1:13">
      <c r="A55" s="51" t="s">
        <v>740</v>
      </c>
      <c r="G55" s="61"/>
      <c r="H55" s="61"/>
      <c r="I55" s="61"/>
      <c r="J55" s="61"/>
      <c r="K55" s="61"/>
    </row>
    <row r="56" spans="1:13">
      <c r="A56" t="s">
        <v>28</v>
      </c>
      <c r="B56" t="s">
        <v>739</v>
      </c>
      <c r="C56" s="1" t="s">
        <v>11</v>
      </c>
      <c r="D56" s="1">
        <v>66606</v>
      </c>
      <c r="E56" s="2">
        <v>25977</v>
      </c>
      <c r="F56" s="38">
        <v>1.1299999999999999</v>
      </c>
      <c r="G56" s="61"/>
      <c r="H56" s="2">
        <v>25977</v>
      </c>
      <c r="I56" s="2"/>
      <c r="J56" s="61"/>
      <c r="K56" s="61"/>
      <c r="M56" s="5">
        <v>136</v>
      </c>
    </row>
    <row r="57" spans="1:13">
      <c r="A57" s="51" t="s">
        <v>524</v>
      </c>
      <c r="G57" s="61"/>
      <c r="H57" s="61"/>
      <c r="I57" s="61"/>
      <c r="J57" s="61"/>
      <c r="K57" s="61"/>
    </row>
    <row r="58" spans="1:13">
      <c r="A58" t="s">
        <v>741</v>
      </c>
      <c r="B58" s="3" t="s">
        <v>739</v>
      </c>
      <c r="C58" s="1" t="s">
        <v>11</v>
      </c>
      <c r="D58" s="1">
        <v>66629</v>
      </c>
      <c r="E58" s="2">
        <v>8082</v>
      </c>
      <c r="F58" s="38">
        <v>1.26</v>
      </c>
      <c r="G58" s="61"/>
      <c r="H58" s="8">
        <f t="shared" ref="H58:H64" si="0">E58</f>
        <v>8082</v>
      </c>
      <c r="I58" s="61"/>
      <c r="J58" s="61"/>
      <c r="K58" s="61"/>
      <c r="M58" s="5">
        <v>140</v>
      </c>
    </row>
    <row r="59" spans="1:13">
      <c r="A59" t="s">
        <v>742</v>
      </c>
      <c r="B59" s="3" t="s">
        <v>739</v>
      </c>
      <c r="C59" s="1" t="s">
        <v>11</v>
      </c>
      <c r="D59" s="1">
        <v>66646</v>
      </c>
      <c r="E59" s="2">
        <v>10489</v>
      </c>
      <c r="F59" s="6">
        <v>1.2</v>
      </c>
      <c r="G59" s="61"/>
      <c r="H59" s="8">
        <f t="shared" si="0"/>
        <v>10489</v>
      </c>
      <c r="I59" s="61"/>
      <c r="J59" s="61"/>
      <c r="K59" s="61"/>
      <c r="M59" s="5">
        <v>119</v>
      </c>
    </row>
    <row r="60" spans="1:13">
      <c r="A60" t="s">
        <v>743</v>
      </c>
      <c r="B60" s="3" t="s">
        <v>739</v>
      </c>
      <c r="C60" s="1" t="s">
        <v>11</v>
      </c>
      <c r="D60" s="1">
        <v>66640</v>
      </c>
      <c r="E60" s="2">
        <v>7271</v>
      </c>
      <c r="F60" s="38">
        <v>1.29</v>
      </c>
      <c r="G60" s="61"/>
      <c r="H60" s="8">
        <f t="shared" si="0"/>
        <v>7271</v>
      </c>
      <c r="I60" s="61"/>
      <c r="J60" s="61"/>
      <c r="K60" s="61"/>
      <c r="M60" s="5">
        <v>133</v>
      </c>
    </row>
    <row r="61" spans="1:13">
      <c r="A61" t="s">
        <v>744</v>
      </c>
      <c r="B61" s="3" t="s">
        <v>739</v>
      </c>
      <c r="C61" s="1" t="s">
        <v>11</v>
      </c>
      <c r="D61" s="1">
        <v>66625</v>
      </c>
      <c r="E61" s="2">
        <v>10240</v>
      </c>
      <c r="F61" s="38">
        <v>1.21</v>
      </c>
      <c r="G61" s="61"/>
      <c r="H61" s="8">
        <f t="shared" si="0"/>
        <v>10240</v>
      </c>
      <c r="I61" s="61"/>
      <c r="J61" s="61"/>
      <c r="K61" s="61"/>
      <c r="M61" s="5">
        <v>128</v>
      </c>
    </row>
    <row r="62" spans="1:13">
      <c r="A62" t="s">
        <v>745</v>
      </c>
      <c r="B62" s="3" t="s">
        <v>739</v>
      </c>
      <c r="C62" s="1" t="s">
        <v>11</v>
      </c>
      <c r="D62" s="1" t="s">
        <v>749</v>
      </c>
      <c r="E62" s="2">
        <v>8730</v>
      </c>
      <c r="F62" s="38">
        <v>1.1100000000000001</v>
      </c>
      <c r="G62" s="61"/>
      <c r="H62" s="8">
        <f t="shared" si="0"/>
        <v>8730</v>
      </c>
      <c r="I62" s="61"/>
      <c r="J62" s="61"/>
      <c r="K62" s="61"/>
      <c r="M62" s="5">
        <v>113</v>
      </c>
    </row>
    <row r="63" spans="1:13">
      <c r="A63" t="s">
        <v>746</v>
      </c>
      <c r="B63" s="3" t="s">
        <v>739</v>
      </c>
      <c r="C63" s="1" t="s">
        <v>11</v>
      </c>
      <c r="D63" s="1">
        <v>66649</v>
      </c>
      <c r="E63" s="2">
        <v>6075</v>
      </c>
      <c r="F63" s="38">
        <v>1.29</v>
      </c>
      <c r="G63" s="61"/>
      <c r="H63" s="8">
        <f t="shared" si="0"/>
        <v>6075</v>
      </c>
      <c r="I63" s="61"/>
      <c r="J63" s="61"/>
      <c r="K63" s="61"/>
      <c r="M63" s="5">
        <v>128</v>
      </c>
    </row>
    <row r="64" spans="1:13">
      <c r="A64" t="s">
        <v>747</v>
      </c>
      <c r="B64" s="3" t="s">
        <v>739</v>
      </c>
      <c r="C64" s="1" t="s">
        <v>11</v>
      </c>
      <c r="D64" s="1" t="s">
        <v>750</v>
      </c>
      <c r="E64" s="2">
        <v>12264</v>
      </c>
      <c r="F64" s="38">
        <v>1.18</v>
      </c>
      <c r="G64" s="61"/>
      <c r="H64" s="8">
        <f t="shared" si="0"/>
        <v>12264</v>
      </c>
      <c r="I64" s="61"/>
      <c r="J64" s="61"/>
      <c r="K64" s="61"/>
      <c r="M64" s="5">
        <v>121</v>
      </c>
    </row>
    <row r="65" spans="1:14">
      <c r="G65" s="61"/>
      <c r="H65" s="61"/>
      <c r="I65" s="61"/>
      <c r="J65" s="61"/>
      <c r="K65" s="61"/>
    </row>
    <row r="66" spans="1:14">
      <c r="A66" s="31" t="s">
        <v>752</v>
      </c>
      <c r="B66" s="31"/>
      <c r="G66" s="61"/>
      <c r="H66" s="61"/>
      <c r="I66" s="61"/>
      <c r="J66" s="61"/>
      <c r="K66" s="61"/>
    </row>
    <row r="67" spans="1:14">
      <c r="A67" s="51" t="s">
        <v>523</v>
      </c>
      <c r="G67" s="61"/>
      <c r="H67" s="61"/>
      <c r="I67" s="61"/>
      <c r="J67" s="61"/>
      <c r="K67" s="61"/>
    </row>
    <row r="68" spans="1:14">
      <c r="A68" t="s">
        <v>753</v>
      </c>
      <c r="B68" t="s">
        <v>751</v>
      </c>
      <c r="D68" s="1" t="s">
        <v>1354</v>
      </c>
      <c r="E68" s="2">
        <v>10259</v>
      </c>
      <c r="F68" s="6">
        <v>1.1000000000000001</v>
      </c>
      <c r="G68" s="61"/>
      <c r="H68" s="8">
        <f>E68</f>
        <v>10259</v>
      </c>
      <c r="I68" s="61"/>
      <c r="J68" s="61"/>
      <c r="K68" s="61"/>
      <c r="M68" s="5">
        <v>112</v>
      </c>
    </row>
    <row r="69" spans="1:14">
      <c r="A69" t="s">
        <v>754</v>
      </c>
      <c r="B69" t="s">
        <v>751</v>
      </c>
      <c r="D69" s="1" t="s">
        <v>1355</v>
      </c>
      <c r="E69" s="2">
        <v>18848</v>
      </c>
      <c r="F69" s="38">
        <v>1.06</v>
      </c>
      <c r="G69" s="61"/>
      <c r="H69" s="8">
        <f>E69</f>
        <v>18848</v>
      </c>
      <c r="I69" s="61"/>
      <c r="J69" s="61"/>
      <c r="K69" s="61"/>
      <c r="M69" s="5">
        <v>97</v>
      </c>
    </row>
    <row r="70" spans="1:14">
      <c r="A70" t="s">
        <v>59</v>
      </c>
      <c r="B70" t="s">
        <v>751</v>
      </c>
      <c r="C70" s="1" t="s">
        <v>11</v>
      </c>
      <c r="D70" s="1" t="s">
        <v>60</v>
      </c>
      <c r="E70" s="2">
        <v>176996</v>
      </c>
      <c r="F70" s="6">
        <v>1.1000000000000001</v>
      </c>
      <c r="G70" s="6"/>
      <c r="H70" s="2">
        <v>176996</v>
      </c>
      <c r="I70" s="2"/>
      <c r="J70" s="6"/>
      <c r="K70" s="6"/>
      <c r="L70" s="6"/>
      <c r="M70" s="5">
        <v>106</v>
      </c>
    </row>
    <row r="71" spans="1:14">
      <c r="A71" t="s">
        <v>61</v>
      </c>
      <c r="B71" t="s">
        <v>751</v>
      </c>
      <c r="C71" s="1" t="s">
        <v>11</v>
      </c>
      <c r="D71" s="1" t="s">
        <v>62</v>
      </c>
      <c r="E71" s="2">
        <v>16393</v>
      </c>
      <c r="F71" s="6">
        <v>1.1299999999999999</v>
      </c>
      <c r="G71" s="6"/>
      <c r="H71" s="2">
        <v>16393</v>
      </c>
      <c r="I71" s="2"/>
      <c r="J71" s="6"/>
      <c r="K71" s="6"/>
      <c r="L71" s="6"/>
      <c r="M71" s="5">
        <v>113</v>
      </c>
    </row>
    <row r="72" spans="1:14">
      <c r="A72" t="s">
        <v>71</v>
      </c>
      <c r="B72" t="s">
        <v>751</v>
      </c>
      <c r="C72" s="1" t="s">
        <v>11</v>
      </c>
      <c r="D72" s="1">
        <v>66333</v>
      </c>
      <c r="E72" s="2">
        <v>38659</v>
      </c>
      <c r="F72" s="6">
        <v>1</v>
      </c>
      <c r="G72" s="2">
        <v>38659</v>
      </c>
      <c r="H72" s="61"/>
      <c r="I72" s="2"/>
      <c r="J72" s="61"/>
      <c r="K72" s="61"/>
      <c r="M72" s="5">
        <v>96</v>
      </c>
    </row>
    <row r="73" spans="1:14">
      <c r="A73" s="51" t="s">
        <v>524</v>
      </c>
      <c r="B73" t="s">
        <v>751</v>
      </c>
      <c r="G73" s="61"/>
      <c r="H73" s="61"/>
      <c r="I73" s="61"/>
      <c r="J73" s="61"/>
      <c r="K73" s="61"/>
    </row>
    <row r="74" spans="1:14">
      <c r="A74" t="s">
        <v>755</v>
      </c>
      <c r="B74" t="s">
        <v>751</v>
      </c>
      <c r="D74" s="1" t="s">
        <v>756</v>
      </c>
      <c r="E74" s="2">
        <v>8264</v>
      </c>
      <c r="F74" s="38">
        <v>1.1200000000000001</v>
      </c>
      <c r="G74" s="61"/>
      <c r="H74" s="8">
        <f>E74</f>
        <v>8264</v>
      </c>
      <c r="I74" s="61"/>
      <c r="J74" s="61"/>
      <c r="K74" s="61"/>
      <c r="M74" s="5">
        <v>100</v>
      </c>
    </row>
    <row r="75" spans="1:14">
      <c r="A75" t="s">
        <v>757</v>
      </c>
      <c r="B75" t="s">
        <v>751</v>
      </c>
      <c r="D75" s="1">
        <v>66265</v>
      </c>
      <c r="E75" s="2">
        <v>18042</v>
      </c>
      <c r="F75" s="38">
        <v>1.05</v>
      </c>
      <c r="G75" s="61"/>
      <c r="H75" s="8">
        <f>E75</f>
        <v>18042</v>
      </c>
      <c r="I75" s="61"/>
      <c r="J75" s="61"/>
      <c r="K75" s="61"/>
      <c r="M75" s="5">
        <v>99</v>
      </c>
    </row>
    <row r="76" spans="1:14">
      <c r="A76" t="s">
        <v>758</v>
      </c>
      <c r="B76" t="s">
        <v>751</v>
      </c>
      <c r="D76" s="1">
        <v>66271</v>
      </c>
      <c r="E76" s="2">
        <v>11269</v>
      </c>
      <c r="F76" s="38">
        <v>1.17</v>
      </c>
      <c r="G76" s="61"/>
      <c r="H76" s="8">
        <f>E76</f>
        <v>11269</v>
      </c>
      <c r="I76" s="61"/>
      <c r="J76" s="61"/>
      <c r="K76" s="61"/>
      <c r="M76" s="5">
        <v>116</v>
      </c>
    </row>
    <row r="77" spans="1:14">
      <c r="A77" t="s">
        <v>759</v>
      </c>
      <c r="B77" t="s">
        <v>751</v>
      </c>
      <c r="D77" s="1">
        <v>66287</v>
      </c>
      <c r="E77" s="2">
        <v>13278</v>
      </c>
      <c r="F77" s="6">
        <v>1.1000000000000001</v>
      </c>
      <c r="G77" s="61"/>
      <c r="H77" s="8">
        <f>E77</f>
        <v>13278</v>
      </c>
      <c r="I77" s="61"/>
      <c r="J77" s="61"/>
      <c r="K77" s="61"/>
      <c r="M77" s="5">
        <v>109</v>
      </c>
    </row>
    <row r="78" spans="1:14">
      <c r="A78" t="s">
        <v>760</v>
      </c>
      <c r="D78" s="1">
        <v>66292</v>
      </c>
      <c r="E78" s="2">
        <v>14630</v>
      </c>
      <c r="F78" s="38">
        <v>1.0900000000000001</v>
      </c>
      <c r="G78" s="61"/>
      <c r="H78" s="8">
        <f>E78</f>
        <v>14630</v>
      </c>
      <c r="I78" s="61"/>
      <c r="J78" s="61"/>
      <c r="K78" s="61"/>
      <c r="M78" s="5">
        <v>101</v>
      </c>
    </row>
    <row r="79" spans="1:14" ht="16" thickBot="1">
      <c r="D79" s="61"/>
      <c r="F79" s="61"/>
      <c r="G79" s="11"/>
      <c r="H79" s="11"/>
      <c r="I79" s="11"/>
      <c r="J79" s="11"/>
      <c r="K79" s="11"/>
      <c r="L79" s="11"/>
      <c r="M79" s="73"/>
      <c r="N79" s="5"/>
    </row>
    <row r="80" spans="1:14" ht="16" thickTop="1">
      <c r="A80" t="s">
        <v>1356</v>
      </c>
      <c r="B80" s="44">
        <v>52</v>
      </c>
      <c r="D80" s="61"/>
      <c r="E80" s="2">
        <f>SUM(E6:E79)</f>
        <v>998144</v>
      </c>
      <c r="F80" s="2"/>
      <c r="G80" s="2">
        <f>SUM(G6:G79)</f>
        <v>299993</v>
      </c>
      <c r="H80" s="2">
        <f>SUM(H6:H79)</f>
        <v>691468</v>
      </c>
      <c r="I80" s="2">
        <f>SUM(I6:I79)</f>
        <v>6683</v>
      </c>
      <c r="J80" s="2">
        <f>SUM(J6:J79)</f>
        <v>0</v>
      </c>
      <c r="K80" s="2"/>
      <c r="L80" s="61"/>
      <c r="N80" s="5"/>
    </row>
    <row r="81" spans="1:16">
      <c r="G81" s="61"/>
      <c r="H81" s="61"/>
      <c r="I81" s="61"/>
      <c r="J81" s="61"/>
      <c r="K81" s="61"/>
    </row>
    <row r="82" spans="1:16" s="5" customFormat="1">
      <c r="A82"/>
      <c r="B82"/>
      <c r="C82" s="1"/>
      <c r="D82" s="1"/>
      <c r="E82" s="2"/>
      <c r="F82" s="38"/>
      <c r="G82" s="91" t="s">
        <v>144</v>
      </c>
      <c r="H82" s="92" t="s">
        <v>151</v>
      </c>
      <c r="I82" s="92" t="s">
        <v>152</v>
      </c>
      <c r="J82" s="93" t="s">
        <v>145</v>
      </c>
      <c r="K82" s="93" t="s">
        <v>146</v>
      </c>
      <c r="L82" s="91" t="s">
        <v>237</v>
      </c>
      <c r="N82"/>
      <c r="O82"/>
      <c r="P82"/>
    </row>
    <row r="83" spans="1:16">
      <c r="G83" s="61"/>
      <c r="H83" s="61"/>
      <c r="I83" s="61"/>
      <c r="J83" s="61"/>
      <c r="K83" s="61"/>
    </row>
    <row r="86" spans="1:16" s="5" customFormat="1">
      <c r="A86"/>
      <c r="B86"/>
      <c r="C86" s="1"/>
      <c r="D86" s="1"/>
      <c r="E86" s="20"/>
      <c r="F86" s="38"/>
      <c r="G86" s="38"/>
      <c r="H86" s="38"/>
      <c r="I86" s="38"/>
      <c r="J86" s="38"/>
      <c r="K86" s="38"/>
      <c r="L86" s="38"/>
      <c r="N86"/>
      <c r="O86"/>
      <c r="P86"/>
    </row>
  </sheetData>
  <mergeCells count="2">
    <mergeCell ref="G4:K4"/>
    <mergeCell ref="A1:M1"/>
  </mergeCells>
  <phoneticPr fontId="13" type="noConversion"/>
  <printOptions horizontalCentered="1" verticalCentered="1"/>
  <pageMargins left="0.5" right="0.5" top="0.5" bottom="0" header="0" footer="0"/>
  <pageSetup paperSize="3" scale="61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9"/>
  <sheetViews>
    <sheetView zoomScale="125" zoomScaleNormal="125" zoomScalePageLayoutView="125" workbookViewId="0">
      <selection activeCell="A3" sqref="A3"/>
    </sheetView>
  </sheetViews>
  <sheetFormatPr baseColWidth="10" defaultRowHeight="15" x14ac:dyDescent="0"/>
  <cols>
    <col min="1" max="1" width="25.33203125" customWidth="1"/>
    <col min="2" max="2" width="30.6640625" customWidth="1"/>
    <col min="3" max="3" width="8.6640625" customWidth="1"/>
    <col min="4" max="4" width="13.1640625" customWidth="1"/>
    <col min="5" max="5" width="13.1640625" bestFit="1" customWidth="1"/>
    <col min="6" max="6" width="18.83203125" customWidth="1"/>
    <col min="7" max="7" width="9" customWidth="1"/>
    <col min="8" max="8" width="10" customWidth="1"/>
    <col min="9" max="10" width="11.5" customWidth="1"/>
    <col min="11" max="13" width="10.83203125" customWidth="1"/>
  </cols>
  <sheetData>
    <row r="1" spans="1:13" ht="20">
      <c r="A1" s="76" t="s">
        <v>1357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</row>
    <row r="2" spans="1:13" ht="18">
      <c r="A2" s="90" t="s">
        <v>1365</v>
      </c>
    </row>
    <row r="3" spans="1:13" ht="18">
      <c r="A3" s="90" t="s">
        <v>1378</v>
      </c>
      <c r="G3" s="5"/>
      <c r="H3" s="5"/>
      <c r="I3" s="5"/>
      <c r="J3" s="5"/>
      <c r="K3" s="5"/>
    </row>
    <row r="4" spans="1:13">
      <c r="A4" s="12" t="s">
        <v>148</v>
      </c>
      <c r="B4" s="13" t="s">
        <v>1368</v>
      </c>
      <c r="C4" s="13" t="s">
        <v>9</v>
      </c>
      <c r="D4" s="13" t="s">
        <v>0</v>
      </c>
      <c r="E4" s="14" t="s">
        <v>1</v>
      </c>
      <c r="F4" s="22" t="s">
        <v>2</v>
      </c>
      <c r="G4" s="69" t="s">
        <v>147</v>
      </c>
      <c r="H4" s="69"/>
      <c r="I4" s="69"/>
      <c r="J4" s="69"/>
      <c r="K4" s="69"/>
      <c r="L4" s="22"/>
      <c r="M4" s="22" t="s">
        <v>3</v>
      </c>
    </row>
    <row r="5" spans="1:13" ht="16" customHeight="1">
      <c r="E5" s="2"/>
      <c r="F5" s="23"/>
      <c r="G5" s="101" t="s">
        <v>144</v>
      </c>
      <c r="H5" s="102" t="s">
        <v>151</v>
      </c>
      <c r="I5" s="102" t="s">
        <v>152</v>
      </c>
      <c r="J5" s="103" t="s">
        <v>145</v>
      </c>
      <c r="K5" s="103" t="s">
        <v>146</v>
      </c>
      <c r="L5" s="101" t="s">
        <v>1344</v>
      </c>
      <c r="M5" s="5"/>
    </row>
    <row r="6" spans="1:13" ht="20">
      <c r="A6" s="33" t="s">
        <v>309</v>
      </c>
      <c r="G6" s="5"/>
      <c r="H6" s="5"/>
      <c r="I6" s="5"/>
      <c r="J6" s="5"/>
      <c r="K6" s="5"/>
    </row>
    <row r="7" spans="1:13">
      <c r="A7" s="5"/>
      <c r="G7" s="5"/>
      <c r="H7" s="5"/>
      <c r="I7" s="5"/>
      <c r="J7" s="5"/>
      <c r="K7" s="5"/>
    </row>
    <row r="8" spans="1:13">
      <c r="A8" s="31" t="s">
        <v>285</v>
      </c>
      <c r="B8" s="31"/>
      <c r="E8" s="5"/>
      <c r="G8" s="5"/>
      <c r="H8" s="5"/>
      <c r="I8" s="5"/>
      <c r="J8" s="5"/>
      <c r="K8" s="5"/>
    </row>
    <row r="9" spans="1:13">
      <c r="A9" t="s">
        <v>321</v>
      </c>
      <c r="B9" t="s">
        <v>322</v>
      </c>
      <c r="C9" s="1" t="s">
        <v>20</v>
      </c>
      <c r="D9">
        <v>53518</v>
      </c>
      <c r="E9" s="28">
        <v>13247</v>
      </c>
      <c r="F9" s="1">
        <v>1.49</v>
      </c>
      <c r="G9" s="5"/>
      <c r="H9" s="5"/>
      <c r="I9" s="9">
        <f>E9</f>
        <v>13247</v>
      </c>
      <c r="J9" s="5"/>
      <c r="K9" s="5"/>
      <c r="M9">
        <v>165</v>
      </c>
    </row>
    <row r="10" spans="1:13">
      <c r="A10" t="s">
        <v>323</v>
      </c>
      <c r="B10" t="s">
        <v>322</v>
      </c>
      <c r="C10" s="1" t="s">
        <v>20</v>
      </c>
      <c r="D10">
        <v>53505</v>
      </c>
      <c r="E10" s="28">
        <v>11088</v>
      </c>
      <c r="F10" s="34">
        <v>2.1</v>
      </c>
      <c r="G10" s="5"/>
      <c r="H10" s="5"/>
      <c r="I10" s="5"/>
      <c r="J10" s="9">
        <f>E10</f>
        <v>11088</v>
      </c>
      <c r="K10" s="5"/>
      <c r="M10">
        <v>185</v>
      </c>
    </row>
    <row r="11" spans="1:13">
      <c r="A11" t="s">
        <v>324</v>
      </c>
      <c r="B11" t="s">
        <v>322</v>
      </c>
      <c r="C11" s="1" t="s">
        <v>20</v>
      </c>
      <c r="D11">
        <v>53498</v>
      </c>
      <c r="E11" s="28">
        <v>12752</v>
      </c>
      <c r="F11" s="34">
        <v>2.06</v>
      </c>
      <c r="G11" s="5"/>
      <c r="H11" s="5"/>
      <c r="I11" s="5"/>
      <c r="J11" s="9">
        <f>E11</f>
        <v>12752</v>
      </c>
      <c r="K11" s="5"/>
      <c r="M11">
        <v>198</v>
      </c>
    </row>
    <row r="12" spans="1:13">
      <c r="A12" t="s">
        <v>325</v>
      </c>
      <c r="B12" t="s">
        <v>322</v>
      </c>
      <c r="C12" s="1" t="s">
        <v>20</v>
      </c>
      <c r="D12">
        <v>56651</v>
      </c>
      <c r="E12" s="28">
        <v>18209</v>
      </c>
      <c r="F12" s="34">
        <v>1.58</v>
      </c>
      <c r="G12" s="5"/>
      <c r="H12" s="5"/>
      <c r="I12" s="9">
        <f>E12</f>
        <v>18209</v>
      </c>
      <c r="J12" s="5"/>
      <c r="K12" s="5"/>
      <c r="M12">
        <v>191</v>
      </c>
    </row>
    <row r="13" spans="1:13">
      <c r="C13" s="1"/>
      <c r="E13" s="2"/>
      <c r="G13" s="5"/>
      <c r="H13" s="5"/>
      <c r="I13" s="5"/>
      <c r="J13" s="5"/>
      <c r="K13" s="5"/>
    </row>
    <row r="14" spans="1:13">
      <c r="A14" s="31" t="s">
        <v>286</v>
      </c>
      <c r="B14" s="31"/>
      <c r="E14" s="28"/>
      <c r="G14" s="5"/>
      <c r="H14" s="5"/>
      <c r="I14" s="5"/>
      <c r="J14" s="5"/>
      <c r="K14" s="5"/>
    </row>
    <row r="15" spans="1:13">
      <c r="A15" s="5" t="s">
        <v>253</v>
      </c>
      <c r="B15" t="s">
        <v>498</v>
      </c>
      <c r="C15" s="1" t="s">
        <v>20</v>
      </c>
      <c r="D15">
        <v>57610</v>
      </c>
      <c r="E15" s="2">
        <v>22776</v>
      </c>
      <c r="F15" s="6">
        <v>2.5</v>
      </c>
      <c r="G15" s="61"/>
      <c r="H15" s="61"/>
      <c r="I15" s="61"/>
      <c r="J15" s="2"/>
      <c r="K15" s="8">
        <f>E15</f>
        <v>22776</v>
      </c>
      <c r="L15" s="23"/>
      <c r="M15" s="5">
        <v>261</v>
      </c>
    </row>
    <row r="16" spans="1:13">
      <c r="A16" s="5" t="s">
        <v>254</v>
      </c>
      <c r="B16" t="s">
        <v>498</v>
      </c>
      <c r="C16" s="1" t="s">
        <v>20</v>
      </c>
      <c r="D16">
        <v>57518</v>
      </c>
      <c r="E16" s="2">
        <v>15380</v>
      </c>
      <c r="F16" s="23">
        <v>2.48</v>
      </c>
      <c r="G16" s="61"/>
      <c r="H16" s="61"/>
      <c r="I16" s="61"/>
      <c r="J16" s="2"/>
      <c r="K16" s="8">
        <f t="shared" ref="K16:K22" si="0">E16</f>
        <v>15380</v>
      </c>
      <c r="L16" s="23"/>
      <c r="M16" s="5">
        <v>260</v>
      </c>
    </row>
    <row r="17" spans="1:13">
      <c r="A17" s="5" t="s">
        <v>255</v>
      </c>
      <c r="B17" t="s">
        <v>498</v>
      </c>
      <c r="C17" s="1" t="s">
        <v>20</v>
      </c>
      <c r="D17">
        <v>57532</v>
      </c>
      <c r="E17" s="2">
        <v>11852</v>
      </c>
      <c r="F17" s="23">
        <v>2.25</v>
      </c>
      <c r="G17" s="61"/>
      <c r="H17" s="61"/>
      <c r="I17" s="61"/>
      <c r="J17" s="2">
        <f>E17</f>
        <v>11852</v>
      </c>
      <c r="K17" s="8"/>
      <c r="L17" s="23"/>
      <c r="M17" s="5">
        <v>245</v>
      </c>
    </row>
    <row r="18" spans="1:13">
      <c r="A18" s="5" t="s">
        <v>256</v>
      </c>
      <c r="B18" t="s">
        <v>498</v>
      </c>
      <c r="C18" s="1" t="s">
        <v>20</v>
      </c>
      <c r="D18">
        <v>57567</v>
      </c>
      <c r="E18" s="2">
        <v>11302</v>
      </c>
      <c r="F18" s="23">
        <v>2.4900000000000002</v>
      </c>
      <c r="G18" s="61"/>
      <c r="H18" s="61"/>
      <c r="I18" s="61"/>
      <c r="J18" s="2"/>
      <c r="K18" s="8">
        <f t="shared" si="0"/>
        <v>11302</v>
      </c>
      <c r="L18" s="23"/>
      <c r="M18" s="5">
        <v>259</v>
      </c>
    </row>
    <row r="19" spans="1:13">
      <c r="A19" s="5" t="s">
        <v>257</v>
      </c>
      <c r="B19" t="s">
        <v>498</v>
      </c>
      <c r="C19" s="1" t="s">
        <v>20</v>
      </c>
      <c r="D19">
        <v>57580</v>
      </c>
      <c r="E19" s="2">
        <v>10940</v>
      </c>
      <c r="F19" s="23">
        <v>2.42</v>
      </c>
      <c r="G19" s="61"/>
      <c r="H19" s="61"/>
      <c r="I19" s="61"/>
      <c r="J19" s="2"/>
      <c r="K19" s="8">
        <f t="shared" si="0"/>
        <v>10940</v>
      </c>
      <c r="L19" s="23"/>
      <c r="M19" s="5">
        <v>253</v>
      </c>
    </row>
    <row r="20" spans="1:13">
      <c r="A20" s="5" t="s">
        <v>258</v>
      </c>
      <c r="B20" t="s">
        <v>498</v>
      </c>
      <c r="C20" s="1" t="s">
        <v>20</v>
      </c>
      <c r="D20">
        <v>57577</v>
      </c>
      <c r="E20" s="2">
        <v>12478</v>
      </c>
      <c r="F20" s="23">
        <v>2.44</v>
      </c>
      <c r="G20" s="61"/>
      <c r="H20" s="61"/>
      <c r="I20" s="61"/>
      <c r="J20" s="2"/>
      <c r="K20" s="8">
        <f t="shared" si="0"/>
        <v>12478</v>
      </c>
      <c r="L20" s="23"/>
      <c r="M20" s="5">
        <v>253</v>
      </c>
    </row>
    <row r="21" spans="1:13">
      <c r="A21" s="5" t="s">
        <v>259</v>
      </c>
      <c r="B21" t="s">
        <v>498</v>
      </c>
      <c r="C21" s="1" t="s">
        <v>20</v>
      </c>
      <c r="D21">
        <v>57548</v>
      </c>
      <c r="E21" s="2">
        <v>23521</v>
      </c>
      <c r="F21" s="23">
        <v>2.5299999999999998</v>
      </c>
      <c r="G21" s="61"/>
      <c r="H21" s="61"/>
      <c r="I21" s="61"/>
      <c r="J21" s="2"/>
      <c r="K21" s="8">
        <f t="shared" si="0"/>
        <v>23521</v>
      </c>
      <c r="L21" s="23"/>
      <c r="M21" s="5">
        <v>263</v>
      </c>
    </row>
    <row r="22" spans="1:13">
      <c r="A22" s="5" t="s">
        <v>260</v>
      </c>
      <c r="B22" t="s">
        <v>498</v>
      </c>
      <c r="C22" s="1" t="s">
        <v>20</v>
      </c>
      <c r="D22">
        <v>57537</v>
      </c>
      <c r="E22" s="2">
        <v>14943</v>
      </c>
      <c r="F22" s="23">
        <v>2.5099999999999998</v>
      </c>
      <c r="G22" s="61"/>
      <c r="H22" s="61"/>
      <c r="I22" s="61"/>
      <c r="J22" s="2"/>
      <c r="K22" s="8">
        <f t="shared" si="0"/>
        <v>14943</v>
      </c>
      <c r="L22" s="23"/>
      <c r="M22" s="5">
        <v>256</v>
      </c>
    </row>
    <row r="23" spans="1:13">
      <c r="E23" s="9"/>
      <c r="G23" s="5"/>
      <c r="H23" s="5"/>
      <c r="I23" s="5"/>
      <c r="J23" s="5"/>
      <c r="K23" s="5"/>
    </row>
    <row r="24" spans="1:13">
      <c r="A24" s="31" t="s">
        <v>287</v>
      </c>
      <c r="B24" s="31"/>
      <c r="G24" s="5"/>
      <c r="H24" s="5"/>
      <c r="I24" s="5"/>
      <c r="J24" s="5"/>
      <c r="K24" s="5"/>
    </row>
    <row r="25" spans="1:13">
      <c r="A25" t="s">
        <v>316</v>
      </c>
      <c r="B25" t="s">
        <v>499</v>
      </c>
      <c r="C25" s="1" t="s">
        <v>20</v>
      </c>
      <c r="D25">
        <v>55232</v>
      </c>
      <c r="E25" s="2">
        <v>24666</v>
      </c>
      <c r="F25" s="23">
        <v>2.0499999999999998</v>
      </c>
      <c r="G25" s="5"/>
      <c r="H25" s="5"/>
      <c r="I25" s="5"/>
      <c r="J25" s="9">
        <f t="shared" ref="J25:J30" si="1">E25</f>
        <v>24666</v>
      </c>
      <c r="K25" s="5"/>
      <c r="M25">
        <v>212</v>
      </c>
    </row>
    <row r="26" spans="1:13">
      <c r="A26" t="s">
        <v>315</v>
      </c>
      <c r="B26" t="s">
        <v>499</v>
      </c>
      <c r="C26" s="1" t="s">
        <v>20</v>
      </c>
      <c r="D26">
        <v>67575</v>
      </c>
      <c r="E26" s="2">
        <v>12646</v>
      </c>
      <c r="F26" s="23">
        <v>2.25</v>
      </c>
      <c r="G26" s="5"/>
      <c r="H26" s="5"/>
      <c r="I26" s="5"/>
      <c r="J26" s="9">
        <f t="shared" si="1"/>
        <v>12646</v>
      </c>
      <c r="K26" s="5"/>
      <c r="M26">
        <v>239</v>
      </c>
    </row>
    <row r="27" spans="1:13">
      <c r="A27" t="s">
        <v>317</v>
      </c>
      <c r="B27" t="s">
        <v>499</v>
      </c>
      <c r="C27" s="1" t="s">
        <v>20</v>
      </c>
      <c r="D27">
        <v>67590</v>
      </c>
      <c r="E27" s="2">
        <v>10101</v>
      </c>
      <c r="F27" s="23">
        <v>2.08</v>
      </c>
      <c r="G27" s="5"/>
      <c r="H27" s="5"/>
      <c r="I27" s="5"/>
      <c r="J27" s="9">
        <f t="shared" si="1"/>
        <v>10101</v>
      </c>
      <c r="K27" s="5"/>
      <c r="M27">
        <v>212</v>
      </c>
    </row>
    <row r="28" spans="1:13">
      <c r="A28" t="s">
        <v>318</v>
      </c>
      <c r="B28" t="s">
        <v>499</v>
      </c>
      <c r="C28" s="1" t="s">
        <v>20</v>
      </c>
      <c r="D28">
        <v>67593</v>
      </c>
      <c r="E28" s="2">
        <v>11728</v>
      </c>
      <c r="F28" s="6">
        <v>2.1</v>
      </c>
      <c r="G28" s="5"/>
      <c r="H28" s="5"/>
      <c r="I28" s="5"/>
      <c r="J28" s="2">
        <f t="shared" si="1"/>
        <v>11728</v>
      </c>
      <c r="K28" s="5"/>
      <c r="M28">
        <v>218</v>
      </c>
    </row>
    <row r="29" spans="1:13">
      <c r="A29" t="s">
        <v>319</v>
      </c>
      <c r="B29" t="s">
        <v>499</v>
      </c>
      <c r="C29" s="1" t="s">
        <v>20</v>
      </c>
      <c r="D29">
        <v>55597</v>
      </c>
      <c r="E29" s="2">
        <v>11780</v>
      </c>
      <c r="F29" s="23">
        <v>2.13</v>
      </c>
      <c r="G29" s="5"/>
      <c r="H29" s="5"/>
      <c r="I29" s="5"/>
      <c r="J29" s="2">
        <f t="shared" si="1"/>
        <v>11780</v>
      </c>
      <c r="K29" s="5"/>
      <c r="M29">
        <v>224</v>
      </c>
    </row>
    <row r="30" spans="1:13">
      <c r="A30" t="s">
        <v>320</v>
      </c>
      <c r="B30" t="s">
        <v>499</v>
      </c>
      <c r="C30" s="1" t="s">
        <v>20</v>
      </c>
      <c r="D30">
        <v>55286</v>
      </c>
      <c r="E30" s="2">
        <v>28008</v>
      </c>
      <c r="F30" s="6">
        <v>2.1</v>
      </c>
      <c r="G30" s="5"/>
      <c r="H30" s="5"/>
      <c r="I30" s="5"/>
      <c r="J30" s="2">
        <f t="shared" si="1"/>
        <v>28008</v>
      </c>
      <c r="K30" s="5"/>
      <c r="M30">
        <v>225</v>
      </c>
    </row>
    <row r="31" spans="1:13">
      <c r="E31" s="9"/>
      <c r="G31" s="5"/>
      <c r="H31" s="5"/>
      <c r="I31" s="5"/>
      <c r="J31" s="2"/>
      <c r="K31" s="5"/>
    </row>
    <row r="32" spans="1:13">
      <c r="A32" s="31" t="s">
        <v>288</v>
      </c>
      <c r="B32" s="31"/>
      <c r="G32" s="5"/>
      <c r="H32" s="5"/>
      <c r="I32" s="5"/>
      <c r="J32" s="2"/>
      <c r="K32" s="5"/>
    </row>
    <row r="33" spans="1:13" ht="15" customHeight="1">
      <c r="A33" s="5" t="s">
        <v>4</v>
      </c>
      <c r="B33" s="5" t="s">
        <v>500</v>
      </c>
      <c r="C33" s="1" t="s">
        <v>20</v>
      </c>
      <c r="D33">
        <v>67454</v>
      </c>
      <c r="E33" s="2">
        <v>20442</v>
      </c>
      <c r="F33" s="23">
        <v>2.21</v>
      </c>
      <c r="G33" s="61"/>
      <c r="H33" s="61"/>
      <c r="I33" s="61"/>
      <c r="J33" s="2">
        <f>E33</f>
        <v>20442</v>
      </c>
      <c r="K33" s="61"/>
      <c r="L33" s="23"/>
      <c r="M33" s="5">
        <v>236</v>
      </c>
    </row>
    <row r="34" spans="1:13" ht="15" customHeight="1">
      <c r="A34" s="5" t="s">
        <v>159</v>
      </c>
      <c r="B34" s="5" t="s">
        <v>500</v>
      </c>
      <c r="C34" s="1" t="s">
        <v>20</v>
      </c>
      <c r="D34">
        <v>67269</v>
      </c>
      <c r="E34" s="28">
        <v>13068</v>
      </c>
      <c r="F34" s="23">
        <v>1.58</v>
      </c>
      <c r="G34" s="61"/>
      <c r="H34" s="61"/>
      <c r="I34" s="8">
        <f>E34</f>
        <v>13068</v>
      </c>
      <c r="J34" s="2"/>
      <c r="K34" s="61"/>
      <c r="L34" s="23"/>
      <c r="M34" s="5">
        <v>202</v>
      </c>
    </row>
    <row r="35" spans="1:13" ht="15" customHeight="1">
      <c r="A35" s="5" t="s">
        <v>160</v>
      </c>
      <c r="B35" s="5" t="s">
        <v>500</v>
      </c>
      <c r="C35" s="1" t="s">
        <v>20</v>
      </c>
      <c r="D35">
        <v>67098</v>
      </c>
      <c r="E35" s="28">
        <v>18734</v>
      </c>
      <c r="F35" s="23">
        <v>2.08</v>
      </c>
      <c r="G35" s="61"/>
      <c r="H35" s="61"/>
      <c r="I35" s="61"/>
      <c r="J35" s="2">
        <f>E35</f>
        <v>18734</v>
      </c>
      <c r="K35" s="61"/>
      <c r="L35" s="23"/>
      <c r="M35" s="5">
        <v>202</v>
      </c>
    </row>
    <row r="36" spans="1:13" ht="15" customHeight="1">
      <c r="A36" s="5" t="s">
        <v>161</v>
      </c>
      <c r="B36" s="5" t="s">
        <v>500</v>
      </c>
      <c r="C36" s="1" t="s">
        <v>20</v>
      </c>
      <c r="D36" s="29" t="s">
        <v>162</v>
      </c>
      <c r="E36" s="28">
        <v>11698</v>
      </c>
      <c r="F36" s="23">
        <v>2.17</v>
      </c>
      <c r="G36" s="61"/>
      <c r="H36" s="61"/>
      <c r="I36" s="61"/>
      <c r="J36" s="2">
        <f>E36</f>
        <v>11698</v>
      </c>
      <c r="K36" s="61"/>
      <c r="L36" s="23"/>
      <c r="M36" s="5">
        <v>219</v>
      </c>
    </row>
    <row r="37" spans="1:13" ht="15" customHeight="1">
      <c r="A37" s="5" t="s">
        <v>163</v>
      </c>
      <c r="B37" s="5" t="s">
        <v>500</v>
      </c>
      <c r="C37" s="1" t="s">
        <v>20</v>
      </c>
      <c r="D37" s="29">
        <v>67251</v>
      </c>
      <c r="E37" s="28">
        <v>15466</v>
      </c>
      <c r="F37" s="6">
        <v>2</v>
      </c>
      <c r="G37" s="61"/>
      <c r="H37" s="61"/>
      <c r="I37" s="2">
        <f>E37</f>
        <v>15466</v>
      </c>
      <c r="J37" s="5"/>
      <c r="K37" s="61"/>
      <c r="L37" s="23"/>
      <c r="M37" s="5">
        <v>206</v>
      </c>
    </row>
    <row r="38" spans="1:13" ht="15" customHeight="1">
      <c r="A38" s="5" t="s">
        <v>164</v>
      </c>
      <c r="B38" s="5" t="s">
        <v>500</v>
      </c>
      <c r="C38" s="1" t="s">
        <v>20</v>
      </c>
      <c r="D38" s="29"/>
      <c r="E38" s="28">
        <v>19874</v>
      </c>
      <c r="F38" s="23">
        <v>1.58</v>
      </c>
      <c r="G38" s="61"/>
      <c r="H38" s="61"/>
      <c r="I38" s="2">
        <f>E38</f>
        <v>19874</v>
      </c>
      <c r="J38" s="10"/>
      <c r="K38" s="61"/>
      <c r="L38" s="23"/>
      <c r="M38" s="5">
        <v>202</v>
      </c>
    </row>
    <row r="39" spans="1:13" ht="15" customHeight="1">
      <c r="A39" s="5" t="s">
        <v>165</v>
      </c>
      <c r="B39" s="5" t="s">
        <v>500</v>
      </c>
      <c r="C39" s="1" t="s">
        <v>20</v>
      </c>
      <c r="D39" s="29"/>
      <c r="E39" s="28">
        <v>10630</v>
      </c>
      <c r="F39" s="23">
        <v>1.52</v>
      </c>
      <c r="G39" s="61"/>
      <c r="H39" s="61"/>
      <c r="I39" s="61"/>
      <c r="J39" s="2">
        <f>E39</f>
        <v>10630</v>
      </c>
      <c r="K39" s="61"/>
      <c r="L39" s="23"/>
      <c r="M39" s="5">
        <v>192</v>
      </c>
    </row>
    <row r="40" spans="1:13" ht="15" customHeight="1">
      <c r="A40" s="5" t="s">
        <v>166</v>
      </c>
      <c r="B40" s="5" t="s">
        <v>500</v>
      </c>
      <c r="C40" s="1" t="s">
        <v>20</v>
      </c>
      <c r="D40" s="29">
        <v>67466</v>
      </c>
      <c r="E40" s="28">
        <v>4006</v>
      </c>
      <c r="F40" s="23">
        <v>2.06</v>
      </c>
      <c r="G40" s="61"/>
      <c r="H40" s="61"/>
      <c r="I40" s="2"/>
      <c r="J40" s="10">
        <f>E40</f>
        <v>4006</v>
      </c>
      <c r="K40" s="61"/>
      <c r="L40" s="23"/>
      <c r="M40" s="5">
        <v>199</v>
      </c>
    </row>
    <row r="41" spans="1:13" ht="15" customHeight="1">
      <c r="A41" s="5" t="s">
        <v>227</v>
      </c>
      <c r="B41" s="5" t="s">
        <v>500</v>
      </c>
      <c r="C41" s="1" t="s">
        <v>20</v>
      </c>
      <c r="D41" s="29">
        <v>67157</v>
      </c>
      <c r="E41" s="28">
        <v>4706</v>
      </c>
      <c r="F41" s="23">
        <v>2.14</v>
      </c>
      <c r="G41" s="61"/>
      <c r="H41" s="61"/>
      <c r="I41" s="2"/>
      <c r="J41" s="10">
        <f>E41</f>
        <v>4706</v>
      </c>
      <c r="K41" s="61"/>
      <c r="L41" s="23"/>
      <c r="M41" s="5">
        <v>205</v>
      </c>
    </row>
    <row r="42" spans="1:13" ht="15" customHeight="1">
      <c r="A42" s="5"/>
      <c r="B42" s="5"/>
      <c r="C42" s="1"/>
      <c r="D42" s="29"/>
      <c r="E42" s="2"/>
      <c r="F42" s="23"/>
      <c r="G42" s="61"/>
      <c r="H42" s="61"/>
      <c r="I42" s="2"/>
      <c r="J42" s="10"/>
      <c r="K42" s="61"/>
      <c r="L42" s="23"/>
      <c r="M42" s="5"/>
    </row>
    <row r="43" spans="1:13">
      <c r="A43" s="31" t="s">
        <v>289</v>
      </c>
      <c r="B43" s="31"/>
      <c r="G43" s="5"/>
      <c r="H43" s="5"/>
      <c r="I43" s="5"/>
      <c r="J43" s="2"/>
      <c r="K43" s="5"/>
    </row>
    <row r="44" spans="1:13">
      <c r="A44" t="s">
        <v>75</v>
      </c>
      <c r="B44" t="s">
        <v>326</v>
      </c>
      <c r="C44" s="1" t="s">
        <v>20</v>
      </c>
      <c r="D44">
        <v>55543</v>
      </c>
      <c r="E44" s="28">
        <v>9070</v>
      </c>
      <c r="F44" s="23">
        <v>2.17</v>
      </c>
      <c r="G44" s="5"/>
      <c r="H44" s="5"/>
      <c r="I44" s="5"/>
      <c r="J44" s="2">
        <f>E44</f>
        <v>9070</v>
      </c>
      <c r="K44" s="5"/>
      <c r="M44">
        <v>201</v>
      </c>
    </row>
    <row r="45" spans="1:13">
      <c r="A45" t="s">
        <v>327</v>
      </c>
      <c r="B45" t="s">
        <v>326</v>
      </c>
      <c r="C45" s="1" t="s">
        <v>20</v>
      </c>
      <c r="D45">
        <v>55583</v>
      </c>
      <c r="E45" s="28">
        <v>11480</v>
      </c>
      <c r="F45" s="23">
        <v>2.23</v>
      </c>
      <c r="G45" s="5"/>
      <c r="H45" s="5"/>
      <c r="I45" s="5"/>
      <c r="J45" s="2">
        <f>E45</f>
        <v>11480</v>
      </c>
      <c r="K45" s="5"/>
      <c r="M45">
        <v>198</v>
      </c>
    </row>
    <row r="46" spans="1:13">
      <c r="A46" t="s">
        <v>328</v>
      </c>
      <c r="B46" t="s">
        <v>326</v>
      </c>
      <c r="C46" s="1" t="s">
        <v>20</v>
      </c>
      <c r="D46">
        <v>55566</v>
      </c>
      <c r="E46" s="28">
        <v>17806</v>
      </c>
      <c r="F46" s="23">
        <v>2.09</v>
      </c>
      <c r="G46" s="5"/>
      <c r="H46" s="5"/>
      <c r="I46" s="5"/>
      <c r="J46" s="2">
        <f>E46</f>
        <v>17806</v>
      </c>
      <c r="K46" s="5"/>
      <c r="M46">
        <v>164</v>
      </c>
    </row>
    <row r="47" spans="1:13">
      <c r="A47" t="s">
        <v>329</v>
      </c>
      <c r="B47" t="s">
        <v>326</v>
      </c>
      <c r="C47" s="1" t="s">
        <v>20</v>
      </c>
      <c r="D47">
        <v>55606</v>
      </c>
      <c r="E47" s="28">
        <v>9945</v>
      </c>
      <c r="F47" s="23">
        <v>1.58</v>
      </c>
      <c r="G47" s="5"/>
      <c r="H47" s="5"/>
      <c r="I47" s="9">
        <f>E47</f>
        <v>9945</v>
      </c>
      <c r="J47" s="2"/>
      <c r="K47" s="5"/>
      <c r="M47">
        <v>149</v>
      </c>
    </row>
    <row r="48" spans="1:13">
      <c r="A48" t="s">
        <v>330</v>
      </c>
      <c r="B48" t="s">
        <v>326</v>
      </c>
      <c r="C48" s="1" t="s">
        <v>20</v>
      </c>
      <c r="D48">
        <v>55450</v>
      </c>
      <c r="E48" s="28">
        <v>13446</v>
      </c>
      <c r="F48" s="23">
        <v>2.14</v>
      </c>
      <c r="G48" s="5"/>
      <c r="H48" s="5"/>
      <c r="I48" s="5"/>
      <c r="J48" s="2">
        <f>E48</f>
        <v>13446</v>
      </c>
      <c r="K48" s="5"/>
      <c r="M48">
        <v>190</v>
      </c>
    </row>
    <row r="49" spans="1:13">
      <c r="A49" t="s">
        <v>331</v>
      </c>
      <c r="B49" t="s">
        <v>326</v>
      </c>
      <c r="C49" s="1" t="s">
        <v>20</v>
      </c>
      <c r="D49">
        <v>55590</v>
      </c>
      <c r="E49" s="28">
        <v>8039</v>
      </c>
      <c r="F49" s="23">
        <v>2.06</v>
      </c>
      <c r="G49" s="5"/>
      <c r="H49" s="5"/>
      <c r="I49" s="5"/>
      <c r="J49" s="2">
        <f>E49</f>
        <v>8039</v>
      </c>
      <c r="K49" s="5"/>
      <c r="M49">
        <v>186</v>
      </c>
    </row>
    <row r="50" spans="1:13">
      <c r="A50" t="s">
        <v>332</v>
      </c>
      <c r="B50" t="s">
        <v>326</v>
      </c>
      <c r="C50" s="1" t="s">
        <v>20</v>
      </c>
      <c r="D50">
        <v>55593</v>
      </c>
      <c r="E50" s="28">
        <v>24867</v>
      </c>
      <c r="F50" s="23">
        <v>2.13</v>
      </c>
      <c r="G50" s="5"/>
      <c r="H50" s="5"/>
      <c r="I50" s="5"/>
      <c r="J50" s="2">
        <f>E50</f>
        <v>24867</v>
      </c>
      <c r="K50" s="5"/>
      <c r="M50">
        <v>190</v>
      </c>
    </row>
    <row r="51" spans="1:13">
      <c r="A51" t="s">
        <v>333</v>
      </c>
      <c r="B51" t="s">
        <v>326</v>
      </c>
      <c r="C51" s="1" t="s">
        <v>20</v>
      </c>
      <c r="D51">
        <v>55442</v>
      </c>
      <c r="E51" s="28">
        <v>9291</v>
      </c>
      <c r="F51" s="6">
        <v>2</v>
      </c>
      <c r="G51" s="5"/>
      <c r="H51" s="5"/>
      <c r="I51" s="2">
        <f>E51</f>
        <v>9291</v>
      </c>
      <c r="J51" s="5"/>
      <c r="K51" s="5"/>
      <c r="M51">
        <v>178</v>
      </c>
    </row>
    <row r="52" spans="1:13">
      <c r="E52" s="9"/>
      <c r="G52" s="5"/>
      <c r="H52" s="5"/>
      <c r="I52" s="5"/>
      <c r="J52" s="2"/>
      <c r="K52" s="5"/>
    </row>
    <row r="53" spans="1:13">
      <c r="A53" s="31" t="s">
        <v>290</v>
      </c>
      <c r="B53" s="31"/>
      <c r="G53" s="5"/>
      <c r="H53" s="5"/>
      <c r="I53" s="5"/>
      <c r="J53" s="2"/>
      <c r="K53" s="5"/>
    </row>
    <row r="54" spans="1:13">
      <c r="A54" t="s">
        <v>334</v>
      </c>
      <c r="B54" t="s">
        <v>335</v>
      </c>
      <c r="C54" s="1" t="s">
        <v>20</v>
      </c>
      <c r="D54">
        <v>54470</v>
      </c>
      <c r="E54" s="28">
        <v>27777</v>
      </c>
      <c r="F54" s="6">
        <v>1.2</v>
      </c>
      <c r="G54" s="5"/>
      <c r="H54" s="9">
        <f t="shared" ref="H54:H59" si="2">E54</f>
        <v>27777</v>
      </c>
      <c r="I54" s="5"/>
      <c r="J54" s="2"/>
      <c r="K54" s="5"/>
      <c r="M54">
        <v>115</v>
      </c>
    </row>
    <row r="55" spans="1:13">
      <c r="A55" t="s">
        <v>336</v>
      </c>
      <c r="B55" t="s">
        <v>335</v>
      </c>
      <c r="C55" s="1" t="s">
        <v>20</v>
      </c>
      <c r="D55">
        <v>54536</v>
      </c>
      <c r="E55" s="28">
        <v>8760</v>
      </c>
      <c r="F55" s="1">
        <v>1.24</v>
      </c>
      <c r="G55" s="5"/>
      <c r="H55" s="9">
        <f t="shared" si="2"/>
        <v>8760</v>
      </c>
      <c r="I55" s="5"/>
      <c r="J55" s="2"/>
      <c r="K55" s="5"/>
      <c r="M55">
        <v>133</v>
      </c>
    </row>
    <row r="56" spans="1:13">
      <c r="A56" t="s">
        <v>337</v>
      </c>
      <c r="B56" t="s">
        <v>335</v>
      </c>
      <c r="C56" s="1" t="s">
        <v>20</v>
      </c>
      <c r="D56">
        <v>54531</v>
      </c>
      <c r="E56" s="28">
        <v>7773</v>
      </c>
      <c r="F56" s="1">
        <v>1.24</v>
      </c>
      <c r="G56" s="5"/>
      <c r="H56" s="9">
        <f t="shared" si="2"/>
        <v>7773</v>
      </c>
      <c r="I56" s="5"/>
      <c r="J56" s="2"/>
      <c r="K56" s="5"/>
      <c r="M56">
        <v>129</v>
      </c>
    </row>
    <row r="57" spans="1:13">
      <c r="A57" t="s">
        <v>338</v>
      </c>
      <c r="B57" t="s">
        <v>335</v>
      </c>
      <c r="C57" s="1" t="s">
        <v>20</v>
      </c>
      <c r="D57">
        <v>54424</v>
      </c>
      <c r="E57" s="28">
        <v>7342</v>
      </c>
      <c r="F57" s="34">
        <v>1.1000000000000001</v>
      </c>
      <c r="G57" s="5"/>
      <c r="H57" s="9">
        <f t="shared" si="2"/>
        <v>7342</v>
      </c>
      <c r="I57" s="5"/>
      <c r="J57" s="2"/>
      <c r="K57" s="5"/>
      <c r="M57">
        <v>103</v>
      </c>
    </row>
    <row r="58" spans="1:13">
      <c r="A58" t="s">
        <v>339</v>
      </c>
      <c r="B58" t="s">
        <v>335</v>
      </c>
      <c r="C58" s="1" t="s">
        <v>20</v>
      </c>
      <c r="D58">
        <v>56841</v>
      </c>
      <c r="E58" s="28">
        <v>9216</v>
      </c>
      <c r="F58" s="1">
        <v>1.29</v>
      </c>
      <c r="G58" s="5"/>
      <c r="H58" s="9">
        <f t="shared" si="2"/>
        <v>9216</v>
      </c>
      <c r="I58" s="5"/>
      <c r="J58" s="2"/>
      <c r="K58" s="5"/>
      <c r="M58">
        <v>129</v>
      </c>
    </row>
    <row r="59" spans="1:13">
      <c r="A59" t="s">
        <v>340</v>
      </c>
      <c r="B59" t="s">
        <v>335</v>
      </c>
      <c r="C59" s="1" t="s">
        <v>20</v>
      </c>
      <c r="D59">
        <v>54516</v>
      </c>
      <c r="E59" s="28">
        <v>21592</v>
      </c>
      <c r="F59" s="1">
        <v>1.07</v>
      </c>
      <c r="G59" s="5"/>
      <c r="H59" s="2">
        <f t="shared" si="2"/>
        <v>21592</v>
      </c>
      <c r="I59" s="5"/>
      <c r="J59" s="2"/>
      <c r="K59" s="5"/>
      <c r="M59">
        <v>108</v>
      </c>
    </row>
    <row r="60" spans="1:13">
      <c r="E60" s="9"/>
      <c r="F60" s="1"/>
      <c r="G60" s="5"/>
      <c r="H60" s="5"/>
      <c r="I60" s="5"/>
      <c r="J60" s="2"/>
      <c r="K60" s="5"/>
    </row>
    <row r="61" spans="1:13">
      <c r="A61" s="31" t="s">
        <v>291</v>
      </c>
      <c r="B61" s="31"/>
      <c r="F61" s="1"/>
      <c r="G61" s="5"/>
      <c r="H61" s="5"/>
      <c r="I61" s="5"/>
      <c r="J61" s="2"/>
      <c r="K61" s="5"/>
    </row>
    <row r="62" spans="1:13">
      <c r="A62" t="s">
        <v>342</v>
      </c>
      <c r="B62" t="s">
        <v>341</v>
      </c>
      <c r="C62" s="1" t="s">
        <v>20</v>
      </c>
      <c r="D62">
        <v>55774</v>
      </c>
      <c r="E62" s="28">
        <v>9924</v>
      </c>
      <c r="F62" s="1">
        <v>1.34</v>
      </c>
      <c r="G62" s="5"/>
      <c r="H62" s="5"/>
      <c r="I62" s="9">
        <f>E62</f>
        <v>9924</v>
      </c>
      <c r="J62" s="2"/>
      <c r="K62" s="5"/>
      <c r="M62">
        <v>151</v>
      </c>
    </row>
    <row r="63" spans="1:13">
      <c r="A63" t="s">
        <v>343</v>
      </c>
      <c r="B63" t="s">
        <v>341</v>
      </c>
      <c r="C63" s="1" t="s">
        <v>20</v>
      </c>
      <c r="D63">
        <v>55765</v>
      </c>
      <c r="E63" s="28">
        <v>19870</v>
      </c>
      <c r="F63" s="1">
        <v>1.26</v>
      </c>
      <c r="G63" s="5"/>
      <c r="H63" s="9">
        <f>E63</f>
        <v>19870</v>
      </c>
      <c r="I63" s="5"/>
      <c r="J63" s="2"/>
      <c r="K63" s="5"/>
      <c r="M63">
        <v>136</v>
      </c>
    </row>
    <row r="64" spans="1:13">
      <c r="A64" t="s">
        <v>344</v>
      </c>
      <c r="B64" t="s">
        <v>341</v>
      </c>
      <c r="C64" s="1" t="s">
        <v>20</v>
      </c>
      <c r="D64">
        <v>55756</v>
      </c>
      <c r="E64" s="28">
        <v>16236</v>
      </c>
      <c r="F64" s="1">
        <v>1.41</v>
      </c>
      <c r="G64" s="5"/>
      <c r="H64" s="5"/>
      <c r="I64" s="9">
        <f>E64</f>
        <v>16236</v>
      </c>
      <c r="J64" s="2"/>
      <c r="K64" s="5"/>
      <c r="M64">
        <v>135</v>
      </c>
    </row>
    <row r="65" spans="1:13">
      <c r="A65" t="s">
        <v>345</v>
      </c>
      <c r="B65" t="s">
        <v>341</v>
      </c>
      <c r="C65" s="1" t="s">
        <v>20</v>
      </c>
      <c r="D65">
        <v>55624</v>
      </c>
      <c r="E65" s="28">
        <v>7415</v>
      </c>
      <c r="F65" s="1">
        <v>1.43</v>
      </c>
      <c r="G65" s="5"/>
      <c r="H65" s="5"/>
      <c r="I65" s="9">
        <f>E65</f>
        <v>7415</v>
      </c>
      <c r="J65" s="2"/>
      <c r="K65" s="5"/>
      <c r="M65">
        <v>138</v>
      </c>
    </row>
    <row r="66" spans="1:13">
      <c r="E66" s="9"/>
      <c r="F66" s="1"/>
      <c r="G66" s="5"/>
      <c r="H66" s="5"/>
      <c r="I66" s="5"/>
      <c r="J66" s="2"/>
      <c r="K66" s="5"/>
    </row>
    <row r="67" spans="1:13">
      <c r="A67" s="31" t="s">
        <v>292</v>
      </c>
      <c r="B67" s="31"/>
      <c r="F67" s="1"/>
      <c r="G67" s="5"/>
      <c r="H67" s="5"/>
      <c r="I67" s="5"/>
      <c r="J67" s="2"/>
      <c r="K67" s="5"/>
    </row>
    <row r="68" spans="1:13">
      <c r="A68" t="s">
        <v>346</v>
      </c>
      <c r="B68" t="s">
        <v>347</v>
      </c>
      <c r="C68" s="1" t="s">
        <v>20</v>
      </c>
      <c r="D68">
        <v>56812</v>
      </c>
      <c r="E68" s="28">
        <v>15431</v>
      </c>
      <c r="F68" s="1">
        <v>1.46</v>
      </c>
      <c r="G68" s="5"/>
      <c r="H68" s="5"/>
      <c r="I68" s="9">
        <f>E68</f>
        <v>15431</v>
      </c>
      <c r="J68" s="2"/>
      <c r="K68" s="5"/>
      <c r="M68">
        <v>167</v>
      </c>
    </row>
    <row r="69" spans="1:13">
      <c r="A69" t="s">
        <v>348</v>
      </c>
      <c r="B69" t="s">
        <v>347</v>
      </c>
      <c r="C69" s="1" t="s">
        <v>20</v>
      </c>
      <c r="D69">
        <v>56759</v>
      </c>
      <c r="E69" s="28">
        <v>12782</v>
      </c>
      <c r="F69" s="1">
        <v>1.33</v>
      </c>
      <c r="G69" s="5"/>
      <c r="H69" s="5"/>
      <c r="I69" s="9">
        <f>E69</f>
        <v>12782</v>
      </c>
      <c r="J69" s="2"/>
      <c r="K69" s="5"/>
      <c r="M69">
        <v>156</v>
      </c>
    </row>
    <row r="70" spans="1:13">
      <c r="A70" t="s">
        <v>349</v>
      </c>
      <c r="B70" t="s">
        <v>347</v>
      </c>
      <c r="C70" s="1" t="s">
        <v>20</v>
      </c>
      <c r="D70">
        <v>56253</v>
      </c>
      <c r="E70" s="28">
        <v>8642</v>
      </c>
      <c r="F70" s="1">
        <v>1.47</v>
      </c>
      <c r="G70" s="5"/>
      <c r="H70" s="5"/>
      <c r="I70" s="9">
        <f>E70</f>
        <v>8642</v>
      </c>
      <c r="J70" s="2"/>
      <c r="K70" s="5"/>
      <c r="M70">
        <v>170</v>
      </c>
    </row>
    <row r="71" spans="1:13">
      <c r="A71" t="s">
        <v>350</v>
      </c>
      <c r="B71" t="s">
        <v>347</v>
      </c>
      <c r="C71" s="1" t="s">
        <v>20</v>
      </c>
      <c r="D71">
        <v>56766</v>
      </c>
      <c r="E71" s="28">
        <v>11020</v>
      </c>
      <c r="F71" s="1" t="s">
        <v>351</v>
      </c>
      <c r="G71" s="5"/>
      <c r="H71" s="9">
        <f>E71</f>
        <v>11020</v>
      </c>
      <c r="I71" s="5"/>
      <c r="J71" s="2"/>
      <c r="K71" s="5"/>
      <c r="M71">
        <v>140</v>
      </c>
    </row>
    <row r="72" spans="1:13">
      <c r="A72" t="s">
        <v>352</v>
      </c>
      <c r="B72" t="s">
        <v>347</v>
      </c>
      <c r="C72" s="1" t="s">
        <v>20</v>
      </c>
      <c r="D72">
        <v>56856</v>
      </c>
      <c r="E72" s="28">
        <v>16015</v>
      </c>
      <c r="F72" s="34">
        <v>1.4</v>
      </c>
      <c r="G72" s="5"/>
      <c r="H72" s="5"/>
      <c r="I72" s="9">
        <f>E72</f>
        <v>16015</v>
      </c>
      <c r="J72" s="2"/>
      <c r="K72" s="5"/>
      <c r="M72">
        <v>137</v>
      </c>
    </row>
    <row r="73" spans="1:13">
      <c r="E73" s="9"/>
      <c r="F73" s="1"/>
      <c r="G73" s="5"/>
      <c r="H73" s="5"/>
      <c r="I73" s="5"/>
      <c r="J73" s="2"/>
      <c r="K73" s="5"/>
    </row>
    <row r="74" spans="1:13">
      <c r="A74" s="31" t="s">
        <v>293</v>
      </c>
      <c r="B74" s="31"/>
      <c r="F74" s="1"/>
      <c r="G74" s="5"/>
      <c r="H74" s="5"/>
      <c r="I74" s="5"/>
      <c r="J74" s="2"/>
      <c r="K74" s="5"/>
    </row>
    <row r="75" spans="1:13">
      <c r="A75" t="s">
        <v>354</v>
      </c>
      <c r="B75" t="s">
        <v>353</v>
      </c>
      <c r="C75" s="1" t="s">
        <v>20</v>
      </c>
      <c r="D75">
        <v>67821</v>
      </c>
      <c r="E75" s="40">
        <v>6869</v>
      </c>
      <c r="F75" s="34">
        <v>2.1</v>
      </c>
      <c r="G75" s="5"/>
      <c r="H75" s="5"/>
      <c r="I75" s="5"/>
      <c r="J75" s="2">
        <f>E75</f>
        <v>6869</v>
      </c>
      <c r="K75" s="5"/>
      <c r="M75">
        <v>208</v>
      </c>
    </row>
    <row r="76" spans="1:13">
      <c r="A76" t="s">
        <v>355</v>
      </c>
      <c r="B76" t="s">
        <v>353</v>
      </c>
      <c r="C76" s="1" t="s">
        <v>20</v>
      </c>
      <c r="D76">
        <v>67304</v>
      </c>
      <c r="E76" s="40">
        <v>13108</v>
      </c>
      <c r="F76" s="1">
        <v>1.58</v>
      </c>
      <c r="G76" s="5"/>
      <c r="H76" s="5"/>
      <c r="I76" s="9">
        <f>E76</f>
        <v>13108</v>
      </c>
      <c r="J76" s="2"/>
      <c r="K76" s="5"/>
      <c r="M76">
        <v>197</v>
      </c>
    </row>
    <row r="77" spans="1:13">
      <c r="A77" t="s">
        <v>356</v>
      </c>
      <c r="B77" t="s">
        <v>353</v>
      </c>
      <c r="C77" s="1" t="s">
        <v>20</v>
      </c>
      <c r="D77">
        <v>67307</v>
      </c>
      <c r="E77" s="40">
        <v>11883</v>
      </c>
      <c r="F77" s="1">
        <v>1.57</v>
      </c>
      <c r="G77" s="5"/>
      <c r="H77" s="5"/>
      <c r="I77" s="9">
        <f>E77</f>
        <v>11883</v>
      </c>
      <c r="J77" s="2"/>
      <c r="K77" s="5"/>
      <c r="M77">
        <v>197</v>
      </c>
    </row>
    <row r="78" spans="1:13">
      <c r="A78" t="s">
        <v>357</v>
      </c>
      <c r="B78" t="s">
        <v>353</v>
      </c>
      <c r="C78" s="1" t="s">
        <v>20</v>
      </c>
      <c r="D78">
        <v>67292</v>
      </c>
      <c r="E78" s="40">
        <v>19347</v>
      </c>
      <c r="F78" s="34">
        <v>2</v>
      </c>
      <c r="G78" s="5"/>
      <c r="H78" s="5"/>
      <c r="I78" s="9">
        <f>E78</f>
        <v>19347</v>
      </c>
      <c r="J78" s="2"/>
      <c r="K78" s="5"/>
      <c r="M78">
        <v>203</v>
      </c>
    </row>
    <row r="79" spans="1:13">
      <c r="A79" t="s">
        <v>358</v>
      </c>
      <c r="B79" t="s">
        <v>353</v>
      </c>
      <c r="C79" s="1" t="s">
        <v>20</v>
      </c>
      <c r="D79">
        <v>67806</v>
      </c>
      <c r="E79" s="40">
        <v>11302</v>
      </c>
      <c r="F79" s="1">
        <v>1.59</v>
      </c>
      <c r="G79" s="5"/>
      <c r="H79" s="5"/>
      <c r="I79" s="9">
        <f>E79</f>
        <v>11302</v>
      </c>
      <c r="J79" s="2"/>
      <c r="K79" s="5"/>
      <c r="M79">
        <v>195</v>
      </c>
    </row>
    <row r="80" spans="1:13">
      <c r="A80" t="s">
        <v>359</v>
      </c>
      <c r="B80" t="s">
        <v>353</v>
      </c>
      <c r="C80" s="1" t="s">
        <v>20</v>
      </c>
      <c r="D80">
        <v>67722</v>
      </c>
      <c r="E80" s="40">
        <v>13312</v>
      </c>
      <c r="F80" s="34">
        <v>1.5</v>
      </c>
      <c r="G80" s="5"/>
      <c r="H80" s="5"/>
      <c r="I80" s="2">
        <v>13312</v>
      </c>
      <c r="J80" s="2"/>
      <c r="K80" s="5"/>
      <c r="M80">
        <v>185</v>
      </c>
    </row>
    <row r="81" spans="1:13">
      <c r="E81" s="41"/>
      <c r="F81" s="1"/>
      <c r="G81" s="5"/>
      <c r="H81" s="5"/>
      <c r="I81" s="2"/>
      <c r="J81" s="2"/>
      <c r="K81" s="5"/>
    </row>
    <row r="82" spans="1:13">
      <c r="A82" s="31" t="s">
        <v>294</v>
      </c>
      <c r="B82" s="31"/>
      <c r="F82" s="1"/>
      <c r="G82" s="5"/>
      <c r="H82" s="5"/>
      <c r="I82" s="2"/>
      <c r="J82" s="2"/>
      <c r="K82" s="5"/>
    </row>
    <row r="83" spans="1:13">
      <c r="A83" t="s">
        <v>361</v>
      </c>
      <c r="B83" t="s">
        <v>360</v>
      </c>
      <c r="C83" s="1" t="s">
        <v>20</v>
      </c>
      <c r="D83">
        <v>54687</v>
      </c>
      <c r="E83" s="28">
        <v>9507</v>
      </c>
      <c r="F83" s="1">
        <v>1.26</v>
      </c>
      <c r="G83" s="5"/>
      <c r="H83" s="9">
        <f>E83</f>
        <v>9507</v>
      </c>
      <c r="I83" s="2"/>
      <c r="J83" s="2"/>
      <c r="K83" s="5"/>
      <c r="M83">
        <v>98</v>
      </c>
    </row>
    <row r="84" spans="1:13">
      <c r="A84" t="s">
        <v>362</v>
      </c>
      <c r="B84" t="s">
        <v>360</v>
      </c>
      <c r="C84" s="1" t="s">
        <v>20</v>
      </c>
      <c r="D84">
        <v>54634</v>
      </c>
      <c r="E84" s="28">
        <v>16966</v>
      </c>
      <c r="F84" s="34">
        <v>1</v>
      </c>
      <c r="G84" s="9">
        <f>E84</f>
        <v>16966</v>
      </c>
      <c r="H84" s="5"/>
      <c r="I84" s="2"/>
      <c r="J84" s="2"/>
      <c r="K84" s="5"/>
      <c r="M84">
        <v>82</v>
      </c>
    </row>
    <row r="85" spans="1:13">
      <c r="A85" t="s">
        <v>363</v>
      </c>
      <c r="B85" t="s">
        <v>360</v>
      </c>
      <c r="C85" s="1" t="s">
        <v>20</v>
      </c>
      <c r="D85">
        <v>54666</v>
      </c>
      <c r="E85" s="28">
        <v>9001</v>
      </c>
      <c r="F85" s="1">
        <v>0.53</v>
      </c>
      <c r="G85" s="9">
        <f>E85</f>
        <v>9001</v>
      </c>
      <c r="H85" s="5"/>
      <c r="I85" s="2"/>
      <c r="J85" s="2"/>
      <c r="K85" s="5"/>
      <c r="M85">
        <v>68</v>
      </c>
    </row>
    <row r="86" spans="1:13">
      <c r="A86" t="s">
        <v>364</v>
      </c>
      <c r="B86" t="s">
        <v>360</v>
      </c>
      <c r="C86" s="1" t="s">
        <v>20</v>
      </c>
      <c r="D86">
        <v>54655</v>
      </c>
      <c r="E86" s="28">
        <v>7832</v>
      </c>
      <c r="F86" s="1">
        <v>1.1499999999999999</v>
      </c>
      <c r="G86" s="5"/>
      <c r="H86" s="9">
        <f>E86</f>
        <v>7832</v>
      </c>
      <c r="I86" s="2"/>
      <c r="J86" s="2"/>
      <c r="K86" s="5"/>
      <c r="M86">
        <v>111</v>
      </c>
    </row>
    <row r="87" spans="1:13">
      <c r="A87" t="s">
        <v>365</v>
      </c>
      <c r="B87" t="s">
        <v>360</v>
      </c>
      <c r="C87" s="1" t="s">
        <v>20</v>
      </c>
      <c r="D87">
        <v>54673</v>
      </c>
      <c r="E87" s="28">
        <v>9725</v>
      </c>
      <c r="F87" s="1">
        <v>1.22</v>
      </c>
      <c r="G87" s="5"/>
      <c r="H87" s="9">
        <f>E87</f>
        <v>9725</v>
      </c>
      <c r="I87" s="2"/>
      <c r="J87" s="2"/>
      <c r="K87" s="5"/>
      <c r="M87">
        <v>90</v>
      </c>
    </row>
    <row r="88" spans="1:13">
      <c r="A88" t="s">
        <v>366</v>
      </c>
      <c r="B88" t="s">
        <v>360</v>
      </c>
      <c r="C88" s="1" t="s">
        <v>20</v>
      </c>
      <c r="D88">
        <v>54595</v>
      </c>
      <c r="E88" s="28">
        <v>21376</v>
      </c>
      <c r="F88" s="1">
        <v>1.26</v>
      </c>
      <c r="G88" s="5"/>
      <c r="H88" s="9">
        <f>E88</f>
        <v>21376</v>
      </c>
      <c r="I88" s="2"/>
      <c r="J88" s="2"/>
      <c r="K88" s="5"/>
      <c r="M88">
        <v>126</v>
      </c>
    </row>
    <row r="89" spans="1:13">
      <c r="A89" t="s">
        <v>367</v>
      </c>
      <c r="B89" t="s">
        <v>360</v>
      </c>
      <c r="C89" s="1" t="s">
        <v>20</v>
      </c>
      <c r="D89">
        <v>54662</v>
      </c>
      <c r="E89" s="28">
        <v>8012</v>
      </c>
      <c r="F89" s="34">
        <v>1.1000000000000001</v>
      </c>
      <c r="G89" s="5"/>
      <c r="H89" s="9">
        <f>E89</f>
        <v>8012</v>
      </c>
      <c r="I89" s="2"/>
      <c r="J89" s="2"/>
      <c r="K89" s="5"/>
      <c r="M89">
        <v>97</v>
      </c>
    </row>
    <row r="90" spans="1:13">
      <c r="E90" s="9"/>
      <c r="F90" s="1"/>
      <c r="G90" s="5"/>
      <c r="H90" s="5"/>
      <c r="I90" s="2"/>
      <c r="J90" s="2"/>
      <c r="K90" s="5"/>
    </row>
    <row r="91" spans="1:13">
      <c r="A91" s="31" t="s">
        <v>295</v>
      </c>
      <c r="B91" s="31"/>
      <c r="F91" s="1"/>
      <c r="G91" s="5"/>
      <c r="H91" s="5"/>
      <c r="I91" s="2"/>
      <c r="J91" s="5"/>
      <c r="K91" s="5"/>
    </row>
    <row r="92" spans="1:13">
      <c r="A92" t="s">
        <v>368</v>
      </c>
      <c r="B92" t="s">
        <v>369</v>
      </c>
      <c r="C92" s="1" t="s">
        <v>20</v>
      </c>
      <c r="D92">
        <v>76756</v>
      </c>
      <c r="E92" s="28">
        <v>13388</v>
      </c>
      <c r="F92" s="1">
        <v>2.25</v>
      </c>
      <c r="G92" s="5"/>
      <c r="H92" s="5"/>
      <c r="I92" s="2"/>
      <c r="J92" s="9">
        <f t="shared" ref="J92:J97" si="3">E92</f>
        <v>13388</v>
      </c>
      <c r="K92" s="5"/>
      <c r="M92">
        <v>218</v>
      </c>
    </row>
    <row r="93" spans="1:13">
      <c r="A93" t="s">
        <v>370</v>
      </c>
      <c r="B93" t="s">
        <v>369</v>
      </c>
      <c r="C93" s="1" t="s">
        <v>20</v>
      </c>
      <c r="D93">
        <v>76767</v>
      </c>
      <c r="E93" s="28">
        <v>10578</v>
      </c>
      <c r="F93" s="1">
        <v>2.27</v>
      </c>
      <c r="G93" s="5"/>
      <c r="H93" s="5"/>
      <c r="I93" s="2"/>
      <c r="J93" s="9">
        <f t="shared" si="3"/>
        <v>10578</v>
      </c>
      <c r="K93" s="5"/>
      <c r="M93">
        <v>231</v>
      </c>
    </row>
    <row r="94" spans="1:13">
      <c r="A94" t="s">
        <v>371</v>
      </c>
      <c r="B94" t="s">
        <v>369</v>
      </c>
      <c r="C94" s="1" t="s">
        <v>20</v>
      </c>
      <c r="D94">
        <v>76751</v>
      </c>
      <c r="E94" s="28">
        <v>16618</v>
      </c>
      <c r="F94" s="1">
        <v>2.27</v>
      </c>
      <c r="G94" s="5"/>
      <c r="H94" s="5"/>
      <c r="I94" s="2"/>
      <c r="J94" s="9">
        <f t="shared" si="3"/>
        <v>16618</v>
      </c>
      <c r="K94" s="5"/>
      <c r="M94">
        <v>225</v>
      </c>
    </row>
    <row r="95" spans="1:13">
      <c r="A95" t="s">
        <v>372</v>
      </c>
      <c r="B95" t="s">
        <v>369</v>
      </c>
      <c r="C95" s="1" t="s">
        <v>20</v>
      </c>
      <c r="D95">
        <v>76870</v>
      </c>
      <c r="E95" s="28">
        <v>15425</v>
      </c>
      <c r="F95" s="1">
        <v>2.2200000000000002</v>
      </c>
      <c r="G95" s="5"/>
      <c r="H95" s="5"/>
      <c r="I95" s="2"/>
      <c r="J95" s="9">
        <f t="shared" si="3"/>
        <v>15425</v>
      </c>
      <c r="K95" s="5"/>
      <c r="M95">
        <v>219</v>
      </c>
    </row>
    <row r="96" spans="1:13">
      <c r="A96" t="s">
        <v>373</v>
      </c>
      <c r="B96" t="s">
        <v>369</v>
      </c>
      <c r="C96" s="1" t="s">
        <v>20</v>
      </c>
      <c r="D96">
        <v>67360</v>
      </c>
      <c r="E96" s="28">
        <v>16172</v>
      </c>
      <c r="F96" s="1">
        <v>2.27</v>
      </c>
      <c r="G96" s="5"/>
      <c r="H96" s="5"/>
      <c r="I96" s="2"/>
      <c r="J96" s="2">
        <f t="shared" si="3"/>
        <v>16172</v>
      </c>
      <c r="K96" s="5"/>
      <c r="M96">
        <v>251</v>
      </c>
    </row>
    <row r="97" spans="1:13">
      <c r="A97" t="s">
        <v>374</v>
      </c>
      <c r="B97" t="s">
        <v>369</v>
      </c>
      <c r="C97" s="1" t="s">
        <v>20</v>
      </c>
      <c r="D97">
        <v>76761</v>
      </c>
      <c r="E97" s="28">
        <v>14715</v>
      </c>
      <c r="F97" s="1">
        <v>2.2799999999999998</v>
      </c>
      <c r="G97" s="5"/>
      <c r="H97" s="5"/>
      <c r="I97" s="2"/>
      <c r="J97" s="2">
        <f t="shared" si="3"/>
        <v>14715</v>
      </c>
      <c r="K97" s="5"/>
      <c r="M97">
        <v>223</v>
      </c>
    </row>
    <row r="98" spans="1:13">
      <c r="C98" s="1"/>
      <c r="E98" s="9"/>
      <c r="F98" s="1"/>
      <c r="G98" s="5"/>
      <c r="H98" s="5"/>
      <c r="I98" s="2"/>
      <c r="J98" s="2"/>
      <c r="K98" s="5"/>
    </row>
    <row r="99" spans="1:13">
      <c r="A99" s="31" t="s">
        <v>296</v>
      </c>
      <c r="B99" s="31"/>
      <c r="F99" s="1"/>
      <c r="G99" s="5"/>
      <c r="H99" s="5"/>
      <c r="I99" s="2"/>
      <c r="J99" s="2"/>
      <c r="K99" s="5"/>
    </row>
    <row r="100" spans="1:13">
      <c r="A100" t="s">
        <v>376</v>
      </c>
      <c r="B100" t="s">
        <v>375</v>
      </c>
      <c r="C100" s="1" t="s">
        <v>20</v>
      </c>
      <c r="D100">
        <v>66892</v>
      </c>
      <c r="E100" s="28">
        <v>10384</v>
      </c>
      <c r="F100" s="1">
        <v>1.25</v>
      </c>
      <c r="G100" s="5"/>
      <c r="H100" s="9">
        <f>E100</f>
        <v>10384</v>
      </c>
      <c r="I100" s="2"/>
      <c r="J100" s="2"/>
      <c r="K100" s="5"/>
      <c r="M100">
        <v>142</v>
      </c>
    </row>
    <row r="101" spans="1:13">
      <c r="A101" t="s">
        <v>377</v>
      </c>
      <c r="B101" t="s">
        <v>375</v>
      </c>
      <c r="C101" s="1" t="s">
        <v>20</v>
      </c>
      <c r="D101">
        <v>67677</v>
      </c>
      <c r="E101" s="28">
        <v>12578</v>
      </c>
      <c r="F101" s="1">
        <v>1.46</v>
      </c>
      <c r="G101" s="5"/>
      <c r="H101" s="5"/>
      <c r="I101" s="2">
        <f>E101</f>
        <v>12578</v>
      </c>
      <c r="J101" s="2"/>
      <c r="K101" s="5"/>
      <c r="M101">
        <v>176</v>
      </c>
    </row>
    <row r="102" spans="1:13">
      <c r="A102" t="s">
        <v>378</v>
      </c>
      <c r="B102" t="s">
        <v>375</v>
      </c>
      <c r="C102" s="1" t="s">
        <v>20</v>
      </c>
      <c r="D102">
        <v>67691</v>
      </c>
      <c r="E102" s="28">
        <v>6720</v>
      </c>
      <c r="F102" s="1">
        <v>1.48</v>
      </c>
      <c r="G102" s="5"/>
      <c r="H102" s="5"/>
      <c r="I102" s="2">
        <f>E102</f>
        <v>6720</v>
      </c>
      <c r="J102" s="2"/>
      <c r="K102" s="5"/>
      <c r="M102">
        <v>182</v>
      </c>
    </row>
    <row r="103" spans="1:13">
      <c r="A103" t="s">
        <v>379</v>
      </c>
      <c r="B103" t="s">
        <v>375</v>
      </c>
      <c r="C103" s="1" t="s">
        <v>20</v>
      </c>
      <c r="D103">
        <v>67655</v>
      </c>
      <c r="E103" s="28">
        <v>10818</v>
      </c>
      <c r="F103" s="1">
        <v>1.44</v>
      </c>
      <c r="G103" s="5"/>
      <c r="H103" s="5"/>
      <c r="I103" s="2">
        <f>E103</f>
        <v>10818</v>
      </c>
      <c r="J103" s="2"/>
      <c r="K103" s="5"/>
      <c r="M103">
        <v>168</v>
      </c>
    </row>
    <row r="104" spans="1:13">
      <c r="A104" t="s">
        <v>380</v>
      </c>
      <c r="B104" t="s">
        <v>375</v>
      </c>
      <c r="C104" s="1" t="s">
        <v>20</v>
      </c>
      <c r="D104">
        <v>66849</v>
      </c>
      <c r="E104" s="28">
        <v>15361</v>
      </c>
      <c r="F104" s="34">
        <v>1.3</v>
      </c>
      <c r="G104" s="5"/>
      <c r="H104" s="9">
        <f>E104</f>
        <v>15361</v>
      </c>
      <c r="I104" s="2"/>
      <c r="J104" s="2"/>
      <c r="K104" s="5"/>
      <c r="M104">
        <v>152</v>
      </c>
    </row>
    <row r="105" spans="1:13">
      <c r="A105" t="s">
        <v>381</v>
      </c>
      <c r="B105" t="s">
        <v>375</v>
      </c>
      <c r="C105" s="1" t="s">
        <v>20</v>
      </c>
      <c r="D105">
        <v>67731</v>
      </c>
      <c r="E105" s="28">
        <v>9338</v>
      </c>
      <c r="F105" s="1">
        <v>1.41</v>
      </c>
      <c r="G105" s="5"/>
      <c r="H105" s="5"/>
      <c r="I105" s="2">
        <f>E105</f>
        <v>9338</v>
      </c>
      <c r="J105" s="2"/>
      <c r="K105" s="5"/>
      <c r="M105">
        <v>169</v>
      </c>
    </row>
    <row r="106" spans="1:13">
      <c r="A106" t="s">
        <v>382</v>
      </c>
      <c r="B106" t="s">
        <v>375</v>
      </c>
      <c r="C106" s="1" t="s">
        <v>20</v>
      </c>
      <c r="D106">
        <v>67697</v>
      </c>
      <c r="E106" s="28">
        <v>9284</v>
      </c>
      <c r="F106" s="1">
        <v>1.47</v>
      </c>
      <c r="G106" s="5"/>
      <c r="H106" s="5"/>
      <c r="I106" s="2">
        <f>E106</f>
        <v>9284</v>
      </c>
      <c r="J106" s="2"/>
      <c r="K106" s="5"/>
      <c r="M106">
        <v>172</v>
      </c>
    </row>
    <row r="107" spans="1:13">
      <c r="A107" t="s">
        <v>383</v>
      </c>
      <c r="B107" t="s">
        <v>375</v>
      </c>
      <c r="C107" s="1" t="s">
        <v>20</v>
      </c>
      <c r="D107">
        <v>66877</v>
      </c>
      <c r="E107" s="28">
        <v>16691</v>
      </c>
      <c r="F107" s="34">
        <v>1.3</v>
      </c>
      <c r="G107" s="5"/>
      <c r="H107" s="2">
        <f>E107</f>
        <v>16691</v>
      </c>
      <c r="I107" s="5"/>
      <c r="J107" s="2"/>
      <c r="K107" s="5"/>
      <c r="M107">
        <v>153</v>
      </c>
    </row>
    <row r="108" spans="1:13">
      <c r="A108" t="s">
        <v>384</v>
      </c>
      <c r="B108" t="s">
        <v>375</v>
      </c>
      <c r="C108" s="1" t="s">
        <v>20</v>
      </c>
      <c r="D108">
        <v>67685</v>
      </c>
      <c r="E108" s="28">
        <v>13741</v>
      </c>
      <c r="F108" s="34">
        <v>1.4</v>
      </c>
      <c r="G108" s="5"/>
      <c r="H108" s="5"/>
      <c r="I108" s="2">
        <f>E108</f>
        <v>13741</v>
      </c>
      <c r="J108" s="2"/>
      <c r="K108" s="5"/>
      <c r="M108">
        <v>163</v>
      </c>
    </row>
    <row r="109" spans="1:13">
      <c r="E109" s="9"/>
      <c r="F109" s="1"/>
      <c r="G109" s="5"/>
      <c r="H109" s="5"/>
      <c r="I109" s="2"/>
      <c r="J109" s="2"/>
      <c r="K109" s="5"/>
    </row>
    <row r="110" spans="1:13">
      <c r="A110" s="31" t="s">
        <v>297</v>
      </c>
      <c r="B110" s="31"/>
      <c r="F110" s="1"/>
      <c r="G110" s="5"/>
      <c r="H110" s="5"/>
      <c r="I110" s="2"/>
      <c r="J110" s="2"/>
      <c r="K110" s="5"/>
    </row>
    <row r="111" spans="1:13">
      <c r="A111" t="s">
        <v>386</v>
      </c>
      <c r="B111" t="s">
        <v>385</v>
      </c>
      <c r="C111" s="1" t="s">
        <v>20</v>
      </c>
      <c r="D111">
        <v>66885</v>
      </c>
      <c r="E111" s="28">
        <v>9995</v>
      </c>
      <c r="F111" s="1">
        <v>1.42</v>
      </c>
      <c r="G111" s="5"/>
      <c r="H111" s="5"/>
      <c r="I111" s="2">
        <f>E111</f>
        <v>9995</v>
      </c>
      <c r="J111" s="2"/>
      <c r="K111" s="5"/>
      <c r="M111">
        <v>161</v>
      </c>
    </row>
    <row r="112" spans="1:13">
      <c r="A112" t="s">
        <v>387</v>
      </c>
      <c r="B112" t="s">
        <v>385</v>
      </c>
      <c r="C112" s="1" t="s">
        <v>20</v>
      </c>
      <c r="D112">
        <v>66907</v>
      </c>
      <c r="E112" s="28">
        <v>9469</v>
      </c>
      <c r="F112" s="1">
        <v>1.34</v>
      </c>
      <c r="G112" s="5"/>
      <c r="H112" s="5"/>
      <c r="I112" s="2">
        <f>E112</f>
        <v>9469</v>
      </c>
      <c r="J112" s="2"/>
      <c r="K112" s="5"/>
      <c r="M112">
        <v>157</v>
      </c>
    </row>
    <row r="113" spans="1:13">
      <c r="A113" t="s">
        <v>388</v>
      </c>
      <c r="B113" t="s">
        <v>385</v>
      </c>
      <c r="C113" s="1" t="s">
        <v>20</v>
      </c>
      <c r="D113">
        <v>66869</v>
      </c>
      <c r="E113" s="28">
        <v>13423</v>
      </c>
      <c r="F113" s="1">
        <v>1.34</v>
      </c>
      <c r="G113" s="5"/>
      <c r="H113" s="5"/>
      <c r="I113" s="2">
        <f>E113</f>
        <v>13423</v>
      </c>
      <c r="J113" s="2"/>
      <c r="K113" s="5"/>
      <c r="M113">
        <v>155</v>
      </c>
    </row>
    <row r="114" spans="1:13">
      <c r="A114" t="s">
        <v>389</v>
      </c>
      <c r="B114" t="s">
        <v>385</v>
      </c>
      <c r="C114" s="1" t="s">
        <v>20</v>
      </c>
      <c r="D114">
        <v>67742</v>
      </c>
      <c r="E114" s="28">
        <v>10838</v>
      </c>
      <c r="F114" s="1">
        <v>1.56</v>
      </c>
      <c r="G114" s="5"/>
      <c r="H114" s="5"/>
      <c r="I114" s="2">
        <f>E114</f>
        <v>10838</v>
      </c>
      <c r="J114" s="2"/>
      <c r="K114" s="5"/>
      <c r="M114">
        <v>176</v>
      </c>
    </row>
    <row r="115" spans="1:13">
      <c r="A115" t="s">
        <v>390</v>
      </c>
      <c r="B115" t="s">
        <v>385</v>
      </c>
      <c r="C115" s="1" t="s">
        <v>20</v>
      </c>
      <c r="D115">
        <v>66901</v>
      </c>
      <c r="E115" s="28">
        <v>12361</v>
      </c>
      <c r="F115" s="1">
        <v>1.27</v>
      </c>
      <c r="G115" s="5"/>
      <c r="H115" s="2">
        <f>E115</f>
        <v>12361</v>
      </c>
      <c r="I115" s="5"/>
      <c r="J115" s="2"/>
      <c r="K115" s="5"/>
      <c r="M115">
        <v>141</v>
      </c>
    </row>
    <row r="116" spans="1:13">
      <c r="A116" t="s">
        <v>391</v>
      </c>
      <c r="B116" t="s">
        <v>385</v>
      </c>
      <c r="C116" s="1" t="s">
        <v>20</v>
      </c>
      <c r="D116">
        <v>66914</v>
      </c>
      <c r="E116" s="28">
        <v>7961</v>
      </c>
      <c r="F116" s="1">
        <v>1.26</v>
      </c>
      <c r="G116" s="5"/>
      <c r="H116" s="2">
        <f>E116</f>
        <v>7961</v>
      </c>
      <c r="I116" s="2"/>
      <c r="J116" s="2"/>
      <c r="K116" s="5"/>
      <c r="M116">
        <v>138</v>
      </c>
    </row>
    <row r="117" spans="1:13">
      <c r="A117" t="s">
        <v>392</v>
      </c>
      <c r="B117" t="s">
        <v>385</v>
      </c>
      <c r="C117" s="1" t="s">
        <v>20</v>
      </c>
      <c r="D117">
        <v>67752</v>
      </c>
      <c r="E117" s="28">
        <v>8411</v>
      </c>
      <c r="F117" s="1">
        <v>1.59</v>
      </c>
      <c r="G117" s="5"/>
      <c r="H117" s="5"/>
      <c r="I117" s="2">
        <f>E117</f>
        <v>8411</v>
      </c>
      <c r="J117" s="2"/>
      <c r="K117" s="5"/>
      <c r="M117">
        <v>175</v>
      </c>
    </row>
    <row r="118" spans="1:13">
      <c r="E118" s="9"/>
      <c r="F118" s="1"/>
      <c r="G118" s="5"/>
      <c r="H118" s="5"/>
      <c r="I118" s="2"/>
      <c r="J118" s="2"/>
      <c r="K118" s="5"/>
    </row>
    <row r="119" spans="1:13">
      <c r="A119" s="31" t="s">
        <v>298</v>
      </c>
      <c r="B119" s="31"/>
      <c r="F119" s="1"/>
      <c r="G119" s="5"/>
      <c r="H119" s="5"/>
      <c r="I119" s="2"/>
      <c r="J119" s="2"/>
      <c r="K119" s="5"/>
    </row>
    <row r="120" spans="1:13">
      <c r="A120" t="s">
        <v>394</v>
      </c>
      <c r="B120" t="s">
        <v>393</v>
      </c>
      <c r="C120" s="1" t="s">
        <v>20</v>
      </c>
      <c r="D120">
        <v>55294</v>
      </c>
      <c r="E120" s="28">
        <v>18784</v>
      </c>
      <c r="F120" s="1">
        <v>2.25</v>
      </c>
      <c r="G120" s="5"/>
      <c r="H120" s="5"/>
      <c r="I120" s="2"/>
      <c r="J120" s="2">
        <f t="shared" ref="J120:J127" si="4">E120</f>
        <v>18784</v>
      </c>
      <c r="K120" s="5"/>
      <c r="M120">
        <v>252</v>
      </c>
    </row>
    <row r="121" spans="1:13">
      <c r="A121" t="s">
        <v>395</v>
      </c>
      <c r="B121" t="s">
        <v>393</v>
      </c>
      <c r="C121" s="1" t="s">
        <v>20</v>
      </c>
      <c r="D121">
        <v>55435</v>
      </c>
      <c r="E121" s="28">
        <v>16378</v>
      </c>
      <c r="F121" s="1">
        <v>2.17</v>
      </c>
      <c r="G121" s="5"/>
      <c r="H121" s="5"/>
      <c r="I121" s="2"/>
      <c r="J121" s="2">
        <f t="shared" si="4"/>
        <v>16378</v>
      </c>
      <c r="K121" s="5"/>
      <c r="M121">
        <v>201</v>
      </c>
    </row>
    <row r="122" spans="1:13">
      <c r="A122" t="s">
        <v>396</v>
      </c>
      <c r="B122" t="s">
        <v>393</v>
      </c>
      <c r="C122" s="1" t="s">
        <v>20</v>
      </c>
      <c r="D122">
        <v>67583</v>
      </c>
      <c r="E122" s="28">
        <v>9372</v>
      </c>
      <c r="F122" s="1">
        <v>2.2599999999999998</v>
      </c>
      <c r="G122" s="5"/>
      <c r="H122" s="5"/>
      <c r="I122" s="2"/>
      <c r="J122" s="2">
        <f t="shared" si="4"/>
        <v>9372</v>
      </c>
      <c r="K122" s="5"/>
      <c r="M122">
        <v>236</v>
      </c>
    </row>
    <row r="123" spans="1:13">
      <c r="A123" t="s">
        <v>22</v>
      </c>
      <c r="B123" t="s">
        <v>393</v>
      </c>
      <c r="C123" s="1" t="s">
        <v>20</v>
      </c>
      <c r="D123">
        <v>55262</v>
      </c>
      <c r="E123" s="28">
        <v>9754</v>
      </c>
      <c r="F123" s="1">
        <v>2.19</v>
      </c>
      <c r="G123" s="5"/>
      <c r="H123" s="5"/>
      <c r="I123" s="2"/>
      <c r="J123" s="2">
        <f t="shared" si="4"/>
        <v>9754</v>
      </c>
      <c r="K123" s="5"/>
      <c r="M123">
        <v>205</v>
      </c>
    </row>
    <row r="124" spans="1:13">
      <c r="A124" t="s">
        <v>397</v>
      </c>
      <c r="B124" t="s">
        <v>393</v>
      </c>
      <c r="C124" s="1" t="s">
        <v>20</v>
      </c>
      <c r="D124">
        <v>55268</v>
      </c>
      <c r="E124" s="28">
        <v>31205</v>
      </c>
      <c r="F124" s="1">
        <v>2.11</v>
      </c>
      <c r="G124" s="5"/>
      <c r="H124" s="5"/>
      <c r="I124" s="2"/>
      <c r="J124" s="2">
        <f t="shared" si="4"/>
        <v>31205</v>
      </c>
      <c r="K124" s="5"/>
      <c r="M124">
        <v>231</v>
      </c>
    </row>
    <row r="125" spans="1:13">
      <c r="A125" t="s">
        <v>398</v>
      </c>
      <c r="B125" t="s">
        <v>393</v>
      </c>
      <c r="C125" s="1" t="s">
        <v>20</v>
      </c>
      <c r="D125">
        <v>55276</v>
      </c>
      <c r="E125" s="28">
        <v>30449</v>
      </c>
      <c r="F125" s="1">
        <v>2.2599999999999998</v>
      </c>
      <c r="G125" s="5"/>
      <c r="H125" s="5"/>
      <c r="I125" s="2"/>
      <c r="J125" s="2">
        <f t="shared" si="4"/>
        <v>30449</v>
      </c>
      <c r="K125" s="5"/>
      <c r="M125">
        <v>240</v>
      </c>
    </row>
    <row r="126" spans="1:13">
      <c r="A126" t="s">
        <v>399</v>
      </c>
      <c r="B126" t="s">
        <v>393</v>
      </c>
      <c r="C126" s="1" t="s">
        <v>20</v>
      </c>
      <c r="D126">
        <v>55411</v>
      </c>
      <c r="E126" s="28">
        <v>14997</v>
      </c>
      <c r="F126" s="1">
        <v>2.15</v>
      </c>
      <c r="G126" s="5"/>
      <c r="H126" s="5"/>
      <c r="I126" s="2"/>
      <c r="J126" s="2">
        <f t="shared" si="4"/>
        <v>14997</v>
      </c>
      <c r="K126" s="5"/>
      <c r="M126">
        <v>194</v>
      </c>
    </row>
    <row r="127" spans="1:13">
      <c r="A127" t="s">
        <v>400</v>
      </c>
      <c r="B127" t="s">
        <v>393</v>
      </c>
      <c r="C127" s="1" t="s">
        <v>20</v>
      </c>
      <c r="D127">
        <v>55576</v>
      </c>
      <c r="E127" s="28">
        <v>14031</v>
      </c>
      <c r="F127" s="1">
        <v>2.16</v>
      </c>
      <c r="G127" s="5"/>
      <c r="H127" s="5"/>
      <c r="I127" s="2"/>
      <c r="J127" s="2">
        <f t="shared" si="4"/>
        <v>14031</v>
      </c>
      <c r="K127" s="5"/>
      <c r="M127">
        <v>233</v>
      </c>
    </row>
    <row r="128" spans="1:13">
      <c r="F128" s="1"/>
      <c r="G128" s="5"/>
      <c r="H128" s="5"/>
      <c r="I128" s="2"/>
      <c r="J128" s="2"/>
      <c r="K128" s="5"/>
    </row>
    <row r="129" spans="1:13">
      <c r="A129" s="31" t="s">
        <v>299</v>
      </c>
      <c r="B129" s="31"/>
      <c r="F129" s="1"/>
      <c r="G129" s="5"/>
      <c r="H129" s="5"/>
      <c r="I129" s="2"/>
      <c r="J129" s="2"/>
      <c r="K129" s="5"/>
    </row>
    <row r="130" spans="1:13">
      <c r="A130" s="5" t="s">
        <v>402</v>
      </c>
      <c r="B130" t="s">
        <v>401</v>
      </c>
      <c r="C130" s="1" t="s">
        <v>20</v>
      </c>
      <c r="D130">
        <v>56751</v>
      </c>
      <c r="E130" s="28">
        <v>24168</v>
      </c>
      <c r="F130" s="1">
        <v>1.43</v>
      </c>
      <c r="G130" s="5"/>
      <c r="H130" s="5"/>
      <c r="I130" s="2">
        <f>E130</f>
        <v>24168</v>
      </c>
      <c r="J130" s="2"/>
      <c r="K130" s="5"/>
      <c r="M130">
        <v>171</v>
      </c>
    </row>
    <row r="131" spans="1:13">
      <c r="A131" s="5" t="s">
        <v>403</v>
      </c>
      <c r="B131" t="s">
        <v>401</v>
      </c>
      <c r="C131" s="1" t="s">
        <v>20</v>
      </c>
      <c r="D131" s="5">
        <v>56743</v>
      </c>
      <c r="E131" s="28">
        <v>13332</v>
      </c>
      <c r="F131" s="1">
        <v>1.48</v>
      </c>
      <c r="G131" s="5"/>
      <c r="H131" s="5"/>
      <c r="I131" s="2">
        <f>E131</f>
        <v>13332</v>
      </c>
      <c r="J131" s="2"/>
      <c r="K131" s="5"/>
      <c r="M131">
        <v>179</v>
      </c>
    </row>
    <row r="132" spans="1:13">
      <c r="A132" s="5" t="s">
        <v>404</v>
      </c>
      <c r="B132" t="s">
        <v>401</v>
      </c>
      <c r="C132" s="1" t="s">
        <v>20</v>
      </c>
      <c r="D132">
        <v>56626</v>
      </c>
      <c r="E132" s="28">
        <v>16348</v>
      </c>
      <c r="F132" s="34">
        <v>2</v>
      </c>
      <c r="G132" s="5"/>
      <c r="H132" s="5"/>
      <c r="I132" s="2">
        <f>E132</f>
        <v>16348</v>
      </c>
      <c r="J132" s="5"/>
      <c r="K132" s="5"/>
      <c r="M132">
        <v>206</v>
      </c>
    </row>
    <row r="133" spans="1:13">
      <c r="A133" s="5" t="s">
        <v>405</v>
      </c>
      <c r="B133" t="s">
        <v>401</v>
      </c>
      <c r="C133" s="1" t="s">
        <v>20</v>
      </c>
      <c r="D133">
        <v>56321</v>
      </c>
      <c r="E133" s="28">
        <v>8598</v>
      </c>
      <c r="F133" s="1">
        <v>2.04</v>
      </c>
      <c r="G133" s="5"/>
      <c r="H133" s="5"/>
      <c r="I133" s="2"/>
      <c r="J133" s="2">
        <f>E133</f>
        <v>8598</v>
      </c>
      <c r="K133" s="5"/>
      <c r="M133">
        <v>206</v>
      </c>
    </row>
    <row r="134" spans="1:13">
      <c r="A134" s="5" t="s">
        <v>406</v>
      </c>
      <c r="B134" t="s">
        <v>401</v>
      </c>
      <c r="C134" s="1" t="s">
        <v>20</v>
      </c>
      <c r="D134">
        <v>56330</v>
      </c>
      <c r="E134" s="28">
        <v>18253</v>
      </c>
      <c r="F134" s="1">
        <v>1.48</v>
      </c>
      <c r="G134" s="5"/>
      <c r="H134" s="5"/>
      <c r="I134" s="2">
        <f>E134</f>
        <v>18253</v>
      </c>
      <c r="J134" s="2"/>
      <c r="K134" s="5"/>
      <c r="M134">
        <v>184</v>
      </c>
    </row>
    <row r="135" spans="1:13">
      <c r="A135" s="5" t="s">
        <v>407</v>
      </c>
      <c r="B135" t="s">
        <v>401</v>
      </c>
      <c r="C135" s="1" t="s">
        <v>20</v>
      </c>
      <c r="D135">
        <v>56179</v>
      </c>
      <c r="E135" s="28">
        <v>15328</v>
      </c>
      <c r="F135" s="1">
        <v>1.56</v>
      </c>
      <c r="G135" s="5"/>
      <c r="H135" s="5"/>
      <c r="I135" s="2">
        <f>E135</f>
        <v>15328</v>
      </c>
      <c r="J135" s="2"/>
      <c r="K135" s="5"/>
      <c r="M135">
        <v>199</v>
      </c>
    </row>
    <row r="136" spans="1:13">
      <c r="A136" t="s">
        <v>408</v>
      </c>
      <c r="B136" t="s">
        <v>401</v>
      </c>
      <c r="C136" s="1" t="s">
        <v>20</v>
      </c>
      <c r="D136">
        <v>56727</v>
      </c>
      <c r="E136" s="28">
        <v>16663</v>
      </c>
      <c r="F136" s="1">
        <v>1.43</v>
      </c>
      <c r="G136" s="5"/>
      <c r="H136" s="5"/>
      <c r="I136" s="2">
        <f>E136</f>
        <v>16663</v>
      </c>
      <c r="J136" s="2"/>
      <c r="K136" s="5"/>
      <c r="M136">
        <v>171</v>
      </c>
    </row>
    <row r="137" spans="1:13">
      <c r="A137" t="s">
        <v>409</v>
      </c>
      <c r="B137" t="s">
        <v>401</v>
      </c>
      <c r="C137" s="1" t="s">
        <v>20</v>
      </c>
      <c r="D137">
        <v>56575</v>
      </c>
      <c r="E137" s="28">
        <v>33369</v>
      </c>
      <c r="F137" s="1">
        <v>1.55</v>
      </c>
      <c r="G137" s="5"/>
      <c r="H137" s="5"/>
      <c r="I137" s="2">
        <f>E137</f>
        <v>33369</v>
      </c>
      <c r="J137" s="2"/>
      <c r="K137" s="5"/>
      <c r="M137">
        <v>201</v>
      </c>
    </row>
    <row r="138" spans="1:13" ht="20">
      <c r="A138" s="76" t="s">
        <v>1357</v>
      </c>
      <c r="B138" s="76"/>
      <c r="C138" s="76"/>
      <c r="D138" s="76"/>
      <c r="E138" s="76"/>
      <c r="F138" s="76"/>
      <c r="G138" s="76"/>
      <c r="H138" s="76"/>
      <c r="I138" s="76"/>
      <c r="J138" s="76"/>
      <c r="K138" s="76"/>
      <c r="L138" s="76"/>
      <c r="M138" s="76"/>
    </row>
    <row r="139" spans="1:13" ht="18">
      <c r="A139" s="90" t="s">
        <v>1365</v>
      </c>
    </row>
    <row r="140" spans="1:13" ht="18">
      <c r="A140" s="90" t="s">
        <v>1379</v>
      </c>
      <c r="G140" s="5"/>
      <c r="H140" s="5"/>
      <c r="I140" s="5"/>
      <c r="J140" s="5"/>
      <c r="K140" s="5"/>
    </row>
    <row r="141" spans="1:13">
      <c r="A141" s="12" t="s">
        <v>148</v>
      </c>
      <c r="B141" s="13" t="s">
        <v>1368</v>
      </c>
      <c r="C141" s="13" t="s">
        <v>9</v>
      </c>
      <c r="D141" s="13" t="s">
        <v>0</v>
      </c>
      <c r="E141" s="14" t="s">
        <v>1</v>
      </c>
      <c r="F141" s="60" t="s">
        <v>2</v>
      </c>
      <c r="G141" s="69" t="s">
        <v>147</v>
      </c>
      <c r="H141" s="69"/>
      <c r="I141" s="69"/>
      <c r="J141" s="69"/>
      <c r="K141" s="69"/>
      <c r="L141" s="60"/>
      <c r="M141" s="60" t="s">
        <v>3</v>
      </c>
    </row>
    <row r="142" spans="1:13" ht="16" customHeight="1">
      <c r="E142" s="2"/>
      <c r="F142" s="61"/>
      <c r="G142" s="101" t="s">
        <v>144</v>
      </c>
      <c r="H142" s="102" t="s">
        <v>151</v>
      </c>
      <c r="I142" s="102" t="s">
        <v>152</v>
      </c>
      <c r="J142" s="103" t="s">
        <v>145</v>
      </c>
      <c r="K142" s="103" t="s">
        <v>146</v>
      </c>
      <c r="L142" s="101" t="s">
        <v>1344</v>
      </c>
      <c r="M142" s="5"/>
    </row>
    <row r="143" spans="1:13">
      <c r="C143" s="1"/>
      <c r="E143" s="28"/>
      <c r="F143" s="1"/>
      <c r="G143" s="5"/>
      <c r="H143" s="5"/>
      <c r="I143" s="2"/>
      <c r="J143" s="2"/>
      <c r="K143" s="5"/>
    </row>
    <row r="144" spans="1:13">
      <c r="A144" s="31" t="s">
        <v>300</v>
      </c>
      <c r="B144" s="31"/>
      <c r="F144" s="1"/>
      <c r="G144" s="5"/>
      <c r="H144" s="5"/>
      <c r="I144" s="2"/>
      <c r="J144" s="2"/>
      <c r="K144" s="5"/>
    </row>
    <row r="145" spans="1:13">
      <c r="A145" t="s">
        <v>410</v>
      </c>
      <c r="B145" t="s">
        <v>411</v>
      </c>
      <c r="C145" s="1" t="s">
        <v>20</v>
      </c>
      <c r="D145">
        <v>53567</v>
      </c>
      <c r="E145" s="28">
        <v>22128</v>
      </c>
      <c r="F145" s="1">
        <v>2.29</v>
      </c>
      <c r="G145" s="5"/>
      <c r="H145" s="5"/>
      <c r="I145" s="2"/>
      <c r="J145" s="2">
        <f>E145</f>
        <v>22128</v>
      </c>
      <c r="K145" s="5"/>
      <c r="M145">
        <v>252</v>
      </c>
    </row>
    <row r="146" spans="1:13">
      <c r="A146" t="s">
        <v>412</v>
      </c>
      <c r="B146" t="s">
        <v>411</v>
      </c>
      <c r="C146" s="1" t="s">
        <v>20</v>
      </c>
      <c r="D146">
        <v>53557</v>
      </c>
      <c r="E146" s="28">
        <v>11861</v>
      </c>
      <c r="F146" s="1">
        <v>2.4900000000000002</v>
      </c>
      <c r="G146" s="5"/>
      <c r="H146" s="5"/>
      <c r="I146" s="2"/>
      <c r="J146" s="2"/>
      <c r="K146" s="9">
        <f>E146</f>
        <v>11861</v>
      </c>
      <c r="M146">
        <v>252</v>
      </c>
    </row>
    <row r="147" spans="1:13">
      <c r="A147" t="s">
        <v>413</v>
      </c>
      <c r="B147" t="s">
        <v>411</v>
      </c>
      <c r="C147" s="1" t="s">
        <v>20</v>
      </c>
      <c r="D147">
        <v>56269</v>
      </c>
      <c r="E147" s="28">
        <v>10965</v>
      </c>
      <c r="F147" s="1">
        <v>2.14</v>
      </c>
      <c r="G147" s="5"/>
      <c r="H147" s="5"/>
      <c r="I147" s="2"/>
      <c r="J147" s="2">
        <f t="shared" ref="J147:J152" si="5">E147</f>
        <v>10965</v>
      </c>
      <c r="K147" s="5"/>
      <c r="M147">
        <v>231</v>
      </c>
    </row>
    <row r="148" spans="1:13">
      <c r="A148" t="s">
        <v>414</v>
      </c>
      <c r="B148" t="s">
        <v>411</v>
      </c>
      <c r="C148" s="1" t="s">
        <v>20</v>
      </c>
      <c r="D148">
        <v>53545</v>
      </c>
      <c r="E148" s="28">
        <v>18301</v>
      </c>
      <c r="F148" s="1">
        <v>2.2200000000000002</v>
      </c>
      <c r="G148" s="5"/>
      <c r="H148" s="5"/>
      <c r="I148" s="2"/>
      <c r="J148" s="2">
        <f t="shared" si="5"/>
        <v>18301</v>
      </c>
      <c r="K148" s="5"/>
      <c r="M148">
        <v>228</v>
      </c>
    </row>
    <row r="149" spans="1:13">
      <c r="A149" t="s">
        <v>415</v>
      </c>
      <c r="B149" t="s">
        <v>411</v>
      </c>
      <c r="C149" s="1" t="s">
        <v>20</v>
      </c>
      <c r="D149">
        <v>56305</v>
      </c>
      <c r="E149" s="28">
        <v>14699</v>
      </c>
      <c r="F149" s="1">
        <v>2.1800000000000002</v>
      </c>
      <c r="G149" s="5"/>
      <c r="H149" s="5"/>
      <c r="I149" s="2"/>
      <c r="J149" s="2">
        <f t="shared" si="5"/>
        <v>14699</v>
      </c>
      <c r="K149" s="5"/>
      <c r="M149">
        <v>235</v>
      </c>
    </row>
    <row r="150" spans="1:13">
      <c r="A150" t="s">
        <v>416</v>
      </c>
      <c r="B150" t="s">
        <v>411</v>
      </c>
      <c r="C150" s="1" t="s">
        <v>20</v>
      </c>
      <c r="D150">
        <v>56579</v>
      </c>
      <c r="E150" s="28">
        <v>16293</v>
      </c>
      <c r="F150" s="34">
        <v>2</v>
      </c>
      <c r="G150" s="5"/>
      <c r="H150" s="5"/>
      <c r="I150" s="2">
        <f>E150</f>
        <v>16293</v>
      </c>
      <c r="J150" s="5"/>
      <c r="K150" s="5"/>
      <c r="M150">
        <v>212</v>
      </c>
    </row>
    <row r="151" spans="1:13">
      <c r="A151" t="s">
        <v>417</v>
      </c>
      <c r="B151" t="s">
        <v>411</v>
      </c>
      <c r="C151" s="1" t="s">
        <v>20</v>
      </c>
      <c r="D151">
        <v>53572</v>
      </c>
      <c r="E151" s="28">
        <v>12917</v>
      </c>
      <c r="F151" s="1">
        <v>2.29</v>
      </c>
      <c r="G151" s="5"/>
      <c r="H151" s="5"/>
      <c r="I151" s="2"/>
      <c r="J151" s="2">
        <f t="shared" si="5"/>
        <v>12917</v>
      </c>
      <c r="K151" s="5"/>
      <c r="M151">
        <v>234</v>
      </c>
    </row>
    <row r="152" spans="1:13">
      <c r="A152" t="s">
        <v>418</v>
      </c>
      <c r="B152" t="s">
        <v>411</v>
      </c>
      <c r="C152" s="1" t="s">
        <v>20</v>
      </c>
      <c r="D152">
        <v>56588</v>
      </c>
      <c r="E152" s="28">
        <v>9424</v>
      </c>
      <c r="F152" s="1">
        <v>2.15</v>
      </c>
      <c r="G152" s="5"/>
      <c r="H152" s="5"/>
      <c r="I152" s="2"/>
      <c r="J152" s="2">
        <f t="shared" si="5"/>
        <v>9424</v>
      </c>
      <c r="K152" s="5"/>
      <c r="M152">
        <v>224</v>
      </c>
    </row>
    <row r="153" spans="1:13">
      <c r="E153" s="9"/>
      <c r="F153" s="1"/>
      <c r="G153" s="5"/>
      <c r="H153" s="5"/>
      <c r="I153" s="2"/>
      <c r="J153" s="2"/>
      <c r="K153" s="5"/>
    </row>
    <row r="154" spans="1:13">
      <c r="A154" s="31" t="s">
        <v>301</v>
      </c>
      <c r="B154" s="31"/>
      <c r="F154" s="1"/>
      <c r="G154" s="5"/>
      <c r="H154" s="5"/>
      <c r="I154" s="2"/>
      <c r="J154" s="2"/>
      <c r="K154" s="5"/>
    </row>
    <row r="155" spans="1:13">
      <c r="A155" t="s">
        <v>420</v>
      </c>
      <c r="B155" t="s">
        <v>419</v>
      </c>
      <c r="C155" s="1" t="s">
        <v>20</v>
      </c>
      <c r="D155">
        <v>56281</v>
      </c>
      <c r="E155" s="28">
        <v>14571</v>
      </c>
      <c r="F155" s="1">
        <v>2.06</v>
      </c>
      <c r="G155" s="5"/>
      <c r="H155" s="5"/>
      <c r="I155" s="2"/>
      <c r="J155" s="2">
        <f>E155</f>
        <v>14571</v>
      </c>
      <c r="K155" s="5"/>
      <c r="M155">
        <v>214</v>
      </c>
    </row>
    <row r="156" spans="1:13">
      <c r="A156" t="s">
        <v>421</v>
      </c>
      <c r="B156" t="s">
        <v>419</v>
      </c>
      <c r="C156" s="1" t="s">
        <v>20</v>
      </c>
      <c r="D156">
        <v>56288</v>
      </c>
      <c r="E156" s="28">
        <v>14662</v>
      </c>
      <c r="F156" s="1">
        <v>1.58</v>
      </c>
      <c r="G156" s="5"/>
      <c r="H156" s="5"/>
      <c r="I156" s="2">
        <f>E156</f>
        <v>14662</v>
      </c>
      <c r="J156" s="2"/>
      <c r="K156" s="5"/>
      <c r="M156">
        <v>161</v>
      </c>
    </row>
    <row r="157" spans="1:13">
      <c r="A157" t="s">
        <v>422</v>
      </c>
      <c r="B157" t="s">
        <v>419</v>
      </c>
      <c r="C157" s="1" t="s">
        <v>20</v>
      </c>
      <c r="D157">
        <v>55481</v>
      </c>
      <c r="E157" s="28">
        <v>19837</v>
      </c>
      <c r="F157" s="1">
        <v>1.44</v>
      </c>
      <c r="G157" s="5"/>
      <c r="H157" s="5"/>
      <c r="I157" s="2">
        <f>E157</f>
        <v>19837</v>
      </c>
      <c r="J157" s="2"/>
      <c r="K157" s="5"/>
      <c r="M157">
        <v>145</v>
      </c>
    </row>
    <row r="158" spans="1:13">
      <c r="A158" t="s">
        <v>423</v>
      </c>
      <c r="B158" t="s">
        <v>419</v>
      </c>
      <c r="C158" s="1" t="s">
        <v>20</v>
      </c>
      <c r="D158">
        <v>55494</v>
      </c>
      <c r="E158" s="28">
        <v>10076</v>
      </c>
      <c r="F158" s="1">
        <v>1.57</v>
      </c>
      <c r="G158" s="5"/>
      <c r="H158" s="5"/>
      <c r="I158" s="2">
        <f>E158</f>
        <v>10076</v>
      </c>
      <c r="J158" s="2"/>
      <c r="K158" s="5"/>
      <c r="M158">
        <v>167</v>
      </c>
    </row>
    <row r="159" spans="1:13">
      <c r="A159" t="s">
        <v>424</v>
      </c>
      <c r="B159" t="s">
        <v>419</v>
      </c>
      <c r="C159" s="1" t="s">
        <v>20</v>
      </c>
      <c r="D159">
        <v>55430</v>
      </c>
      <c r="E159" s="28">
        <v>9119</v>
      </c>
      <c r="F159" s="1">
        <v>2.11</v>
      </c>
      <c r="G159" s="5"/>
      <c r="H159" s="5"/>
      <c r="I159" s="2"/>
      <c r="J159" s="2">
        <f>E159</f>
        <v>9119</v>
      </c>
      <c r="K159" s="5"/>
      <c r="M159">
        <v>187</v>
      </c>
    </row>
    <row r="160" spans="1:13">
      <c r="A160" t="s">
        <v>425</v>
      </c>
      <c r="B160" t="s">
        <v>419</v>
      </c>
      <c r="C160" s="1" t="s">
        <v>20</v>
      </c>
      <c r="D160">
        <v>55469</v>
      </c>
      <c r="E160" s="28">
        <v>18050</v>
      </c>
      <c r="F160" s="34">
        <v>1.5</v>
      </c>
      <c r="G160" s="5"/>
      <c r="H160" s="5"/>
      <c r="I160" s="2">
        <f>E160</f>
        <v>18050</v>
      </c>
      <c r="J160" s="2"/>
      <c r="K160" s="5"/>
      <c r="M160">
        <v>156</v>
      </c>
    </row>
    <row r="161" spans="1:13">
      <c r="E161" s="9"/>
      <c r="F161" s="1"/>
      <c r="G161" s="5"/>
      <c r="H161" s="5"/>
      <c r="I161" s="2"/>
      <c r="J161" s="2"/>
      <c r="K161" s="5"/>
    </row>
    <row r="162" spans="1:13">
      <c r="A162" s="31" t="s">
        <v>302</v>
      </c>
      <c r="B162" s="31"/>
      <c r="F162" s="1"/>
      <c r="G162" s="5"/>
      <c r="H162" s="5"/>
      <c r="I162" s="2"/>
      <c r="J162" s="5"/>
      <c r="K162" s="5"/>
    </row>
    <row r="163" spans="1:13">
      <c r="A163" t="s">
        <v>426</v>
      </c>
      <c r="B163" t="s">
        <v>427</v>
      </c>
      <c r="C163" s="1" t="s">
        <v>20</v>
      </c>
      <c r="D163">
        <v>56130</v>
      </c>
      <c r="E163" s="28">
        <v>16300</v>
      </c>
      <c r="F163" s="1">
        <v>2.11</v>
      </c>
      <c r="G163" s="5"/>
      <c r="H163" s="5"/>
      <c r="I163" s="2"/>
      <c r="J163" s="9">
        <f>E163</f>
        <v>16300</v>
      </c>
      <c r="K163" s="5"/>
      <c r="M163">
        <v>216</v>
      </c>
    </row>
    <row r="164" spans="1:13">
      <c r="A164" t="s">
        <v>428</v>
      </c>
      <c r="B164" t="s">
        <v>427</v>
      </c>
      <c r="C164" s="1" t="s">
        <v>20</v>
      </c>
      <c r="D164">
        <v>65582</v>
      </c>
      <c r="E164" s="28">
        <v>25145</v>
      </c>
      <c r="F164" s="34">
        <v>2.2000000000000002</v>
      </c>
      <c r="G164" s="5"/>
      <c r="H164" s="5"/>
      <c r="I164" s="2"/>
      <c r="J164" s="9">
        <f>E164</f>
        <v>25145</v>
      </c>
      <c r="K164" s="5"/>
      <c r="M164">
        <v>236</v>
      </c>
    </row>
    <row r="165" spans="1:13">
      <c r="A165" t="s">
        <v>429</v>
      </c>
      <c r="B165" t="s">
        <v>427</v>
      </c>
      <c r="C165" s="1" t="s">
        <v>20</v>
      </c>
      <c r="D165">
        <v>65623</v>
      </c>
      <c r="E165" s="28">
        <v>9414</v>
      </c>
      <c r="F165" s="34">
        <v>2.2999999999999998</v>
      </c>
      <c r="G165" s="5"/>
      <c r="H165" s="5"/>
      <c r="I165" s="2"/>
      <c r="J165" s="9">
        <f>E165</f>
        <v>9414</v>
      </c>
      <c r="K165" s="5"/>
      <c r="M165">
        <v>249</v>
      </c>
    </row>
    <row r="166" spans="1:13">
      <c r="A166" t="s">
        <v>430</v>
      </c>
      <c r="B166" t="s">
        <v>427</v>
      </c>
      <c r="C166" s="1" t="s">
        <v>20</v>
      </c>
      <c r="D166">
        <v>56368</v>
      </c>
      <c r="E166" s="28">
        <v>9274</v>
      </c>
      <c r="F166" s="1">
        <v>2.34</v>
      </c>
      <c r="G166" s="5"/>
      <c r="H166" s="5"/>
      <c r="I166" s="2"/>
      <c r="J166" s="5"/>
      <c r="K166" s="9">
        <f>E166</f>
        <v>9274</v>
      </c>
      <c r="M166">
        <v>249</v>
      </c>
    </row>
    <row r="167" spans="1:13">
      <c r="A167" t="s">
        <v>431</v>
      </c>
      <c r="B167" t="s">
        <v>427</v>
      </c>
      <c r="C167" s="1" t="s">
        <v>20</v>
      </c>
      <c r="D167">
        <v>56342</v>
      </c>
      <c r="E167" s="28">
        <v>17128</v>
      </c>
      <c r="F167" s="1">
        <v>2.2599999999999998</v>
      </c>
      <c r="G167" s="5"/>
      <c r="H167" s="5"/>
      <c r="I167" s="2"/>
      <c r="J167" s="9">
        <f>E167</f>
        <v>17128</v>
      </c>
      <c r="K167" s="5"/>
      <c r="M167">
        <v>232</v>
      </c>
    </row>
    <row r="168" spans="1:13">
      <c r="A168" t="s">
        <v>432</v>
      </c>
      <c r="B168" t="s">
        <v>427</v>
      </c>
      <c r="C168" s="1" t="s">
        <v>20</v>
      </c>
      <c r="D168">
        <v>56377</v>
      </c>
      <c r="E168" s="28">
        <v>11457</v>
      </c>
      <c r="F168" s="1">
        <v>2.19</v>
      </c>
      <c r="G168" s="5"/>
      <c r="H168" s="5"/>
      <c r="I168" s="2"/>
      <c r="J168" s="2">
        <f>E168</f>
        <v>11457</v>
      </c>
      <c r="K168" s="5"/>
      <c r="M168">
        <v>222</v>
      </c>
    </row>
    <row r="169" spans="1:13">
      <c r="A169" t="s">
        <v>433</v>
      </c>
      <c r="B169" t="s">
        <v>427</v>
      </c>
      <c r="C169" s="1" t="s">
        <v>20</v>
      </c>
      <c r="D169">
        <v>56355</v>
      </c>
      <c r="E169" s="28">
        <v>16267</v>
      </c>
      <c r="F169" s="1">
        <v>2.2799999999999998</v>
      </c>
      <c r="G169" s="5"/>
      <c r="H169" s="5"/>
      <c r="I169" s="2"/>
      <c r="J169" s="2">
        <f>E169</f>
        <v>16267</v>
      </c>
      <c r="K169" s="5"/>
      <c r="M169">
        <v>230</v>
      </c>
    </row>
    <row r="170" spans="1:13">
      <c r="E170" s="42"/>
      <c r="F170" s="1"/>
      <c r="G170" s="5"/>
      <c r="H170" s="5"/>
      <c r="I170" s="2"/>
      <c r="J170" s="2"/>
      <c r="K170" s="5"/>
    </row>
    <row r="171" spans="1:13">
      <c r="A171" s="31" t="s">
        <v>303</v>
      </c>
      <c r="B171" s="31"/>
      <c r="F171" s="1"/>
      <c r="G171" s="5"/>
      <c r="H171" s="5"/>
      <c r="I171" s="2"/>
      <c r="J171" s="2"/>
      <c r="K171" s="5"/>
    </row>
    <row r="172" spans="1:13">
      <c r="A172" t="s">
        <v>508</v>
      </c>
      <c r="B172" t="s">
        <v>434</v>
      </c>
      <c r="C172" s="1" t="s">
        <v>20</v>
      </c>
      <c r="D172">
        <v>67125</v>
      </c>
      <c r="E172" s="28">
        <v>12706</v>
      </c>
      <c r="F172" s="1">
        <v>2.11</v>
      </c>
      <c r="G172" s="5"/>
      <c r="H172" s="5"/>
      <c r="I172" s="5"/>
      <c r="J172" s="9">
        <f>E172</f>
        <v>12706</v>
      </c>
      <c r="K172" s="5"/>
      <c r="M172">
        <v>225</v>
      </c>
    </row>
    <row r="173" spans="1:13">
      <c r="A173" t="s">
        <v>509</v>
      </c>
      <c r="B173" t="s">
        <v>434</v>
      </c>
      <c r="C173" s="1" t="s">
        <v>20</v>
      </c>
      <c r="D173">
        <v>67373</v>
      </c>
      <c r="E173" s="28">
        <v>11182</v>
      </c>
      <c r="F173" s="1">
        <v>2.19</v>
      </c>
      <c r="G173" s="5"/>
      <c r="H173" s="5"/>
      <c r="I173" s="5"/>
      <c r="J173" s="9">
        <f>E173</f>
        <v>11182</v>
      </c>
      <c r="K173" s="5"/>
      <c r="M173">
        <v>242</v>
      </c>
    </row>
    <row r="174" spans="1:13">
      <c r="A174" t="s">
        <v>510</v>
      </c>
      <c r="B174" t="s">
        <v>434</v>
      </c>
      <c r="C174" s="1" t="s">
        <v>20</v>
      </c>
      <c r="D174">
        <v>67258</v>
      </c>
      <c r="E174" s="28">
        <v>9510</v>
      </c>
      <c r="F174" s="34">
        <v>2.1</v>
      </c>
      <c r="G174" s="5"/>
      <c r="H174" s="5"/>
      <c r="I174" s="5"/>
      <c r="J174" s="9">
        <f>E174</f>
        <v>9510</v>
      </c>
      <c r="K174" s="5"/>
      <c r="M174">
        <v>211</v>
      </c>
    </row>
    <row r="175" spans="1:13">
      <c r="A175" t="s">
        <v>511</v>
      </c>
      <c r="B175" t="s">
        <v>434</v>
      </c>
      <c r="C175" s="1" t="s">
        <v>20</v>
      </c>
      <c r="D175">
        <v>67133</v>
      </c>
      <c r="E175" s="28">
        <v>12641</v>
      </c>
      <c r="F175" s="1">
        <v>2.11</v>
      </c>
      <c r="G175" s="5"/>
      <c r="H175" s="5"/>
      <c r="I175" s="5"/>
      <c r="J175" s="9">
        <f>E175</f>
        <v>12641</v>
      </c>
      <c r="K175" s="5"/>
      <c r="M175">
        <v>222</v>
      </c>
    </row>
    <row r="176" spans="1:13">
      <c r="A176" t="s">
        <v>512</v>
      </c>
      <c r="B176" t="s">
        <v>434</v>
      </c>
      <c r="C176" s="1" t="s">
        <v>20</v>
      </c>
      <c r="D176">
        <v>67165</v>
      </c>
      <c r="E176" s="28">
        <v>8655</v>
      </c>
      <c r="F176" s="1">
        <v>2.19</v>
      </c>
      <c r="G176" s="5"/>
      <c r="H176" s="5"/>
      <c r="I176" s="5"/>
      <c r="J176" s="9">
        <f>E176</f>
        <v>8655</v>
      </c>
      <c r="K176" s="5"/>
      <c r="M176">
        <v>237</v>
      </c>
    </row>
    <row r="177" spans="1:13">
      <c r="E177" s="9"/>
      <c r="G177" s="5"/>
      <c r="H177" s="5"/>
      <c r="I177" s="5"/>
      <c r="J177" s="5"/>
      <c r="K177" s="5"/>
    </row>
    <row r="178" spans="1:13">
      <c r="A178" s="31" t="s">
        <v>304</v>
      </c>
      <c r="B178" s="31"/>
      <c r="F178" s="1"/>
      <c r="G178" s="5"/>
      <c r="H178" s="5"/>
      <c r="I178" s="2"/>
      <c r="J178" s="2"/>
      <c r="K178" s="5"/>
    </row>
    <row r="179" spans="1:13">
      <c r="A179" t="s">
        <v>445</v>
      </c>
      <c r="B179" t="s">
        <v>444</v>
      </c>
      <c r="C179" s="1" t="s">
        <v>20</v>
      </c>
      <c r="D179">
        <v>76855</v>
      </c>
      <c r="E179" s="28">
        <v>16667</v>
      </c>
      <c r="F179" s="34">
        <v>2</v>
      </c>
      <c r="G179" s="5"/>
      <c r="H179" s="5"/>
      <c r="I179" s="2">
        <f>E179</f>
        <v>16667</v>
      </c>
      <c r="J179" s="5"/>
      <c r="K179" s="5"/>
      <c r="M179">
        <v>190</v>
      </c>
    </row>
    <row r="180" spans="1:13">
      <c r="A180" t="s">
        <v>446</v>
      </c>
      <c r="B180" t="s">
        <v>444</v>
      </c>
      <c r="C180" s="1" t="s">
        <v>20</v>
      </c>
      <c r="D180">
        <v>76887</v>
      </c>
      <c r="E180" s="28">
        <v>23434</v>
      </c>
      <c r="F180" s="1">
        <v>2.13</v>
      </c>
      <c r="G180" s="5"/>
      <c r="H180" s="5"/>
      <c r="I180" s="2"/>
      <c r="J180" s="2">
        <f t="shared" ref="J180:J185" si="6">E180</f>
        <v>23434</v>
      </c>
      <c r="K180" s="5"/>
      <c r="M180">
        <v>198</v>
      </c>
    </row>
    <row r="181" spans="1:13">
      <c r="A181" t="s">
        <v>447</v>
      </c>
      <c r="B181" t="s">
        <v>444</v>
      </c>
      <c r="C181" s="1" t="s">
        <v>20</v>
      </c>
      <c r="D181">
        <v>67480</v>
      </c>
      <c r="E181" s="28">
        <v>19722</v>
      </c>
      <c r="F181" s="1">
        <v>2.21</v>
      </c>
      <c r="G181" s="5"/>
      <c r="H181" s="5"/>
      <c r="I181" s="2"/>
      <c r="J181" s="2">
        <f t="shared" si="6"/>
        <v>19722</v>
      </c>
      <c r="K181" s="5"/>
      <c r="M181">
        <v>211</v>
      </c>
    </row>
    <row r="182" spans="1:13">
      <c r="A182" t="s">
        <v>448</v>
      </c>
      <c r="B182" t="s">
        <v>444</v>
      </c>
      <c r="C182" s="1" t="s">
        <v>20</v>
      </c>
      <c r="D182">
        <v>76863</v>
      </c>
      <c r="E182" s="28">
        <v>14463</v>
      </c>
      <c r="F182" s="34">
        <v>2.2000000000000002</v>
      </c>
      <c r="G182" s="5"/>
      <c r="H182" s="5"/>
      <c r="I182" s="2"/>
      <c r="J182" s="2">
        <f t="shared" si="6"/>
        <v>14463</v>
      </c>
      <c r="K182" s="5"/>
      <c r="M182">
        <v>216</v>
      </c>
    </row>
    <row r="183" spans="1:13">
      <c r="A183" t="s">
        <v>449</v>
      </c>
      <c r="B183" t="s">
        <v>444</v>
      </c>
      <c r="C183" s="1" t="s">
        <v>20</v>
      </c>
      <c r="D183">
        <v>76829</v>
      </c>
      <c r="E183" s="28">
        <v>13866</v>
      </c>
      <c r="F183" s="1">
        <v>2.12</v>
      </c>
      <c r="G183" s="5"/>
      <c r="H183" s="5"/>
      <c r="I183" s="2"/>
      <c r="J183" s="2">
        <f t="shared" si="6"/>
        <v>13866</v>
      </c>
      <c r="K183" s="5"/>
      <c r="M183">
        <v>202</v>
      </c>
    </row>
    <row r="184" spans="1:13">
      <c r="A184" t="s">
        <v>450</v>
      </c>
      <c r="B184" t="s">
        <v>444</v>
      </c>
      <c r="C184" s="1" t="s">
        <v>20</v>
      </c>
      <c r="D184">
        <v>67487</v>
      </c>
      <c r="E184" s="28">
        <v>8051</v>
      </c>
      <c r="F184" s="1">
        <v>2.2200000000000002</v>
      </c>
      <c r="G184" s="5"/>
      <c r="H184" s="5"/>
      <c r="I184" s="2"/>
      <c r="J184" s="2">
        <f t="shared" si="6"/>
        <v>8051</v>
      </c>
      <c r="K184" s="5"/>
      <c r="M184">
        <v>216</v>
      </c>
    </row>
    <row r="185" spans="1:13">
      <c r="A185" t="s">
        <v>451</v>
      </c>
      <c r="B185" t="s">
        <v>444</v>
      </c>
      <c r="C185" s="1" t="s">
        <v>20</v>
      </c>
      <c r="D185">
        <v>76877</v>
      </c>
      <c r="E185" s="28">
        <v>12097</v>
      </c>
      <c r="F185" s="34">
        <v>2.2000000000000002</v>
      </c>
      <c r="G185" s="5"/>
      <c r="H185" s="5"/>
      <c r="I185" s="2"/>
      <c r="J185" s="2">
        <f t="shared" si="6"/>
        <v>12097</v>
      </c>
      <c r="K185" s="5"/>
      <c r="M185">
        <v>212</v>
      </c>
    </row>
    <row r="186" spans="1:13">
      <c r="E186" s="9"/>
      <c r="F186" s="1"/>
      <c r="G186" s="5"/>
      <c r="H186" s="5"/>
      <c r="I186" s="2"/>
      <c r="J186" s="2"/>
      <c r="K186" s="5"/>
    </row>
    <row r="187" spans="1:13">
      <c r="A187" s="31" t="s">
        <v>305</v>
      </c>
      <c r="B187" s="31"/>
      <c r="F187" s="1"/>
      <c r="G187" s="5"/>
      <c r="H187" s="5"/>
      <c r="I187" s="2"/>
      <c r="J187" s="2"/>
      <c r="K187" s="5"/>
    </row>
    <row r="188" spans="1:13">
      <c r="A188" t="s">
        <v>453</v>
      </c>
      <c r="B188" t="s">
        <v>452</v>
      </c>
      <c r="C188" s="1" t="s">
        <v>20</v>
      </c>
      <c r="D188">
        <v>66994</v>
      </c>
      <c r="E188" s="28">
        <v>14654</v>
      </c>
      <c r="F188" s="1">
        <v>1.53</v>
      </c>
      <c r="G188" s="5"/>
      <c r="H188" s="5"/>
      <c r="I188" s="2">
        <f t="shared" ref="I188:I194" si="7">E188</f>
        <v>14654</v>
      </c>
      <c r="J188" s="2"/>
      <c r="K188" s="5"/>
      <c r="M188">
        <v>178</v>
      </c>
    </row>
    <row r="189" spans="1:13">
      <c r="A189" t="s">
        <v>454</v>
      </c>
      <c r="B189" t="s">
        <v>452</v>
      </c>
      <c r="C189" s="1" t="s">
        <v>20</v>
      </c>
      <c r="D189">
        <v>76846</v>
      </c>
      <c r="E189" s="28">
        <v>8865</v>
      </c>
      <c r="F189" s="1">
        <v>1.52</v>
      </c>
      <c r="G189" s="5"/>
      <c r="H189" s="5"/>
      <c r="I189" s="2">
        <f t="shared" si="7"/>
        <v>8865</v>
      </c>
      <c r="J189" s="2"/>
      <c r="K189" s="5"/>
      <c r="M189">
        <v>179</v>
      </c>
    </row>
    <row r="190" spans="1:13">
      <c r="A190" t="s">
        <v>455</v>
      </c>
      <c r="B190" t="s">
        <v>452</v>
      </c>
      <c r="C190" s="1" t="s">
        <v>20</v>
      </c>
      <c r="D190">
        <v>66953</v>
      </c>
      <c r="E190" s="28">
        <v>12555</v>
      </c>
      <c r="F190" s="1">
        <v>1.39</v>
      </c>
      <c r="G190" s="5"/>
      <c r="H190" s="5"/>
      <c r="I190" s="2">
        <f t="shared" si="7"/>
        <v>12555</v>
      </c>
      <c r="J190" s="2"/>
      <c r="K190" s="5"/>
      <c r="M190">
        <v>159</v>
      </c>
    </row>
    <row r="191" spans="1:13">
      <c r="A191" t="s">
        <v>456</v>
      </c>
      <c r="B191" t="s">
        <v>452</v>
      </c>
      <c r="C191" s="1" t="s">
        <v>20</v>
      </c>
      <c r="D191">
        <v>66976</v>
      </c>
      <c r="E191" s="28">
        <v>14635</v>
      </c>
      <c r="F191" s="1">
        <v>1.43</v>
      </c>
      <c r="G191" s="5"/>
      <c r="H191" s="5"/>
      <c r="I191" s="2">
        <f t="shared" si="7"/>
        <v>14635</v>
      </c>
      <c r="J191" s="2"/>
      <c r="K191" s="5"/>
      <c r="M191">
        <v>163</v>
      </c>
    </row>
    <row r="192" spans="1:13">
      <c r="A192" t="s">
        <v>457</v>
      </c>
      <c r="B192" t="s">
        <v>452</v>
      </c>
      <c r="C192" s="1" t="s">
        <v>20</v>
      </c>
      <c r="D192">
        <v>66987</v>
      </c>
      <c r="E192" s="28">
        <v>10866</v>
      </c>
      <c r="F192" s="34">
        <v>1.4</v>
      </c>
      <c r="G192" s="5"/>
      <c r="H192" s="5"/>
      <c r="I192" s="2">
        <f t="shared" si="7"/>
        <v>10866</v>
      </c>
      <c r="J192" s="2"/>
      <c r="K192" s="5"/>
      <c r="M192">
        <v>162</v>
      </c>
    </row>
    <row r="193" spans="1:13">
      <c r="A193" t="s">
        <v>458</v>
      </c>
      <c r="B193" t="s">
        <v>452</v>
      </c>
      <c r="C193" s="1" t="s">
        <v>20</v>
      </c>
      <c r="D193">
        <v>67714</v>
      </c>
      <c r="E193" s="28">
        <v>12529</v>
      </c>
      <c r="F193" s="1">
        <v>1.42</v>
      </c>
      <c r="G193" s="5"/>
      <c r="H193" s="5"/>
      <c r="I193" s="2">
        <f t="shared" si="7"/>
        <v>12529</v>
      </c>
      <c r="J193" s="2"/>
      <c r="K193" s="5"/>
      <c r="M193">
        <v>164</v>
      </c>
    </row>
    <row r="194" spans="1:13">
      <c r="A194" t="s">
        <v>459</v>
      </c>
      <c r="B194" t="s">
        <v>452</v>
      </c>
      <c r="C194" s="1" t="s">
        <v>20</v>
      </c>
      <c r="D194">
        <v>66917</v>
      </c>
      <c r="E194" s="28">
        <v>7275</v>
      </c>
      <c r="F194" s="34">
        <v>1.4</v>
      </c>
      <c r="G194" s="5"/>
      <c r="H194" s="5"/>
      <c r="I194" s="2">
        <f t="shared" si="7"/>
        <v>7275</v>
      </c>
      <c r="J194" s="2"/>
      <c r="K194" s="5"/>
      <c r="M194">
        <v>152</v>
      </c>
    </row>
    <row r="195" spans="1:13">
      <c r="A195" t="s">
        <v>460</v>
      </c>
      <c r="B195" t="s">
        <v>452</v>
      </c>
      <c r="C195" s="1" t="s">
        <v>20</v>
      </c>
      <c r="D195">
        <v>66482</v>
      </c>
      <c r="E195" s="28">
        <v>16629</v>
      </c>
      <c r="F195" s="1">
        <v>1.23</v>
      </c>
      <c r="G195" s="5"/>
      <c r="H195" s="2">
        <f>E195</f>
        <v>16629</v>
      </c>
      <c r="I195" s="5"/>
      <c r="J195" s="2"/>
      <c r="K195" s="5"/>
      <c r="M195">
        <v>136</v>
      </c>
    </row>
    <row r="196" spans="1:13">
      <c r="E196" s="9"/>
      <c r="F196" s="1"/>
      <c r="G196" s="5"/>
      <c r="H196" s="5"/>
      <c r="I196" s="2"/>
      <c r="J196" s="2"/>
      <c r="K196" s="5"/>
    </row>
    <row r="197" spans="1:13">
      <c r="A197" s="31" t="s">
        <v>306</v>
      </c>
      <c r="B197" s="31"/>
      <c r="F197" s="1"/>
      <c r="G197" s="5"/>
      <c r="H197" s="5"/>
      <c r="I197" s="2"/>
      <c r="J197" s="2"/>
      <c r="K197" s="5"/>
    </row>
    <row r="198" spans="1:13">
      <c r="A198" t="s">
        <v>462</v>
      </c>
      <c r="B198" t="s">
        <v>461</v>
      </c>
      <c r="C198" s="1" t="s">
        <v>20</v>
      </c>
      <c r="D198">
        <v>54411</v>
      </c>
      <c r="E198" s="28">
        <v>14733</v>
      </c>
      <c r="F198" s="1">
        <v>1.07</v>
      </c>
      <c r="G198" s="5"/>
      <c r="H198" s="9">
        <f>E198</f>
        <v>14733</v>
      </c>
      <c r="I198" s="2"/>
      <c r="J198" s="2"/>
      <c r="K198" s="5"/>
      <c r="M198">
        <v>103</v>
      </c>
    </row>
    <row r="199" spans="1:13">
      <c r="A199" t="s">
        <v>463</v>
      </c>
      <c r="B199" t="s">
        <v>461</v>
      </c>
      <c r="C199" s="1" t="s">
        <v>20</v>
      </c>
      <c r="D199">
        <v>54427</v>
      </c>
      <c r="E199" s="28">
        <v>9548</v>
      </c>
      <c r="F199" s="1">
        <v>1.07</v>
      </c>
      <c r="G199" s="5"/>
      <c r="H199" s="9">
        <f>E199</f>
        <v>9548</v>
      </c>
      <c r="I199" s="2"/>
      <c r="J199" s="2"/>
      <c r="K199" s="5"/>
      <c r="M199">
        <v>110</v>
      </c>
    </row>
    <row r="200" spans="1:13">
      <c r="A200" t="s">
        <v>464</v>
      </c>
      <c r="B200" t="s">
        <v>461</v>
      </c>
      <c r="C200" s="1" t="s">
        <v>20</v>
      </c>
      <c r="D200">
        <v>54329</v>
      </c>
      <c r="E200" s="28">
        <v>31022</v>
      </c>
      <c r="F200" s="1">
        <v>0.56999999999999995</v>
      </c>
      <c r="G200" s="9">
        <f>E200</f>
        <v>31022</v>
      </c>
      <c r="H200" s="5"/>
      <c r="I200" s="2"/>
      <c r="J200" s="2"/>
      <c r="K200" s="5"/>
      <c r="M200">
        <v>80</v>
      </c>
    </row>
    <row r="201" spans="1:13">
      <c r="A201" t="s">
        <v>465</v>
      </c>
      <c r="B201" t="s">
        <v>461</v>
      </c>
      <c r="C201" s="1" t="s">
        <v>20</v>
      </c>
      <c r="D201">
        <v>54320</v>
      </c>
      <c r="E201" s="28">
        <v>17884</v>
      </c>
      <c r="F201" s="34">
        <v>1</v>
      </c>
      <c r="G201" s="9">
        <f>E201</f>
        <v>17884</v>
      </c>
      <c r="H201" s="5"/>
      <c r="I201" s="2"/>
      <c r="J201" s="2"/>
      <c r="K201" s="5"/>
      <c r="M201">
        <v>93</v>
      </c>
    </row>
    <row r="202" spans="1:13">
      <c r="A202" t="s">
        <v>466</v>
      </c>
      <c r="B202" t="s">
        <v>461</v>
      </c>
      <c r="C202" s="1" t="s">
        <v>20</v>
      </c>
      <c r="D202">
        <v>54439</v>
      </c>
      <c r="E202" s="28">
        <v>22153</v>
      </c>
      <c r="F202" s="34">
        <v>0.5</v>
      </c>
      <c r="G202" s="9">
        <f>E202</f>
        <v>22153</v>
      </c>
      <c r="H202" s="5"/>
      <c r="I202" s="2"/>
      <c r="J202" s="2"/>
      <c r="K202" s="5"/>
      <c r="M202">
        <v>64</v>
      </c>
    </row>
    <row r="203" spans="1:13">
      <c r="A203" t="s">
        <v>467</v>
      </c>
      <c r="B203" t="s">
        <v>461</v>
      </c>
      <c r="C203" s="1" t="s">
        <v>20</v>
      </c>
      <c r="D203">
        <v>54338</v>
      </c>
      <c r="E203" s="28">
        <v>26532</v>
      </c>
      <c r="F203" s="1">
        <v>0.54</v>
      </c>
      <c r="G203" s="9">
        <f>E203</f>
        <v>26532</v>
      </c>
      <c r="H203" s="5"/>
      <c r="I203" s="2"/>
      <c r="J203" s="2"/>
      <c r="K203" s="5"/>
      <c r="M203">
        <v>82</v>
      </c>
    </row>
    <row r="204" spans="1:13">
      <c r="A204" t="s">
        <v>468</v>
      </c>
      <c r="B204" t="s">
        <v>461</v>
      </c>
      <c r="C204" s="1" t="s">
        <v>20</v>
      </c>
      <c r="D204">
        <v>54295</v>
      </c>
      <c r="E204" s="28">
        <v>21680</v>
      </c>
      <c r="F204" s="1">
        <v>0.51</v>
      </c>
      <c r="G204" s="9">
        <f>E204</f>
        <v>21680</v>
      </c>
      <c r="H204" s="5"/>
      <c r="I204" s="2"/>
      <c r="J204" s="2"/>
      <c r="K204" s="5"/>
      <c r="M204">
        <v>74</v>
      </c>
    </row>
    <row r="205" spans="1:13">
      <c r="E205" s="9"/>
      <c r="F205" s="1"/>
      <c r="G205" s="5"/>
      <c r="H205" s="5"/>
      <c r="I205" s="2"/>
      <c r="J205" s="2"/>
      <c r="K205" s="5"/>
    </row>
    <row r="206" spans="1:13">
      <c r="A206" s="31" t="s">
        <v>307</v>
      </c>
      <c r="B206" s="31"/>
      <c r="F206" s="1"/>
      <c r="G206" s="5"/>
      <c r="H206" s="5"/>
      <c r="I206" s="2"/>
      <c r="J206" s="2"/>
      <c r="K206" s="5"/>
    </row>
    <row r="207" spans="1:13">
      <c r="A207" t="s">
        <v>470</v>
      </c>
      <c r="B207" t="s">
        <v>469</v>
      </c>
      <c r="C207" s="1" t="s">
        <v>20</v>
      </c>
      <c r="D207">
        <v>54550</v>
      </c>
      <c r="E207" s="28">
        <v>23075</v>
      </c>
      <c r="F207" s="34">
        <v>1.3</v>
      </c>
      <c r="G207" s="5"/>
      <c r="H207" s="9">
        <f>E207</f>
        <v>23075</v>
      </c>
      <c r="I207" s="2"/>
      <c r="J207" s="2"/>
      <c r="K207" s="5"/>
      <c r="M207">
        <v>143</v>
      </c>
    </row>
    <row r="208" spans="1:13">
      <c r="A208" t="s">
        <v>471</v>
      </c>
      <c r="B208" t="s">
        <v>469</v>
      </c>
      <c r="C208" s="1" t="s">
        <v>20</v>
      </c>
      <c r="D208">
        <v>54568</v>
      </c>
      <c r="E208" s="28">
        <v>13805</v>
      </c>
      <c r="F208" s="1">
        <v>1.38</v>
      </c>
      <c r="G208" s="5"/>
      <c r="H208" s="5"/>
      <c r="I208" s="2">
        <f>E208</f>
        <v>13805</v>
      </c>
      <c r="J208" s="2"/>
      <c r="K208" s="5"/>
      <c r="M208">
        <v>131</v>
      </c>
    </row>
    <row r="209" spans="1:13">
      <c r="A209" t="s">
        <v>472</v>
      </c>
      <c r="B209" t="s">
        <v>469</v>
      </c>
      <c r="C209" s="1" t="s">
        <v>20</v>
      </c>
      <c r="D209">
        <v>54576</v>
      </c>
      <c r="E209" s="28">
        <v>8877</v>
      </c>
      <c r="F209" s="1">
        <v>1.41</v>
      </c>
      <c r="G209" s="5"/>
      <c r="H209" s="5"/>
      <c r="I209" s="2">
        <f>E209</f>
        <v>8877</v>
      </c>
      <c r="J209" s="2"/>
      <c r="K209" s="5"/>
      <c r="M209">
        <v>157</v>
      </c>
    </row>
    <row r="210" spans="1:13">
      <c r="A210" t="s">
        <v>473</v>
      </c>
      <c r="B210" t="s">
        <v>469</v>
      </c>
      <c r="C210" s="1" t="s">
        <v>20</v>
      </c>
      <c r="D210">
        <v>53539</v>
      </c>
      <c r="E210" s="28">
        <v>7199</v>
      </c>
      <c r="F210" s="1">
        <v>1.33</v>
      </c>
      <c r="G210" s="5"/>
      <c r="H210" s="5"/>
      <c r="I210" s="2">
        <f>E210</f>
        <v>7199</v>
      </c>
      <c r="J210" s="2"/>
      <c r="K210" s="5"/>
      <c r="M210">
        <v>150</v>
      </c>
    </row>
    <row r="211" spans="1:13">
      <c r="A211" t="s">
        <v>474</v>
      </c>
      <c r="B211" t="s">
        <v>469</v>
      </c>
      <c r="C211" s="1" t="s">
        <v>20</v>
      </c>
      <c r="D211">
        <v>54584</v>
      </c>
      <c r="E211" s="28">
        <v>8577</v>
      </c>
      <c r="F211" s="1">
        <v>1.42</v>
      </c>
      <c r="G211" s="5"/>
      <c r="H211" s="5"/>
      <c r="I211" s="2">
        <f>E211</f>
        <v>8577</v>
      </c>
      <c r="J211" s="2"/>
      <c r="K211" s="5"/>
      <c r="M211">
        <v>150</v>
      </c>
    </row>
    <row r="212" spans="1:13">
      <c r="E212" s="9"/>
      <c r="F212" s="1"/>
      <c r="G212" s="5"/>
      <c r="H212" s="5"/>
      <c r="I212" s="2"/>
      <c r="J212" s="2"/>
      <c r="K212" s="5"/>
    </row>
    <row r="213" spans="1:13">
      <c r="A213" s="31" t="s">
        <v>308</v>
      </c>
      <c r="B213" s="31"/>
      <c r="F213" s="1"/>
      <c r="G213" s="5"/>
      <c r="H213" s="5"/>
      <c r="I213" s="2"/>
      <c r="J213" s="2"/>
      <c r="K213" s="5"/>
    </row>
    <row r="214" spans="1:13">
      <c r="A214" t="s">
        <v>476</v>
      </c>
      <c r="B214" t="s">
        <v>475</v>
      </c>
      <c r="C214" s="1" t="s">
        <v>20</v>
      </c>
      <c r="D214">
        <v>56470</v>
      </c>
      <c r="E214" s="28">
        <v>19508</v>
      </c>
      <c r="F214" s="1">
        <v>2.3199999999999998</v>
      </c>
      <c r="G214" s="5"/>
      <c r="H214" s="5"/>
      <c r="I214" s="2"/>
      <c r="J214" s="2"/>
      <c r="K214" s="9">
        <f>E214</f>
        <v>19508</v>
      </c>
      <c r="M214">
        <v>244</v>
      </c>
    </row>
    <row r="215" spans="1:13">
      <c r="A215" t="s">
        <v>477</v>
      </c>
      <c r="B215" t="s">
        <v>475</v>
      </c>
      <c r="C215" s="1" t="s">
        <v>20</v>
      </c>
      <c r="D215">
        <v>57627</v>
      </c>
      <c r="E215" s="28">
        <v>23934</v>
      </c>
      <c r="F215" s="34">
        <v>2.2999999999999998</v>
      </c>
      <c r="G215" s="5"/>
      <c r="H215" s="5"/>
      <c r="I215" s="2"/>
      <c r="J215" s="2">
        <f>E215</f>
        <v>23934</v>
      </c>
      <c r="K215" s="5"/>
      <c r="M215">
        <v>240</v>
      </c>
    </row>
    <row r="216" spans="1:13">
      <c r="A216" t="s">
        <v>478</v>
      </c>
      <c r="B216" t="s">
        <v>475</v>
      </c>
      <c r="C216" s="1" t="s">
        <v>20</v>
      </c>
      <c r="D216">
        <v>56203</v>
      </c>
      <c r="E216" s="28">
        <v>13424</v>
      </c>
      <c r="F216" s="34">
        <v>2</v>
      </c>
      <c r="G216" s="5"/>
      <c r="H216" s="5"/>
      <c r="I216" s="2">
        <f>E216</f>
        <v>13424</v>
      </c>
      <c r="J216" s="2"/>
      <c r="K216" s="5"/>
      <c r="M216">
        <v>205</v>
      </c>
    </row>
    <row r="217" spans="1:13">
      <c r="A217" t="s">
        <v>479</v>
      </c>
      <c r="B217" t="s">
        <v>475</v>
      </c>
      <c r="C217" s="1" t="s">
        <v>20</v>
      </c>
      <c r="D217">
        <v>56410</v>
      </c>
      <c r="E217" s="28">
        <v>38473</v>
      </c>
      <c r="F217" s="1">
        <v>2.08</v>
      </c>
      <c r="G217" s="5"/>
      <c r="H217" s="5"/>
      <c r="I217" s="2"/>
      <c r="J217" s="2">
        <f>E217</f>
        <v>38473</v>
      </c>
      <c r="K217" s="5"/>
      <c r="M217">
        <v>218</v>
      </c>
    </row>
    <row r="218" spans="1:13">
      <c r="A218" t="s">
        <v>480</v>
      </c>
      <c r="B218" t="s">
        <v>475</v>
      </c>
      <c r="C218" s="1" t="s">
        <v>20</v>
      </c>
      <c r="D218">
        <v>56235</v>
      </c>
      <c r="E218" s="28">
        <v>14640</v>
      </c>
      <c r="F218" s="1">
        <v>2.0499999999999998</v>
      </c>
      <c r="G218" s="5"/>
      <c r="H218" s="5"/>
      <c r="I218" s="2"/>
      <c r="J218" s="2">
        <f>E218</f>
        <v>14640</v>
      </c>
      <c r="K218" s="5"/>
      <c r="M218">
        <v>210</v>
      </c>
    </row>
    <row r="219" spans="1:13">
      <c r="A219" t="s">
        <v>481</v>
      </c>
      <c r="B219" t="s">
        <v>475</v>
      </c>
      <c r="C219" s="1" t="s">
        <v>20</v>
      </c>
      <c r="D219">
        <v>56477</v>
      </c>
      <c r="E219" s="28">
        <v>16897</v>
      </c>
      <c r="F219" s="1">
        <v>2.36</v>
      </c>
      <c r="G219" s="5"/>
      <c r="H219" s="5"/>
      <c r="I219" s="2"/>
      <c r="J219" s="2"/>
      <c r="K219" s="9">
        <f>E219</f>
        <v>16897</v>
      </c>
      <c r="M219">
        <v>246</v>
      </c>
    </row>
    <row r="220" spans="1:13">
      <c r="A220" t="s">
        <v>482</v>
      </c>
      <c r="B220" t="s">
        <v>475</v>
      </c>
      <c r="C220" s="1" t="s">
        <v>20</v>
      </c>
      <c r="D220">
        <v>56242</v>
      </c>
      <c r="E220" s="28">
        <v>16376</v>
      </c>
      <c r="F220" s="1">
        <v>2.35</v>
      </c>
      <c r="G220" s="5"/>
      <c r="H220" s="5"/>
      <c r="I220" s="2"/>
      <c r="J220" s="2"/>
      <c r="K220" s="9">
        <f>E220</f>
        <v>16376</v>
      </c>
      <c r="M220">
        <v>256</v>
      </c>
    </row>
    <row r="221" spans="1:13">
      <c r="A221" t="s">
        <v>483</v>
      </c>
      <c r="B221" t="s">
        <v>475</v>
      </c>
      <c r="C221" s="1" t="s">
        <v>20</v>
      </c>
      <c r="D221">
        <v>56414</v>
      </c>
      <c r="E221" s="28">
        <v>14752</v>
      </c>
      <c r="F221" s="1">
        <v>2.16</v>
      </c>
      <c r="G221" s="5"/>
      <c r="H221" s="5"/>
      <c r="I221" s="2"/>
      <c r="J221" s="2">
        <f>E221</f>
        <v>14752</v>
      </c>
      <c r="K221" s="5"/>
      <c r="M221">
        <v>229</v>
      </c>
    </row>
    <row r="222" spans="1:13">
      <c r="A222" t="s">
        <v>484</v>
      </c>
      <c r="B222" t="s">
        <v>475</v>
      </c>
      <c r="C222" s="1" t="s">
        <v>20</v>
      </c>
      <c r="D222">
        <v>56457</v>
      </c>
      <c r="E222" s="28">
        <v>22811</v>
      </c>
      <c r="F222" s="1">
        <v>2.2200000000000002</v>
      </c>
      <c r="G222" s="5"/>
      <c r="H222" s="5"/>
      <c r="I222" s="2"/>
      <c r="J222" s="2">
        <f>E222</f>
        <v>22811</v>
      </c>
      <c r="K222" s="5"/>
      <c r="M222">
        <v>235</v>
      </c>
    </row>
    <row r="223" spans="1:13">
      <c r="A223" t="s">
        <v>513</v>
      </c>
      <c r="B223" t="s">
        <v>475</v>
      </c>
      <c r="C223" s="1" t="s">
        <v>20</v>
      </c>
      <c r="D223">
        <v>56422</v>
      </c>
      <c r="E223" s="28">
        <v>18878</v>
      </c>
      <c r="F223" s="1">
        <v>2.09</v>
      </c>
      <c r="G223" s="5"/>
      <c r="H223" s="5"/>
      <c r="I223" s="2"/>
      <c r="J223" s="2">
        <f>E223</f>
        <v>18878</v>
      </c>
      <c r="K223" s="5"/>
      <c r="M223">
        <v>219</v>
      </c>
    </row>
    <row r="224" spans="1:13">
      <c r="E224" s="9"/>
      <c r="F224" s="1"/>
      <c r="G224" s="5"/>
      <c r="H224" s="5"/>
      <c r="I224" s="2"/>
      <c r="J224" s="2"/>
      <c r="K224" s="5"/>
    </row>
    <row r="225" spans="1:13" ht="20">
      <c r="A225" s="35" t="s">
        <v>310</v>
      </c>
      <c r="F225" s="1"/>
      <c r="G225" s="5"/>
      <c r="H225" s="5"/>
      <c r="I225" s="2"/>
      <c r="J225" s="2"/>
      <c r="K225" s="5"/>
    </row>
    <row r="226" spans="1:13">
      <c r="A226" t="s">
        <v>311</v>
      </c>
      <c r="C226" s="1" t="s">
        <v>20</v>
      </c>
      <c r="D226">
        <v>67227</v>
      </c>
      <c r="E226" s="28">
        <v>47002</v>
      </c>
      <c r="F226" s="1">
        <v>2.2799999999999998</v>
      </c>
      <c r="G226" s="5"/>
      <c r="H226" s="5"/>
      <c r="I226" s="2"/>
      <c r="J226" s="2">
        <f>E226</f>
        <v>47002</v>
      </c>
      <c r="K226" s="5"/>
      <c r="M226">
        <v>255</v>
      </c>
    </row>
    <row r="227" spans="1:13">
      <c r="A227" t="s">
        <v>114</v>
      </c>
      <c r="C227" s="1" t="s">
        <v>20</v>
      </c>
      <c r="D227" t="s">
        <v>115</v>
      </c>
      <c r="E227" s="2">
        <v>96963</v>
      </c>
      <c r="F227" s="23">
        <v>1.38</v>
      </c>
      <c r="G227" s="61"/>
      <c r="H227" s="61"/>
      <c r="I227" s="2">
        <v>96963</v>
      </c>
      <c r="J227" s="10"/>
      <c r="K227" s="61"/>
      <c r="L227" s="23"/>
      <c r="M227" s="5">
        <v>265</v>
      </c>
    </row>
    <row r="228" spans="1:13">
      <c r="A228" t="s">
        <v>119</v>
      </c>
      <c r="C228" s="1" t="s">
        <v>20</v>
      </c>
      <c r="D228" t="s">
        <v>120</v>
      </c>
      <c r="E228" s="2">
        <v>107954</v>
      </c>
      <c r="F228" s="23">
        <v>1.54</v>
      </c>
      <c r="G228" s="61"/>
      <c r="H228" s="61"/>
      <c r="I228" s="2">
        <v>107954</v>
      </c>
      <c r="J228" s="10"/>
      <c r="K228" s="61"/>
      <c r="L228" s="23"/>
      <c r="M228" s="5">
        <v>197</v>
      </c>
    </row>
    <row r="229" spans="1:13">
      <c r="A229" t="s">
        <v>312</v>
      </c>
      <c r="C229" s="1" t="s">
        <v>20</v>
      </c>
      <c r="D229" t="s">
        <v>314</v>
      </c>
      <c r="E229" s="28">
        <v>43446</v>
      </c>
      <c r="F229" s="1">
        <v>2.1800000000000002</v>
      </c>
      <c r="G229" s="5"/>
      <c r="H229" s="5"/>
      <c r="I229" s="2"/>
      <c r="J229" s="2">
        <f>E229</f>
        <v>43446</v>
      </c>
      <c r="K229" s="5"/>
      <c r="M229" s="5">
        <v>212</v>
      </c>
    </row>
    <row r="230" spans="1:13">
      <c r="A230" t="s">
        <v>131</v>
      </c>
      <c r="C230" s="1" t="s">
        <v>20</v>
      </c>
      <c r="D230" t="s">
        <v>132</v>
      </c>
      <c r="E230" s="2">
        <v>158637</v>
      </c>
      <c r="F230" s="23">
        <v>2.14</v>
      </c>
      <c r="G230" s="61"/>
      <c r="H230" s="61"/>
      <c r="I230" s="10"/>
      <c r="J230" s="2">
        <v>158637</v>
      </c>
      <c r="K230" s="61"/>
      <c r="L230" s="23"/>
      <c r="M230" s="5">
        <v>231</v>
      </c>
    </row>
    <row r="231" spans="1:13">
      <c r="A231" t="s">
        <v>133</v>
      </c>
      <c r="C231" s="1" t="s">
        <v>20</v>
      </c>
      <c r="D231" t="s">
        <v>134</v>
      </c>
      <c r="E231" s="2">
        <v>201002</v>
      </c>
      <c r="F231" s="23">
        <v>2.19</v>
      </c>
      <c r="G231" s="61"/>
      <c r="H231" s="61"/>
      <c r="I231" s="10"/>
      <c r="J231" s="2">
        <v>201002</v>
      </c>
      <c r="K231" s="61"/>
      <c r="L231" s="23"/>
      <c r="M231" s="5">
        <v>247</v>
      </c>
    </row>
    <row r="232" spans="1:13">
      <c r="A232" t="s">
        <v>88</v>
      </c>
      <c r="C232" s="1" t="s">
        <v>20</v>
      </c>
      <c r="D232">
        <v>67433</v>
      </c>
      <c r="E232" s="2">
        <v>52322</v>
      </c>
      <c r="F232" s="23">
        <v>2.14</v>
      </c>
      <c r="G232" s="61"/>
      <c r="H232" s="61"/>
      <c r="I232" s="10"/>
      <c r="J232" s="2">
        <v>52322</v>
      </c>
      <c r="K232" s="61"/>
      <c r="L232" s="23"/>
      <c r="M232" s="5">
        <v>206</v>
      </c>
    </row>
    <row r="233" spans="1:13">
      <c r="A233" t="s">
        <v>72</v>
      </c>
      <c r="C233" s="1" t="s">
        <v>20</v>
      </c>
      <c r="D233" t="s">
        <v>73</v>
      </c>
      <c r="E233" s="2">
        <v>40655</v>
      </c>
      <c r="F233" s="6">
        <v>1.41</v>
      </c>
      <c r="G233" s="6"/>
      <c r="H233" s="61"/>
      <c r="I233" s="2">
        <v>40655</v>
      </c>
      <c r="J233" s="10"/>
      <c r="K233" s="6"/>
      <c r="L233" s="6"/>
      <c r="M233" s="5">
        <v>159</v>
      </c>
    </row>
    <row r="234" spans="1:13">
      <c r="A234" t="s">
        <v>313</v>
      </c>
      <c r="C234" s="1" t="s">
        <v>20</v>
      </c>
      <c r="D234">
        <v>67346</v>
      </c>
      <c r="E234" s="2">
        <v>49712</v>
      </c>
      <c r="F234" s="6">
        <v>2.2000000000000002</v>
      </c>
      <c r="G234" s="6"/>
      <c r="H234" s="6"/>
      <c r="I234" s="10"/>
      <c r="J234" s="2">
        <v>49712</v>
      </c>
      <c r="K234" s="6"/>
      <c r="L234" s="6"/>
      <c r="M234" s="5">
        <v>241</v>
      </c>
    </row>
    <row r="235" spans="1:13">
      <c r="A235" t="s">
        <v>116</v>
      </c>
      <c r="C235" s="1" t="s">
        <v>20</v>
      </c>
      <c r="D235" t="s">
        <v>117</v>
      </c>
      <c r="E235" s="2">
        <v>106284</v>
      </c>
      <c r="F235" s="23">
        <v>0.51</v>
      </c>
      <c r="G235" s="2">
        <v>106284</v>
      </c>
      <c r="H235" s="61"/>
      <c r="I235" s="10"/>
      <c r="J235" s="10"/>
      <c r="K235" s="61"/>
      <c r="L235" s="23"/>
      <c r="M235" s="5">
        <v>74</v>
      </c>
    </row>
    <row r="236" spans="1:13">
      <c r="A236" t="s">
        <v>109</v>
      </c>
      <c r="C236" s="1" t="s">
        <v>20</v>
      </c>
      <c r="D236" t="s">
        <v>110</v>
      </c>
      <c r="E236" s="2">
        <v>79526</v>
      </c>
      <c r="F236" s="6">
        <v>2.1</v>
      </c>
      <c r="G236" s="6"/>
      <c r="H236" s="6"/>
      <c r="I236" s="10"/>
      <c r="J236" s="2">
        <v>79526</v>
      </c>
      <c r="K236" s="6"/>
      <c r="L236" s="6"/>
      <c r="M236" s="5">
        <v>224</v>
      </c>
    </row>
    <row r="237" spans="1:13">
      <c r="A237" t="s">
        <v>41</v>
      </c>
      <c r="C237" s="1" t="s">
        <v>20</v>
      </c>
      <c r="D237">
        <v>66482</v>
      </c>
      <c r="E237" s="2">
        <v>34181</v>
      </c>
      <c r="F237" s="23">
        <v>1.26</v>
      </c>
      <c r="G237" s="61"/>
      <c r="H237" s="2">
        <v>34181</v>
      </c>
      <c r="I237" s="2"/>
      <c r="J237" s="10"/>
      <c r="K237" s="61"/>
      <c r="L237" s="23"/>
      <c r="M237" s="5">
        <v>136</v>
      </c>
    </row>
    <row r="238" spans="1:13">
      <c r="C238" s="1"/>
      <c r="E238" s="28"/>
      <c r="G238" s="5"/>
      <c r="H238" s="5"/>
      <c r="I238" s="2"/>
      <c r="J238" s="5"/>
      <c r="K238" s="5"/>
    </row>
    <row r="239" spans="1:13" ht="20">
      <c r="A239" s="35" t="s">
        <v>1371</v>
      </c>
      <c r="B239" s="31"/>
      <c r="C239" s="1"/>
      <c r="E239" s="28"/>
      <c r="G239" s="5"/>
      <c r="H239" s="5"/>
      <c r="I239" s="2"/>
      <c r="J239" s="5"/>
      <c r="K239" s="5"/>
    </row>
    <row r="240" spans="1:13">
      <c r="A240" t="s">
        <v>30</v>
      </c>
      <c r="B240" t="s">
        <v>322</v>
      </c>
      <c r="C240" s="1" t="s">
        <v>20</v>
      </c>
      <c r="D240">
        <v>53474</v>
      </c>
      <c r="E240" s="28">
        <v>26946</v>
      </c>
      <c r="F240" s="1">
        <v>2.09</v>
      </c>
      <c r="G240" s="5"/>
      <c r="H240" s="5"/>
      <c r="I240" s="2"/>
      <c r="J240" s="9">
        <f>E240</f>
        <v>26946</v>
      </c>
      <c r="K240" s="5"/>
      <c r="M240">
        <v>210</v>
      </c>
    </row>
    <row r="241" spans="1:13">
      <c r="A241" t="s">
        <v>496</v>
      </c>
      <c r="B241" t="s">
        <v>322</v>
      </c>
      <c r="C241" s="1" t="s">
        <v>20</v>
      </c>
      <c r="D241">
        <v>53501</v>
      </c>
      <c r="E241" s="28">
        <v>10761</v>
      </c>
      <c r="F241" s="1">
        <v>2.06</v>
      </c>
      <c r="G241" s="5"/>
      <c r="H241" s="5"/>
      <c r="I241" s="2"/>
      <c r="J241" s="9">
        <f>E241</f>
        <v>10761</v>
      </c>
      <c r="K241" s="5"/>
      <c r="M241">
        <v>207</v>
      </c>
    </row>
    <row r="242" spans="1:13">
      <c r="A242" t="s">
        <v>492</v>
      </c>
      <c r="B242" t="s">
        <v>322</v>
      </c>
      <c r="C242" s="1" t="s">
        <v>20</v>
      </c>
      <c r="D242">
        <v>53424</v>
      </c>
      <c r="E242" s="28">
        <v>15862</v>
      </c>
      <c r="F242" s="1">
        <v>2.11</v>
      </c>
      <c r="G242" s="5"/>
      <c r="H242" s="5"/>
      <c r="I242" s="2"/>
      <c r="J242" s="9">
        <f>E242</f>
        <v>15862</v>
      </c>
      <c r="K242" s="5"/>
      <c r="M242">
        <v>206</v>
      </c>
    </row>
    <row r="243" spans="1:13">
      <c r="A243" t="s">
        <v>493</v>
      </c>
      <c r="B243" t="s">
        <v>322</v>
      </c>
      <c r="C243" s="1" t="s">
        <v>20</v>
      </c>
      <c r="D243">
        <v>53489</v>
      </c>
      <c r="E243" s="28">
        <v>17086</v>
      </c>
      <c r="F243" s="34">
        <v>2</v>
      </c>
      <c r="G243" s="5"/>
      <c r="H243" s="5"/>
      <c r="I243" s="9">
        <f>E243</f>
        <v>17086</v>
      </c>
      <c r="J243" s="5"/>
      <c r="K243" s="5"/>
      <c r="M243">
        <v>200</v>
      </c>
    </row>
    <row r="244" spans="1:13">
      <c r="A244" t="s">
        <v>489</v>
      </c>
      <c r="B244" t="s">
        <v>498</v>
      </c>
      <c r="C244" s="1" t="s">
        <v>20</v>
      </c>
      <c r="D244">
        <v>57562</v>
      </c>
      <c r="E244" s="28">
        <v>6800</v>
      </c>
      <c r="F244" s="1">
        <v>2.56</v>
      </c>
      <c r="G244" s="5"/>
      <c r="H244" s="5"/>
      <c r="I244" s="2"/>
      <c r="J244" s="5"/>
      <c r="K244" s="9">
        <f>E244</f>
        <v>6800</v>
      </c>
      <c r="M244">
        <v>265</v>
      </c>
    </row>
    <row r="245" spans="1:13">
      <c r="A245" t="s">
        <v>485</v>
      </c>
      <c r="B245" t="s">
        <v>499</v>
      </c>
      <c r="C245" s="1" t="s">
        <v>20</v>
      </c>
      <c r="D245">
        <v>55232</v>
      </c>
      <c r="E245" s="28">
        <v>17488</v>
      </c>
      <c r="F245" s="6">
        <v>2</v>
      </c>
      <c r="G245" s="5"/>
      <c r="H245" s="5"/>
      <c r="I245" s="9">
        <f>E245</f>
        <v>17488</v>
      </c>
      <c r="J245" s="5"/>
      <c r="K245" s="5"/>
      <c r="M245">
        <v>212</v>
      </c>
    </row>
    <row r="246" spans="1:13">
      <c r="A246" t="s">
        <v>491</v>
      </c>
      <c r="B246" t="s">
        <v>499</v>
      </c>
      <c r="C246" s="1" t="s">
        <v>20</v>
      </c>
      <c r="D246">
        <v>67574</v>
      </c>
      <c r="E246" s="28">
        <v>8692</v>
      </c>
      <c r="F246" s="1">
        <v>2.16</v>
      </c>
      <c r="G246" s="5"/>
      <c r="H246" s="5"/>
      <c r="I246" s="2"/>
      <c r="J246" s="9">
        <f>E246</f>
        <v>8692</v>
      </c>
      <c r="K246" s="5"/>
      <c r="M246">
        <v>230</v>
      </c>
    </row>
    <row r="247" spans="1:13">
      <c r="A247" t="s">
        <v>75</v>
      </c>
      <c r="B247" t="s">
        <v>326</v>
      </c>
      <c r="C247" s="1" t="s">
        <v>20</v>
      </c>
      <c r="D247" t="s">
        <v>501</v>
      </c>
      <c r="E247" s="28">
        <v>43247</v>
      </c>
      <c r="F247" s="1">
        <v>2.17</v>
      </c>
      <c r="G247" s="5"/>
      <c r="H247" s="5"/>
      <c r="I247" s="2"/>
      <c r="J247" s="9">
        <f>E247</f>
        <v>43247</v>
      </c>
      <c r="K247" s="5"/>
      <c r="M247">
        <v>201</v>
      </c>
    </row>
    <row r="248" spans="1:13">
      <c r="A248" t="s">
        <v>490</v>
      </c>
      <c r="B248" t="s">
        <v>326</v>
      </c>
      <c r="C248" s="1" t="s">
        <v>20</v>
      </c>
      <c r="D248">
        <v>55606</v>
      </c>
      <c r="E248" s="28">
        <v>8213</v>
      </c>
      <c r="F248" s="1">
        <v>1.58</v>
      </c>
      <c r="G248" s="5"/>
      <c r="H248" s="5"/>
      <c r="I248" s="2">
        <f>E248</f>
        <v>8213</v>
      </c>
      <c r="J248" s="5"/>
      <c r="K248" s="5"/>
      <c r="M248">
        <v>149</v>
      </c>
    </row>
    <row r="249" spans="1:13">
      <c r="A249" t="s">
        <v>503</v>
      </c>
      <c r="B249" t="s">
        <v>335</v>
      </c>
      <c r="C249" s="1" t="s">
        <v>20</v>
      </c>
      <c r="D249">
        <v>54497</v>
      </c>
      <c r="E249" s="28">
        <v>10516</v>
      </c>
      <c r="F249" s="1">
        <v>1.22</v>
      </c>
      <c r="G249" s="5"/>
      <c r="H249" s="9">
        <f>E249</f>
        <v>10516</v>
      </c>
      <c r="I249" s="2"/>
      <c r="J249" s="5"/>
      <c r="K249" s="5"/>
      <c r="M249">
        <v>117</v>
      </c>
    </row>
    <row r="250" spans="1:13">
      <c r="A250" t="s">
        <v>502</v>
      </c>
      <c r="B250" t="s">
        <v>335</v>
      </c>
      <c r="C250" s="1" t="s">
        <v>20</v>
      </c>
      <c r="D250" t="s">
        <v>504</v>
      </c>
      <c r="E250" s="28">
        <v>18274</v>
      </c>
      <c r="F250" s="1">
        <v>1.07</v>
      </c>
      <c r="G250" s="5"/>
      <c r="H250" s="9">
        <f>E250</f>
        <v>18274</v>
      </c>
      <c r="I250" s="2"/>
      <c r="J250" s="5"/>
      <c r="K250" s="5"/>
      <c r="M250">
        <v>108</v>
      </c>
    </row>
    <row r="251" spans="1:13">
      <c r="A251" t="s">
        <v>36</v>
      </c>
      <c r="B251" t="s">
        <v>341</v>
      </c>
      <c r="C251" s="1" t="s">
        <v>20</v>
      </c>
      <c r="D251">
        <v>55743</v>
      </c>
      <c r="E251" s="28">
        <v>28878</v>
      </c>
      <c r="F251" s="1">
        <v>1.39</v>
      </c>
      <c r="G251" s="5"/>
      <c r="H251" s="5"/>
      <c r="I251" s="2">
        <f>E251</f>
        <v>28878</v>
      </c>
      <c r="J251" s="5"/>
      <c r="K251" s="5"/>
      <c r="M251">
        <v>133</v>
      </c>
    </row>
    <row r="252" spans="1:13">
      <c r="A252" t="s">
        <v>487</v>
      </c>
      <c r="B252" t="s">
        <v>360</v>
      </c>
      <c r="C252" s="1" t="s">
        <v>20</v>
      </c>
      <c r="D252">
        <v>54634</v>
      </c>
      <c r="E252" s="28">
        <v>13322</v>
      </c>
      <c r="F252" s="34">
        <v>1</v>
      </c>
      <c r="G252" s="9">
        <f>E252</f>
        <v>13322</v>
      </c>
      <c r="H252" s="5"/>
      <c r="I252" s="2"/>
      <c r="J252" s="5"/>
      <c r="K252" s="5"/>
      <c r="M252">
        <v>83</v>
      </c>
    </row>
    <row r="253" spans="1:13">
      <c r="A253" t="s">
        <v>505</v>
      </c>
      <c r="B253" t="s">
        <v>369</v>
      </c>
      <c r="C253" s="1" t="s">
        <v>20</v>
      </c>
      <c r="D253">
        <v>76726</v>
      </c>
      <c r="E253" s="28">
        <v>19997</v>
      </c>
      <c r="F253" s="1">
        <v>2.2799999999999998</v>
      </c>
      <c r="G253" s="5"/>
      <c r="H253" s="5"/>
      <c r="I253" s="2"/>
      <c r="J253" s="9">
        <f>E253</f>
        <v>19997</v>
      </c>
      <c r="K253" s="5"/>
      <c r="M253">
        <v>256</v>
      </c>
    </row>
    <row r="254" spans="1:13">
      <c r="A254" t="s">
        <v>494</v>
      </c>
      <c r="B254" t="s">
        <v>369</v>
      </c>
      <c r="C254" s="1" t="s">
        <v>20</v>
      </c>
      <c r="D254">
        <v>76744</v>
      </c>
      <c r="E254" s="28">
        <v>17332</v>
      </c>
      <c r="F254" s="1">
        <v>2.2599999999999998</v>
      </c>
      <c r="G254" s="5"/>
      <c r="H254" s="5"/>
      <c r="I254" s="2"/>
      <c r="J254" s="9">
        <f>E254</f>
        <v>17332</v>
      </c>
      <c r="K254" s="5"/>
      <c r="M254">
        <v>227</v>
      </c>
    </row>
    <row r="255" spans="1:13">
      <c r="A255" t="s">
        <v>23</v>
      </c>
      <c r="B255" t="s">
        <v>393</v>
      </c>
      <c r="C255" s="1" t="s">
        <v>20</v>
      </c>
      <c r="D255">
        <v>55411</v>
      </c>
      <c r="E255" s="28">
        <v>23886</v>
      </c>
      <c r="F255" s="1">
        <v>2.15</v>
      </c>
      <c r="G255" s="5"/>
      <c r="H255" s="5"/>
      <c r="I255" s="2"/>
      <c r="J255" s="9">
        <f>E255</f>
        <v>23886</v>
      </c>
      <c r="K255" s="5"/>
      <c r="M255">
        <v>194</v>
      </c>
    </row>
    <row r="256" spans="1:13">
      <c r="A256" t="s">
        <v>495</v>
      </c>
      <c r="B256" t="s">
        <v>393</v>
      </c>
      <c r="C256" s="1" t="s">
        <v>20</v>
      </c>
      <c r="D256">
        <v>55257</v>
      </c>
      <c r="E256" s="28">
        <v>8334</v>
      </c>
      <c r="F256" s="1">
        <v>2.21</v>
      </c>
      <c r="G256" s="5"/>
      <c r="H256" s="5"/>
      <c r="I256" s="2"/>
      <c r="J256" s="9">
        <f>E256</f>
        <v>8334</v>
      </c>
      <c r="K256" s="5"/>
      <c r="M256">
        <v>212</v>
      </c>
    </row>
    <row r="257" spans="1:13">
      <c r="A257" t="s">
        <v>21</v>
      </c>
      <c r="B257" t="s">
        <v>393</v>
      </c>
      <c r="C257" s="1" t="s">
        <v>20</v>
      </c>
      <c r="D257">
        <v>55218</v>
      </c>
      <c r="E257" s="28">
        <v>24025</v>
      </c>
      <c r="F257" s="1">
        <v>2.17</v>
      </c>
      <c r="G257" s="5"/>
      <c r="H257" s="5"/>
      <c r="I257" s="2"/>
      <c r="J257" s="9">
        <f>E257</f>
        <v>24025</v>
      </c>
      <c r="K257" s="5"/>
      <c r="M257">
        <v>202</v>
      </c>
    </row>
    <row r="258" spans="1:13">
      <c r="A258" t="s">
        <v>35</v>
      </c>
      <c r="B258" t="s">
        <v>401</v>
      </c>
      <c r="C258" s="1" t="s">
        <v>20</v>
      </c>
      <c r="D258">
        <v>56626</v>
      </c>
      <c r="E258" s="28">
        <v>29051</v>
      </c>
      <c r="F258" s="1">
        <v>1.57</v>
      </c>
      <c r="G258" s="5"/>
      <c r="H258" s="5"/>
      <c r="I258" s="9">
        <f>E258</f>
        <v>29051</v>
      </c>
      <c r="J258" s="5"/>
      <c r="K258" s="5"/>
      <c r="M258">
        <v>203</v>
      </c>
    </row>
    <row r="259" spans="1:13">
      <c r="A259" t="s">
        <v>486</v>
      </c>
      <c r="B259" t="s">
        <v>401</v>
      </c>
      <c r="C259" s="1" t="s">
        <v>20</v>
      </c>
      <c r="D259">
        <v>56170</v>
      </c>
      <c r="E259" s="28">
        <v>16549</v>
      </c>
      <c r="F259" s="1">
        <v>1.54</v>
      </c>
      <c r="G259" s="5"/>
      <c r="H259" s="5"/>
      <c r="I259" s="9">
        <f>E259</f>
        <v>16549</v>
      </c>
      <c r="J259" s="5"/>
      <c r="K259" s="5"/>
      <c r="M259">
        <v>198</v>
      </c>
    </row>
    <row r="260" spans="1:13">
      <c r="A260" t="s">
        <v>497</v>
      </c>
      <c r="B260" t="s">
        <v>401</v>
      </c>
      <c r="C260" s="1" t="s">
        <v>20</v>
      </c>
      <c r="D260">
        <v>56727</v>
      </c>
      <c r="E260" s="28">
        <v>18614</v>
      </c>
      <c r="F260" s="1">
        <v>1.43</v>
      </c>
      <c r="G260" s="5"/>
      <c r="H260" s="5"/>
      <c r="I260" s="9">
        <f>E260</f>
        <v>18614</v>
      </c>
      <c r="J260" s="5"/>
      <c r="K260" s="5"/>
      <c r="M260">
        <v>171</v>
      </c>
    </row>
    <row r="261" spans="1:13">
      <c r="A261" t="s">
        <v>105</v>
      </c>
      <c r="B261" t="s">
        <v>411</v>
      </c>
      <c r="C261" s="1" t="s">
        <v>20</v>
      </c>
      <c r="D261" t="s">
        <v>506</v>
      </c>
      <c r="E261" s="28">
        <v>64091</v>
      </c>
      <c r="F261" s="1">
        <v>1.58</v>
      </c>
      <c r="G261" s="5"/>
      <c r="H261" s="5"/>
      <c r="I261" s="9">
        <f>E261</f>
        <v>64091</v>
      </c>
      <c r="J261" s="5"/>
      <c r="K261" s="5"/>
      <c r="M261">
        <v>209</v>
      </c>
    </row>
    <row r="262" spans="1:13">
      <c r="A262" t="s">
        <v>488</v>
      </c>
      <c r="B262" t="s">
        <v>419</v>
      </c>
      <c r="C262" s="1" t="s">
        <v>20</v>
      </c>
      <c r="D262">
        <v>56154</v>
      </c>
      <c r="E262" s="28">
        <v>15324</v>
      </c>
      <c r="F262" s="1">
        <v>2.08</v>
      </c>
      <c r="G262" s="5"/>
      <c r="H262" s="5"/>
      <c r="I262" s="2"/>
      <c r="J262" s="9">
        <f>E262</f>
        <v>15324</v>
      </c>
      <c r="K262" s="5"/>
      <c r="M262">
        <v>211</v>
      </c>
    </row>
    <row r="263" spans="1:13">
      <c r="A263" t="s">
        <v>507</v>
      </c>
      <c r="B263" t="s">
        <v>427</v>
      </c>
      <c r="C263" s="1" t="s">
        <v>20</v>
      </c>
      <c r="D263">
        <v>56112</v>
      </c>
      <c r="E263" s="28">
        <v>17624</v>
      </c>
      <c r="F263" s="34">
        <v>2</v>
      </c>
      <c r="G263" s="5"/>
      <c r="H263" s="5"/>
      <c r="I263" s="9">
        <f>E263</f>
        <v>17624</v>
      </c>
      <c r="J263" s="5"/>
      <c r="K263" s="5"/>
      <c r="M263">
        <v>206</v>
      </c>
    </row>
    <row r="264" spans="1:13">
      <c r="A264" t="s">
        <v>435</v>
      </c>
      <c r="B264" t="s">
        <v>434</v>
      </c>
      <c r="C264" s="1" t="s">
        <v>20</v>
      </c>
      <c r="D264">
        <v>67122</v>
      </c>
      <c r="E264" s="28">
        <v>7638</v>
      </c>
      <c r="F264" s="1">
        <v>2.23</v>
      </c>
      <c r="G264" s="5"/>
      <c r="H264" s="5"/>
      <c r="I264" s="2"/>
      <c r="J264" s="2">
        <f>E264</f>
        <v>7638</v>
      </c>
      <c r="K264" s="5"/>
      <c r="M264">
        <v>239</v>
      </c>
    </row>
    <row r="265" spans="1:13">
      <c r="A265" t="s">
        <v>436</v>
      </c>
      <c r="B265" t="s">
        <v>434</v>
      </c>
      <c r="C265" s="1" t="s">
        <v>20</v>
      </c>
      <c r="D265">
        <v>67240</v>
      </c>
      <c r="E265" s="28">
        <v>9852</v>
      </c>
      <c r="F265" s="1">
        <v>2.0699999999999998</v>
      </c>
      <c r="G265" s="5"/>
      <c r="H265" s="5"/>
      <c r="I265" s="2"/>
      <c r="J265" s="2">
        <f>E265</f>
        <v>9852</v>
      </c>
      <c r="K265" s="5"/>
      <c r="M265">
        <v>217</v>
      </c>
    </row>
    <row r="266" spans="1:13">
      <c r="A266" t="s">
        <v>437</v>
      </c>
      <c r="B266" t="s">
        <v>434</v>
      </c>
      <c r="C266" s="1" t="s">
        <v>20</v>
      </c>
      <c r="D266">
        <v>67459</v>
      </c>
      <c r="E266" s="28">
        <v>10160</v>
      </c>
      <c r="F266" s="1">
        <v>2.3199999999999998</v>
      </c>
      <c r="G266" s="5"/>
      <c r="H266" s="5"/>
      <c r="I266" s="2"/>
      <c r="J266" s="2"/>
      <c r="K266" s="9">
        <f>E266</f>
        <v>10160</v>
      </c>
      <c r="M266">
        <v>214</v>
      </c>
    </row>
    <row r="267" spans="1:13">
      <c r="A267" t="s">
        <v>438</v>
      </c>
      <c r="B267" t="s">
        <v>434</v>
      </c>
      <c r="C267" s="1" t="s">
        <v>20</v>
      </c>
      <c r="D267">
        <v>67245</v>
      </c>
      <c r="E267" s="28">
        <v>6481</v>
      </c>
      <c r="F267" s="1">
        <v>2.13</v>
      </c>
      <c r="G267" s="5"/>
      <c r="H267" s="5"/>
      <c r="I267" s="2"/>
      <c r="J267" s="2">
        <f t="shared" ref="J267:J272" si="8">E267</f>
        <v>6481</v>
      </c>
      <c r="K267" s="5"/>
      <c r="M267">
        <v>213</v>
      </c>
    </row>
    <row r="268" spans="1:13">
      <c r="A268" t="s">
        <v>439</v>
      </c>
      <c r="B268" t="s">
        <v>434</v>
      </c>
      <c r="C268" s="1" t="s">
        <v>20</v>
      </c>
      <c r="D268">
        <v>67117</v>
      </c>
      <c r="E268" s="28">
        <v>10819</v>
      </c>
      <c r="F268" s="1">
        <v>2.16</v>
      </c>
      <c r="G268" s="5"/>
      <c r="H268" s="5"/>
      <c r="I268" s="2"/>
      <c r="J268" s="2">
        <f t="shared" si="8"/>
        <v>10819</v>
      </c>
      <c r="K268" s="5"/>
      <c r="M268">
        <v>231</v>
      </c>
    </row>
    <row r="269" spans="1:13">
      <c r="A269" t="s">
        <v>440</v>
      </c>
      <c r="B269" t="s">
        <v>434</v>
      </c>
      <c r="C269" s="1" t="s">
        <v>20</v>
      </c>
      <c r="D269">
        <v>67112</v>
      </c>
      <c r="E269" s="28">
        <v>12431</v>
      </c>
      <c r="F269" s="1">
        <v>2.12</v>
      </c>
      <c r="G269" s="5"/>
      <c r="H269" s="5"/>
      <c r="I269" s="2"/>
      <c r="J269" s="2">
        <f t="shared" si="8"/>
        <v>12431</v>
      </c>
      <c r="K269" s="5"/>
      <c r="M269">
        <v>225</v>
      </c>
    </row>
    <row r="270" spans="1:13">
      <c r="A270" t="s">
        <v>441</v>
      </c>
      <c r="B270" t="s">
        <v>434</v>
      </c>
      <c r="C270" s="1" t="s">
        <v>20</v>
      </c>
      <c r="D270">
        <v>67141</v>
      </c>
      <c r="E270" s="28">
        <v>7014</v>
      </c>
      <c r="F270" s="1">
        <v>2.15</v>
      </c>
      <c r="G270" s="5"/>
      <c r="H270" s="5"/>
      <c r="I270" s="2"/>
      <c r="J270" s="2">
        <f t="shared" si="8"/>
        <v>7014</v>
      </c>
      <c r="K270" s="5"/>
      <c r="M270">
        <v>231</v>
      </c>
    </row>
    <row r="271" spans="1:13">
      <c r="A271" t="s">
        <v>442</v>
      </c>
      <c r="B271" t="s">
        <v>434</v>
      </c>
      <c r="C271" s="1" t="s">
        <v>20</v>
      </c>
      <c r="D271">
        <v>67354</v>
      </c>
      <c r="E271" s="28">
        <v>9400</v>
      </c>
      <c r="F271" s="1">
        <v>2.2200000000000002</v>
      </c>
      <c r="G271" s="5"/>
      <c r="H271" s="5"/>
      <c r="I271" s="2"/>
      <c r="J271" s="2">
        <f t="shared" si="8"/>
        <v>9400</v>
      </c>
      <c r="K271" s="5"/>
      <c r="M271">
        <v>244</v>
      </c>
    </row>
    <row r="272" spans="1:13" ht="16" thickBot="1">
      <c r="A272" t="s">
        <v>443</v>
      </c>
      <c r="B272" t="s">
        <v>434</v>
      </c>
      <c r="C272" s="1" t="s">
        <v>20</v>
      </c>
      <c r="D272">
        <v>67105</v>
      </c>
      <c r="E272" s="104">
        <v>18852</v>
      </c>
      <c r="F272" s="1">
        <v>2.1800000000000002</v>
      </c>
      <c r="G272" s="73"/>
      <c r="H272" s="73"/>
      <c r="I272" s="7"/>
      <c r="J272" s="7">
        <f t="shared" si="8"/>
        <v>18852</v>
      </c>
      <c r="K272" s="73"/>
      <c r="L272" s="36"/>
      <c r="M272" s="36">
        <v>235</v>
      </c>
    </row>
    <row r="273" spans="1:14" ht="25" customHeight="1" thickTop="1">
      <c r="E273" s="32">
        <f>SUM(E9:E272)</f>
        <v>3978229</v>
      </c>
      <c r="F273" s="32"/>
      <c r="G273" s="9">
        <f>SUM(G9:G272)</f>
        <v>264844</v>
      </c>
      <c r="H273" s="9">
        <f>SUM(H9:H272)</f>
        <v>359516</v>
      </c>
      <c r="I273" s="9">
        <f>SUM(I9:I272)</f>
        <v>1198585</v>
      </c>
      <c r="J273" s="9">
        <f>SUM(J9:J272)</f>
        <v>1953068</v>
      </c>
      <c r="K273" s="9">
        <f>SUM(K9:K272)</f>
        <v>202216</v>
      </c>
      <c r="L273" s="32">
        <f>SUM(L9:L272)</f>
        <v>0</v>
      </c>
      <c r="N273" s="32">
        <f>SUM(G273:M273)</f>
        <v>3978229</v>
      </c>
    </row>
    <row r="274" spans="1:14">
      <c r="A274" s="3" t="s">
        <v>1356</v>
      </c>
      <c r="B274" s="44">
        <v>208</v>
      </c>
      <c r="F274" t="s">
        <v>1372</v>
      </c>
      <c r="G274" s="74">
        <f>G273/$E$273</f>
        <v>6.6573342057483373E-2</v>
      </c>
      <c r="H274" s="74">
        <f>H273/$E$273</f>
        <v>9.0370866031090721E-2</v>
      </c>
      <c r="I274" s="74">
        <f>I273/$E$273</f>
        <v>0.30128607478352804</v>
      </c>
      <c r="J274" s="74">
        <f>J273/$E$273</f>
        <v>0.4909390585609828</v>
      </c>
      <c r="K274" s="74">
        <f>K273/$E$273</f>
        <v>5.0830658566915078E-2</v>
      </c>
    </row>
    <row r="275" spans="1:14">
      <c r="E275" s="28">
        <v>3990278</v>
      </c>
      <c r="F275" t="s">
        <v>1373</v>
      </c>
      <c r="G275" s="9">
        <f>G274*$E$276</f>
        <v>802.14219845061712</v>
      </c>
      <c r="H275" s="9">
        <f>H274*$E$276</f>
        <v>1088.8785648086121</v>
      </c>
      <c r="I275" s="9">
        <f>I274*$E$276</f>
        <v>3630.1959150667294</v>
      </c>
      <c r="J275" s="9">
        <f>J274*$E$276</f>
        <v>5915.3247166012816</v>
      </c>
      <c r="K275" s="9">
        <f>K274*$E$276</f>
        <v>612.45860507275972</v>
      </c>
    </row>
    <row r="276" spans="1:14">
      <c r="D276" t="s">
        <v>514</v>
      </c>
      <c r="E276" s="32">
        <f>E275-E273</f>
        <v>12049</v>
      </c>
      <c r="F276" t="s">
        <v>1352</v>
      </c>
      <c r="G276" s="9">
        <f>G273+G275</f>
        <v>265646.14219845063</v>
      </c>
      <c r="H276" s="9">
        <f>H273+H275</f>
        <v>360604.87856480863</v>
      </c>
      <c r="I276" s="9">
        <f>I273+I275</f>
        <v>1202215.1959150666</v>
      </c>
      <c r="J276" s="9">
        <f>J273+J275</f>
        <v>1958983.3247166013</v>
      </c>
      <c r="K276" s="9">
        <f>K273+K275</f>
        <v>202828.45860507275</v>
      </c>
      <c r="L276" s="32">
        <f>L273+L275</f>
        <v>0</v>
      </c>
    </row>
    <row r="277" spans="1:14">
      <c r="G277" s="101" t="s">
        <v>144</v>
      </c>
      <c r="H277" s="102" t="s">
        <v>151</v>
      </c>
      <c r="I277" s="102" t="s">
        <v>152</v>
      </c>
      <c r="J277" s="103" t="s">
        <v>145</v>
      </c>
      <c r="K277" s="103" t="s">
        <v>146</v>
      </c>
      <c r="L277" s="101" t="s">
        <v>1344</v>
      </c>
    </row>
    <row r="278" spans="1:14">
      <c r="G278" s="5"/>
      <c r="H278" s="5"/>
      <c r="I278" s="5"/>
      <c r="J278" s="5"/>
      <c r="K278" s="5"/>
    </row>
    <row r="279" spans="1:14">
      <c r="G279" s="5"/>
      <c r="H279" s="5"/>
      <c r="I279" s="5"/>
      <c r="J279" s="5"/>
      <c r="K279" s="5"/>
    </row>
  </sheetData>
  <mergeCells count="4">
    <mergeCell ref="G4:K4"/>
    <mergeCell ref="A1:M1"/>
    <mergeCell ref="A138:M138"/>
    <mergeCell ref="G141:K141"/>
  </mergeCells>
  <phoneticPr fontId="13" type="noConversion"/>
  <printOptions horizontalCentered="1" verticalCentered="1"/>
  <pageMargins left="0.25" right="0.25" top="0.5" bottom="0" header="0" footer="0"/>
  <pageSetup paperSize="3" scale="54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97"/>
  <sheetViews>
    <sheetView topLeftCell="A213" workbookViewId="0">
      <selection activeCell="A249" sqref="A249"/>
    </sheetView>
  </sheetViews>
  <sheetFormatPr baseColWidth="10" defaultRowHeight="15" x14ac:dyDescent="0"/>
  <cols>
    <col min="1" max="1" width="30.5" customWidth="1"/>
    <col min="2" max="2" width="26" customWidth="1"/>
    <col min="3" max="3" width="9" customWidth="1"/>
    <col min="4" max="4" width="13.33203125" style="1" customWidth="1"/>
    <col min="5" max="5" width="13.1640625" style="2" customWidth="1"/>
    <col min="6" max="6" width="19.83203125" style="38" customWidth="1"/>
    <col min="7" max="9" width="10.83203125" style="38" customWidth="1"/>
    <col min="10" max="10" width="10.83203125" style="61" customWidth="1"/>
    <col min="11" max="12" width="10.83203125" style="38" customWidth="1"/>
    <col min="13" max="13" width="11.1640625" style="5" customWidth="1"/>
    <col min="15" max="15" width="12.5" customWidth="1"/>
  </cols>
  <sheetData>
    <row r="1" spans="1:15" ht="20">
      <c r="A1" s="76" t="s">
        <v>1357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</row>
    <row r="2" spans="1:15" ht="20">
      <c r="A2" s="89" t="s">
        <v>1365</v>
      </c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</row>
    <row r="3" spans="1:15" ht="18">
      <c r="A3" s="90" t="s">
        <v>1380</v>
      </c>
      <c r="B3" s="99"/>
    </row>
    <row r="4" spans="1:15" ht="27" customHeight="1">
      <c r="A4" s="12" t="s">
        <v>148</v>
      </c>
      <c r="B4" s="13" t="s">
        <v>1369</v>
      </c>
      <c r="C4" s="13" t="s">
        <v>9</v>
      </c>
      <c r="D4" s="13" t="s">
        <v>0</v>
      </c>
      <c r="E4" s="14" t="s">
        <v>1</v>
      </c>
      <c r="F4" s="37" t="s">
        <v>2</v>
      </c>
      <c r="G4" s="69" t="s">
        <v>147</v>
      </c>
      <c r="H4" s="69"/>
      <c r="I4" s="69"/>
      <c r="J4" s="69"/>
      <c r="K4" s="69"/>
      <c r="L4" s="37"/>
      <c r="M4" s="37" t="s">
        <v>3</v>
      </c>
    </row>
    <row r="5" spans="1:15" ht="28" customHeight="1">
      <c r="G5" s="91" t="s">
        <v>144</v>
      </c>
      <c r="H5" s="92" t="s">
        <v>151</v>
      </c>
      <c r="I5" s="92" t="s">
        <v>152</v>
      </c>
      <c r="J5" s="93" t="s">
        <v>145</v>
      </c>
      <c r="K5" s="93" t="s">
        <v>146</v>
      </c>
      <c r="L5" s="91" t="s">
        <v>1344</v>
      </c>
    </row>
    <row r="6" spans="1:15" ht="15" customHeight="1">
      <c r="A6" s="31" t="s">
        <v>642</v>
      </c>
      <c r="B6" s="31"/>
      <c r="C6" s="1"/>
      <c r="G6" s="24"/>
      <c r="H6" s="25"/>
      <c r="I6" s="25"/>
      <c r="J6" s="26"/>
      <c r="K6" s="26"/>
      <c r="L6" s="26"/>
    </row>
    <row r="7" spans="1:15" ht="15" customHeight="1">
      <c r="A7" s="5" t="s">
        <v>17</v>
      </c>
      <c r="B7" s="5" t="s">
        <v>167</v>
      </c>
      <c r="C7" s="1" t="s">
        <v>13</v>
      </c>
      <c r="D7" s="1">
        <v>53347</v>
      </c>
      <c r="E7" s="2">
        <v>22941</v>
      </c>
      <c r="F7" s="38">
        <v>2.2599999999999998</v>
      </c>
      <c r="J7" s="2">
        <f>E7</f>
        <v>22941</v>
      </c>
      <c r="M7" s="5">
        <v>233</v>
      </c>
    </row>
    <row r="8" spans="1:15" ht="15" customHeight="1">
      <c r="A8" s="5" t="s">
        <v>27</v>
      </c>
      <c r="B8" s="5" t="s">
        <v>167</v>
      </c>
      <c r="C8" s="1" t="s">
        <v>13</v>
      </c>
      <c r="D8" s="1">
        <v>53604</v>
      </c>
      <c r="E8" s="2">
        <v>24653</v>
      </c>
      <c r="F8" s="6">
        <v>2.2999999999999998</v>
      </c>
      <c r="G8" s="6"/>
      <c r="H8" s="6"/>
      <c r="I8" s="6"/>
      <c r="J8" s="2">
        <v>24653</v>
      </c>
      <c r="K8" s="6"/>
      <c r="L8" s="6"/>
      <c r="M8" s="5">
        <v>252</v>
      </c>
    </row>
    <row r="9" spans="1:15" ht="15" customHeight="1">
      <c r="A9" s="5" t="s">
        <v>79</v>
      </c>
      <c r="B9" s="5" t="s">
        <v>167</v>
      </c>
      <c r="C9" s="1" t="s">
        <v>13</v>
      </c>
      <c r="D9" s="1">
        <v>53332</v>
      </c>
      <c r="E9" s="2">
        <v>46200</v>
      </c>
      <c r="F9" s="6">
        <v>2.2200000000000002</v>
      </c>
      <c r="G9" s="6"/>
      <c r="H9" s="6"/>
      <c r="I9" s="6"/>
      <c r="J9" s="2">
        <v>46200</v>
      </c>
      <c r="K9" s="6"/>
      <c r="L9" s="6"/>
      <c r="M9" s="5">
        <v>237</v>
      </c>
    </row>
    <row r="10" spans="1:15" ht="15" customHeight="1">
      <c r="A10" s="5" t="s">
        <v>153</v>
      </c>
      <c r="B10" s="5" t="s">
        <v>167</v>
      </c>
      <c r="C10" s="1" t="s">
        <v>13</v>
      </c>
      <c r="D10" s="1">
        <v>53783</v>
      </c>
      <c r="E10" s="2">
        <v>18665</v>
      </c>
      <c r="F10" s="38">
        <v>2.42</v>
      </c>
      <c r="J10" s="2"/>
      <c r="K10" s="8">
        <f>E10</f>
        <v>18665</v>
      </c>
      <c r="L10" s="8"/>
      <c r="M10" s="5">
        <v>270</v>
      </c>
    </row>
    <row r="11" spans="1:15" ht="15" customHeight="1">
      <c r="A11" s="5" t="s">
        <v>78</v>
      </c>
      <c r="B11" s="5" t="s">
        <v>167</v>
      </c>
      <c r="C11" s="1" t="s">
        <v>13</v>
      </c>
      <c r="D11" s="1">
        <v>53773</v>
      </c>
      <c r="E11" s="2">
        <v>44937</v>
      </c>
      <c r="F11" s="6">
        <v>2.2999999999999998</v>
      </c>
      <c r="G11" s="6"/>
      <c r="H11" s="6"/>
      <c r="I11" s="6"/>
      <c r="J11" s="2">
        <v>44937</v>
      </c>
      <c r="K11" s="6"/>
      <c r="L11" s="6"/>
      <c r="M11" s="5">
        <v>251</v>
      </c>
    </row>
    <row r="12" spans="1:15" ht="15" customHeight="1">
      <c r="A12" s="5" t="s">
        <v>74</v>
      </c>
      <c r="B12" s="5" t="s">
        <v>167</v>
      </c>
      <c r="C12" s="1" t="s">
        <v>13</v>
      </c>
      <c r="D12" s="1">
        <v>53639</v>
      </c>
      <c r="E12" s="2">
        <v>40081</v>
      </c>
      <c r="F12" s="6">
        <v>2.2999999999999998</v>
      </c>
      <c r="G12" s="6"/>
      <c r="H12" s="6"/>
      <c r="I12" s="6"/>
      <c r="J12" s="2">
        <v>40081</v>
      </c>
      <c r="K12" s="6"/>
      <c r="L12" s="6"/>
      <c r="M12" s="5">
        <v>246</v>
      </c>
      <c r="O12" s="58"/>
    </row>
    <row r="13" spans="1:15" ht="15" customHeight="1">
      <c r="A13" s="5" t="s">
        <v>39</v>
      </c>
      <c r="B13" s="5" t="s">
        <v>167</v>
      </c>
      <c r="C13" s="1" t="s">
        <v>13</v>
      </c>
      <c r="D13" s="1">
        <v>53797</v>
      </c>
      <c r="E13" s="2">
        <v>29624</v>
      </c>
      <c r="F13" s="6">
        <v>2.2999999999999998</v>
      </c>
      <c r="J13" s="2">
        <v>29624</v>
      </c>
      <c r="M13" s="5">
        <v>248</v>
      </c>
    </row>
    <row r="14" spans="1:15" ht="15" customHeight="1">
      <c r="A14" s="5" t="s">
        <v>19</v>
      </c>
      <c r="B14" s="5" t="s">
        <v>167</v>
      </c>
      <c r="C14" s="1" t="s">
        <v>13</v>
      </c>
      <c r="D14" s="1">
        <v>53340</v>
      </c>
      <c r="E14" s="2">
        <v>23555</v>
      </c>
      <c r="F14" s="38">
        <v>2.15</v>
      </c>
      <c r="J14" s="2">
        <v>23555</v>
      </c>
      <c r="M14" s="5">
        <v>233</v>
      </c>
      <c r="O14" s="70"/>
    </row>
    <row r="15" spans="1:15" ht="15" customHeight="1">
      <c r="A15" s="5" t="s">
        <v>154</v>
      </c>
      <c r="B15" s="5" t="s">
        <v>167</v>
      </c>
      <c r="C15" s="1" t="s">
        <v>13</v>
      </c>
      <c r="D15" s="1">
        <v>53804</v>
      </c>
      <c r="E15" s="2">
        <v>14106</v>
      </c>
      <c r="F15" s="38">
        <v>2.48</v>
      </c>
      <c r="J15" s="2"/>
      <c r="K15" s="8">
        <f>E15</f>
        <v>14106</v>
      </c>
      <c r="L15" s="8"/>
      <c r="M15" s="27">
        <v>264</v>
      </c>
    </row>
    <row r="16" spans="1:15">
      <c r="A16" s="5" t="s">
        <v>6</v>
      </c>
      <c r="B16" s="5" t="s">
        <v>167</v>
      </c>
      <c r="C16" s="1" t="s">
        <v>13</v>
      </c>
      <c r="D16" s="1">
        <v>53819</v>
      </c>
      <c r="E16" s="2">
        <v>19537</v>
      </c>
      <c r="F16" s="6">
        <v>2.4</v>
      </c>
      <c r="J16" s="2"/>
      <c r="K16" s="8">
        <f>E16</f>
        <v>19537</v>
      </c>
      <c r="L16" s="8"/>
      <c r="M16" s="27">
        <v>257</v>
      </c>
    </row>
    <row r="17" spans="1:13">
      <c r="A17" s="5" t="s">
        <v>63</v>
      </c>
      <c r="B17" s="5" t="s">
        <v>167</v>
      </c>
      <c r="C17" s="1" t="s">
        <v>13</v>
      </c>
      <c r="D17" s="1">
        <v>53859</v>
      </c>
      <c r="E17" s="2">
        <v>36528</v>
      </c>
      <c r="F17" s="6">
        <v>2.2999999999999998</v>
      </c>
      <c r="G17" s="6"/>
      <c r="H17" s="6"/>
      <c r="I17" s="6"/>
      <c r="J17" s="2">
        <v>36528</v>
      </c>
      <c r="K17" s="6"/>
      <c r="L17" s="6"/>
      <c r="M17" s="5">
        <v>243</v>
      </c>
    </row>
    <row r="18" spans="1:13">
      <c r="A18" s="5" t="s">
        <v>31</v>
      </c>
      <c r="B18" s="5" t="s">
        <v>167</v>
      </c>
      <c r="C18" s="1" t="s">
        <v>13</v>
      </c>
      <c r="D18" s="1">
        <v>53359</v>
      </c>
      <c r="E18" s="2">
        <v>26534</v>
      </c>
      <c r="F18" s="38">
        <v>2.15</v>
      </c>
      <c r="J18" s="2">
        <v>26534</v>
      </c>
      <c r="M18" s="5">
        <v>220</v>
      </c>
    </row>
    <row r="19" spans="1:13">
      <c r="A19" s="5" t="s">
        <v>155</v>
      </c>
      <c r="B19" s="5" t="s">
        <v>167</v>
      </c>
      <c r="C19" s="1" t="s">
        <v>13</v>
      </c>
      <c r="D19" s="1">
        <v>53809</v>
      </c>
      <c r="E19" s="2">
        <v>10234</v>
      </c>
      <c r="F19" s="6">
        <v>2.5</v>
      </c>
      <c r="J19" s="2"/>
      <c r="K19" s="8">
        <f>E19</f>
        <v>10234</v>
      </c>
      <c r="L19" s="8"/>
      <c r="M19" s="27">
        <v>271</v>
      </c>
    </row>
    <row r="20" spans="1:13">
      <c r="A20" s="5" t="s">
        <v>99</v>
      </c>
      <c r="B20" s="5" t="s">
        <v>167</v>
      </c>
      <c r="C20" s="1" t="s">
        <v>13</v>
      </c>
      <c r="D20" s="1">
        <v>53757</v>
      </c>
      <c r="E20" s="2">
        <v>54100</v>
      </c>
      <c r="F20" s="38">
        <v>2.2599999999999998</v>
      </c>
      <c r="J20" s="2">
        <v>54100</v>
      </c>
      <c r="M20" s="5">
        <v>242</v>
      </c>
    </row>
    <row r="21" spans="1:13">
      <c r="A21" s="5" t="s">
        <v>150</v>
      </c>
      <c r="B21" s="5" t="s">
        <v>167</v>
      </c>
      <c r="C21" s="1" t="s">
        <v>13</v>
      </c>
      <c r="D21" s="1">
        <v>53721</v>
      </c>
      <c r="E21" s="2">
        <v>39103</v>
      </c>
      <c r="F21" s="6">
        <v>2.2999999999999998</v>
      </c>
      <c r="J21" s="2">
        <f>E21</f>
        <v>39103</v>
      </c>
    </row>
    <row r="22" spans="1:13">
      <c r="A22" s="5" t="s">
        <v>156</v>
      </c>
      <c r="B22" s="5" t="s">
        <v>167</v>
      </c>
      <c r="C22" s="1" t="s">
        <v>13</v>
      </c>
      <c r="D22" s="1">
        <v>53913</v>
      </c>
      <c r="E22" s="2">
        <v>17497</v>
      </c>
      <c r="F22" s="6">
        <v>2.19</v>
      </c>
      <c r="J22" s="2">
        <f>E22</f>
        <v>17497</v>
      </c>
      <c r="K22" s="8">
        <f>E22</f>
        <v>17497</v>
      </c>
      <c r="L22" s="8"/>
      <c r="M22" s="27">
        <v>218</v>
      </c>
    </row>
    <row r="23" spans="1:13">
      <c r="A23" s="5" t="s">
        <v>108</v>
      </c>
      <c r="B23" s="5" t="s">
        <v>167</v>
      </c>
      <c r="C23" s="1" t="s">
        <v>13</v>
      </c>
      <c r="D23" s="1">
        <v>53840</v>
      </c>
      <c r="E23" s="2">
        <v>74974</v>
      </c>
      <c r="F23" s="38">
        <v>2.27</v>
      </c>
      <c r="J23" s="2">
        <v>74974</v>
      </c>
      <c r="M23" s="5">
        <v>244</v>
      </c>
    </row>
    <row r="24" spans="1:13">
      <c r="A24" s="5" t="s">
        <v>157</v>
      </c>
      <c r="B24" s="5" t="s">
        <v>167</v>
      </c>
      <c r="C24" s="1" t="s">
        <v>13</v>
      </c>
      <c r="D24" s="1">
        <v>53343</v>
      </c>
      <c r="E24" s="2">
        <v>19786</v>
      </c>
      <c r="F24" s="6">
        <v>2.15</v>
      </c>
      <c r="J24" s="2">
        <f>E24</f>
        <v>19786</v>
      </c>
      <c r="K24" s="8"/>
      <c r="L24" s="8"/>
      <c r="M24" s="27">
        <v>214</v>
      </c>
    </row>
    <row r="25" spans="1:13">
      <c r="A25" s="5" t="s">
        <v>157</v>
      </c>
      <c r="B25" s="5" t="s">
        <v>167</v>
      </c>
      <c r="C25" s="1" t="s">
        <v>13</v>
      </c>
      <c r="D25" s="1">
        <v>53343</v>
      </c>
      <c r="E25" s="2">
        <v>19614</v>
      </c>
      <c r="F25" s="38">
        <v>2.14</v>
      </c>
      <c r="J25" s="2">
        <f>E25</f>
        <v>19614</v>
      </c>
      <c r="M25" s="5">
        <v>214</v>
      </c>
    </row>
    <row r="26" spans="1:13">
      <c r="A26" s="5" t="s">
        <v>158</v>
      </c>
      <c r="B26" s="5" t="s">
        <v>167</v>
      </c>
      <c r="C26" s="1" t="s">
        <v>13</v>
      </c>
      <c r="D26" s="1">
        <v>51570</v>
      </c>
      <c r="E26" s="2">
        <v>18769</v>
      </c>
      <c r="F26" s="6">
        <v>2.4900000000000002</v>
      </c>
      <c r="J26" s="2"/>
      <c r="K26" s="8">
        <f>E26</f>
        <v>18769</v>
      </c>
      <c r="L26" s="8"/>
      <c r="M26" s="27">
        <v>267</v>
      </c>
    </row>
    <row r="27" spans="1:13">
      <c r="C27" s="1"/>
    </row>
    <row r="28" spans="1:13">
      <c r="A28" s="31" t="s">
        <v>635</v>
      </c>
      <c r="B28" s="31"/>
      <c r="C28" s="1"/>
    </row>
    <row r="29" spans="1:13">
      <c r="A29" t="s">
        <v>98</v>
      </c>
      <c r="B29" s="5" t="s">
        <v>216</v>
      </c>
      <c r="C29" s="1" t="s">
        <v>13</v>
      </c>
      <c r="D29" s="1">
        <v>53879</v>
      </c>
      <c r="E29" s="2">
        <v>55437</v>
      </c>
      <c r="F29" s="38">
        <v>2.08</v>
      </c>
      <c r="J29" s="2">
        <v>55437</v>
      </c>
      <c r="M29" s="5">
        <v>194</v>
      </c>
    </row>
    <row r="30" spans="1:13" s="5" customFormat="1">
      <c r="A30" s="5" t="s">
        <v>169</v>
      </c>
      <c r="B30" s="5" t="s">
        <v>216</v>
      </c>
      <c r="C30" s="1" t="s">
        <v>13</v>
      </c>
      <c r="D30" s="61">
        <v>53902</v>
      </c>
      <c r="E30" s="2">
        <v>17395</v>
      </c>
      <c r="F30" s="6">
        <v>2.09</v>
      </c>
      <c r="G30" s="38"/>
      <c r="H30" s="38"/>
      <c r="I30" s="38"/>
      <c r="J30" s="2">
        <f>E30</f>
        <v>17395</v>
      </c>
      <c r="K30" s="8"/>
      <c r="L30" s="8"/>
      <c r="M30" s="27">
        <v>183</v>
      </c>
    </row>
    <row r="31" spans="1:13" s="5" customFormat="1">
      <c r="A31" s="5" t="s">
        <v>171</v>
      </c>
      <c r="B31" s="5" t="s">
        <v>216</v>
      </c>
      <c r="C31" s="1" t="s">
        <v>13</v>
      </c>
      <c r="D31" s="61">
        <v>53945</v>
      </c>
      <c r="E31" s="2">
        <v>8534</v>
      </c>
      <c r="F31" s="6">
        <v>1.48</v>
      </c>
      <c r="G31" s="38"/>
      <c r="H31" s="38"/>
      <c r="I31" s="8">
        <f>E31</f>
        <v>8534</v>
      </c>
      <c r="J31" s="2"/>
      <c r="K31" s="8"/>
      <c r="L31" s="8"/>
      <c r="M31" s="27">
        <v>162</v>
      </c>
    </row>
    <row r="32" spans="1:13" s="5" customFormat="1">
      <c r="A32" s="5" t="s">
        <v>172</v>
      </c>
      <c r="B32" s="5" t="s">
        <v>216</v>
      </c>
      <c r="C32" s="1" t="s">
        <v>13</v>
      </c>
      <c r="D32" s="61">
        <v>53949</v>
      </c>
      <c r="E32" s="2">
        <v>4163</v>
      </c>
      <c r="F32" s="6">
        <v>1.41</v>
      </c>
      <c r="G32" s="38"/>
      <c r="H32" s="38"/>
      <c r="I32" s="8">
        <f>E32</f>
        <v>4163</v>
      </c>
      <c r="J32" s="2"/>
      <c r="K32" s="8"/>
      <c r="L32" s="8"/>
      <c r="M32" s="27">
        <v>153</v>
      </c>
    </row>
    <row r="33" spans="1:13" s="5" customFormat="1">
      <c r="A33" s="5" t="s">
        <v>173</v>
      </c>
      <c r="B33" s="5" t="s">
        <v>216</v>
      </c>
      <c r="C33" s="1" t="s">
        <v>13</v>
      </c>
      <c r="D33" s="61">
        <v>53940</v>
      </c>
      <c r="E33" s="2">
        <v>8168</v>
      </c>
      <c r="F33" s="6">
        <v>2</v>
      </c>
      <c r="G33" s="38"/>
      <c r="H33" s="38"/>
      <c r="I33" s="8">
        <f>E33</f>
        <v>8168</v>
      </c>
      <c r="J33" s="2"/>
      <c r="K33" s="8"/>
      <c r="L33" s="8"/>
      <c r="M33" s="27">
        <v>166</v>
      </c>
    </row>
    <row r="34" spans="1:13" s="5" customFormat="1">
      <c r="A34" s="5" t="s">
        <v>174</v>
      </c>
      <c r="B34" s="5" t="s">
        <v>216</v>
      </c>
      <c r="C34" s="1" t="s">
        <v>13</v>
      </c>
      <c r="D34" s="61">
        <v>53925</v>
      </c>
      <c r="E34" s="2">
        <v>11306</v>
      </c>
      <c r="F34" s="6">
        <v>2.04</v>
      </c>
      <c r="G34" s="38"/>
      <c r="H34" s="38"/>
      <c r="J34" s="8">
        <f>E34</f>
        <v>11306</v>
      </c>
      <c r="K34" s="8"/>
      <c r="L34" s="8"/>
      <c r="M34" s="27">
        <v>175</v>
      </c>
    </row>
    <row r="35" spans="1:13" s="5" customFormat="1">
      <c r="A35" s="5" t="s">
        <v>29</v>
      </c>
      <c r="B35" s="5" t="s">
        <v>216</v>
      </c>
      <c r="C35" s="1" t="s">
        <v>13</v>
      </c>
      <c r="D35" s="61">
        <v>53894</v>
      </c>
      <c r="E35" s="2">
        <v>26776</v>
      </c>
      <c r="F35" s="6">
        <v>2.04</v>
      </c>
      <c r="G35" s="38"/>
      <c r="H35" s="38"/>
      <c r="I35" s="38"/>
      <c r="J35" s="2">
        <f>E35</f>
        <v>26776</v>
      </c>
      <c r="K35" s="8"/>
      <c r="L35" s="8"/>
      <c r="M35" s="27">
        <v>184</v>
      </c>
    </row>
    <row r="36" spans="1:13" s="5" customFormat="1">
      <c r="A36" s="5" t="s">
        <v>175</v>
      </c>
      <c r="B36" s="5" t="s">
        <v>216</v>
      </c>
      <c r="C36" s="1" t="s">
        <v>13</v>
      </c>
      <c r="D36" s="61">
        <v>53947</v>
      </c>
      <c r="E36" s="2">
        <v>7475</v>
      </c>
      <c r="F36" s="6">
        <v>1.55</v>
      </c>
      <c r="G36" s="38"/>
      <c r="H36" s="38"/>
      <c r="I36" s="8">
        <f>E36</f>
        <v>7475</v>
      </c>
      <c r="J36" s="2"/>
      <c r="K36" s="8"/>
      <c r="L36" s="8"/>
      <c r="M36" s="27">
        <v>168</v>
      </c>
    </row>
    <row r="37" spans="1:13" s="5" customFormat="1">
      <c r="A37" s="5" t="s">
        <v>170</v>
      </c>
      <c r="B37" s="5" t="s">
        <v>216</v>
      </c>
      <c r="C37" s="1" t="s">
        <v>13</v>
      </c>
      <c r="D37" s="61">
        <v>53937</v>
      </c>
      <c r="E37" s="2">
        <v>12892</v>
      </c>
      <c r="F37" s="6">
        <v>2</v>
      </c>
      <c r="G37" s="38"/>
      <c r="H37" s="38"/>
      <c r="I37" s="8">
        <f>E37</f>
        <v>12892</v>
      </c>
      <c r="J37" s="2"/>
      <c r="K37" s="8"/>
      <c r="L37" s="8"/>
      <c r="M37" s="27">
        <v>174</v>
      </c>
    </row>
    <row r="38" spans="1:13" s="5" customFormat="1">
      <c r="A38" t="s">
        <v>83</v>
      </c>
      <c r="B38" s="5" t="s">
        <v>216</v>
      </c>
      <c r="C38" s="1" t="s">
        <v>13</v>
      </c>
      <c r="D38" s="61">
        <v>53919</v>
      </c>
      <c r="E38" s="2">
        <v>15284</v>
      </c>
      <c r="F38" s="6">
        <v>2.14</v>
      </c>
      <c r="G38" s="38"/>
      <c r="H38" s="38"/>
      <c r="J38" s="8">
        <f>E38</f>
        <v>15284</v>
      </c>
      <c r="K38" s="8"/>
      <c r="L38" s="8"/>
      <c r="M38" s="27">
        <v>205</v>
      </c>
    </row>
    <row r="39" spans="1:13" s="5" customFormat="1">
      <c r="A39" s="5" t="s">
        <v>84</v>
      </c>
      <c r="B39" s="5" t="s">
        <v>216</v>
      </c>
      <c r="C39" s="1" t="s">
        <v>13</v>
      </c>
      <c r="D39" s="61">
        <v>53909</v>
      </c>
      <c r="E39" s="2">
        <v>19689</v>
      </c>
      <c r="F39" s="6">
        <v>2.14</v>
      </c>
      <c r="G39" s="38"/>
      <c r="H39" s="38"/>
      <c r="I39" s="38"/>
      <c r="J39" s="2">
        <f>E39</f>
        <v>19689</v>
      </c>
      <c r="K39" s="8"/>
      <c r="L39" s="8"/>
      <c r="M39" s="27">
        <v>202</v>
      </c>
    </row>
    <row r="40" spans="1:13" s="5" customFormat="1">
      <c r="C40" s="38"/>
      <c r="D40" s="61"/>
      <c r="E40" s="2"/>
      <c r="F40" s="6"/>
      <c r="G40" s="38"/>
      <c r="H40" s="38"/>
      <c r="I40" s="38"/>
      <c r="J40" s="2"/>
      <c r="K40" s="8"/>
      <c r="L40" s="8"/>
      <c r="M40" s="27"/>
    </row>
    <row r="41" spans="1:13" s="5" customFormat="1">
      <c r="A41" s="31" t="s">
        <v>636</v>
      </c>
      <c r="B41" s="31"/>
      <c r="C41" s="38"/>
      <c r="D41" s="61"/>
      <c r="E41" s="2"/>
      <c r="F41" s="6"/>
      <c r="G41" s="38"/>
      <c r="H41" s="38"/>
      <c r="I41" s="38"/>
      <c r="J41" s="2"/>
      <c r="K41" s="8"/>
      <c r="L41" s="8"/>
      <c r="M41" s="27"/>
    </row>
    <row r="42" spans="1:13">
      <c r="A42" t="s">
        <v>176</v>
      </c>
      <c r="B42" s="5" t="s">
        <v>215</v>
      </c>
      <c r="C42" s="1" t="s">
        <v>13</v>
      </c>
      <c r="D42" s="1" t="s">
        <v>76</v>
      </c>
      <c r="E42" s="2">
        <v>240086</v>
      </c>
      <c r="F42" s="38">
        <v>2.14</v>
      </c>
      <c r="J42" s="2">
        <v>238665</v>
      </c>
      <c r="M42" s="5">
        <v>199</v>
      </c>
    </row>
    <row r="43" spans="1:13">
      <c r="A43" t="s">
        <v>177</v>
      </c>
      <c r="B43" s="5" t="s">
        <v>215</v>
      </c>
      <c r="C43" s="1" t="s">
        <v>13</v>
      </c>
      <c r="D43" s="1">
        <v>52477</v>
      </c>
      <c r="E43" s="2">
        <v>46434</v>
      </c>
      <c r="F43" s="38">
        <v>2.1800000000000002</v>
      </c>
      <c r="J43" s="2">
        <v>46434</v>
      </c>
      <c r="M43" s="5">
        <v>215</v>
      </c>
    </row>
    <row r="44" spans="1:13">
      <c r="A44" t="s">
        <v>32</v>
      </c>
      <c r="B44" s="5" t="s">
        <v>215</v>
      </c>
      <c r="C44" s="1" t="s">
        <v>13</v>
      </c>
      <c r="D44" s="1">
        <v>52499</v>
      </c>
      <c r="E44" s="2">
        <v>26405</v>
      </c>
      <c r="F44" s="38">
        <v>2.21</v>
      </c>
      <c r="J44" s="2">
        <v>26405</v>
      </c>
      <c r="M44" s="5">
        <v>215</v>
      </c>
    </row>
    <row r="45" spans="1:13">
      <c r="A45" t="s">
        <v>178</v>
      </c>
      <c r="B45" s="5" t="s">
        <v>215</v>
      </c>
      <c r="C45" s="1" t="s">
        <v>13</v>
      </c>
      <c r="D45" s="1">
        <v>52249</v>
      </c>
      <c r="E45" s="2">
        <v>54775</v>
      </c>
      <c r="F45" s="38">
        <v>2.15</v>
      </c>
      <c r="J45" s="2">
        <v>54651</v>
      </c>
      <c r="M45" s="5">
        <v>216</v>
      </c>
    </row>
    <row r="46" spans="1:13">
      <c r="A46" t="s">
        <v>77</v>
      </c>
      <c r="B46" s="5" t="s">
        <v>215</v>
      </c>
      <c r="C46" s="1" t="s">
        <v>13</v>
      </c>
      <c r="D46" s="1">
        <v>52134</v>
      </c>
      <c r="E46" s="2">
        <v>46601</v>
      </c>
      <c r="F46" s="38">
        <v>2.21</v>
      </c>
      <c r="J46" s="2">
        <v>46601</v>
      </c>
      <c r="M46" s="5">
        <v>214</v>
      </c>
    </row>
    <row r="47" spans="1:13" s="5" customFormat="1">
      <c r="A47" s="5" t="s">
        <v>179</v>
      </c>
      <c r="B47" s="5" t="s">
        <v>215</v>
      </c>
      <c r="C47" s="1" t="s">
        <v>13</v>
      </c>
      <c r="D47" s="61">
        <v>52156</v>
      </c>
      <c r="E47" s="2">
        <v>11967</v>
      </c>
      <c r="F47" s="6">
        <v>2.21</v>
      </c>
      <c r="G47" s="38"/>
      <c r="H47" s="38"/>
      <c r="I47" s="38"/>
      <c r="J47" s="2">
        <f>E47</f>
        <v>11967</v>
      </c>
      <c r="K47" s="8"/>
      <c r="L47" s="8"/>
      <c r="M47" s="27">
        <v>155</v>
      </c>
    </row>
    <row r="48" spans="1:13">
      <c r="A48" t="s">
        <v>100</v>
      </c>
      <c r="B48" s="5" t="s">
        <v>215</v>
      </c>
      <c r="C48" s="1" t="s">
        <v>13</v>
      </c>
      <c r="D48" s="1">
        <v>52222</v>
      </c>
      <c r="E48" s="2">
        <v>56089</v>
      </c>
      <c r="F48" s="38">
        <v>2.14</v>
      </c>
      <c r="J48" s="2">
        <v>56044</v>
      </c>
      <c r="M48" s="5">
        <v>204</v>
      </c>
    </row>
    <row r="49" spans="1:13">
      <c r="A49" t="s">
        <v>64</v>
      </c>
      <c r="B49" s="5" t="s">
        <v>215</v>
      </c>
      <c r="C49" s="1" t="s">
        <v>13</v>
      </c>
      <c r="D49" s="1">
        <v>52146</v>
      </c>
      <c r="E49" s="2">
        <v>27317</v>
      </c>
      <c r="F49" s="6">
        <v>2.14</v>
      </c>
      <c r="G49" s="6"/>
      <c r="H49" s="6"/>
      <c r="I49" s="6"/>
      <c r="J49" s="2">
        <v>27317</v>
      </c>
      <c r="K49" s="6"/>
      <c r="L49" s="6"/>
      <c r="M49" s="5">
        <v>208</v>
      </c>
    </row>
    <row r="50" spans="1:13" s="5" customFormat="1">
      <c r="A50" s="5" t="s">
        <v>180</v>
      </c>
      <c r="B50" s="5" t="s">
        <v>215</v>
      </c>
      <c r="C50" s="1" t="s">
        <v>13</v>
      </c>
      <c r="D50" s="61">
        <v>52159</v>
      </c>
      <c r="E50" s="2">
        <v>8231</v>
      </c>
      <c r="F50" s="6">
        <v>2.15</v>
      </c>
      <c r="G50" s="38"/>
      <c r="H50" s="38"/>
      <c r="I50" s="38"/>
      <c r="J50" s="2">
        <f>E50</f>
        <v>8231</v>
      </c>
      <c r="K50" s="8"/>
      <c r="L50" s="8"/>
      <c r="M50" s="27">
        <v>204</v>
      </c>
    </row>
    <row r="51" spans="1:13" s="5" customFormat="1">
      <c r="A51" s="5" t="s">
        <v>181</v>
      </c>
      <c r="B51" s="5" t="s">
        <v>215</v>
      </c>
      <c r="C51" s="1" t="s">
        <v>13</v>
      </c>
      <c r="D51" s="61">
        <v>52152</v>
      </c>
      <c r="E51" s="2">
        <v>15015</v>
      </c>
      <c r="F51" s="6">
        <v>2.2400000000000002</v>
      </c>
      <c r="G51" s="38"/>
      <c r="H51" s="38"/>
      <c r="I51" s="38"/>
      <c r="J51" s="2">
        <f>E51</f>
        <v>15015</v>
      </c>
      <c r="K51" s="8"/>
      <c r="L51" s="8"/>
      <c r="M51" s="27">
        <v>193</v>
      </c>
    </row>
    <row r="52" spans="1:13" s="5" customFormat="1">
      <c r="C52" s="1"/>
      <c r="D52" s="61"/>
      <c r="E52" s="2"/>
      <c r="F52" s="6"/>
      <c r="G52" s="38"/>
      <c r="H52" s="38"/>
      <c r="I52" s="38"/>
      <c r="J52" s="2"/>
      <c r="K52" s="8"/>
      <c r="L52" s="8"/>
      <c r="M52" s="27"/>
    </row>
    <row r="53" spans="1:13" s="5" customFormat="1">
      <c r="A53" s="31" t="s">
        <v>634</v>
      </c>
      <c r="B53" s="31"/>
      <c r="C53" s="38"/>
      <c r="D53" s="61"/>
      <c r="E53" s="2"/>
      <c r="F53" s="6"/>
      <c r="G53" s="38"/>
      <c r="H53" s="38"/>
      <c r="I53" s="38"/>
      <c r="J53" s="2"/>
      <c r="K53" s="8"/>
      <c r="L53" s="8"/>
      <c r="M53" s="27"/>
    </row>
    <row r="54" spans="1:13" s="5" customFormat="1">
      <c r="A54" s="5" t="s">
        <v>111</v>
      </c>
      <c r="B54" s="5" t="s">
        <v>214</v>
      </c>
      <c r="C54" s="1" t="s">
        <v>13</v>
      </c>
      <c r="D54" s="61" t="s">
        <v>186</v>
      </c>
      <c r="E54" s="2">
        <v>88768</v>
      </c>
      <c r="F54" s="6">
        <v>2.2400000000000002</v>
      </c>
      <c r="G54" s="38"/>
      <c r="H54" s="38"/>
      <c r="I54" s="38"/>
      <c r="J54" s="2">
        <f>E54</f>
        <v>88768</v>
      </c>
      <c r="K54" s="8"/>
      <c r="L54" s="8"/>
      <c r="M54" s="27">
        <v>228</v>
      </c>
    </row>
    <row r="55" spans="1:13" s="5" customFormat="1">
      <c r="A55" s="5" t="s">
        <v>187</v>
      </c>
      <c r="B55" s="5" t="s">
        <v>214</v>
      </c>
      <c r="C55" s="1" t="s">
        <v>13</v>
      </c>
      <c r="D55" s="61">
        <v>52396</v>
      </c>
      <c r="E55" s="2">
        <v>4393</v>
      </c>
      <c r="F55" s="6">
        <v>2.21</v>
      </c>
      <c r="G55" s="38"/>
      <c r="H55" s="38"/>
      <c r="I55" s="38"/>
      <c r="J55" s="2">
        <f>E55</f>
        <v>4393</v>
      </c>
      <c r="K55" s="8"/>
      <c r="L55" s="8"/>
      <c r="M55" s="27">
        <v>190</v>
      </c>
    </row>
    <row r="56" spans="1:13">
      <c r="A56" s="5" t="s">
        <v>40</v>
      </c>
      <c r="B56" s="5" t="s">
        <v>214</v>
      </c>
      <c r="C56" s="1" t="s">
        <v>13</v>
      </c>
      <c r="D56" s="1">
        <v>52428</v>
      </c>
      <c r="E56" s="2">
        <v>31909</v>
      </c>
      <c r="F56" s="6">
        <v>2.2000000000000002</v>
      </c>
      <c r="J56" s="2">
        <v>31909</v>
      </c>
      <c r="M56" s="5">
        <v>220</v>
      </c>
    </row>
    <row r="57" spans="1:13">
      <c r="A57" t="s">
        <v>68</v>
      </c>
      <c r="B57" s="5" t="s">
        <v>214</v>
      </c>
      <c r="C57" s="1" t="s">
        <v>13</v>
      </c>
      <c r="D57" s="1">
        <v>52441</v>
      </c>
      <c r="E57" s="2">
        <v>12865</v>
      </c>
      <c r="F57" s="38">
        <v>2.25</v>
      </c>
      <c r="J57" s="2">
        <v>12865</v>
      </c>
      <c r="M57" s="5">
        <v>223</v>
      </c>
    </row>
    <row r="58" spans="1:13" s="5" customFormat="1">
      <c r="A58" s="5" t="s">
        <v>188</v>
      </c>
      <c r="B58" s="5" t="s">
        <v>214</v>
      </c>
      <c r="C58" s="1" t="s">
        <v>13</v>
      </c>
      <c r="D58" s="61">
        <v>52385</v>
      </c>
      <c r="E58" s="2">
        <v>9864</v>
      </c>
      <c r="F58" s="6">
        <v>2.2599999999999998</v>
      </c>
      <c r="G58" s="38"/>
      <c r="H58" s="38"/>
      <c r="I58" s="38"/>
      <c r="J58" s="2">
        <f>E58</f>
        <v>9864</v>
      </c>
      <c r="K58" s="8"/>
      <c r="L58" s="8"/>
      <c r="M58" s="27">
        <v>217</v>
      </c>
    </row>
    <row r="59" spans="1:13">
      <c r="A59" t="s">
        <v>182</v>
      </c>
      <c r="B59" s="5" t="s">
        <v>214</v>
      </c>
      <c r="C59" s="1" t="s">
        <v>13</v>
      </c>
      <c r="D59" s="1">
        <v>52457</v>
      </c>
      <c r="E59" s="2">
        <v>13745</v>
      </c>
      <c r="F59" s="38">
        <v>2.15</v>
      </c>
      <c r="J59" s="2">
        <v>13745</v>
      </c>
      <c r="M59" s="5">
        <v>215</v>
      </c>
    </row>
    <row r="60" spans="1:13" s="5" customFormat="1">
      <c r="A60" s="5" t="s">
        <v>183</v>
      </c>
      <c r="B60" s="5" t="s">
        <v>214</v>
      </c>
      <c r="C60" s="1" t="s">
        <v>13</v>
      </c>
      <c r="D60" s="61">
        <v>52393</v>
      </c>
      <c r="E60" s="2">
        <v>8606</v>
      </c>
      <c r="F60" s="6">
        <v>2.3199999999999998</v>
      </c>
      <c r="G60" s="38"/>
      <c r="H60" s="38"/>
      <c r="I60" s="38"/>
      <c r="J60" s="2"/>
      <c r="K60" s="8">
        <f>E60</f>
        <v>8606</v>
      </c>
      <c r="L60" s="8"/>
      <c r="M60" s="27">
        <v>220</v>
      </c>
    </row>
    <row r="61" spans="1:13" s="5" customFormat="1">
      <c r="A61" s="5" t="s">
        <v>189</v>
      </c>
      <c r="B61" s="5" t="s">
        <v>214</v>
      </c>
      <c r="C61" s="1" t="s">
        <v>13</v>
      </c>
      <c r="D61" s="61">
        <v>52459</v>
      </c>
      <c r="E61" s="2">
        <v>6922</v>
      </c>
      <c r="F61" s="6">
        <v>2.1800000000000002</v>
      </c>
      <c r="G61" s="38"/>
      <c r="H61" s="38"/>
      <c r="I61" s="38"/>
      <c r="J61" s="2">
        <f>E61</f>
        <v>6922</v>
      </c>
      <c r="K61" s="8"/>
      <c r="L61" s="8"/>
      <c r="M61" s="27">
        <v>217</v>
      </c>
    </row>
    <row r="62" spans="1:13" s="5" customFormat="1">
      <c r="A62" s="5" t="s">
        <v>190</v>
      </c>
      <c r="B62" s="5" t="s">
        <v>214</v>
      </c>
      <c r="C62" s="1" t="s">
        <v>13</v>
      </c>
      <c r="D62" s="61">
        <v>52372</v>
      </c>
      <c r="E62" s="2">
        <v>17163</v>
      </c>
      <c r="F62" s="6">
        <v>2.29</v>
      </c>
      <c r="G62" s="38"/>
      <c r="H62" s="38"/>
      <c r="I62" s="38"/>
      <c r="J62" s="2">
        <f>E62</f>
        <v>17163</v>
      </c>
      <c r="K62" s="8"/>
      <c r="L62" s="8"/>
      <c r="M62" s="27">
        <v>218</v>
      </c>
    </row>
    <row r="63" spans="1:13" s="5" customFormat="1">
      <c r="A63" s="5" t="s">
        <v>191</v>
      </c>
      <c r="B63" s="5" t="s">
        <v>214</v>
      </c>
      <c r="C63" s="1" t="s">
        <v>13</v>
      </c>
      <c r="D63" s="61">
        <v>52379</v>
      </c>
      <c r="E63" s="2">
        <v>13469</v>
      </c>
      <c r="F63" s="6">
        <v>2.2000000000000002</v>
      </c>
      <c r="G63" s="38"/>
      <c r="H63" s="38"/>
      <c r="I63" s="38"/>
      <c r="J63" s="2">
        <f>E63</f>
        <v>13469</v>
      </c>
      <c r="K63" s="8"/>
      <c r="L63" s="8"/>
      <c r="M63" s="27">
        <v>218</v>
      </c>
    </row>
    <row r="64" spans="1:13" s="5" customFormat="1">
      <c r="A64" s="5" t="s">
        <v>184</v>
      </c>
      <c r="B64" s="5" t="s">
        <v>214</v>
      </c>
      <c r="C64" s="1" t="s">
        <v>13</v>
      </c>
      <c r="D64" s="61">
        <v>52399</v>
      </c>
      <c r="E64" s="2">
        <v>9911</v>
      </c>
      <c r="F64" s="6">
        <v>2.27</v>
      </c>
      <c r="G64" s="38"/>
      <c r="H64" s="38"/>
      <c r="I64" s="38"/>
      <c r="J64" s="2">
        <f>E64</f>
        <v>9911</v>
      </c>
      <c r="K64" s="8"/>
      <c r="L64" s="8"/>
      <c r="M64" s="27">
        <v>231</v>
      </c>
    </row>
    <row r="65" spans="1:13" s="5" customFormat="1">
      <c r="A65" s="5" t="s">
        <v>185</v>
      </c>
      <c r="B65" s="5" t="s">
        <v>214</v>
      </c>
      <c r="C65" s="1" t="s">
        <v>13</v>
      </c>
      <c r="D65" s="61">
        <v>52382</v>
      </c>
      <c r="E65" s="2">
        <v>10412</v>
      </c>
      <c r="F65" s="6">
        <v>2.2599999999999998</v>
      </c>
      <c r="G65" s="38"/>
      <c r="H65" s="38"/>
      <c r="I65" s="38"/>
      <c r="J65" s="2">
        <f>E65</f>
        <v>10412</v>
      </c>
      <c r="K65" s="8"/>
      <c r="L65" s="8"/>
      <c r="M65" s="27">
        <v>229</v>
      </c>
    </row>
    <row r="66" spans="1:13">
      <c r="A66" t="s">
        <v>86</v>
      </c>
      <c r="B66" s="5" t="s">
        <v>214</v>
      </c>
      <c r="C66" s="1" t="s">
        <v>13</v>
      </c>
      <c r="D66" s="1">
        <v>52388</v>
      </c>
      <c r="E66" s="2">
        <v>10466</v>
      </c>
      <c r="F66" s="38">
        <v>2.2200000000000002</v>
      </c>
      <c r="J66" s="2">
        <v>10466</v>
      </c>
      <c r="M66" s="5">
        <v>212</v>
      </c>
    </row>
    <row r="67" spans="1:13" s="5" customFormat="1">
      <c r="A67" s="5" t="s">
        <v>192</v>
      </c>
      <c r="B67" s="5" t="s">
        <v>214</v>
      </c>
      <c r="C67" s="1" t="s">
        <v>13</v>
      </c>
      <c r="D67" s="61">
        <v>52388</v>
      </c>
      <c r="E67" s="2">
        <v>10412</v>
      </c>
      <c r="F67" s="6">
        <v>2.2200000000000002</v>
      </c>
      <c r="G67" s="38"/>
      <c r="H67" s="38"/>
      <c r="I67" s="38"/>
      <c r="J67" s="2">
        <f>E67</f>
        <v>10412</v>
      </c>
      <c r="K67" s="8"/>
      <c r="L67" s="8"/>
      <c r="M67" s="27">
        <v>233</v>
      </c>
    </row>
    <row r="68" spans="1:13">
      <c r="A68" s="5" t="s">
        <v>85</v>
      </c>
      <c r="B68" s="5" t="s">
        <v>214</v>
      </c>
      <c r="C68" s="1" t="s">
        <v>13</v>
      </c>
      <c r="D68" s="1">
        <v>52391</v>
      </c>
      <c r="E68" s="2">
        <v>8953</v>
      </c>
      <c r="F68" s="38">
        <v>2.19</v>
      </c>
      <c r="J68" s="2">
        <v>8953</v>
      </c>
      <c r="M68" s="5">
        <v>208</v>
      </c>
    </row>
    <row r="69" spans="1:13" s="5" customFormat="1">
      <c r="C69" s="38"/>
      <c r="D69" s="61"/>
      <c r="E69" s="2"/>
      <c r="F69" s="6"/>
      <c r="G69" s="38"/>
      <c r="H69" s="38"/>
      <c r="I69" s="38"/>
      <c r="J69" s="2"/>
      <c r="K69" s="8"/>
      <c r="L69" s="8"/>
      <c r="M69" s="27"/>
    </row>
    <row r="70" spans="1:13" s="5" customFormat="1">
      <c r="A70" s="31" t="s">
        <v>641</v>
      </c>
      <c r="B70" s="31"/>
      <c r="C70" s="38"/>
      <c r="D70" s="61"/>
      <c r="E70" s="2"/>
      <c r="F70" s="6"/>
      <c r="G70" s="38"/>
      <c r="H70" s="38"/>
      <c r="I70" s="38"/>
      <c r="J70" s="2"/>
      <c r="K70" s="8"/>
      <c r="L70" s="8"/>
      <c r="M70" s="27"/>
    </row>
    <row r="71" spans="1:13">
      <c r="A71" s="5" t="s">
        <v>24</v>
      </c>
      <c r="B71" s="5" t="s">
        <v>195</v>
      </c>
      <c r="C71" s="1" t="s">
        <v>13</v>
      </c>
      <c r="D71" s="1">
        <v>50181</v>
      </c>
      <c r="E71" s="2">
        <v>22988</v>
      </c>
      <c r="F71" s="6">
        <v>2.2999999999999998</v>
      </c>
      <c r="G71" s="6"/>
      <c r="H71" s="6"/>
      <c r="I71" s="6"/>
      <c r="J71" s="2">
        <v>22988</v>
      </c>
      <c r="K71" s="6"/>
      <c r="L71" s="6"/>
      <c r="M71" s="5">
        <v>240</v>
      </c>
    </row>
    <row r="72" spans="1:13">
      <c r="A72" s="5" t="s">
        <v>103</v>
      </c>
      <c r="B72" s="5" t="s">
        <v>195</v>
      </c>
      <c r="C72" s="1" t="s">
        <v>13</v>
      </c>
      <c r="D72" s="1">
        <v>50126</v>
      </c>
      <c r="E72" s="2">
        <v>58749</v>
      </c>
      <c r="F72" s="38">
        <v>2.2200000000000002</v>
      </c>
      <c r="J72" s="2">
        <v>58749</v>
      </c>
      <c r="M72" s="5">
        <v>228</v>
      </c>
    </row>
    <row r="73" spans="1:13">
      <c r="A73" s="5" t="s">
        <v>82</v>
      </c>
      <c r="B73" s="5" t="s">
        <v>195</v>
      </c>
      <c r="C73" s="1" t="s">
        <v>13</v>
      </c>
      <c r="D73" s="1">
        <v>50321</v>
      </c>
      <c r="E73" s="2">
        <v>43483</v>
      </c>
      <c r="F73" s="38">
        <v>2.19</v>
      </c>
      <c r="J73" s="2">
        <v>43483</v>
      </c>
      <c r="M73" s="5">
        <v>214</v>
      </c>
    </row>
    <row r="74" spans="1:13">
      <c r="A74" s="5" t="s">
        <v>12</v>
      </c>
      <c r="B74" s="5" t="s">
        <v>195</v>
      </c>
      <c r="C74" s="1" t="s">
        <v>13</v>
      </c>
      <c r="D74" s="1">
        <v>50189</v>
      </c>
      <c r="E74" s="2">
        <v>20820</v>
      </c>
      <c r="F74" s="38">
        <v>2.06</v>
      </c>
      <c r="J74" s="2">
        <v>20820</v>
      </c>
      <c r="M74" s="5">
        <v>205</v>
      </c>
    </row>
    <row r="75" spans="1:13">
      <c r="A75" s="5" t="s">
        <v>80</v>
      </c>
      <c r="B75" s="5" t="s">
        <v>195</v>
      </c>
      <c r="C75" s="1" t="s">
        <v>13</v>
      </c>
      <c r="D75" s="1">
        <v>50374</v>
      </c>
      <c r="E75" s="2">
        <v>49172</v>
      </c>
      <c r="F75" s="38">
        <v>2.16</v>
      </c>
      <c r="J75" s="2">
        <v>49172</v>
      </c>
      <c r="M75" s="5">
        <v>211</v>
      </c>
    </row>
    <row r="76" spans="1:13">
      <c r="A76" s="5" t="s">
        <v>87</v>
      </c>
      <c r="B76" s="5" t="s">
        <v>195</v>
      </c>
      <c r="C76" s="1" t="s">
        <v>13</v>
      </c>
      <c r="D76" s="1">
        <v>50226</v>
      </c>
      <c r="E76" s="2">
        <v>50141</v>
      </c>
      <c r="F76" s="38">
        <v>2.2400000000000002</v>
      </c>
      <c r="J76" s="2">
        <v>50141</v>
      </c>
      <c r="M76" s="5">
        <v>226</v>
      </c>
    </row>
    <row r="77" spans="1:13">
      <c r="A77" s="5" t="s">
        <v>81</v>
      </c>
      <c r="B77" s="5" t="s">
        <v>195</v>
      </c>
      <c r="C77" s="1" t="s">
        <v>13</v>
      </c>
      <c r="D77" s="1">
        <v>50354</v>
      </c>
      <c r="E77" s="2">
        <v>55581</v>
      </c>
      <c r="F77" s="38">
        <v>2.2400000000000002</v>
      </c>
      <c r="J77" s="2">
        <v>55581</v>
      </c>
      <c r="M77" s="5">
        <v>221</v>
      </c>
    </row>
    <row r="78" spans="1:13">
      <c r="A78" s="5" t="s">
        <v>193</v>
      </c>
      <c r="B78" s="5" t="s">
        <v>195</v>
      </c>
      <c r="C78" s="1" t="s">
        <v>13</v>
      </c>
      <c r="D78" s="1">
        <v>50169</v>
      </c>
      <c r="E78" s="2">
        <v>63569</v>
      </c>
      <c r="F78" s="38">
        <v>2.2200000000000002</v>
      </c>
      <c r="J78" s="2">
        <v>63569</v>
      </c>
      <c r="M78" s="5">
        <v>221</v>
      </c>
    </row>
    <row r="79" spans="1:13">
      <c r="A79" s="5" t="s">
        <v>89</v>
      </c>
      <c r="B79" s="5" t="s">
        <v>195</v>
      </c>
      <c r="C79" s="1" t="s">
        <v>13</v>
      </c>
      <c r="D79" s="1">
        <v>50259</v>
      </c>
      <c r="E79" s="2">
        <v>53208</v>
      </c>
      <c r="F79" s="6">
        <v>2.2999999999999998</v>
      </c>
      <c r="G79" s="6"/>
      <c r="H79" s="6"/>
      <c r="I79" s="6"/>
      <c r="J79" s="2">
        <v>53208</v>
      </c>
      <c r="K79" s="6"/>
      <c r="L79" s="6"/>
      <c r="M79" s="5">
        <v>225</v>
      </c>
    </row>
    <row r="80" spans="1:13">
      <c r="A80" s="5" t="s">
        <v>43</v>
      </c>
      <c r="B80" s="5" t="s">
        <v>195</v>
      </c>
      <c r="C80" s="1" t="s">
        <v>13</v>
      </c>
      <c r="D80" s="1">
        <v>50389</v>
      </c>
      <c r="E80" s="2">
        <v>35081</v>
      </c>
      <c r="F80" s="38">
        <v>2.2400000000000002</v>
      </c>
      <c r="J80" s="2">
        <v>35081</v>
      </c>
      <c r="M80" s="5">
        <v>219</v>
      </c>
    </row>
    <row r="81" spans="1:13">
      <c r="C81" s="1"/>
    </row>
    <row r="82" spans="1:13">
      <c r="A82" s="31" t="s">
        <v>611</v>
      </c>
      <c r="B82" s="31"/>
      <c r="C82" s="1"/>
      <c r="J82" s="2"/>
    </row>
    <row r="83" spans="1:13">
      <c r="A83" s="5" t="s">
        <v>125</v>
      </c>
      <c r="B83" t="s">
        <v>196</v>
      </c>
      <c r="C83" s="1" t="s">
        <v>13</v>
      </c>
      <c r="D83" s="1" t="s">
        <v>126</v>
      </c>
      <c r="E83" s="2">
        <v>151070</v>
      </c>
      <c r="F83" s="38">
        <v>2.4700000000000002</v>
      </c>
      <c r="K83" s="2">
        <v>151070</v>
      </c>
      <c r="L83" s="2"/>
      <c r="M83" s="5">
        <v>270</v>
      </c>
    </row>
    <row r="84" spans="1:13">
      <c r="A84" s="5" t="s">
        <v>90</v>
      </c>
      <c r="B84" t="s">
        <v>196</v>
      </c>
      <c r="C84" s="1" t="s">
        <v>13</v>
      </c>
      <c r="D84" s="1" t="s">
        <v>198</v>
      </c>
      <c r="E84" s="2">
        <v>62312</v>
      </c>
      <c r="F84" s="38">
        <v>2.37</v>
      </c>
      <c r="K84" s="2">
        <v>62312</v>
      </c>
      <c r="L84" s="2"/>
      <c r="M84" s="5">
        <v>249</v>
      </c>
    </row>
    <row r="85" spans="1:13">
      <c r="A85" s="5" t="s">
        <v>104</v>
      </c>
      <c r="B85" t="s">
        <v>196</v>
      </c>
      <c r="C85" s="1" t="s">
        <v>13</v>
      </c>
      <c r="D85" s="1">
        <v>41515</v>
      </c>
      <c r="E85" s="2">
        <v>61374</v>
      </c>
      <c r="F85" s="38">
        <v>2.39</v>
      </c>
      <c r="K85" s="2">
        <v>61374</v>
      </c>
      <c r="L85" s="2"/>
      <c r="M85" s="5">
        <v>258</v>
      </c>
    </row>
    <row r="86" spans="1:13">
      <c r="A86" s="5" t="s">
        <v>197</v>
      </c>
      <c r="B86" t="s">
        <v>196</v>
      </c>
      <c r="C86" s="1" t="s">
        <v>13</v>
      </c>
      <c r="D86" s="1">
        <v>41564</v>
      </c>
      <c r="E86" s="2">
        <v>42156</v>
      </c>
      <c r="F86" s="38">
        <v>2.4700000000000002</v>
      </c>
      <c r="J86" s="2"/>
      <c r="K86" s="8">
        <f>E86</f>
        <v>42156</v>
      </c>
      <c r="L86" s="8"/>
      <c r="M86" s="5">
        <v>273</v>
      </c>
    </row>
    <row r="87" spans="1:13">
      <c r="A87" s="5" t="s">
        <v>199</v>
      </c>
      <c r="B87" t="s">
        <v>196</v>
      </c>
      <c r="C87" s="1" t="s">
        <v>13</v>
      </c>
      <c r="D87" s="1">
        <v>41352</v>
      </c>
      <c r="E87" s="2">
        <v>32193</v>
      </c>
      <c r="F87" s="38">
        <v>2.4900000000000002</v>
      </c>
      <c r="J87" s="2"/>
      <c r="K87" s="10">
        <v>32193</v>
      </c>
      <c r="L87" s="10"/>
      <c r="M87" s="5">
        <v>263</v>
      </c>
    </row>
    <row r="88" spans="1:13">
      <c r="A88" s="5" t="s">
        <v>16</v>
      </c>
      <c r="B88" t="s">
        <v>196</v>
      </c>
      <c r="C88" s="1" t="s">
        <v>13</v>
      </c>
      <c r="D88" s="1">
        <v>41363</v>
      </c>
      <c r="E88" s="2">
        <v>22177</v>
      </c>
      <c r="F88" s="38">
        <v>2.37</v>
      </c>
      <c r="K88" s="2">
        <v>22177</v>
      </c>
      <c r="L88" s="2"/>
      <c r="M88" s="5">
        <v>252</v>
      </c>
    </row>
    <row r="89" spans="1:13">
      <c r="A89" s="5" t="s">
        <v>200</v>
      </c>
      <c r="B89" t="s">
        <v>196</v>
      </c>
      <c r="C89" s="1" t="s">
        <v>13</v>
      </c>
      <c r="D89" s="1">
        <v>41569</v>
      </c>
      <c r="E89" s="2">
        <v>12510</v>
      </c>
      <c r="F89" s="38">
        <v>2.39</v>
      </c>
      <c r="J89" s="2"/>
      <c r="K89" s="8">
        <f>E89</f>
        <v>12510</v>
      </c>
      <c r="L89" s="8"/>
      <c r="M89" s="5">
        <v>244</v>
      </c>
    </row>
    <row r="90" spans="1:13">
      <c r="A90" t="s">
        <v>92</v>
      </c>
      <c r="B90" t="s">
        <v>196</v>
      </c>
      <c r="C90" s="1" t="s">
        <v>13</v>
      </c>
      <c r="D90" s="1">
        <v>40667</v>
      </c>
      <c r="E90" s="2">
        <v>54378</v>
      </c>
      <c r="F90" s="6">
        <v>2.5</v>
      </c>
      <c r="G90" s="6"/>
      <c r="H90" s="6"/>
      <c r="I90" s="6"/>
      <c r="J90" s="6"/>
      <c r="K90" s="2">
        <v>54378</v>
      </c>
      <c r="L90" s="2"/>
      <c r="M90" s="5">
        <v>279</v>
      </c>
    </row>
    <row r="91" spans="1:13">
      <c r="A91" s="5"/>
      <c r="C91" s="1"/>
      <c r="J91" s="2"/>
    </row>
    <row r="92" spans="1:13">
      <c r="A92" s="31" t="s">
        <v>614</v>
      </c>
      <c r="B92" s="31"/>
      <c r="J92" s="2"/>
    </row>
    <row r="93" spans="1:13">
      <c r="A93" s="5" t="s">
        <v>201</v>
      </c>
      <c r="B93" t="s">
        <v>202</v>
      </c>
      <c r="C93" s="1" t="s">
        <v>13</v>
      </c>
      <c r="D93" s="1">
        <v>47906</v>
      </c>
      <c r="E93" s="2">
        <v>34825</v>
      </c>
      <c r="F93" s="38">
        <v>2.56</v>
      </c>
      <c r="J93" s="2"/>
      <c r="K93" s="8">
        <f>E93</f>
        <v>34825</v>
      </c>
      <c r="L93" s="8"/>
      <c r="M93" s="5">
        <v>291</v>
      </c>
    </row>
    <row r="94" spans="1:13">
      <c r="A94" s="5" t="s">
        <v>203</v>
      </c>
      <c r="B94" t="s">
        <v>202</v>
      </c>
      <c r="C94" s="1" t="s">
        <v>13</v>
      </c>
      <c r="D94" s="1">
        <v>41334</v>
      </c>
      <c r="E94" s="2">
        <v>41438</v>
      </c>
      <c r="F94" s="6">
        <v>2.5</v>
      </c>
      <c r="J94" s="2"/>
      <c r="K94" s="8">
        <f>E94</f>
        <v>41438</v>
      </c>
      <c r="L94" s="8"/>
      <c r="M94" s="5">
        <v>276</v>
      </c>
    </row>
    <row r="95" spans="1:13">
      <c r="A95" s="5" t="s">
        <v>204</v>
      </c>
      <c r="B95" t="s">
        <v>202</v>
      </c>
      <c r="C95" s="1" t="s">
        <v>13</v>
      </c>
      <c r="D95" s="1">
        <v>47918</v>
      </c>
      <c r="E95" s="2">
        <v>29322</v>
      </c>
      <c r="F95" s="38">
        <v>2.52</v>
      </c>
      <c r="J95" s="2"/>
      <c r="K95" s="8">
        <f>E95</f>
        <v>29322</v>
      </c>
      <c r="L95" s="8"/>
      <c r="M95" s="5">
        <v>278</v>
      </c>
    </row>
    <row r="96" spans="1:13">
      <c r="A96" s="5" t="s">
        <v>106</v>
      </c>
      <c r="B96" t="s">
        <v>202</v>
      </c>
      <c r="C96" s="1" t="s">
        <v>13</v>
      </c>
      <c r="D96" s="1" t="s">
        <v>107</v>
      </c>
      <c r="E96" s="2">
        <v>74794</v>
      </c>
      <c r="F96" s="38">
        <v>2.44</v>
      </c>
      <c r="K96" s="2">
        <v>74794</v>
      </c>
      <c r="L96" s="2"/>
      <c r="M96" s="5">
        <v>267</v>
      </c>
    </row>
    <row r="97" spans="1:13">
      <c r="A97" s="5" t="s">
        <v>194</v>
      </c>
      <c r="B97" t="s">
        <v>202</v>
      </c>
      <c r="C97" s="1" t="s">
        <v>13</v>
      </c>
      <c r="D97" s="1">
        <v>47877</v>
      </c>
      <c r="E97" s="2">
        <v>50676</v>
      </c>
      <c r="F97" s="38">
        <v>2.48</v>
      </c>
      <c r="K97" s="2">
        <v>50676</v>
      </c>
      <c r="L97" s="2"/>
      <c r="M97" s="5">
        <v>275</v>
      </c>
    </row>
    <row r="98" spans="1:13">
      <c r="A98" s="5" t="s">
        <v>205</v>
      </c>
      <c r="B98" t="s">
        <v>202</v>
      </c>
      <c r="C98" s="1" t="s">
        <v>13</v>
      </c>
      <c r="D98" s="1">
        <v>41379</v>
      </c>
      <c r="E98" s="2">
        <v>15482</v>
      </c>
      <c r="F98" s="38">
        <v>2.41</v>
      </c>
      <c r="J98" s="2"/>
      <c r="K98" s="8">
        <f>E98</f>
        <v>15482</v>
      </c>
      <c r="L98" s="8"/>
      <c r="M98" s="5">
        <v>262</v>
      </c>
    </row>
    <row r="99" spans="1:13">
      <c r="A99" s="5" t="s">
        <v>206</v>
      </c>
      <c r="B99" t="s">
        <v>202</v>
      </c>
      <c r="C99" s="1" t="s">
        <v>13</v>
      </c>
      <c r="D99" s="1">
        <v>47929</v>
      </c>
      <c r="E99" s="2">
        <v>14863</v>
      </c>
      <c r="F99" s="38">
        <v>2.52</v>
      </c>
      <c r="J99" s="2"/>
      <c r="K99" s="8">
        <f>E99</f>
        <v>14863</v>
      </c>
      <c r="L99" s="8"/>
      <c r="M99" s="5">
        <v>275</v>
      </c>
    </row>
    <row r="100" spans="1:13">
      <c r="A100" s="5" t="s">
        <v>207</v>
      </c>
      <c r="B100" t="s">
        <v>202</v>
      </c>
      <c r="C100" s="1" t="s">
        <v>13</v>
      </c>
      <c r="D100" s="1">
        <v>41372</v>
      </c>
      <c r="E100" s="2">
        <v>15008</v>
      </c>
      <c r="F100" s="38">
        <v>2.36</v>
      </c>
      <c r="J100" s="2"/>
      <c r="K100" s="8">
        <f>E100</f>
        <v>15008</v>
      </c>
      <c r="L100" s="8"/>
      <c r="M100" s="5">
        <v>258</v>
      </c>
    </row>
    <row r="101" spans="1:13">
      <c r="A101" s="5" t="s">
        <v>208</v>
      </c>
      <c r="B101" t="s">
        <v>202</v>
      </c>
      <c r="C101" s="1" t="s">
        <v>13</v>
      </c>
      <c r="D101" s="1">
        <v>41366</v>
      </c>
      <c r="E101" s="2">
        <v>18895</v>
      </c>
      <c r="F101" s="38">
        <v>2.39</v>
      </c>
      <c r="J101" s="2"/>
      <c r="K101" s="8">
        <f>E101</f>
        <v>18895</v>
      </c>
      <c r="L101" s="8"/>
      <c r="M101" s="5">
        <v>262</v>
      </c>
    </row>
    <row r="102" spans="1:13">
      <c r="C102" s="1"/>
    </row>
    <row r="103" spans="1:13" s="5" customFormat="1">
      <c r="A103" s="31" t="s">
        <v>637</v>
      </c>
      <c r="B103" s="31"/>
      <c r="C103" s="38"/>
      <c r="D103" s="61"/>
      <c r="E103" s="2"/>
      <c r="F103" s="38"/>
      <c r="G103" s="38"/>
      <c r="H103" s="38"/>
      <c r="I103" s="38"/>
      <c r="J103" s="2"/>
      <c r="K103" s="38"/>
      <c r="L103" s="38"/>
    </row>
    <row r="104" spans="1:13" s="5" customFormat="1">
      <c r="A104" s="5" t="s">
        <v>67</v>
      </c>
      <c r="B104" s="5" t="s">
        <v>209</v>
      </c>
      <c r="C104" s="38" t="s">
        <v>13</v>
      </c>
      <c r="D104" s="61">
        <v>41812</v>
      </c>
      <c r="E104" s="2">
        <v>43066</v>
      </c>
      <c r="F104" s="38">
        <v>2.36</v>
      </c>
      <c r="G104" s="38"/>
      <c r="H104" s="38"/>
      <c r="I104" s="38"/>
      <c r="J104" s="61"/>
      <c r="K104" s="2">
        <v>43066</v>
      </c>
      <c r="L104" s="2"/>
      <c r="M104" s="5">
        <v>239</v>
      </c>
    </row>
    <row r="105" spans="1:13" s="5" customFormat="1">
      <c r="A105" s="5" t="s">
        <v>33</v>
      </c>
      <c r="B105" s="5" t="s">
        <v>209</v>
      </c>
      <c r="C105" s="38" t="s">
        <v>13</v>
      </c>
      <c r="D105" s="61">
        <v>52511</v>
      </c>
      <c r="E105" s="2">
        <v>26351</v>
      </c>
      <c r="F105" s="6">
        <v>2.2999999999999998</v>
      </c>
      <c r="G105" s="6"/>
      <c r="H105" s="6"/>
      <c r="I105" s="6"/>
      <c r="J105" s="2">
        <v>26351</v>
      </c>
      <c r="K105" s="6"/>
      <c r="L105" s="6"/>
      <c r="M105" s="5">
        <v>231</v>
      </c>
    </row>
    <row r="106" spans="1:13" s="5" customFormat="1">
      <c r="A106" s="5" t="s">
        <v>69</v>
      </c>
      <c r="B106" s="5" t="s">
        <v>209</v>
      </c>
      <c r="C106" s="38" t="s">
        <v>13</v>
      </c>
      <c r="D106" s="61">
        <v>52525</v>
      </c>
      <c r="E106" s="2">
        <v>40949</v>
      </c>
      <c r="F106" s="38">
        <v>2.39</v>
      </c>
      <c r="G106" s="38"/>
      <c r="H106" s="38"/>
      <c r="I106" s="38"/>
      <c r="J106" s="61"/>
      <c r="K106" s="2">
        <v>40949</v>
      </c>
      <c r="L106" s="2"/>
      <c r="M106" s="5">
        <v>243</v>
      </c>
    </row>
    <row r="107" spans="1:13" s="5" customFormat="1">
      <c r="A107" s="5" t="s">
        <v>66</v>
      </c>
      <c r="B107" s="5" t="s">
        <v>209</v>
      </c>
      <c r="C107" s="38" t="s">
        <v>13</v>
      </c>
      <c r="D107" s="61">
        <v>41836</v>
      </c>
      <c r="E107" s="2">
        <v>38774</v>
      </c>
      <c r="F107" s="38">
        <v>2.39</v>
      </c>
      <c r="G107" s="38"/>
      <c r="H107" s="38"/>
      <c r="I107" s="38"/>
      <c r="J107" s="61"/>
      <c r="K107" s="2">
        <v>38774</v>
      </c>
      <c r="L107" s="2"/>
      <c r="M107" s="5">
        <v>235</v>
      </c>
    </row>
    <row r="108" spans="1:13" s="5" customFormat="1">
      <c r="A108" s="5" t="s">
        <v>25</v>
      </c>
      <c r="B108" s="5" t="s">
        <v>209</v>
      </c>
      <c r="C108" s="38" t="s">
        <v>13</v>
      </c>
      <c r="D108" s="61">
        <v>52531</v>
      </c>
      <c r="E108" s="2">
        <v>24706</v>
      </c>
      <c r="F108" s="38">
        <v>2.2599999999999998</v>
      </c>
      <c r="G108" s="38"/>
      <c r="H108" s="38"/>
      <c r="I108" s="38"/>
      <c r="J108" s="2">
        <v>24706</v>
      </c>
      <c r="K108" s="38"/>
      <c r="L108" s="38"/>
      <c r="M108" s="5">
        <v>219</v>
      </c>
    </row>
    <row r="109" spans="1:13" s="5" customFormat="1">
      <c r="A109" s="5" t="s">
        <v>70</v>
      </c>
      <c r="B109" s="5" t="s">
        <v>209</v>
      </c>
      <c r="C109" s="38" t="s">
        <v>13</v>
      </c>
      <c r="D109" s="61">
        <v>41849</v>
      </c>
      <c r="E109" s="2">
        <v>16929</v>
      </c>
      <c r="F109" s="6">
        <v>2.4</v>
      </c>
      <c r="G109" s="6"/>
      <c r="H109" s="6"/>
      <c r="I109" s="6"/>
      <c r="J109" s="6"/>
      <c r="K109" s="2">
        <v>16929</v>
      </c>
      <c r="L109" s="2"/>
      <c r="M109" s="5">
        <v>253</v>
      </c>
    </row>
    <row r="110" spans="1:13" s="5" customFormat="1">
      <c r="A110" s="5" t="s">
        <v>210</v>
      </c>
      <c r="B110" s="5" t="s">
        <v>209</v>
      </c>
      <c r="C110" s="38" t="s">
        <v>13</v>
      </c>
      <c r="D110" s="61">
        <v>41844</v>
      </c>
      <c r="E110" s="2">
        <v>27745</v>
      </c>
      <c r="F110" s="38">
        <v>2.4900000000000002</v>
      </c>
      <c r="G110" s="38"/>
      <c r="H110" s="38"/>
      <c r="I110" s="38"/>
      <c r="J110" s="2"/>
      <c r="K110" s="8">
        <f>E110</f>
        <v>27745</v>
      </c>
      <c r="L110" s="8"/>
      <c r="M110" s="5">
        <v>250</v>
      </c>
    </row>
    <row r="111" spans="1:13" s="5" customFormat="1">
      <c r="A111" s="5" t="s">
        <v>211</v>
      </c>
      <c r="B111" s="5" t="s">
        <v>209</v>
      </c>
      <c r="C111" s="38" t="s">
        <v>13</v>
      </c>
      <c r="D111" s="61">
        <v>52538</v>
      </c>
      <c r="E111" s="2">
        <v>11452</v>
      </c>
      <c r="F111" s="38">
        <v>2.23</v>
      </c>
      <c r="G111" s="38"/>
      <c r="H111" s="38"/>
      <c r="I111" s="38"/>
      <c r="J111" s="2">
        <f>E111</f>
        <v>11452</v>
      </c>
      <c r="K111" s="38"/>
      <c r="L111" s="38"/>
      <c r="M111" s="5">
        <v>231</v>
      </c>
    </row>
    <row r="112" spans="1:13" s="5" customFormat="1">
      <c r="A112" s="5" t="s">
        <v>212</v>
      </c>
      <c r="B112" s="5" t="s">
        <v>209</v>
      </c>
      <c r="C112" s="38" t="s">
        <v>13</v>
      </c>
      <c r="D112" s="61">
        <v>52538</v>
      </c>
      <c r="E112" s="2">
        <v>9916</v>
      </c>
      <c r="F112" s="38">
        <v>2.19</v>
      </c>
      <c r="G112" s="38"/>
      <c r="H112" s="38"/>
      <c r="I112" s="38"/>
      <c r="J112" s="2">
        <f>E112</f>
        <v>9916</v>
      </c>
      <c r="K112" s="38"/>
      <c r="L112" s="38"/>
      <c r="M112" s="5">
        <v>226</v>
      </c>
    </row>
    <row r="113" spans="1:17" s="5" customFormat="1">
      <c r="A113" s="5" t="s">
        <v>213</v>
      </c>
      <c r="B113" s="5" t="s">
        <v>209</v>
      </c>
      <c r="C113" s="38" t="s">
        <v>13</v>
      </c>
      <c r="D113" s="61">
        <v>52525</v>
      </c>
      <c r="E113" s="2">
        <v>8734</v>
      </c>
      <c r="F113" s="38">
        <v>2.27</v>
      </c>
      <c r="G113" s="38"/>
      <c r="H113" s="38"/>
      <c r="I113" s="38"/>
      <c r="J113" s="2">
        <f>E113</f>
        <v>8734</v>
      </c>
      <c r="K113" s="38"/>
      <c r="L113" s="38"/>
      <c r="M113" s="5">
        <v>233</v>
      </c>
    </row>
    <row r="114" spans="1:17" s="5" customFormat="1">
      <c r="C114" s="38"/>
      <c r="D114" s="61"/>
      <c r="E114" s="2"/>
      <c r="F114" s="38"/>
      <c r="G114" s="38"/>
      <c r="H114" s="38"/>
      <c r="I114" s="38"/>
      <c r="J114" s="2"/>
      <c r="K114" s="38"/>
      <c r="L114" s="38"/>
    </row>
    <row r="115" spans="1:17" s="5" customFormat="1">
      <c r="A115" s="31" t="s">
        <v>605</v>
      </c>
      <c r="B115" s="31"/>
      <c r="C115" s="38"/>
      <c r="D115" s="61"/>
      <c r="E115" s="2"/>
      <c r="F115" s="38"/>
      <c r="G115" s="38"/>
      <c r="H115" s="38"/>
      <c r="I115" s="38"/>
      <c r="J115" s="2"/>
      <c r="K115" s="38"/>
      <c r="L115" s="38"/>
    </row>
    <row r="116" spans="1:17" s="5" customFormat="1">
      <c r="A116" s="5" t="s">
        <v>217</v>
      </c>
      <c r="B116" s="5" t="s">
        <v>224</v>
      </c>
      <c r="C116" s="38" t="s">
        <v>13</v>
      </c>
      <c r="D116" s="61">
        <v>40699</v>
      </c>
      <c r="E116" s="2">
        <v>43786</v>
      </c>
      <c r="F116" s="38">
        <v>2.5299999999999998</v>
      </c>
      <c r="G116" s="38"/>
      <c r="H116" s="38"/>
      <c r="I116" s="38"/>
      <c r="J116" s="2"/>
      <c r="K116" s="8">
        <f>E116</f>
        <v>43786</v>
      </c>
      <c r="L116" s="8"/>
      <c r="M116" s="5">
        <v>269</v>
      </c>
    </row>
    <row r="117" spans="1:17" s="5" customFormat="1">
      <c r="A117" s="5" t="s">
        <v>34</v>
      </c>
      <c r="B117" s="5" t="s">
        <v>224</v>
      </c>
      <c r="C117" s="38" t="s">
        <v>13</v>
      </c>
      <c r="D117" s="61">
        <v>42781</v>
      </c>
      <c r="E117" s="2">
        <v>29794</v>
      </c>
      <c r="F117" s="6">
        <v>2.5</v>
      </c>
      <c r="G117" s="6"/>
      <c r="H117" s="6"/>
      <c r="I117" s="6"/>
      <c r="J117" s="6"/>
      <c r="K117" s="2">
        <v>29794</v>
      </c>
      <c r="L117" s="2"/>
      <c r="M117" s="5">
        <v>267</v>
      </c>
    </row>
    <row r="118" spans="1:17" s="5" customFormat="1">
      <c r="A118" s="5" t="s">
        <v>218</v>
      </c>
      <c r="B118" s="5" t="s">
        <v>224</v>
      </c>
      <c r="C118" s="38" t="s">
        <v>13</v>
      </c>
      <c r="D118" s="61">
        <v>42579</v>
      </c>
      <c r="E118" s="2">
        <v>25502</v>
      </c>
      <c r="F118" s="6">
        <v>3</v>
      </c>
      <c r="G118" s="38"/>
      <c r="H118" s="38"/>
      <c r="I118" s="38"/>
      <c r="J118" s="2"/>
      <c r="K118" s="8">
        <f>E118</f>
        <v>25502</v>
      </c>
      <c r="L118" s="8"/>
      <c r="M118" s="5">
        <v>284</v>
      </c>
    </row>
    <row r="119" spans="1:17" s="5" customFormat="1">
      <c r="A119" s="5" t="s">
        <v>219</v>
      </c>
      <c r="B119" s="5" t="s">
        <v>224</v>
      </c>
      <c r="C119" s="38" t="s">
        <v>13</v>
      </c>
      <c r="D119" s="61" t="s">
        <v>225</v>
      </c>
      <c r="E119" s="2">
        <v>54736</v>
      </c>
      <c r="F119" s="38">
        <v>2.52</v>
      </c>
      <c r="G119" s="38"/>
      <c r="H119" s="38"/>
      <c r="I119" s="38"/>
      <c r="J119" s="2"/>
      <c r="K119" s="8">
        <f>E119</f>
        <v>54736</v>
      </c>
      <c r="L119" s="8"/>
      <c r="M119" s="5">
        <v>264</v>
      </c>
    </row>
    <row r="120" spans="1:17" s="5" customFormat="1">
      <c r="A120" s="5" t="s">
        <v>95</v>
      </c>
      <c r="B120" s="5" t="s">
        <v>224</v>
      </c>
      <c r="C120" s="38" t="s">
        <v>13</v>
      </c>
      <c r="D120" s="61">
        <v>40764</v>
      </c>
      <c r="E120" s="2">
        <v>56989</v>
      </c>
      <c r="F120" s="38">
        <v>2.42</v>
      </c>
      <c r="G120" s="38"/>
      <c r="H120" s="38"/>
      <c r="I120" s="38"/>
      <c r="J120" s="61"/>
      <c r="K120" s="2">
        <v>56989</v>
      </c>
      <c r="L120" s="2"/>
      <c r="M120" s="5">
        <v>255</v>
      </c>
    </row>
    <row r="121" spans="1:17" s="5" customFormat="1">
      <c r="A121" s="5" t="s">
        <v>130</v>
      </c>
      <c r="B121" s="5" t="s">
        <v>224</v>
      </c>
      <c r="C121" s="38" t="s">
        <v>13</v>
      </c>
      <c r="D121" s="61">
        <v>40822</v>
      </c>
      <c r="E121" s="2">
        <v>37874</v>
      </c>
      <c r="F121" s="38">
        <v>2.54</v>
      </c>
      <c r="G121" s="38"/>
      <c r="H121" s="38"/>
      <c r="I121" s="38"/>
      <c r="J121" s="61"/>
      <c r="K121" s="2">
        <v>37874</v>
      </c>
      <c r="L121" s="2"/>
      <c r="M121" s="5">
        <v>274</v>
      </c>
    </row>
    <row r="122" spans="1:17" s="5" customFormat="1">
      <c r="A122" s="5" t="s">
        <v>96</v>
      </c>
      <c r="B122" s="5" t="s">
        <v>224</v>
      </c>
      <c r="C122" s="38" t="s">
        <v>13</v>
      </c>
      <c r="D122" s="61">
        <v>40789</v>
      </c>
      <c r="E122" s="2">
        <v>40254</v>
      </c>
      <c r="F122" s="38">
        <v>2.41</v>
      </c>
      <c r="G122" s="38"/>
      <c r="H122" s="38"/>
      <c r="I122" s="38"/>
      <c r="J122" s="61"/>
      <c r="K122" s="2">
        <v>40254</v>
      </c>
      <c r="L122" s="2"/>
      <c r="M122" s="5">
        <v>253</v>
      </c>
    </row>
    <row r="123" spans="1:17" s="5" customFormat="1">
      <c r="A123" s="5" t="s">
        <v>220</v>
      </c>
      <c r="B123" s="5" t="s">
        <v>224</v>
      </c>
      <c r="C123" s="38" t="s">
        <v>13</v>
      </c>
      <c r="D123" s="61" t="s">
        <v>223</v>
      </c>
      <c r="E123" s="2">
        <v>86821</v>
      </c>
      <c r="F123" s="38">
        <v>2.58</v>
      </c>
      <c r="G123" s="38"/>
      <c r="H123" s="38"/>
      <c r="I123" s="38"/>
      <c r="J123" s="2"/>
      <c r="K123" s="8">
        <f>E123</f>
        <v>86821</v>
      </c>
      <c r="L123" s="8"/>
      <c r="M123" s="5">
        <v>280</v>
      </c>
    </row>
    <row r="124" spans="1:17">
      <c r="A124" s="5" t="s">
        <v>221</v>
      </c>
      <c r="B124" t="s">
        <v>224</v>
      </c>
      <c r="C124" s="1" t="s">
        <v>13</v>
      </c>
      <c r="D124" s="1" t="s">
        <v>226</v>
      </c>
      <c r="E124" s="2">
        <v>80902</v>
      </c>
      <c r="F124" s="6">
        <v>3</v>
      </c>
      <c r="J124" s="2"/>
      <c r="K124" s="8">
        <f>E124</f>
        <v>80902</v>
      </c>
      <c r="L124" s="8"/>
      <c r="M124" s="5">
        <v>289</v>
      </c>
    </row>
    <row r="125" spans="1:17">
      <c r="A125" s="5" t="s">
        <v>222</v>
      </c>
      <c r="B125" t="s">
        <v>224</v>
      </c>
      <c r="C125" s="1" t="s">
        <v>13</v>
      </c>
      <c r="D125" s="1">
        <v>42489</v>
      </c>
      <c r="E125" s="2">
        <v>21040</v>
      </c>
      <c r="F125" s="6">
        <v>3</v>
      </c>
      <c r="J125" s="2"/>
      <c r="K125" s="8">
        <f>E125</f>
        <v>21040</v>
      </c>
      <c r="L125" s="8"/>
      <c r="M125" s="5">
        <v>280</v>
      </c>
    </row>
    <row r="126" spans="1:17" ht="20">
      <c r="A126" s="76" t="s">
        <v>1357</v>
      </c>
      <c r="B126" s="76"/>
      <c r="C126" s="76"/>
      <c r="D126" s="76"/>
      <c r="E126" s="76"/>
      <c r="F126" s="76"/>
      <c r="G126" s="76"/>
      <c r="H126" s="76"/>
      <c r="I126" s="76"/>
      <c r="J126" s="76"/>
      <c r="K126" s="76"/>
      <c r="L126" s="76"/>
      <c r="M126" s="76"/>
      <c r="N126" s="3"/>
      <c r="O126" s="3"/>
      <c r="P126" s="3"/>
      <c r="Q126" s="3"/>
    </row>
    <row r="127" spans="1:17" ht="20">
      <c r="A127" s="89" t="s">
        <v>1365</v>
      </c>
      <c r="B127" s="75"/>
      <c r="C127" s="75"/>
      <c r="D127" s="75"/>
      <c r="E127" s="75"/>
      <c r="F127" s="75"/>
      <c r="G127" s="75"/>
      <c r="H127" s="75"/>
      <c r="I127" s="75"/>
      <c r="J127" s="75"/>
      <c r="K127" s="75"/>
      <c r="L127" s="75"/>
      <c r="M127" s="75"/>
      <c r="N127" s="3"/>
      <c r="O127" s="3"/>
      <c r="P127" s="3"/>
      <c r="Q127" s="3"/>
    </row>
    <row r="128" spans="1:17" ht="18">
      <c r="A128" s="106" t="s">
        <v>1381</v>
      </c>
      <c r="B128" s="107"/>
      <c r="C128" s="3"/>
      <c r="D128" s="45"/>
      <c r="E128" s="108"/>
      <c r="F128" s="45"/>
      <c r="G128" s="45"/>
      <c r="H128" s="45"/>
      <c r="I128" s="45"/>
      <c r="J128" s="45"/>
      <c r="K128" s="45"/>
      <c r="L128" s="45"/>
      <c r="M128" s="3"/>
      <c r="N128" s="3"/>
      <c r="O128" s="3"/>
      <c r="P128" s="3"/>
      <c r="Q128" s="3"/>
    </row>
    <row r="129" spans="1:17">
      <c r="A129" s="109" t="s">
        <v>148</v>
      </c>
      <c r="B129" s="110" t="s">
        <v>1369</v>
      </c>
      <c r="C129" s="110" t="s">
        <v>9</v>
      </c>
      <c r="D129" s="110" t="s">
        <v>0</v>
      </c>
      <c r="E129" s="111" t="s">
        <v>1374</v>
      </c>
      <c r="F129" s="110" t="s">
        <v>2</v>
      </c>
      <c r="G129" s="117" t="s">
        <v>147</v>
      </c>
      <c r="H129" s="116"/>
      <c r="I129" s="116"/>
      <c r="J129" s="116"/>
      <c r="K129" s="118"/>
      <c r="L129" s="110"/>
      <c r="M129" s="110" t="s">
        <v>3</v>
      </c>
      <c r="N129" s="3"/>
      <c r="O129" s="3"/>
      <c r="P129" s="3"/>
      <c r="Q129" s="3"/>
    </row>
    <row r="130" spans="1:17">
      <c r="A130" s="3"/>
      <c r="B130" s="3"/>
      <c r="C130" s="3"/>
      <c r="D130" s="45"/>
      <c r="E130" s="108"/>
      <c r="F130" s="45"/>
      <c r="G130" s="113" t="s">
        <v>144</v>
      </c>
      <c r="H130" s="114" t="s">
        <v>151</v>
      </c>
      <c r="I130" s="114" t="s">
        <v>152</v>
      </c>
      <c r="J130" s="115" t="s">
        <v>145</v>
      </c>
      <c r="K130" s="115" t="s">
        <v>146</v>
      </c>
      <c r="L130" s="115" t="s">
        <v>1344</v>
      </c>
      <c r="M130" s="3"/>
      <c r="N130" s="3"/>
      <c r="O130" s="3"/>
      <c r="P130" s="3"/>
      <c r="Q130" s="3"/>
    </row>
    <row r="131" spans="1:17">
      <c r="A131" s="5"/>
      <c r="C131" s="1"/>
      <c r="F131" s="61"/>
      <c r="G131" s="61"/>
      <c r="H131" s="61"/>
      <c r="I131" s="61"/>
      <c r="J131" s="2"/>
      <c r="K131" s="61"/>
      <c r="L131" s="61"/>
    </row>
    <row r="132" spans="1:17">
      <c r="A132" s="31" t="s">
        <v>515</v>
      </c>
      <c r="B132" s="31"/>
      <c r="C132" s="1"/>
      <c r="J132" s="2"/>
    </row>
    <row r="133" spans="1:17">
      <c r="A133" s="5" t="s">
        <v>112</v>
      </c>
      <c r="B133" t="s">
        <v>236</v>
      </c>
      <c r="C133" s="1" t="s">
        <v>13</v>
      </c>
      <c r="D133" s="1" t="s">
        <v>113</v>
      </c>
      <c r="E133" s="2">
        <v>96221</v>
      </c>
      <c r="F133" s="38">
        <v>2.56</v>
      </c>
      <c r="K133" s="2">
        <v>96221</v>
      </c>
      <c r="L133" s="2"/>
      <c r="M133" s="5">
        <v>280</v>
      </c>
    </row>
    <row r="134" spans="1:17">
      <c r="A134" s="5" t="s">
        <v>228</v>
      </c>
      <c r="B134" t="s">
        <v>236</v>
      </c>
      <c r="C134" s="1" t="s">
        <v>13</v>
      </c>
      <c r="J134" s="2"/>
    </row>
    <row r="135" spans="1:17">
      <c r="A135" s="5" t="s">
        <v>229</v>
      </c>
      <c r="B135" t="s">
        <v>236</v>
      </c>
      <c r="C135" s="1" t="s">
        <v>13</v>
      </c>
      <c r="D135" s="1">
        <v>58332</v>
      </c>
      <c r="E135" s="2">
        <v>28139</v>
      </c>
      <c r="F135" s="38">
        <v>2.59</v>
      </c>
      <c r="J135" s="2"/>
    </row>
    <row r="136" spans="1:17">
      <c r="A136" s="5" t="s">
        <v>230</v>
      </c>
      <c r="B136" t="s">
        <v>236</v>
      </c>
      <c r="C136" s="1" t="s">
        <v>13</v>
      </c>
      <c r="J136" s="2"/>
      <c r="K136" s="8">
        <f>E135</f>
        <v>28139</v>
      </c>
      <c r="L136" s="8"/>
      <c r="M136" s="5">
        <v>285</v>
      </c>
    </row>
    <row r="137" spans="1:17">
      <c r="A137" s="5" t="s">
        <v>231</v>
      </c>
      <c r="B137" t="s">
        <v>236</v>
      </c>
      <c r="C137" s="1" t="s">
        <v>13</v>
      </c>
      <c r="J137" s="2"/>
    </row>
    <row r="138" spans="1:17">
      <c r="A138" s="5" t="s">
        <v>232</v>
      </c>
      <c r="B138" t="s">
        <v>236</v>
      </c>
      <c r="C138" s="1" t="s">
        <v>13</v>
      </c>
      <c r="J138" s="2"/>
    </row>
    <row r="139" spans="1:17">
      <c r="A139" s="5" t="s">
        <v>233</v>
      </c>
      <c r="B139" t="s">
        <v>236</v>
      </c>
      <c r="C139" s="1" t="s">
        <v>13</v>
      </c>
      <c r="J139" s="2"/>
    </row>
    <row r="140" spans="1:17">
      <c r="A140" s="5" t="s">
        <v>234</v>
      </c>
      <c r="B140" t="s">
        <v>236</v>
      </c>
      <c r="C140" s="1" t="s">
        <v>13</v>
      </c>
      <c r="J140" s="2"/>
    </row>
    <row r="141" spans="1:17">
      <c r="A141" s="5" t="s">
        <v>235</v>
      </c>
      <c r="B141" s="5" t="s">
        <v>236</v>
      </c>
      <c r="C141" s="38" t="s">
        <v>13</v>
      </c>
      <c r="J141" s="2"/>
    </row>
    <row r="142" spans="1:17">
      <c r="A142" s="31" t="s">
        <v>612</v>
      </c>
      <c r="B142" s="31" t="s">
        <v>252</v>
      </c>
      <c r="C142" s="31"/>
      <c r="E142" s="2">
        <f>324223-E133-E135</f>
        <v>199863</v>
      </c>
      <c r="J142" s="2"/>
      <c r="L142" s="2">
        <f>324223-E133-E135</f>
        <v>199863</v>
      </c>
    </row>
    <row r="143" spans="1:17">
      <c r="A143" s="5"/>
      <c r="B143" s="5"/>
      <c r="C143" s="5"/>
      <c r="J143" s="2"/>
      <c r="L143" s="2"/>
    </row>
    <row r="144" spans="1:17">
      <c r="A144" s="31" t="s">
        <v>640</v>
      </c>
      <c r="B144" s="31"/>
      <c r="J144" s="2"/>
    </row>
    <row r="145" spans="1:13">
      <c r="A145" s="5" t="s">
        <v>238</v>
      </c>
      <c r="B145" s="5" t="s">
        <v>251</v>
      </c>
      <c r="C145" s="1" t="s">
        <v>13</v>
      </c>
      <c r="J145" s="2"/>
    </row>
    <row r="146" spans="1:13">
      <c r="A146" s="5" t="s">
        <v>239</v>
      </c>
      <c r="B146" s="5" t="s">
        <v>251</v>
      </c>
      <c r="C146" s="1" t="s">
        <v>13</v>
      </c>
      <c r="J146" s="2"/>
    </row>
    <row r="147" spans="1:13">
      <c r="A147" s="5" t="s">
        <v>240</v>
      </c>
      <c r="B147" s="5" t="s">
        <v>251</v>
      </c>
      <c r="C147" s="1" t="s">
        <v>13</v>
      </c>
      <c r="J147" s="2"/>
    </row>
    <row r="148" spans="1:13">
      <c r="A148" s="5" t="s">
        <v>241</v>
      </c>
      <c r="B148" s="5" t="s">
        <v>251</v>
      </c>
      <c r="C148" s="1" t="s">
        <v>13</v>
      </c>
      <c r="J148" s="2"/>
    </row>
    <row r="149" spans="1:13">
      <c r="A149" s="5" t="s">
        <v>242</v>
      </c>
      <c r="B149" s="5" t="s">
        <v>251</v>
      </c>
      <c r="C149" s="1" t="s">
        <v>13</v>
      </c>
      <c r="D149" s="1">
        <v>51545</v>
      </c>
      <c r="E149" s="2">
        <v>18947</v>
      </c>
      <c r="F149" s="38">
        <v>2.58</v>
      </c>
      <c r="J149" s="2"/>
      <c r="K149" s="8">
        <f>E149</f>
        <v>18947</v>
      </c>
      <c r="M149" s="5">
        <v>277</v>
      </c>
    </row>
    <row r="150" spans="1:13">
      <c r="A150" s="5" t="s">
        <v>243</v>
      </c>
      <c r="B150" s="5" t="s">
        <v>251</v>
      </c>
      <c r="C150" s="1" t="s">
        <v>13</v>
      </c>
      <c r="D150" s="1">
        <v>51674</v>
      </c>
      <c r="E150" s="2">
        <v>25266</v>
      </c>
      <c r="F150" s="6">
        <v>3</v>
      </c>
      <c r="J150" s="2"/>
      <c r="K150" s="8">
        <f>E150</f>
        <v>25266</v>
      </c>
      <c r="M150" s="5">
        <v>281</v>
      </c>
    </row>
    <row r="151" spans="1:13">
      <c r="A151" s="5" t="s">
        <v>244</v>
      </c>
      <c r="B151" s="5" t="s">
        <v>251</v>
      </c>
      <c r="C151" s="1" t="s">
        <v>13</v>
      </c>
      <c r="J151" s="2"/>
    </row>
    <row r="152" spans="1:13">
      <c r="A152" s="5" t="s">
        <v>245</v>
      </c>
      <c r="B152" s="5" t="s">
        <v>251</v>
      </c>
      <c r="C152" s="1" t="s">
        <v>13</v>
      </c>
      <c r="D152" s="1">
        <v>51766</v>
      </c>
      <c r="E152" s="2">
        <v>19269</v>
      </c>
      <c r="F152" s="38">
        <v>2.5299999999999998</v>
      </c>
      <c r="J152" s="2"/>
      <c r="K152" s="8">
        <f>E152</f>
        <v>19269</v>
      </c>
      <c r="M152" s="5">
        <v>270</v>
      </c>
    </row>
    <row r="153" spans="1:13">
      <c r="A153" s="5" t="s">
        <v>246</v>
      </c>
      <c r="B153" s="5" t="s">
        <v>251</v>
      </c>
      <c r="C153" s="1" t="s">
        <v>13</v>
      </c>
      <c r="J153" s="2"/>
    </row>
    <row r="154" spans="1:13">
      <c r="A154" s="5" t="s">
        <v>247</v>
      </c>
      <c r="B154" s="5" t="s">
        <v>251</v>
      </c>
      <c r="C154" s="1" t="s">
        <v>13</v>
      </c>
      <c r="J154" s="2"/>
    </row>
    <row r="155" spans="1:13">
      <c r="A155" s="5" t="s">
        <v>248</v>
      </c>
      <c r="B155" s="5" t="s">
        <v>251</v>
      </c>
      <c r="C155" s="1" t="s">
        <v>13</v>
      </c>
      <c r="D155" s="1">
        <v>51597</v>
      </c>
      <c r="E155" s="2">
        <v>10435</v>
      </c>
      <c r="F155" s="38">
        <v>2.59</v>
      </c>
      <c r="J155" s="2"/>
      <c r="K155" s="8">
        <f>E155</f>
        <v>10435</v>
      </c>
      <c r="M155" s="5">
        <v>267</v>
      </c>
    </row>
    <row r="156" spans="1:13">
      <c r="A156" s="5" t="s">
        <v>249</v>
      </c>
      <c r="B156" s="5" t="s">
        <v>251</v>
      </c>
      <c r="C156" s="1" t="s">
        <v>13</v>
      </c>
      <c r="D156" s="1">
        <v>51588</v>
      </c>
      <c r="E156" s="2">
        <v>16598</v>
      </c>
      <c r="F156" s="6">
        <v>3</v>
      </c>
      <c r="J156" s="2"/>
      <c r="K156" s="8">
        <f>E156</f>
        <v>16598</v>
      </c>
      <c r="M156" s="5">
        <v>281</v>
      </c>
    </row>
    <row r="157" spans="1:13">
      <c r="A157" s="5" t="s">
        <v>250</v>
      </c>
      <c r="B157" s="5" t="s">
        <v>251</v>
      </c>
      <c r="C157" s="1" t="s">
        <v>13</v>
      </c>
      <c r="J157" s="2"/>
    </row>
    <row r="158" spans="1:13">
      <c r="A158" s="31" t="s">
        <v>251</v>
      </c>
      <c r="B158" s="31" t="s">
        <v>252</v>
      </c>
      <c r="C158" s="31"/>
      <c r="E158" s="2">
        <v>180817</v>
      </c>
      <c r="J158" s="2"/>
      <c r="L158" s="2">
        <f>-SUM(E149:E156)+271332</f>
        <v>180817</v>
      </c>
    </row>
    <row r="159" spans="1:13">
      <c r="A159" s="5"/>
      <c r="J159" s="2"/>
    </row>
    <row r="160" spans="1:13">
      <c r="A160" s="31" t="s">
        <v>541</v>
      </c>
      <c r="B160" s="31"/>
      <c r="J160" s="2"/>
    </row>
    <row r="161" spans="1:13">
      <c r="A161" s="77" t="s">
        <v>523</v>
      </c>
      <c r="B161" s="5"/>
      <c r="J161" s="2"/>
    </row>
    <row r="162" spans="1:13">
      <c r="A162" s="5" t="s">
        <v>526</v>
      </c>
      <c r="B162" s="5" t="s">
        <v>525</v>
      </c>
      <c r="C162" s="1" t="s">
        <v>13</v>
      </c>
      <c r="E162" s="2">
        <v>17869</v>
      </c>
      <c r="J162" s="2"/>
    </row>
    <row r="163" spans="1:13">
      <c r="A163" s="5" t="s">
        <v>527</v>
      </c>
      <c r="B163" s="5" t="s">
        <v>525</v>
      </c>
      <c r="C163" s="1" t="s">
        <v>13</v>
      </c>
      <c r="E163" s="2">
        <v>11566</v>
      </c>
      <c r="J163" s="2"/>
    </row>
    <row r="164" spans="1:13">
      <c r="A164" s="5" t="s">
        <v>528</v>
      </c>
      <c r="B164" s="5" t="s">
        <v>525</v>
      </c>
      <c r="C164" s="1" t="s">
        <v>13</v>
      </c>
      <c r="D164" s="1">
        <v>58553</v>
      </c>
      <c r="E164" s="2">
        <v>16300</v>
      </c>
      <c r="F164" s="38">
        <v>3.15</v>
      </c>
      <c r="J164" s="2"/>
      <c r="M164" s="5">
        <v>287</v>
      </c>
    </row>
    <row r="165" spans="1:13">
      <c r="A165" s="5" t="s">
        <v>529</v>
      </c>
      <c r="B165" s="5" t="s">
        <v>525</v>
      </c>
      <c r="C165" s="1" t="s">
        <v>13</v>
      </c>
      <c r="E165" s="2">
        <v>35487</v>
      </c>
      <c r="J165" s="2"/>
    </row>
    <row r="166" spans="1:13">
      <c r="A166" s="5" t="s">
        <v>530</v>
      </c>
      <c r="B166" s="5" t="s">
        <v>525</v>
      </c>
      <c r="C166" s="1" t="s">
        <v>13</v>
      </c>
      <c r="E166" s="2">
        <v>93799</v>
      </c>
      <c r="J166" s="2"/>
    </row>
    <row r="167" spans="1:13">
      <c r="A167" s="5" t="s">
        <v>531</v>
      </c>
      <c r="B167" s="5" t="s">
        <v>525</v>
      </c>
      <c r="C167" s="1" t="s">
        <v>13</v>
      </c>
      <c r="D167" s="1">
        <v>58566</v>
      </c>
      <c r="E167" s="2">
        <v>16139</v>
      </c>
      <c r="F167" s="38">
        <v>3.23</v>
      </c>
      <c r="J167" s="2"/>
    </row>
    <row r="168" spans="1:13">
      <c r="A168" s="5" t="s">
        <v>532</v>
      </c>
      <c r="B168" s="5" t="s">
        <v>525</v>
      </c>
      <c r="C168" s="1" t="s">
        <v>13</v>
      </c>
      <c r="E168" s="2">
        <v>73336</v>
      </c>
      <c r="J168" s="2"/>
    </row>
    <row r="169" spans="1:13">
      <c r="A169" s="5" t="s">
        <v>533</v>
      </c>
      <c r="B169" s="5" t="s">
        <v>525</v>
      </c>
      <c r="C169" s="1" t="s">
        <v>13</v>
      </c>
      <c r="E169" s="2">
        <v>20814</v>
      </c>
      <c r="J169" s="2"/>
    </row>
    <row r="170" spans="1:13">
      <c r="A170" s="5" t="s">
        <v>534</v>
      </c>
      <c r="B170" s="5" t="s">
        <v>525</v>
      </c>
      <c r="C170" s="1" t="s">
        <v>13</v>
      </c>
      <c r="E170" s="2">
        <v>53876</v>
      </c>
      <c r="J170" s="2"/>
    </row>
    <row r="171" spans="1:13">
      <c r="A171" t="s">
        <v>535</v>
      </c>
      <c r="B171" s="5" t="s">
        <v>525</v>
      </c>
      <c r="C171" s="1" t="s">
        <v>13</v>
      </c>
      <c r="E171" s="43">
        <v>12011</v>
      </c>
      <c r="F171" s="5"/>
      <c r="G171"/>
      <c r="H171"/>
      <c r="I171"/>
      <c r="J171" s="5"/>
      <c r="K171"/>
      <c r="L171"/>
      <c r="M171"/>
    </row>
    <row r="172" spans="1:13">
      <c r="A172" t="s">
        <v>536</v>
      </c>
      <c r="B172" s="5" t="s">
        <v>525</v>
      </c>
      <c r="C172" s="1" t="s">
        <v>13</v>
      </c>
      <c r="E172" s="2">
        <v>25968</v>
      </c>
    </row>
    <row r="173" spans="1:13">
      <c r="A173" t="s">
        <v>537</v>
      </c>
      <c r="B173" s="5" t="s">
        <v>525</v>
      </c>
      <c r="C173" s="1" t="s">
        <v>13</v>
      </c>
      <c r="E173" s="2">
        <v>18310</v>
      </c>
    </row>
    <row r="174" spans="1:13">
      <c r="A174" s="51" t="s">
        <v>524</v>
      </c>
      <c r="B174" s="5"/>
      <c r="C174" s="1"/>
    </row>
    <row r="175" spans="1:13">
      <c r="A175" t="s">
        <v>538</v>
      </c>
      <c r="B175" s="5" t="s">
        <v>525</v>
      </c>
      <c r="C175" s="1" t="s">
        <v>13</v>
      </c>
      <c r="E175" s="2">
        <v>7228</v>
      </c>
    </row>
    <row r="176" spans="1:13">
      <c r="A176" t="s">
        <v>539</v>
      </c>
      <c r="B176" s="5" t="s">
        <v>525</v>
      </c>
      <c r="C176" s="1" t="s">
        <v>13</v>
      </c>
      <c r="E176" s="2">
        <v>6608</v>
      </c>
    </row>
    <row r="177" spans="1:12">
      <c r="A177" t="s">
        <v>540</v>
      </c>
      <c r="B177" s="5" t="s">
        <v>525</v>
      </c>
      <c r="C177" s="1" t="s">
        <v>13</v>
      </c>
      <c r="E177" s="2">
        <v>10665</v>
      </c>
    </row>
    <row r="178" spans="1:12">
      <c r="A178" s="31" t="s">
        <v>525</v>
      </c>
      <c r="B178" s="31" t="s">
        <v>252</v>
      </c>
      <c r="C178" s="31"/>
      <c r="L178" s="43">
        <v>419976</v>
      </c>
    </row>
    <row r="180" spans="1:12">
      <c r="A180" s="31" t="s">
        <v>543</v>
      </c>
      <c r="B180" s="31"/>
    </row>
    <row r="181" spans="1:12">
      <c r="A181" s="51" t="s">
        <v>523</v>
      </c>
    </row>
    <row r="182" spans="1:12">
      <c r="A182" t="s">
        <v>544</v>
      </c>
      <c r="B182" s="5" t="s">
        <v>542</v>
      </c>
      <c r="C182" s="1" t="s">
        <v>13</v>
      </c>
      <c r="E182" s="2">
        <v>24399</v>
      </c>
    </row>
    <row r="183" spans="1:12">
      <c r="A183" t="s">
        <v>545</v>
      </c>
      <c r="B183" s="5" t="s">
        <v>542</v>
      </c>
      <c r="C183" s="1" t="s">
        <v>13</v>
      </c>
      <c r="E183" s="2">
        <v>11787</v>
      </c>
    </row>
    <row r="184" spans="1:12">
      <c r="A184" t="s">
        <v>546</v>
      </c>
      <c r="B184" s="5" t="s">
        <v>542</v>
      </c>
      <c r="C184" s="1" t="s">
        <v>13</v>
      </c>
      <c r="E184" s="2">
        <v>26139</v>
      </c>
    </row>
    <row r="185" spans="1:12">
      <c r="A185" t="s">
        <v>547</v>
      </c>
      <c r="B185" s="5" t="s">
        <v>542</v>
      </c>
      <c r="C185" s="1" t="s">
        <v>13</v>
      </c>
      <c r="E185" s="2">
        <v>24663</v>
      </c>
    </row>
    <row r="186" spans="1:12">
      <c r="A186" s="51" t="s">
        <v>524</v>
      </c>
      <c r="B186" s="5"/>
      <c r="C186" s="1"/>
    </row>
    <row r="187" spans="1:12">
      <c r="A187" t="s">
        <v>548</v>
      </c>
      <c r="B187" s="5" t="s">
        <v>542</v>
      </c>
      <c r="C187" s="1" t="s">
        <v>13</v>
      </c>
      <c r="E187" s="2">
        <v>17025</v>
      </c>
    </row>
    <row r="188" spans="1:12">
      <c r="A188" t="s">
        <v>549</v>
      </c>
      <c r="B188" s="5" t="s">
        <v>542</v>
      </c>
      <c r="C188" s="1" t="s">
        <v>13</v>
      </c>
      <c r="E188" s="2">
        <v>11938</v>
      </c>
    </row>
    <row r="189" spans="1:12">
      <c r="A189" t="s">
        <v>550</v>
      </c>
      <c r="B189" s="5" t="s">
        <v>542</v>
      </c>
      <c r="C189" s="1" t="s">
        <v>13</v>
      </c>
      <c r="E189" s="2">
        <v>19572</v>
      </c>
    </row>
    <row r="190" spans="1:12">
      <c r="A190" s="31" t="s">
        <v>551</v>
      </c>
      <c r="B190" s="31" t="s">
        <v>252</v>
      </c>
      <c r="C190" s="31"/>
      <c r="L190" s="2">
        <f>SUM(E182:E189)</f>
        <v>135523</v>
      </c>
    </row>
    <row r="192" spans="1:12">
      <c r="A192" s="31" t="s">
        <v>568</v>
      </c>
      <c r="B192" s="31"/>
    </row>
    <row r="193" spans="1:5">
      <c r="A193" s="51" t="s">
        <v>523</v>
      </c>
    </row>
    <row r="194" spans="1:5">
      <c r="A194" t="s">
        <v>554</v>
      </c>
      <c r="B194" s="5" t="s">
        <v>553</v>
      </c>
      <c r="C194" s="1" t="s">
        <v>13</v>
      </c>
      <c r="E194" s="2">
        <v>15679</v>
      </c>
    </row>
    <row r="195" spans="1:5">
      <c r="A195" t="s">
        <v>555</v>
      </c>
      <c r="B195" s="5" t="s">
        <v>553</v>
      </c>
      <c r="C195" s="1" t="s">
        <v>13</v>
      </c>
      <c r="E195" s="2">
        <v>20588</v>
      </c>
    </row>
    <row r="196" spans="1:5">
      <c r="A196" t="s">
        <v>556</v>
      </c>
      <c r="B196" s="5" t="s">
        <v>553</v>
      </c>
      <c r="C196" s="1" t="s">
        <v>13</v>
      </c>
      <c r="E196" s="2">
        <v>66100</v>
      </c>
    </row>
    <row r="197" spans="1:5">
      <c r="A197" t="s">
        <v>557</v>
      </c>
      <c r="B197" s="5" t="s">
        <v>553</v>
      </c>
      <c r="C197" s="1" t="s">
        <v>13</v>
      </c>
      <c r="E197" s="2">
        <v>10448</v>
      </c>
    </row>
    <row r="198" spans="1:5">
      <c r="A198" t="s">
        <v>558</v>
      </c>
      <c r="B198" s="5" t="s">
        <v>553</v>
      </c>
      <c r="C198" s="1" t="s">
        <v>13</v>
      </c>
      <c r="E198" s="2">
        <v>46685</v>
      </c>
    </row>
    <row r="199" spans="1:5">
      <c r="A199" t="s">
        <v>559</v>
      </c>
      <c r="B199" s="5" t="s">
        <v>553</v>
      </c>
      <c r="C199" s="1" t="s">
        <v>13</v>
      </c>
      <c r="E199" s="2">
        <v>25504</v>
      </c>
    </row>
    <row r="200" spans="1:5">
      <c r="A200" t="s">
        <v>560</v>
      </c>
      <c r="B200" s="5" t="s">
        <v>553</v>
      </c>
      <c r="C200" s="1" t="s">
        <v>13</v>
      </c>
      <c r="E200" s="2">
        <v>30455</v>
      </c>
    </row>
    <row r="201" spans="1:5">
      <c r="A201" s="51" t="s">
        <v>524</v>
      </c>
      <c r="B201" s="5"/>
      <c r="C201" s="1"/>
    </row>
    <row r="202" spans="1:5">
      <c r="A202" t="s">
        <v>561</v>
      </c>
      <c r="B202" s="5" t="s">
        <v>553</v>
      </c>
      <c r="C202" s="1" t="s">
        <v>13</v>
      </c>
      <c r="E202" s="2">
        <v>10408</v>
      </c>
    </row>
    <row r="203" spans="1:5">
      <c r="A203" t="s">
        <v>562</v>
      </c>
      <c r="B203" s="5" t="s">
        <v>553</v>
      </c>
      <c r="C203" s="1" t="s">
        <v>13</v>
      </c>
      <c r="E203" s="2">
        <v>11523</v>
      </c>
    </row>
    <row r="204" spans="1:5">
      <c r="A204" t="s">
        <v>563</v>
      </c>
      <c r="B204" s="5" t="s">
        <v>553</v>
      </c>
      <c r="C204" s="1" t="s">
        <v>13</v>
      </c>
      <c r="E204" s="2">
        <v>12255</v>
      </c>
    </row>
    <row r="205" spans="1:5">
      <c r="A205" t="s">
        <v>564</v>
      </c>
      <c r="B205" s="5" t="s">
        <v>553</v>
      </c>
      <c r="C205" s="1" t="s">
        <v>13</v>
      </c>
      <c r="E205" s="2">
        <v>11866</v>
      </c>
    </row>
    <row r="206" spans="1:5">
      <c r="A206" t="s">
        <v>565</v>
      </c>
      <c r="B206" s="5" t="s">
        <v>553</v>
      </c>
      <c r="C206" s="1" t="s">
        <v>13</v>
      </c>
      <c r="E206" s="2">
        <v>10916</v>
      </c>
    </row>
    <row r="207" spans="1:5">
      <c r="A207" t="s">
        <v>566</v>
      </c>
      <c r="B207" s="5" t="s">
        <v>553</v>
      </c>
      <c r="C207" s="1" t="s">
        <v>13</v>
      </c>
      <c r="E207" s="2">
        <v>12126</v>
      </c>
    </row>
    <row r="208" spans="1:5">
      <c r="A208" t="s">
        <v>567</v>
      </c>
      <c r="B208" s="5" t="s">
        <v>553</v>
      </c>
      <c r="C208" s="1" t="s">
        <v>13</v>
      </c>
      <c r="E208" s="2">
        <v>11476</v>
      </c>
    </row>
    <row r="209" spans="1:13">
      <c r="A209" s="31" t="s">
        <v>553</v>
      </c>
      <c r="B209" s="31" t="s">
        <v>252</v>
      </c>
      <c r="C209" s="31"/>
      <c r="L209" s="2">
        <f>SUM(E194:E208)</f>
        <v>296029</v>
      </c>
    </row>
    <row r="211" spans="1:13">
      <c r="A211" s="31" t="s">
        <v>580</v>
      </c>
      <c r="B211" s="31"/>
    </row>
    <row r="212" spans="1:13">
      <c r="A212" s="51" t="s">
        <v>523</v>
      </c>
    </row>
    <row r="213" spans="1:13">
      <c r="A213" t="s">
        <v>570</v>
      </c>
      <c r="B213" s="5" t="s">
        <v>569</v>
      </c>
      <c r="C213" s="45" t="s">
        <v>13</v>
      </c>
      <c r="E213" s="2">
        <v>48534</v>
      </c>
    </row>
    <row r="214" spans="1:13">
      <c r="A214" t="s">
        <v>571</v>
      </c>
      <c r="B214" s="5" t="s">
        <v>569</v>
      </c>
      <c r="C214" s="45" t="s">
        <v>13</v>
      </c>
      <c r="E214" s="2">
        <v>20698</v>
      </c>
    </row>
    <row r="215" spans="1:13">
      <c r="A215" t="s">
        <v>572</v>
      </c>
      <c r="B215" s="5" t="s">
        <v>569</v>
      </c>
      <c r="C215" s="45" t="s">
        <v>13</v>
      </c>
      <c r="E215" s="2">
        <v>43496</v>
      </c>
    </row>
    <row r="216" spans="1:13">
      <c r="A216" t="s">
        <v>573</v>
      </c>
      <c r="B216" s="5" t="s">
        <v>569</v>
      </c>
      <c r="C216" s="45" t="s">
        <v>13</v>
      </c>
      <c r="E216" s="2">
        <v>84798</v>
      </c>
    </row>
    <row r="217" spans="1:13">
      <c r="A217" t="s">
        <v>574</v>
      </c>
      <c r="B217" s="5" t="s">
        <v>569</v>
      </c>
      <c r="C217" s="45" t="s">
        <v>13</v>
      </c>
      <c r="D217" s="1">
        <v>58239</v>
      </c>
      <c r="E217" s="2">
        <v>46376</v>
      </c>
      <c r="F217" s="38">
        <v>3.16</v>
      </c>
      <c r="M217" s="5">
        <v>312</v>
      </c>
    </row>
    <row r="218" spans="1:13">
      <c r="A218" t="s">
        <v>575</v>
      </c>
      <c r="B218" s="5" t="s">
        <v>569</v>
      </c>
      <c r="C218" s="45" t="s">
        <v>13</v>
      </c>
      <c r="E218" s="2">
        <v>25697</v>
      </c>
    </row>
    <row r="219" spans="1:13">
      <c r="A219" t="s">
        <v>576</v>
      </c>
      <c r="B219" s="5" t="s">
        <v>569</v>
      </c>
      <c r="C219" s="45" t="s">
        <v>13</v>
      </c>
      <c r="D219" s="1">
        <v>59425</v>
      </c>
      <c r="E219" s="2">
        <v>59015</v>
      </c>
      <c r="F219" s="38">
        <v>3.23</v>
      </c>
      <c r="M219" s="5">
        <v>325</v>
      </c>
    </row>
    <row r="220" spans="1:13">
      <c r="A220" t="s">
        <v>577</v>
      </c>
      <c r="B220" s="5" t="s">
        <v>569</v>
      </c>
      <c r="C220" s="45" t="s">
        <v>13</v>
      </c>
      <c r="E220" s="2">
        <v>29578</v>
      </c>
    </row>
    <row r="221" spans="1:13">
      <c r="A221" s="51" t="s">
        <v>524</v>
      </c>
      <c r="B221" s="5"/>
      <c r="C221" s="45"/>
    </row>
    <row r="222" spans="1:13">
      <c r="A222" t="s">
        <v>578</v>
      </c>
      <c r="B222" s="5" t="s">
        <v>569</v>
      </c>
      <c r="C222" s="45" t="s">
        <v>13</v>
      </c>
      <c r="E222" s="2">
        <v>18023</v>
      </c>
    </row>
    <row r="223" spans="1:13">
      <c r="A223" t="s">
        <v>579</v>
      </c>
      <c r="B223" s="5" t="s">
        <v>569</v>
      </c>
      <c r="C223" s="45" t="s">
        <v>13</v>
      </c>
      <c r="E223" s="2">
        <v>16725</v>
      </c>
    </row>
    <row r="224" spans="1:13">
      <c r="A224" s="31" t="s">
        <v>569</v>
      </c>
      <c r="B224" s="31" t="s">
        <v>252</v>
      </c>
      <c r="C224" s="31"/>
      <c r="L224" s="2">
        <f>SUM(E213:E223)</f>
        <v>392940</v>
      </c>
    </row>
    <row r="226" spans="1:13">
      <c r="A226" s="31" t="s">
        <v>601</v>
      </c>
      <c r="B226" s="31"/>
    </row>
    <row r="227" spans="1:13">
      <c r="A227" s="51" t="s">
        <v>523</v>
      </c>
    </row>
    <row r="228" spans="1:13">
      <c r="A228" t="s">
        <v>585</v>
      </c>
      <c r="B228" t="s">
        <v>584</v>
      </c>
      <c r="C228" s="1" t="s">
        <v>13</v>
      </c>
      <c r="E228" s="2">
        <v>30038</v>
      </c>
    </row>
    <row r="229" spans="1:13">
      <c r="A229" t="s">
        <v>586</v>
      </c>
      <c r="B229" t="s">
        <v>584</v>
      </c>
      <c r="C229" s="1" t="s">
        <v>13</v>
      </c>
      <c r="D229" s="1">
        <v>47608</v>
      </c>
      <c r="E229" s="2">
        <v>33009</v>
      </c>
      <c r="F229" s="38">
        <v>3.07</v>
      </c>
      <c r="L229" s="8"/>
      <c r="M229" s="5">
        <v>295</v>
      </c>
    </row>
    <row r="230" spans="1:13">
      <c r="A230" t="s">
        <v>587</v>
      </c>
      <c r="B230" t="s">
        <v>584</v>
      </c>
      <c r="C230" s="1" t="s">
        <v>13</v>
      </c>
      <c r="E230" s="2">
        <v>32894</v>
      </c>
    </row>
    <row r="231" spans="1:13">
      <c r="A231" t="s">
        <v>588</v>
      </c>
      <c r="B231" t="s">
        <v>584</v>
      </c>
      <c r="C231" s="1" t="s">
        <v>13</v>
      </c>
      <c r="E231" s="2">
        <v>13727</v>
      </c>
    </row>
    <row r="232" spans="1:13">
      <c r="A232" t="s">
        <v>589</v>
      </c>
      <c r="B232" t="s">
        <v>584</v>
      </c>
      <c r="C232" s="1" t="s">
        <v>13</v>
      </c>
      <c r="D232" s="1" t="s">
        <v>603</v>
      </c>
      <c r="E232" s="2">
        <v>27565</v>
      </c>
      <c r="F232" s="38">
        <v>3.12</v>
      </c>
      <c r="L232" s="8"/>
      <c r="M232" s="5">
        <v>298</v>
      </c>
    </row>
    <row r="233" spans="1:13">
      <c r="A233" t="s">
        <v>590</v>
      </c>
      <c r="B233" t="s">
        <v>584</v>
      </c>
      <c r="C233" s="1" t="s">
        <v>13</v>
      </c>
      <c r="D233" s="1">
        <v>47533</v>
      </c>
      <c r="E233" s="2">
        <v>47826</v>
      </c>
      <c r="F233" s="38">
        <v>3.23</v>
      </c>
      <c r="L233" s="8"/>
      <c r="M233" s="5">
        <v>335</v>
      </c>
    </row>
    <row r="234" spans="1:13">
      <c r="A234" t="s">
        <v>591</v>
      </c>
      <c r="B234" t="s">
        <v>584</v>
      </c>
      <c r="C234" s="1" t="s">
        <v>13</v>
      </c>
      <c r="E234" s="2">
        <v>21300</v>
      </c>
    </row>
    <row r="235" spans="1:13">
      <c r="A235" t="s">
        <v>592</v>
      </c>
      <c r="B235" t="s">
        <v>584</v>
      </c>
      <c r="C235" s="1" t="s">
        <v>13</v>
      </c>
      <c r="D235" s="1">
        <v>47638</v>
      </c>
      <c r="E235" s="2">
        <v>15578</v>
      </c>
      <c r="F235" s="38">
        <v>2.5299999999999998</v>
      </c>
      <c r="K235" s="8">
        <f>E235</f>
        <v>15578</v>
      </c>
      <c r="M235" s="5">
        <v>282</v>
      </c>
    </row>
    <row r="236" spans="1:13">
      <c r="A236" s="51" t="s">
        <v>524</v>
      </c>
      <c r="C236" s="1"/>
    </row>
    <row r="237" spans="1:13">
      <c r="A237" t="s">
        <v>593</v>
      </c>
      <c r="B237" t="s">
        <v>584</v>
      </c>
      <c r="C237" s="1" t="s">
        <v>13</v>
      </c>
      <c r="E237" s="2">
        <v>12625</v>
      </c>
    </row>
    <row r="238" spans="1:13">
      <c r="A238" t="s">
        <v>594</v>
      </c>
      <c r="B238" t="s">
        <v>584</v>
      </c>
      <c r="C238" s="1" t="s">
        <v>13</v>
      </c>
      <c r="D238" s="1">
        <v>47661</v>
      </c>
      <c r="E238" s="2">
        <v>11801</v>
      </c>
      <c r="F238" s="1">
        <v>3.07</v>
      </c>
      <c r="K238" s="8"/>
      <c r="L238" s="8"/>
      <c r="M238" s="5">
        <v>313</v>
      </c>
    </row>
    <row r="239" spans="1:13">
      <c r="A239" t="s">
        <v>595</v>
      </c>
      <c r="B239" t="s">
        <v>584</v>
      </c>
      <c r="C239" s="1" t="s">
        <v>13</v>
      </c>
      <c r="D239" s="1">
        <v>47647</v>
      </c>
      <c r="E239" s="2">
        <v>12481</v>
      </c>
      <c r="F239" s="6">
        <v>3</v>
      </c>
      <c r="K239" s="8">
        <f>E239</f>
        <v>12481</v>
      </c>
      <c r="M239" s="5">
        <v>297</v>
      </c>
    </row>
    <row r="240" spans="1:13">
      <c r="A240" t="s">
        <v>596</v>
      </c>
      <c r="B240" t="s">
        <v>584</v>
      </c>
      <c r="C240" s="1" t="s">
        <v>13</v>
      </c>
      <c r="E240" s="2">
        <v>10191</v>
      </c>
    </row>
    <row r="241" spans="1:17">
      <c r="A241" t="s">
        <v>597</v>
      </c>
      <c r="B241" t="s">
        <v>584</v>
      </c>
      <c r="C241" s="1" t="s">
        <v>13</v>
      </c>
      <c r="D241" s="1">
        <v>47509</v>
      </c>
      <c r="E241" s="2">
        <v>6670</v>
      </c>
      <c r="F241" s="38">
        <v>3.05</v>
      </c>
      <c r="L241" s="8"/>
      <c r="M241" s="5">
        <v>301</v>
      </c>
    </row>
    <row r="242" spans="1:17">
      <c r="A242" t="s">
        <v>598</v>
      </c>
      <c r="B242" t="s">
        <v>584</v>
      </c>
      <c r="C242" s="1" t="s">
        <v>13</v>
      </c>
      <c r="D242" s="1">
        <v>47589</v>
      </c>
      <c r="E242" s="2">
        <v>8082</v>
      </c>
      <c r="F242" s="38">
        <v>3.21</v>
      </c>
      <c r="L242" s="8"/>
      <c r="M242" s="5">
        <v>338</v>
      </c>
    </row>
    <row r="243" spans="1:17">
      <c r="A243" t="s">
        <v>599</v>
      </c>
      <c r="B243" t="s">
        <v>584</v>
      </c>
      <c r="C243" s="1" t="s">
        <v>13</v>
      </c>
      <c r="D243" s="1">
        <v>47669</v>
      </c>
      <c r="E243" s="2">
        <v>7884</v>
      </c>
      <c r="F243" s="38">
        <v>2.5499999999999998</v>
      </c>
      <c r="K243" s="8">
        <f>E243</f>
        <v>7884</v>
      </c>
      <c r="M243" s="5">
        <v>289</v>
      </c>
    </row>
    <row r="244" spans="1:17">
      <c r="A244" t="s">
        <v>600</v>
      </c>
      <c r="B244" t="s">
        <v>584</v>
      </c>
      <c r="C244" s="1" t="s">
        <v>13</v>
      </c>
      <c r="D244" s="1">
        <v>47652</v>
      </c>
      <c r="E244" s="2">
        <v>10306</v>
      </c>
      <c r="F244" s="38">
        <v>3.17</v>
      </c>
      <c r="L244" s="8"/>
      <c r="M244" s="5">
        <v>330</v>
      </c>
    </row>
    <row r="245" spans="1:17">
      <c r="A245" s="31" t="s">
        <v>602</v>
      </c>
      <c r="B245" s="31" t="s">
        <v>252</v>
      </c>
      <c r="C245" s="31"/>
      <c r="L245" s="2">
        <f>SUM(E228:E244)-E229-E232-E233-E238-E241-E242-E244</f>
        <v>156718</v>
      </c>
    </row>
    <row r="247" spans="1:17" ht="20">
      <c r="A247" s="76" t="s">
        <v>1357</v>
      </c>
      <c r="B247" s="76"/>
      <c r="C247" s="76"/>
      <c r="D247" s="76"/>
      <c r="E247" s="76"/>
      <c r="F247" s="76"/>
      <c r="G247" s="76"/>
      <c r="H247" s="76"/>
      <c r="I247" s="76"/>
      <c r="J247" s="76"/>
      <c r="K247" s="76"/>
      <c r="L247" s="76"/>
      <c r="M247" s="76"/>
      <c r="N247" s="3"/>
      <c r="O247" s="3"/>
      <c r="P247" s="3"/>
      <c r="Q247" s="3"/>
    </row>
    <row r="248" spans="1:17" ht="20">
      <c r="A248" s="89" t="s">
        <v>1365</v>
      </c>
      <c r="B248" s="75"/>
      <c r="C248" s="75"/>
      <c r="D248" s="75"/>
      <c r="E248" s="75"/>
      <c r="F248" s="75"/>
      <c r="G248" s="75"/>
      <c r="H248" s="75"/>
      <c r="I248" s="75"/>
      <c r="J248" s="75"/>
      <c r="K248" s="75"/>
      <c r="L248" s="75"/>
      <c r="M248" s="75"/>
      <c r="N248" s="3"/>
      <c r="O248" s="3"/>
      <c r="P248" s="3"/>
      <c r="Q248" s="3"/>
    </row>
    <row r="249" spans="1:17" ht="18">
      <c r="A249" s="106" t="s">
        <v>1375</v>
      </c>
      <c r="B249" s="107"/>
      <c r="C249" s="3"/>
      <c r="D249" s="45"/>
      <c r="E249" s="108"/>
      <c r="F249" s="45"/>
      <c r="G249" s="45"/>
      <c r="H249" s="45"/>
      <c r="I249" s="45"/>
      <c r="J249" s="45"/>
      <c r="K249" s="45"/>
      <c r="L249" s="45"/>
      <c r="M249" s="3"/>
      <c r="N249" s="3"/>
      <c r="O249" s="3"/>
      <c r="P249" s="3"/>
      <c r="Q249" s="3"/>
    </row>
    <row r="250" spans="1:17">
      <c r="A250" s="109" t="s">
        <v>148</v>
      </c>
      <c r="B250" s="110" t="s">
        <v>1369</v>
      </c>
      <c r="C250" s="110" t="s">
        <v>9</v>
      </c>
      <c r="D250" s="110" t="s">
        <v>0</v>
      </c>
      <c r="E250" s="111" t="s">
        <v>1374</v>
      </c>
      <c r="F250" s="110" t="s">
        <v>2</v>
      </c>
      <c r="G250" s="117" t="s">
        <v>147</v>
      </c>
      <c r="H250" s="116"/>
      <c r="I250" s="116"/>
      <c r="J250" s="116"/>
      <c r="K250" s="118"/>
      <c r="L250" s="110"/>
      <c r="M250" s="110" t="s">
        <v>3</v>
      </c>
      <c r="N250" s="3"/>
      <c r="O250" s="3"/>
      <c r="P250" s="3"/>
      <c r="Q250" s="3"/>
    </row>
    <row r="251" spans="1:17">
      <c r="A251" s="3"/>
      <c r="B251" s="3"/>
      <c r="C251" s="3"/>
      <c r="D251" s="45"/>
      <c r="E251" s="108"/>
      <c r="F251" s="45"/>
      <c r="G251" s="113" t="s">
        <v>144</v>
      </c>
      <c r="H251" s="114" t="s">
        <v>151</v>
      </c>
      <c r="I251" s="114" t="s">
        <v>152</v>
      </c>
      <c r="J251" s="115" t="s">
        <v>145</v>
      </c>
      <c r="K251" s="115" t="s">
        <v>146</v>
      </c>
      <c r="L251" s="115" t="s">
        <v>1344</v>
      </c>
      <c r="M251" s="3"/>
      <c r="N251" s="3"/>
      <c r="O251" s="3"/>
      <c r="P251" s="3"/>
      <c r="Q251" s="3"/>
    </row>
    <row r="252" spans="1:17">
      <c r="A252" s="31" t="s">
        <v>629</v>
      </c>
      <c r="B252" s="31"/>
    </row>
    <row r="253" spans="1:17">
      <c r="A253" s="51" t="s">
        <v>523</v>
      </c>
    </row>
    <row r="254" spans="1:17">
      <c r="A254" t="s">
        <v>616</v>
      </c>
      <c r="B254" t="s">
        <v>615</v>
      </c>
      <c r="D254" s="1" t="s">
        <v>631</v>
      </c>
      <c r="E254" s="2">
        <v>67379</v>
      </c>
      <c r="F254" s="38">
        <v>3.14</v>
      </c>
      <c r="L254" s="8">
        <f>E254</f>
        <v>67379</v>
      </c>
      <c r="M254" s="5">
        <v>313</v>
      </c>
    </row>
    <row r="255" spans="1:17">
      <c r="A255" t="s">
        <v>617</v>
      </c>
      <c r="B255" t="s">
        <v>615</v>
      </c>
      <c r="E255" s="2">
        <v>26284</v>
      </c>
    </row>
    <row r="256" spans="1:17">
      <c r="A256" t="s">
        <v>618</v>
      </c>
      <c r="B256" t="s">
        <v>615</v>
      </c>
      <c r="D256" s="1">
        <v>47475</v>
      </c>
      <c r="E256" s="2">
        <v>37093</v>
      </c>
      <c r="F256" s="38">
        <v>3.07</v>
      </c>
      <c r="L256" s="8">
        <f>E256</f>
        <v>37093</v>
      </c>
      <c r="M256" s="5">
        <v>308</v>
      </c>
    </row>
    <row r="257" spans="1:13">
      <c r="A257" t="s">
        <v>619</v>
      </c>
      <c r="B257" t="s">
        <v>615</v>
      </c>
      <c r="D257" s="1" t="s">
        <v>630</v>
      </c>
      <c r="E257" s="2">
        <v>103504</v>
      </c>
      <c r="F257" s="38">
        <v>3.05</v>
      </c>
      <c r="L257" s="8">
        <f>E257</f>
        <v>103504</v>
      </c>
      <c r="M257" s="5">
        <v>305</v>
      </c>
    </row>
    <row r="258" spans="1:13">
      <c r="A258" t="s">
        <v>620</v>
      </c>
      <c r="B258" t="s">
        <v>615</v>
      </c>
      <c r="D258" s="1">
        <v>47506</v>
      </c>
      <c r="E258" s="2">
        <v>26924</v>
      </c>
      <c r="F258" s="6">
        <v>3</v>
      </c>
      <c r="K258" s="8">
        <f>E258</f>
        <v>26924</v>
      </c>
      <c r="M258" s="5">
        <v>303</v>
      </c>
    </row>
    <row r="259" spans="1:13">
      <c r="A259" t="s">
        <v>621</v>
      </c>
      <c r="B259" t="s">
        <v>615</v>
      </c>
      <c r="D259" s="1">
        <v>47495</v>
      </c>
      <c r="E259" s="2">
        <v>30684</v>
      </c>
      <c r="F259" s="38">
        <v>3.11</v>
      </c>
      <c r="L259" s="8">
        <f>E259</f>
        <v>30684</v>
      </c>
      <c r="M259" s="5">
        <v>311</v>
      </c>
    </row>
    <row r="260" spans="1:13">
      <c r="A260" t="s">
        <v>622</v>
      </c>
      <c r="B260" t="s">
        <v>615</v>
      </c>
      <c r="D260" s="1">
        <v>46562</v>
      </c>
      <c r="E260" s="2">
        <v>36729</v>
      </c>
      <c r="F260" s="38">
        <v>3.25</v>
      </c>
      <c r="L260" s="8">
        <f>E260</f>
        <v>36729</v>
      </c>
      <c r="M260" s="5">
        <v>313</v>
      </c>
    </row>
    <row r="261" spans="1:13">
      <c r="A261" t="s">
        <v>623</v>
      </c>
      <c r="B261" t="s">
        <v>615</v>
      </c>
      <c r="E261" s="2">
        <v>60241</v>
      </c>
    </row>
    <row r="262" spans="1:13">
      <c r="A262" t="s">
        <v>624</v>
      </c>
      <c r="B262" t="s">
        <v>615</v>
      </c>
      <c r="E262" s="2">
        <v>21273</v>
      </c>
    </row>
    <row r="263" spans="1:13">
      <c r="A263" s="51" t="s">
        <v>524</v>
      </c>
    </row>
    <row r="264" spans="1:13">
      <c r="A264" t="s">
        <v>625</v>
      </c>
      <c r="B264" t="s">
        <v>615</v>
      </c>
      <c r="D264" s="1">
        <v>46519</v>
      </c>
      <c r="E264" s="2">
        <v>12629</v>
      </c>
      <c r="F264" s="38">
        <v>3.09</v>
      </c>
      <c r="L264" s="8">
        <f>E264</f>
        <v>12629</v>
      </c>
      <c r="M264" s="5">
        <v>310</v>
      </c>
    </row>
    <row r="265" spans="1:13">
      <c r="A265" t="s">
        <v>626</v>
      </c>
      <c r="B265" t="s">
        <v>615</v>
      </c>
      <c r="E265" s="2">
        <v>13526</v>
      </c>
    </row>
    <row r="266" spans="1:13">
      <c r="A266" t="s">
        <v>627</v>
      </c>
      <c r="B266" t="s">
        <v>615</v>
      </c>
      <c r="E266" s="2">
        <v>13408</v>
      </c>
    </row>
    <row r="267" spans="1:13">
      <c r="A267" t="s">
        <v>628</v>
      </c>
      <c r="B267" t="s">
        <v>615</v>
      </c>
      <c r="D267" s="1">
        <v>47665</v>
      </c>
      <c r="E267" s="2">
        <v>8655</v>
      </c>
      <c r="F267" s="38">
        <v>3.16</v>
      </c>
      <c r="L267" s="8">
        <f>E267</f>
        <v>8655</v>
      </c>
      <c r="M267" s="5">
        <v>306</v>
      </c>
    </row>
    <row r="268" spans="1:13">
      <c r="A268" s="31" t="s">
        <v>615</v>
      </c>
      <c r="B268" s="31" t="s">
        <v>252</v>
      </c>
      <c r="C268" s="31"/>
      <c r="L268" s="2">
        <f>SUM(E254:E267)-E254-E256-E257-E258-E259-E260-E264-E267</f>
        <v>134732</v>
      </c>
    </row>
    <row r="269" spans="1:13">
      <c r="L269" s="8"/>
    </row>
    <row r="270" spans="1:13">
      <c r="A270" s="31" t="s">
        <v>643</v>
      </c>
      <c r="B270" s="31"/>
    </row>
    <row r="271" spans="1:13">
      <c r="A271" s="5" t="s">
        <v>129</v>
      </c>
      <c r="B271" t="s">
        <v>267</v>
      </c>
      <c r="C271" s="1" t="s">
        <v>13</v>
      </c>
      <c r="D271" s="1" t="s">
        <v>118</v>
      </c>
      <c r="E271" s="2">
        <v>109026</v>
      </c>
      <c r="F271" s="38">
        <v>2.46</v>
      </c>
      <c r="K271" s="2">
        <v>109026</v>
      </c>
      <c r="L271" s="2"/>
      <c r="M271" s="5">
        <v>247</v>
      </c>
    </row>
    <row r="272" spans="1:13">
      <c r="A272" s="5" t="s">
        <v>261</v>
      </c>
      <c r="B272" t="s">
        <v>267</v>
      </c>
      <c r="C272" s="1" t="s">
        <v>13</v>
      </c>
      <c r="D272" s="1">
        <v>51399</v>
      </c>
      <c r="E272" s="2">
        <v>18120</v>
      </c>
      <c r="F272" s="38">
        <v>2.4500000000000002</v>
      </c>
      <c r="K272" s="2">
        <f>E272</f>
        <v>18120</v>
      </c>
      <c r="L272" s="2"/>
      <c r="M272" s="5">
        <v>256</v>
      </c>
    </row>
    <row r="273" spans="1:16">
      <c r="A273" s="5" t="s">
        <v>262</v>
      </c>
      <c r="B273" t="s">
        <v>267</v>
      </c>
      <c r="C273" s="1" t="s">
        <v>13</v>
      </c>
      <c r="D273" s="1">
        <v>51515</v>
      </c>
      <c r="E273" s="2">
        <v>19489</v>
      </c>
      <c r="F273" s="6">
        <v>3</v>
      </c>
      <c r="K273" s="2">
        <f>E273</f>
        <v>19489</v>
      </c>
      <c r="L273" s="2"/>
      <c r="M273" s="5">
        <v>263</v>
      </c>
    </row>
    <row r="274" spans="1:16">
      <c r="A274" s="5" t="s">
        <v>263</v>
      </c>
      <c r="B274" t="s">
        <v>267</v>
      </c>
      <c r="C274" s="1" t="s">
        <v>13</v>
      </c>
      <c r="D274" s="1">
        <v>42799</v>
      </c>
      <c r="E274" s="2">
        <v>27437</v>
      </c>
      <c r="F274" s="38">
        <v>2.4500000000000002</v>
      </c>
      <c r="K274" s="2">
        <f>E274</f>
        <v>27437</v>
      </c>
      <c r="L274" s="2"/>
      <c r="M274" s="5">
        <v>255</v>
      </c>
    </row>
    <row r="275" spans="1:16">
      <c r="A275" s="5" t="s">
        <v>264</v>
      </c>
      <c r="B275" t="s">
        <v>267</v>
      </c>
      <c r="C275" s="1" t="s">
        <v>13</v>
      </c>
      <c r="D275" s="1">
        <v>51519</v>
      </c>
      <c r="E275" s="2">
        <v>14764</v>
      </c>
      <c r="F275" s="6">
        <v>2.5</v>
      </c>
      <c r="K275" s="2">
        <v>14764</v>
      </c>
      <c r="L275" s="2"/>
      <c r="M275" s="5">
        <v>254</v>
      </c>
    </row>
    <row r="276" spans="1:16">
      <c r="A276" s="5" t="s">
        <v>265</v>
      </c>
      <c r="B276" t="s">
        <v>267</v>
      </c>
      <c r="C276" s="1" t="s">
        <v>13</v>
      </c>
      <c r="D276" s="1">
        <v>51491</v>
      </c>
      <c r="E276" s="2">
        <v>26809</v>
      </c>
      <c r="F276" s="38">
        <v>2.46</v>
      </c>
      <c r="K276" s="2">
        <f>E276</f>
        <v>26809</v>
      </c>
      <c r="L276" s="2"/>
      <c r="M276" s="5">
        <v>289</v>
      </c>
    </row>
    <row r="277" spans="1:16">
      <c r="A277" s="5" t="s">
        <v>266</v>
      </c>
      <c r="B277" t="s">
        <v>267</v>
      </c>
      <c r="C277" s="1" t="s">
        <v>13</v>
      </c>
      <c r="D277" s="1">
        <v>51503</v>
      </c>
      <c r="E277" s="2">
        <v>27561</v>
      </c>
      <c r="F277" s="38">
        <v>2.44</v>
      </c>
      <c r="K277" s="2">
        <f>E277</f>
        <v>27561</v>
      </c>
      <c r="L277" s="2"/>
      <c r="M277" s="5">
        <v>285</v>
      </c>
    </row>
    <row r="278" spans="1:16">
      <c r="A278" s="5" t="s">
        <v>268</v>
      </c>
      <c r="B278" t="s">
        <v>267</v>
      </c>
      <c r="C278" s="1" t="s">
        <v>13</v>
      </c>
      <c r="D278" s="1">
        <v>42929</v>
      </c>
      <c r="E278" s="2">
        <v>34679</v>
      </c>
      <c r="F278" s="6">
        <v>2.5</v>
      </c>
      <c r="K278" s="2">
        <f>E278</f>
        <v>34679</v>
      </c>
      <c r="L278" s="2"/>
      <c r="M278" s="5">
        <v>265</v>
      </c>
    </row>
    <row r="279" spans="1:16">
      <c r="A279" s="5"/>
      <c r="C279" s="1"/>
      <c r="F279" s="6"/>
      <c r="G279" s="61"/>
      <c r="H279" s="61"/>
      <c r="I279" s="61"/>
      <c r="K279" s="2"/>
      <c r="L279" s="2"/>
    </row>
    <row r="280" spans="1:16" ht="18">
      <c r="A280" s="105" t="s">
        <v>310</v>
      </c>
      <c r="C280" s="1"/>
      <c r="F280" s="6"/>
      <c r="K280" s="2"/>
      <c r="L280" s="2"/>
    </row>
    <row r="281" spans="1:16" s="5" customFormat="1">
      <c r="A281" s="31" t="s">
        <v>517</v>
      </c>
      <c r="B281"/>
      <c r="C281" s="1" t="s">
        <v>13</v>
      </c>
      <c r="D281" s="1" t="s">
        <v>281</v>
      </c>
      <c r="E281" s="2">
        <v>362213</v>
      </c>
      <c r="F281" s="6">
        <v>3.16</v>
      </c>
      <c r="G281" s="6"/>
      <c r="H281" s="6"/>
      <c r="I281" s="6"/>
      <c r="J281" s="2"/>
      <c r="K281" s="6"/>
      <c r="L281" s="10">
        <f>E281</f>
        <v>362213</v>
      </c>
      <c r="M281" s="5">
        <v>309</v>
      </c>
      <c r="N281"/>
      <c r="O281"/>
      <c r="P281"/>
    </row>
    <row r="282" spans="1:16" s="5" customFormat="1">
      <c r="A282" s="31" t="s">
        <v>633</v>
      </c>
      <c r="C282" s="38" t="s">
        <v>13</v>
      </c>
      <c r="D282" s="61" t="s">
        <v>168</v>
      </c>
      <c r="E282" s="2">
        <v>309869</v>
      </c>
      <c r="F282" s="6">
        <v>2.23</v>
      </c>
      <c r="G282" s="38"/>
      <c r="H282" s="38"/>
      <c r="I282" s="38"/>
      <c r="J282" s="2">
        <f>E282</f>
        <v>309869</v>
      </c>
      <c r="K282" s="8"/>
      <c r="L282" s="8"/>
      <c r="M282" s="27">
        <v>233</v>
      </c>
    </row>
    <row r="283" spans="1:16">
      <c r="A283" s="31" t="s">
        <v>665</v>
      </c>
      <c r="B283" s="5"/>
      <c r="C283" s="38" t="s">
        <v>13</v>
      </c>
      <c r="D283" s="61" t="s">
        <v>664</v>
      </c>
      <c r="E283" s="2">
        <v>116498</v>
      </c>
      <c r="F283" s="6">
        <v>3.14</v>
      </c>
      <c r="J283" s="2"/>
      <c r="K283" s="8"/>
      <c r="L283" s="8">
        <f>E283</f>
        <v>116498</v>
      </c>
      <c r="M283" s="27">
        <v>310</v>
      </c>
      <c r="N283" s="5"/>
      <c r="O283" s="5"/>
      <c r="P283" s="5"/>
    </row>
    <row r="284" spans="1:16">
      <c r="A284" s="31" t="s">
        <v>516</v>
      </c>
      <c r="C284" s="1" t="s">
        <v>13</v>
      </c>
      <c r="D284" s="1" t="s">
        <v>283</v>
      </c>
      <c r="E284" s="10">
        <v>572087</v>
      </c>
      <c r="F284" s="6">
        <v>3.19</v>
      </c>
      <c r="G284" s="6"/>
      <c r="H284" s="6"/>
      <c r="I284" s="6"/>
      <c r="J284" s="2"/>
      <c r="K284" s="6"/>
      <c r="L284" s="8">
        <f>E284</f>
        <v>572087</v>
      </c>
      <c r="M284" s="5">
        <v>320</v>
      </c>
    </row>
    <row r="285" spans="1:16">
      <c r="A285" s="31" t="s">
        <v>581</v>
      </c>
      <c r="C285" s="1" t="s">
        <v>13</v>
      </c>
      <c r="D285" s="1" t="s">
        <v>97</v>
      </c>
      <c r="E285" s="2">
        <v>487470</v>
      </c>
      <c r="F285" s="6">
        <v>3</v>
      </c>
      <c r="G285" s="6"/>
      <c r="H285" s="6"/>
      <c r="I285" s="6"/>
      <c r="J285" s="6"/>
      <c r="K285" s="2">
        <v>487470</v>
      </c>
      <c r="L285" s="2"/>
      <c r="M285" s="5">
        <v>298</v>
      </c>
    </row>
    <row r="286" spans="1:16">
      <c r="A286" s="31" t="s">
        <v>582</v>
      </c>
      <c r="C286" s="1" t="s">
        <v>13</v>
      </c>
      <c r="D286" s="1" t="s">
        <v>94</v>
      </c>
      <c r="E286" s="2">
        <v>593682</v>
      </c>
      <c r="F286" s="38">
        <v>2.5099999999999998</v>
      </c>
      <c r="K286" s="2">
        <v>589649</v>
      </c>
      <c r="L286" s="2"/>
      <c r="M286" s="5">
        <v>264</v>
      </c>
    </row>
    <row r="287" spans="1:16">
      <c r="A287" s="31" t="s">
        <v>583</v>
      </c>
      <c r="C287" s="1" t="s">
        <v>13</v>
      </c>
      <c r="D287" s="1" t="s">
        <v>280</v>
      </c>
      <c r="E287" s="2">
        <v>566862</v>
      </c>
      <c r="F287" s="6">
        <v>3.17</v>
      </c>
      <c r="G287" s="6"/>
      <c r="H287" s="6"/>
      <c r="I287" s="6"/>
      <c r="J287" s="2"/>
      <c r="K287" s="6"/>
      <c r="L287" s="10">
        <f>E287</f>
        <v>566862</v>
      </c>
      <c r="M287" s="5">
        <v>310</v>
      </c>
    </row>
    <row r="288" spans="1:16">
      <c r="A288" s="31" t="s">
        <v>681</v>
      </c>
      <c r="C288" s="1" t="s">
        <v>13</v>
      </c>
      <c r="D288" s="1" t="s">
        <v>680</v>
      </c>
      <c r="E288" s="2">
        <v>257607</v>
      </c>
      <c r="F288" s="6">
        <v>3.14</v>
      </c>
      <c r="G288" s="6"/>
      <c r="H288" s="6"/>
      <c r="I288" s="6"/>
      <c r="J288" s="2"/>
      <c r="K288" s="6"/>
      <c r="L288" s="10">
        <f>E288</f>
        <v>257607</v>
      </c>
      <c r="M288" s="5">
        <v>317</v>
      </c>
    </row>
    <row r="289" spans="1:13">
      <c r="A289" s="31" t="s">
        <v>518</v>
      </c>
      <c r="C289" s="1" t="s">
        <v>13</v>
      </c>
      <c r="D289" s="1" t="s">
        <v>282</v>
      </c>
      <c r="E289" s="2">
        <v>186243</v>
      </c>
      <c r="F289" s="6">
        <v>3.1</v>
      </c>
      <c r="G289" s="6"/>
      <c r="H289" s="6"/>
      <c r="I289" s="6"/>
      <c r="J289" s="2"/>
      <c r="K289" s="6"/>
      <c r="L289" s="10">
        <f>E289</f>
        <v>186243</v>
      </c>
      <c r="M289" s="5">
        <v>303</v>
      </c>
    </row>
    <row r="290" spans="1:13">
      <c r="A290" s="31" t="s">
        <v>520</v>
      </c>
      <c r="C290" s="1" t="s">
        <v>13</v>
      </c>
      <c r="D290" s="1" t="s">
        <v>519</v>
      </c>
      <c r="E290" s="2">
        <v>176440</v>
      </c>
      <c r="F290" s="6">
        <v>3.3</v>
      </c>
      <c r="G290" s="6"/>
      <c r="H290" s="6"/>
      <c r="I290" s="6"/>
      <c r="J290" s="2"/>
      <c r="K290" s="6"/>
      <c r="L290" s="10">
        <f>E290</f>
        <v>176440</v>
      </c>
      <c r="M290" s="5">
        <v>347</v>
      </c>
    </row>
    <row r="291" spans="1:13">
      <c r="A291" s="31" t="s">
        <v>522</v>
      </c>
      <c r="C291" s="1" t="s">
        <v>13</v>
      </c>
      <c r="D291" s="1" t="s">
        <v>521</v>
      </c>
      <c r="E291" s="2">
        <v>154563</v>
      </c>
      <c r="F291" s="6">
        <v>3.17</v>
      </c>
      <c r="G291" s="6"/>
      <c r="H291" s="6"/>
      <c r="I291" s="6"/>
      <c r="J291" s="2"/>
      <c r="K291" s="6"/>
      <c r="L291" s="10">
        <f>E291</f>
        <v>154563</v>
      </c>
      <c r="M291" s="5">
        <v>312</v>
      </c>
    </row>
    <row r="292" spans="1:13">
      <c r="A292" s="31" t="s">
        <v>638</v>
      </c>
      <c r="C292" s="1" t="s">
        <v>13</v>
      </c>
      <c r="D292" s="1" t="s">
        <v>143</v>
      </c>
      <c r="E292" s="2">
        <v>1024373</v>
      </c>
      <c r="F292" s="38">
        <v>2.36</v>
      </c>
      <c r="K292" s="2">
        <v>1013665</v>
      </c>
      <c r="L292" s="2"/>
      <c r="M292" s="5">
        <v>234</v>
      </c>
    </row>
    <row r="293" spans="1:13">
      <c r="A293" s="31" t="s">
        <v>604</v>
      </c>
      <c r="B293" s="5"/>
      <c r="C293" s="38" t="s">
        <v>13</v>
      </c>
      <c r="D293" s="61" t="s">
        <v>93</v>
      </c>
      <c r="E293" s="2">
        <v>222026</v>
      </c>
      <c r="F293" s="38">
        <v>2.56</v>
      </c>
      <c r="K293" s="2">
        <f>E293</f>
        <v>222026</v>
      </c>
      <c r="L293" s="2"/>
      <c r="M293" s="5">
        <v>282</v>
      </c>
    </row>
    <row r="294" spans="1:13">
      <c r="A294" s="31" t="s">
        <v>639</v>
      </c>
      <c r="C294" s="1" t="s">
        <v>13</v>
      </c>
      <c r="D294" s="1" t="s">
        <v>128</v>
      </c>
      <c r="E294" s="2">
        <v>159373</v>
      </c>
      <c r="F294" s="6">
        <v>2.2999999999999998</v>
      </c>
      <c r="G294" s="6"/>
      <c r="H294" s="6"/>
      <c r="I294" s="6"/>
      <c r="J294" s="2">
        <v>159373</v>
      </c>
      <c r="K294" s="6"/>
      <c r="L294" s="10"/>
      <c r="M294" s="5">
        <v>245</v>
      </c>
    </row>
    <row r="295" spans="1:13">
      <c r="A295" s="31" t="s">
        <v>606</v>
      </c>
      <c r="C295" s="1" t="s">
        <v>13</v>
      </c>
      <c r="D295" s="1" t="s">
        <v>135</v>
      </c>
      <c r="E295" s="2">
        <v>255087</v>
      </c>
      <c r="F295" s="6">
        <v>2.4</v>
      </c>
      <c r="G295" s="6"/>
      <c r="H295" s="6"/>
      <c r="I295" s="6"/>
      <c r="J295" s="6"/>
      <c r="K295" s="2">
        <v>254834</v>
      </c>
      <c r="L295" s="2"/>
      <c r="M295" s="5">
        <v>254</v>
      </c>
    </row>
    <row r="296" spans="1:13">
      <c r="A296" s="31" t="s">
        <v>607</v>
      </c>
      <c r="C296" s="1" t="s">
        <v>13</v>
      </c>
      <c r="D296" s="1" t="s">
        <v>284</v>
      </c>
      <c r="E296" s="2">
        <v>166654</v>
      </c>
      <c r="F296" s="6">
        <v>3.08</v>
      </c>
      <c r="G296" s="6"/>
      <c r="H296" s="6"/>
      <c r="I296" s="6"/>
      <c r="J296" s="2"/>
      <c r="K296" s="6"/>
      <c r="L296" s="10">
        <f>E296</f>
        <v>166654</v>
      </c>
      <c r="M296" s="5">
        <v>291</v>
      </c>
    </row>
    <row r="297" spans="1:13">
      <c r="A297" s="31" t="s">
        <v>683</v>
      </c>
      <c r="C297" s="1" t="s">
        <v>13</v>
      </c>
      <c r="D297" s="1" t="s">
        <v>682</v>
      </c>
      <c r="E297" s="2">
        <v>296599</v>
      </c>
      <c r="F297" s="6">
        <v>3.39</v>
      </c>
      <c r="G297" s="6"/>
      <c r="H297" s="6"/>
      <c r="I297" s="6"/>
      <c r="J297" s="2"/>
      <c r="K297" s="6"/>
      <c r="L297" s="10">
        <f>E297</f>
        <v>296599</v>
      </c>
      <c r="M297" s="5">
        <v>374</v>
      </c>
    </row>
    <row r="298" spans="1:13">
      <c r="A298" s="31" t="s">
        <v>609</v>
      </c>
      <c r="C298" s="1" t="s">
        <v>13</v>
      </c>
      <c r="D298" s="1" t="s">
        <v>608</v>
      </c>
      <c r="E298" s="2">
        <v>210005</v>
      </c>
      <c r="F298" s="6">
        <v>3.01</v>
      </c>
      <c r="G298" s="6"/>
      <c r="H298" s="6"/>
      <c r="I298" s="6"/>
      <c r="J298" s="2"/>
      <c r="K298" s="6"/>
      <c r="L298" s="10">
        <f>E298</f>
        <v>210005</v>
      </c>
      <c r="M298" s="5">
        <v>308</v>
      </c>
    </row>
    <row r="299" spans="1:13">
      <c r="A299" s="31" t="s">
        <v>610</v>
      </c>
      <c r="C299" s="1" t="s">
        <v>13</v>
      </c>
      <c r="D299" s="1" t="s">
        <v>121</v>
      </c>
      <c r="E299" s="2">
        <v>110132</v>
      </c>
      <c r="F299" s="38">
        <v>2.52</v>
      </c>
      <c r="K299" s="2">
        <v>110132</v>
      </c>
      <c r="L299" s="2"/>
      <c r="M299" s="5">
        <v>272</v>
      </c>
    </row>
    <row r="300" spans="1:13" s="5" customFormat="1">
      <c r="A300" s="31" t="s">
        <v>613</v>
      </c>
      <c r="B300"/>
      <c r="C300" s="1" t="s">
        <v>13</v>
      </c>
      <c r="D300" s="1" t="s">
        <v>127</v>
      </c>
      <c r="E300" s="2">
        <v>156316</v>
      </c>
      <c r="F300" s="38">
        <v>2.5299999999999998</v>
      </c>
      <c r="G300" s="38"/>
      <c r="H300" s="38"/>
      <c r="I300" s="38"/>
      <c r="J300" s="61"/>
      <c r="K300" s="2">
        <v>155080</v>
      </c>
      <c r="L300" s="2"/>
      <c r="M300" s="5">
        <v>265</v>
      </c>
    </row>
    <row r="301" spans="1:13">
      <c r="A301" s="31" t="s">
        <v>632</v>
      </c>
      <c r="C301" s="1" t="s">
        <v>13</v>
      </c>
      <c r="D301" s="1" t="s">
        <v>138</v>
      </c>
      <c r="E301" s="2">
        <v>342885</v>
      </c>
      <c r="F301" s="38">
        <v>2.57</v>
      </c>
      <c r="K301" s="2">
        <v>342570</v>
      </c>
      <c r="L301" s="2"/>
      <c r="M301" s="5">
        <v>281</v>
      </c>
    </row>
    <row r="302" spans="1:13">
      <c r="A302" s="5"/>
      <c r="K302" s="2"/>
      <c r="L302" s="2"/>
    </row>
    <row r="303" spans="1:13">
      <c r="A303" s="31" t="s">
        <v>663</v>
      </c>
      <c r="B303" s="31"/>
      <c r="K303" s="2"/>
      <c r="L303" s="2"/>
    </row>
    <row r="304" spans="1:13">
      <c r="A304" s="51" t="s">
        <v>523</v>
      </c>
      <c r="K304" s="2"/>
      <c r="L304" s="2"/>
    </row>
    <row r="305" spans="1:13">
      <c r="A305" s="5" t="s">
        <v>645</v>
      </c>
      <c r="B305" t="s">
        <v>644</v>
      </c>
      <c r="C305" s="1" t="s">
        <v>13</v>
      </c>
      <c r="E305" s="2">
        <v>38578</v>
      </c>
      <c r="K305" s="2"/>
      <c r="L305" s="2"/>
    </row>
    <row r="306" spans="1:13">
      <c r="A306" s="5" t="s">
        <v>646</v>
      </c>
      <c r="B306" t="s">
        <v>644</v>
      </c>
      <c r="C306" s="1" t="s">
        <v>13</v>
      </c>
      <c r="E306" s="2">
        <v>71080</v>
      </c>
      <c r="K306" s="2"/>
      <c r="L306" s="2"/>
    </row>
    <row r="307" spans="1:13">
      <c r="A307" s="5" t="s">
        <v>647</v>
      </c>
      <c r="B307" t="s">
        <v>644</v>
      </c>
      <c r="C307" s="1" t="s">
        <v>13</v>
      </c>
      <c r="E307" s="2">
        <v>41455</v>
      </c>
      <c r="K307" s="2"/>
      <c r="L307" s="2"/>
    </row>
    <row r="308" spans="1:13">
      <c r="A308" s="5" t="s">
        <v>648</v>
      </c>
      <c r="B308" t="s">
        <v>644</v>
      </c>
      <c r="C308" s="1" t="s">
        <v>13</v>
      </c>
      <c r="E308" s="2">
        <v>16889</v>
      </c>
      <c r="K308" s="2"/>
      <c r="L308" s="2"/>
    </row>
    <row r="309" spans="1:13">
      <c r="A309" s="5" t="s">
        <v>649</v>
      </c>
      <c r="B309" t="s">
        <v>644</v>
      </c>
      <c r="C309" s="1" t="s">
        <v>13</v>
      </c>
      <c r="E309" s="2">
        <v>45590</v>
      </c>
      <c r="K309" s="2"/>
      <c r="L309" s="2"/>
    </row>
    <row r="310" spans="1:13">
      <c r="A310" s="5" t="s">
        <v>650</v>
      </c>
      <c r="B310" t="s">
        <v>644</v>
      </c>
      <c r="C310" s="1" t="s">
        <v>13</v>
      </c>
      <c r="D310" s="1">
        <v>46419</v>
      </c>
      <c r="E310" s="2">
        <v>10819</v>
      </c>
      <c r="F310" s="38">
        <v>3.28</v>
      </c>
      <c r="K310" s="2"/>
      <c r="L310" s="2"/>
      <c r="M310" s="5">
        <v>348</v>
      </c>
    </row>
    <row r="311" spans="1:13">
      <c r="A311" s="5" t="s">
        <v>651</v>
      </c>
      <c r="B311" t="s">
        <v>644</v>
      </c>
      <c r="C311" s="1" t="s">
        <v>13</v>
      </c>
      <c r="E311" s="2">
        <v>19052</v>
      </c>
      <c r="K311" s="2"/>
      <c r="L311" s="2"/>
    </row>
    <row r="312" spans="1:13">
      <c r="A312" s="5" t="s">
        <v>652</v>
      </c>
      <c r="B312" t="s">
        <v>644</v>
      </c>
      <c r="C312" s="1" t="s">
        <v>13</v>
      </c>
      <c r="E312" s="2">
        <v>20069</v>
      </c>
      <c r="K312" s="2"/>
      <c r="L312" s="2"/>
    </row>
    <row r="313" spans="1:13">
      <c r="A313" s="5" t="s">
        <v>653</v>
      </c>
      <c r="B313" t="s">
        <v>644</v>
      </c>
      <c r="C313" s="1" t="s">
        <v>13</v>
      </c>
      <c r="E313" s="2">
        <v>12987</v>
      </c>
      <c r="K313" s="2"/>
      <c r="L313" s="2"/>
    </row>
    <row r="314" spans="1:13">
      <c r="A314" s="5" t="s">
        <v>654</v>
      </c>
      <c r="B314" t="s">
        <v>644</v>
      </c>
      <c r="C314" s="1" t="s">
        <v>13</v>
      </c>
      <c r="E314" s="2">
        <v>22395</v>
      </c>
      <c r="K314" s="2"/>
      <c r="L314" s="2"/>
    </row>
    <row r="315" spans="1:13">
      <c r="A315" s="77" t="s">
        <v>524</v>
      </c>
      <c r="C315" s="1"/>
      <c r="K315" s="2"/>
      <c r="L315" s="2"/>
    </row>
    <row r="316" spans="1:13">
      <c r="A316" s="5" t="s">
        <v>655</v>
      </c>
      <c r="B316" t="s">
        <v>644</v>
      </c>
      <c r="C316" s="1" t="s">
        <v>13</v>
      </c>
      <c r="E316" s="2">
        <v>8459</v>
      </c>
      <c r="K316" s="2"/>
      <c r="L316" s="2"/>
    </row>
    <row r="317" spans="1:13">
      <c r="A317" s="5" t="s">
        <v>656</v>
      </c>
      <c r="B317" t="s">
        <v>644</v>
      </c>
      <c r="C317" s="1" t="s">
        <v>13</v>
      </c>
      <c r="E317" s="2">
        <v>8050</v>
      </c>
      <c r="K317" s="2"/>
      <c r="L317" s="2"/>
    </row>
    <row r="318" spans="1:13">
      <c r="A318" s="5" t="s">
        <v>657</v>
      </c>
      <c r="B318" t="s">
        <v>644</v>
      </c>
      <c r="C318" s="1" t="s">
        <v>13</v>
      </c>
      <c r="E318" s="2">
        <v>6936</v>
      </c>
      <c r="K318" s="2"/>
      <c r="L318" s="2"/>
    </row>
    <row r="319" spans="1:13">
      <c r="A319" s="5" t="s">
        <v>658</v>
      </c>
      <c r="B319" t="s">
        <v>644</v>
      </c>
      <c r="C319" s="1" t="s">
        <v>13</v>
      </c>
      <c r="E319" s="2">
        <v>11102</v>
      </c>
      <c r="K319" s="2"/>
      <c r="L319" s="2"/>
    </row>
    <row r="320" spans="1:13">
      <c r="A320" s="5" t="s">
        <v>659</v>
      </c>
      <c r="B320" t="s">
        <v>644</v>
      </c>
      <c r="C320" s="1" t="s">
        <v>13</v>
      </c>
      <c r="E320" s="2">
        <v>14320</v>
      </c>
      <c r="K320" s="2"/>
      <c r="L320" s="2"/>
    </row>
    <row r="321" spans="1:13">
      <c r="A321" s="5" t="s">
        <v>660</v>
      </c>
      <c r="B321" t="s">
        <v>644</v>
      </c>
      <c r="C321" s="1" t="s">
        <v>13</v>
      </c>
      <c r="E321" s="2">
        <v>7136</v>
      </c>
      <c r="K321" s="2"/>
      <c r="L321" s="2"/>
    </row>
    <row r="322" spans="1:13">
      <c r="A322" s="5" t="s">
        <v>661</v>
      </c>
      <c r="B322" t="s">
        <v>644</v>
      </c>
      <c r="C322" s="1" t="s">
        <v>13</v>
      </c>
      <c r="E322" s="2">
        <v>8902</v>
      </c>
      <c r="K322" s="2"/>
      <c r="L322" s="2"/>
    </row>
    <row r="323" spans="1:13">
      <c r="A323" s="31" t="s">
        <v>662</v>
      </c>
      <c r="B323" s="31" t="s">
        <v>252</v>
      </c>
      <c r="C323" s="94"/>
      <c r="K323" s="2"/>
      <c r="L323" s="2">
        <f>SUM(E305:E322)</f>
        <v>363819</v>
      </c>
    </row>
    <row r="324" spans="1:13">
      <c r="A324" s="5"/>
      <c r="K324" s="2"/>
    </row>
    <row r="325" spans="1:13">
      <c r="A325" s="31" t="s">
        <v>678</v>
      </c>
      <c r="B325" s="31"/>
      <c r="K325" s="2"/>
    </row>
    <row r="326" spans="1:13">
      <c r="A326" s="77" t="s">
        <v>523</v>
      </c>
      <c r="K326" s="2"/>
    </row>
    <row r="327" spans="1:13">
      <c r="A327" s="5" t="s">
        <v>667</v>
      </c>
      <c r="B327" t="s">
        <v>666</v>
      </c>
      <c r="C327" s="1" t="s">
        <v>13</v>
      </c>
      <c r="E327" s="2">
        <v>11460</v>
      </c>
      <c r="K327" s="2"/>
    </row>
    <row r="328" spans="1:13">
      <c r="A328" s="5" t="s">
        <v>668</v>
      </c>
      <c r="B328" t="s">
        <v>666</v>
      </c>
      <c r="C328" s="1" t="s">
        <v>13</v>
      </c>
      <c r="E328" s="2">
        <v>35693</v>
      </c>
      <c r="K328" s="2"/>
    </row>
    <row r="329" spans="1:13">
      <c r="A329" s="5" t="s">
        <v>669</v>
      </c>
      <c r="B329" t="s">
        <v>666</v>
      </c>
      <c r="C329" s="1" t="s">
        <v>13</v>
      </c>
      <c r="E329" s="2">
        <v>46071</v>
      </c>
      <c r="K329" s="2"/>
    </row>
    <row r="330" spans="1:13">
      <c r="A330" s="5" t="s">
        <v>670</v>
      </c>
      <c r="B330" t="s">
        <v>666</v>
      </c>
      <c r="C330" s="1" t="s">
        <v>13</v>
      </c>
      <c r="E330" s="2">
        <v>23569</v>
      </c>
      <c r="K330" s="2"/>
    </row>
    <row r="331" spans="1:13">
      <c r="A331" s="5" t="s">
        <v>671</v>
      </c>
      <c r="B331" t="s">
        <v>666</v>
      </c>
      <c r="C331" s="1" t="s">
        <v>13</v>
      </c>
      <c r="D331" s="1">
        <v>59399</v>
      </c>
      <c r="E331" s="2">
        <v>12134</v>
      </c>
      <c r="F331" s="38">
        <v>3.37</v>
      </c>
      <c r="K331" s="2"/>
      <c r="M331" s="5">
        <v>340</v>
      </c>
    </row>
    <row r="332" spans="1:13">
      <c r="A332" s="77" t="s">
        <v>524</v>
      </c>
      <c r="C332" s="1"/>
      <c r="K332" s="2"/>
    </row>
    <row r="333" spans="1:13">
      <c r="A333" s="5" t="s">
        <v>672</v>
      </c>
      <c r="B333" t="s">
        <v>666</v>
      </c>
      <c r="C333" s="1" t="s">
        <v>13</v>
      </c>
      <c r="E333" s="2">
        <v>15059</v>
      </c>
      <c r="K333" s="2"/>
    </row>
    <row r="334" spans="1:13">
      <c r="A334" s="5" t="s">
        <v>673</v>
      </c>
      <c r="B334" t="s">
        <v>666</v>
      </c>
      <c r="C334" s="1" t="s">
        <v>13</v>
      </c>
      <c r="E334" s="2">
        <v>11574</v>
      </c>
      <c r="K334" s="2"/>
    </row>
    <row r="335" spans="1:13">
      <c r="A335" s="5" t="s">
        <v>674</v>
      </c>
      <c r="B335" t="s">
        <v>666</v>
      </c>
      <c r="C335" s="1" t="s">
        <v>13</v>
      </c>
      <c r="E335" s="2">
        <v>9483</v>
      </c>
      <c r="K335" s="2"/>
    </row>
    <row r="336" spans="1:13">
      <c r="A336" s="5" t="s">
        <v>675</v>
      </c>
      <c r="B336" t="s">
        <v>666</v>
      </c>
      <c r="C336" s="1" t="s">
        <v>13</v>
      </c>
      <c r="E336" s="2">
        <v>19295</v>
      </c>
      <c r="K336" s="2"/>
    </row>
    <row r="337" spans="1:13">
      <c r="A337" s="5" t="s">
        <v>676</v>
      </c>
      <c r="B337" t="s">
        <v>666</v>
      </c>
      <c r="C337" s="1" t="s">
        <v>13</v>
      </c>
      <c r="E337" s="2">
        <v>10716</v>
      </c>
      <c r="K337" s="2"/>
    </row>
    <row r="338" spans="1:13">
      <c r="A338" s="5" t="s">
        <v>677</v>
      </c>
      <c r="B338" t="s">
        <v>666</v>
      </c>
      <c r="C338" s="1" t="s">
        <v>13</v>
      </c>
      <c r="E338" s="2">
        <v>20033</v>
      </c>
      <c r="K338" s="2"/>
    </row>
    <row r="339" spans="1:13">
      <c r="A339" s="31" t="s">
        <v>679</v>
      </c>
      <c r="B339" s="31" t="s">
        <v>252</v>
      </c>
      <c r="C339" s="31"/>
      <c r="K339" s="2"/>
      <c r="L339" s="2">
        <f>SUM(E327:E338)</f>
        <v>215087</v>
      </c>
    </row>
    <row r="340" spans="1:13">
      <c r="A340" s="5"/>
      <c r="K340" s="2"/>
    </row>
    <row r="341" spans="1:13">
      <c r="A341" s="31" t="s">
        <v>686</v>
      </c>
      <c r="B341" s="31"/>
      <c r="K341" s="2"/>
    </row>
    <row r="342" spans="1:13">
      <c r="A342" s="5" t="s">
        <v>685</v>
      </c>
      <c r="K342" s="2"/>
    </row>
    <row r="343" spans="1:13">
      <c r="A343" s="5" t="s">
        <v>687</v>
      </c>
      <c r="B343" s="5" t="s">
        <v>684</v>
      </c>
      <c r="D343" s="1" t="s">
        <v>700</v>
      </c>
      <c r="E343" s="2">
        <v>74123</v>
      </c>
      <c r="F343" s="38">
        <v>3.15</v>
      </c>
      <c r="K343" s="2"/>
      <c r="M343" s="5">
        <v>322</v>
      </c>
    </row>
    <row r="344" spans="1:13">
      <c r="A344" s="5" t="s">
        <v>688</v>
      </c>
      <c r="B344" s="5" t="s">
        <v>684</v>
      </c>
      <c r="E344" s="2">
        <v>76030</v>
      </c>
      <c r="K344" s="2"/>
    </row>
    <row r="345" spans="1:13">
      <c r="A345" s="5" t="s">
        <v>689</v>
      </c>
      <c r="B345" s="5" t="s">
        <v>684</v>
      </c>
      <c r="D345" s="1" t="s">
        <v>697</v>
      </c>
      <c r="E345" s="2">
        <v>74002</v>
      </c>
      <c r="F345" s="38">
        <v>3.15</v>
      </c>
      <c r="K345" s="2"/>
      <c r="M345" s="5">
        <v>316</v>
      </c>
    </row>
    <row r="346" spans="1:13">
      <c r="A346" s="5" t="s">
        <v>690</v>
      </c>
      <c r="B346" s="5" t="s">
        <v>684</v>
      </c>
      <c r="D346" s="1" t="s">
        <v>699</v>
      </c>
      <c r="E346" s="2">
        <v>61001</v>
      </c>
      <c r="F346" s="38">
        <v>3.19</v>
      </c>
      <c r="K346" s="2"/>
      <c r="M346" s="5">
        <v>325</v>
      </c>
    </row>
    <row r="347" spans="1:13">
      <c r="A347" s="5" t="s">
        <v>691</v>
      </c>
      <c r="B347" s="5" t="s">
        <v>684</v>
      </c>
      <c r="E347" s="2">
        <v>84055</v>
      </c>
      <c r="K347" s="2"/>
    </row>
    <row r="348" spans="1:13">
      <c r="A348" s="5" t="s">
        <v>692</v>
      </c>
      <c r="B348" s="5" t="s">
        <v>684</v>
      </c>
      <c r="D348" s="1" t="s">
        <v>698</v>
      </c>
      <c r="E348" s="2">
        <v>115385</v>
      </c>
      <c r="F348" s="38">
        <v>3.18</v>
      </c>
      <c r="K348" s="2"/>
      <c r="M348" s="5">
        <v>322</v>
      </c>
    </row>
    <row r="349" spans="1:13">
      <c r="A349" s="5" t="s">
        <v>693</v>
      </c>
      <c r="B349" s="5" t="s">
        <v>684</v>
      </c>
      <c r="E349" s="2">
        <v>34507</v>
      </c>
      <c r="K349" s="2"/>
    </row>
    <row r="350" spans="1:13">
      <c r="A350" s="5" t="s">
        <v>694</v>
      </c>
      <c r="B350" s="5" t="s">
        <v>684</v>
      </c>
      <c r="E350" s="2">
        <v>37246</v>
      </c>
      <c r="K350" s="2"/>
    </row>
    <row r="351" spans="1:13">
      <c r="A351" s="5" t="s">
        <v>695</v>
      </c>
      <c r="B351" s="5" t="s">
        <v>684</v>
      </c>
      <c r="E351" s="2">
        <v>30503</v>
      </c>
      <c r="K351" s="2"/>
    </row>
    <row r="352" spans="1:13">
      <c r="A352" s="5" t="s">
        <v>696</v>
      </c>
      <c r="B352" s="5" t="s">
        <v>684</v>
      </c>
      <c r="E352" s="2">
        <v>28926</v>
      </c>
      <c r="K352" s="2"/>
    </row>
    <row r="353" spans="1:13">
      <c r="A353" s="31" t="s">
        <v>684</v>
      </c>
      <c r="B353" s="31" t="s">
        <v>252</v>
      </c>
      <c r="C353" s="31"/>
      <c r="K353" s="2"/>
      <c r="L353" s="2">
        <f>SUM(E343:E352)</f>
        <v>615778</v>
      </c>
    </row>
    <row r="354" spans="1:13">
      <c r="A354" s="5"/>
      <c r="K354" s="2"/>
    </row>
    <row r="355" spans="1:13">
      <c r="A355" s="31" t="s">
        <v>552</v>
      </c>
      <c r="B355" s="31"/>
      <c r="K355" s="2"/>
      <c r="L355" s="2"/>
    </row>
    <row r="356" spans="1:13">
      <c r="A356" s="5" t="s">
        <v>270</v>
      </c>
      <c r="B356" t="s">
        <v>269</v>
      </c>
      <c r="C356" s="1" t="s">
        <v>13</v>
      </c>
      <c r="K356" s="2"/>
      <c r="L356" s="2"/>
    </row>
    <row r="357" spans="1:13">
      <c r="A357" s="5" t="s">
        <v>271</v>
      </c>
      <c r="B357" t="s">
        <v>269</v>
      </c>
      <c r="C357" s="1" t="s">
        <v>13</v>
      </c>
      <c r="K357" s="2"/>
      <c r="L357" s="2"/>
    </row>
    <row r="358" spans="1:13">
      <c r="A358" s="5" t="s">
        <v>272</v>
      </c>
      <c r="B358" t="s">
        <v>269</v>
      </c>
      <c r="C358" s="1" t="s">
        <v>13</v>
      </c>
      <c r="K358" s="2"/>
      <c r="L358" s="2"/>
    </row>
    <row r="359" spans="1:13">
      <c r="A359" s="5" t="s">
        <v>273</v>
      </c>
      <c r="B359" t="s">
        <v>269</v>
      </c>
      <c r="C359" s="1" t="s">
        <v>13</v>
      </c>
      <c r="K359" s="2"/>
      <c r="L359" s="2"/>
    </row>
    <row r="360" spans="1:13">
      <c r="A360" s="5" t="s">
        <v>274</v>
      </c>
      <c r="B360" t="s">
        <v>269</v>
      </c>
      <c r="C360" s="1" t="s">
        <v>13</v>
      </c>
      <c r="K360" s="2"/>
      <c r="L360" s="2"/>
    </row>
    <row r="361" spans="1:13">
      <c r="A361" s="5" t="s">
        <v>275</v>
      </c>
      <c r="B361" t="s">
        <v>269</v>
      </c>
      <c r="C361" s="1" t="s">
        <v>13</v>
      </c>
      <c r="K361" s="2"/>
      <c r="L361" s="2"/>
    </row>
    <row r="362" spans="1:13">
      <c r="A362" s="5" t="s">
        <v>276</v>
      </c>
      <c r="B362" t="s">
        <v>269</v>
      </c>
      <c r="C362" s="1" t="s">
        <v>13</v>
      </c>
      <c r="D362" s="1">
        <v>57299</v>
      </c>
      <c r="E362" s="2">
        <v>14453</v>
      </c>
      <c r="F362" s="6">
        <v>2.5</v>
      </c>
      <c r="K362" s="2">
        <f>E362</f>
        <v>14453</v>
      </c>
      <c r="L362" s="2"/>
      <c r="M362" s="5">
        <v>261</v>
      </c>
    </row>
    <row r="363" spans="1:13">
      <c r="A363" s="5" t="s">
        <v>277</v>
      </c>
      <c r="B363" t="s">
        <v>269</v>
      </c>
      <c r="C363" s="1" t="s">
        <v>13</v>
      </c>
      <c r="K363" s="2"/>
      <c r="L363" s="2"/>
    </row>
    <row r="364" spans="1:13">
      <c r="A364" s="5" t="s">
        <v>278</v>
      </c>
      <c r="B364" t="s">
        <v>269</v>
      </c>
      <c r="C364" s="1" t="s">
        <v>13</v>
      </c>
      <c r="D364" s="1">
        <v>57290</v>
      </c>
      <c r="E364" s="2">
        <v>13724</v>
      </c>
      <c r="F364" s="6">
        <v>3</v>
      </c>
      <c r="K364" s="2">
        <f>E364</f>
        <v>13724</v>
      </c>
      <c r="L364" s="2"/>
      <c r="M364" s="5">
        <v>270</v>
      </c>
    </row>
    <row r="365" spans="1:13">
      <c r="A365" s="5" t="s">
        <v>279</v>
      </c>
      <c r="B365" t="s">
        <v>269</v>
      </c>
      <c r="C365" s="1" t="s">
        <v>13</v>
      </c>
      <c r="K365" s="2"/>
      <c r="L365" s="2"/>
    </row>
    <row r="366" spans="1:13">
      <c r="A366" s="31" t="s">
        <v>269</v>
      </c>
      <c r="B366" s="31" t="s">
        <v>252</v>
      </c>
      <c r="C366" s="31"/>
      <c r="E366" s="2">
        <f>-SUM(E362:E364)+275594</f>
        <v>247417</v>
      </c>
      <c r="K366" s="2"/>
      <c r="L366" s="2">
        <f>E366</f>
        <v>247417</v>
      </c>
    </row>
    <row r="367" spans="1:13">
      <c r="A367" s="5"/>
      <c r="K367" s="2"/>
      <c r="L367" s="2"/>
    </row>
    <row r="368" spans="1:13">
      <c r="A368" s="5" t="s">
        <v>701</v>
      </c>
      <c r="K368" s="2"/>
      <c r="L368" s="2"/>
    </row>
    <row r="369" spans="1:17">
      <c r="A369" s="5" t="s">
        <v>702</v>
      </c>
      <c r="B369" s="28">
        <v>2038223</v>
      </c>
      <c r="K369" s="2"/>
      <c r="L369" s="2"/>
    </row>
    <row r="370" spans="1:17">
      <c r="A370" s="5" t="s">
        <v>703</v>
      </c>
      <c r="B370" s="28">
        <v>434170</v>
      </c>
      <c r="K370" s="2"/>
      <c r="L370" s="2"/>
    </row>
    <row r="371" spans="1:17">
      <c r="A371" s="5" t="s">
        <v>704</v>
      </c>
      <c r="B371" s="28">
        <v>272832</v>
      </c>
      <c r="K371" s="2"/>
      <c r="L371" s="2"/>
    </row>
    <row r="372" spans="1:17" ht="16" thickBot="1">
      <c r="A372" s="5" t="s">
        <v>705</v>
      </c>
      <c r="B372" s="47">
        <v>263720</v>
      </c>
      <c r="K372" s="2"/>
      <c r="L372" s="2"/>
    </row>
    <row r="373" spans="1:17" ht="16" thickBot="1">
      <c r="A373" s="5"/>
      <c r="B373" s="32">
        <f>SUM(B369:B372)</f>
        <v>3008945</v>
      </c>
      <c r="G373" s="11"/>
      <c r="H373" s="11"/>
      <c r="I373" s="11"/>
      <c r="J373" s="11"/>
      <c r="K373" s="7"/>
      <c r="L373" s="7"/>
      <c r="M373" s="73"/>
    </row>
    <row r="374" spans="1:17" ht="16" thickTop="1">
      <c r="E374" s="2">
        <f>SUM(E7:E367)</f>
        <v>14567396</v>
      </c>
      <c r="F374" s="2"/>
      <c r="G374" s="2">
        <f t="shared" ref="G374:N374" si="0">SUM(G7:G367)</f>
        <v>0</v>
      </c>
      <c r="H374" s="2">
        <f t="shared" si="0"/>
        <v>0</v>
      </c>
      <c r="I374" s="2">
        <f t="shared" si="0"/>
        <v>41232</v>
      </c>
      <c r="J374" s="2">
        <f t="shared" si="0"/>
        <v>2449789</v>
      </c>
      <c r="K374" s="2">
        <f t="shared" si="0"/>
        <v>5245278</v>
      </c>
      <c r="L374" s="2">
        <f t="shared" si="0"/>
        <v>6721143</v>
      </c>
      <c r="M374" s="2"/>
      <c r="N374" s="2">
        <f t="shared" si="0"/>
        <v>0</v>
      </c>
      <c r="O374" s="9">
        <f>SUM(G374:N374)</f>
        <v>14457442</v>
      </c>
      <c r="P374" s="5"/>
      <c r="Q374" s="5"/>
    </row>
    <row r="375" spans="1:17">
      <c r="E375" s="2">
        <f>B373</f>
        <v>3008945</v>
      </c>
      <c r="O375" s="32">
        <f>E375</f>
        <v>3008945</v>
      </c>
    </row>
    <row r="376" spans="1:17">
      <c r="A376" t="s">
        <v>1356</v>
      </c>
      <c r="B376" s="44">
        <v>276</v>
      </c>
      <c r="E376" s="2">
        <f>SUM(E374:E375)</f>
        <v>17576341</v>
      </c>
      <c r="O376" s="32">
        <f>SUM(O374:O375)</f>
        <v>17466387</v>
      </c>
    </row>
    <row r="377" spans="1:17">
      <c r="G377" s="101" t="s">
        <v>144</v>
      </c>
      <c r="H377" s="102" t="s">
        <v>151</v>
      </c>
      <c r="I377" s="102" t="s">
        <v>152</v>
      </c>
      <c r="J377" s="103" t="s">
        <v>145</v>
      </c>
      <c r="K377" s="103" t="s">
        <v>146</v>
      </c>
      <c r="L377" s="101" t="s">
        <v>1344</v>
      </c>
    </row>
    <row r="397" spans="1:16" s="5" customFormat="1">
      <c r="A397"/>
      <c r="B397"/>
      <c r="C397"/>
      <c r="D397" s="1"/>
      <c r="E397" s="20"/>
      <c r="F397" s="38"/>
      <c r="G397" s="38"/>
      <c r="H397" s="38"/>
      <c r="I397" s="38"/>
      <c r="J397" s="61"/>
      <c r="K397" s="38"/>
      <c r="L397" s="38"/>
      <c r="N397"/>
      <c r="O397"/>
      <c r="P397"/>
    </row>
  </sheetData>
  <sortState ref="A275:P295">
    <sortCondition ref="A275"/>
  </sortState>
  <mergeCells count="6">
    <mergeCell ref="G250:K250"/>
    <mergeCell ref="G4:K4"/>
    <mergeCell ref="A1:M1"/>
    <mergeCell ref="A126:M126"/>
    <mergeCell ref="G129:K129"/>
    <mergeCell ref="A247:M247"/>
  </mergeCells>
  <phoneticPr fontId="13" type="noConversion"/>
  <printOptions horizontalCentered="1" verticalCentered="1"/>
  <pageMargins left="0.25" right="0.25" top="0.5" bottom="0.25" header="0" footer="0"/>
  <pageSetup paperSize="3" scale="56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9"/>
  <sheetViews>
    <sheetView zoomScale="125" zoomScaleNormal="125" zoomScalePageLayoutView="125" workbookViewId="0">
      <selection activeCell="A3" sqref="A3"/>
    </sheetView>
  </sheetViews>
  <sheetFormatPr baseColWidth="10" defaultRowHeight="15" x14ac:dyDescent="0"/>
  <cols>
    <col min="1" max="1" width="26.6640625" customWidth="1"/>
    <col min="2" max="2" width="14.6640625" hidden="1" customWidth="1"/>
    <col min="3" max="3" width="10.5" hidden="1" customWidth="1"/>
    <col min="4" max="4" width="14.83203125" customWidth="1"/>
    <col min="5" max="5" width="13.1640625" style="2" customWidth="1"/>
    <col min="6" max="6" width="19.1640625" style="38" customWidth="1"/>
    <col min="7" max="9" width="12.83203125" style="38" customWidth="1"/>
    <col min="10" max="10" width="11.1640625" style="61" customWidth="1"/>
    <col min="11" max="11" width="11.5" style="38" customWidth="1"/>
    <col min="12" max="12" width="10.5" style="38" customWidth="1"/>
    <col min="13" max="13" width="11.5" style="5" customWidth="1"/>
    <col min="15" max="15" width="12.5" customWidth="1"/>
  </cols>
  <sheetData>
    <row r="1" spans="1:13" ht="20">
      <c r="A1" s="76" t="s">
        <v>1357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</row>
    <row r="2" spans="1:13" ht="18">
      <c r="A2" s="90" t="s">
        <v>1365</v>
      </c>
      <c r="F2" s="61"/>
      <c r="G2" s="61"/>
      <c r="H2" s="61"/>
      <c r="I2" s="61"/>
      <c r="K2" s="61"/>
      <c r="L2" s="61"/>
    </row>
    <row r="3" spans="1:13" ht="29" customHeight="1">
      <c r="A3" s="99" t="s">
        <v>1382</v>
      </c>
    </row>
    <row r="4" spans="1:13">
      <c r="A4" s="12" t="s">
        <v>148</v>
      </c>
      <c r="B4" s="12"/>
      <c r="C4" s="13" t="s">
        <v>9</v>
      </c>
      <c r="D4" s="13" t="s">
        <v>0</v>
      </c>
      <c r="E4" s="14" t="s">
        <v>1</v>
      </c>
      <c r="F4" s="37" t="s">
        <v>2</v>
      </c>
      <c r="G4" s="69" t="s">
        <v>147</v>
      </c>
      <c r="H4" s="69"/>
      <c r="I4" s="69"/>
      <c r="J4" s="69"/>
      <c r="K4" s="69"/>
      <c r="L4" s="37"/>
      <c r="M4" s="37" t="s">
        <v>3</v>
      </c>
    </row>
    <row r="5" spans="1:13" ht="28" customHeight="1">
      <c r="D5" s="1"/>
      <c r="G5" s="91" t="s">
        <v>144</v>
      </c>
      <c r="H5" s="92" t="s">
        <v>151</v>
      </c>
      <c r="I5" s="92" t="s">
        <v>152</v>
      </c>
      <c r="J5" s="93" t="s">
        <v>145</v>
      </c>
      <c r="K5" s="93" t="s">
        <v>146</v>
      </c>
      <c r="L5" s="91" t="s">
        <v>237</v>
      </c>
    </row>
    <row r="6" spans="1:13" ht="15" customHeight="1">
      <c r="D6" s="1"/>
      <c r="G6" s="24"/>
      <c r="H6" s="25"/>
      <c r="I6" s="25"/>
      <c r="J6" s="26"/>
      <c r="K6" s="26"/>
      <c r="L6" s="24"/>
    </row>
    <row r="7" spans="1:13" ht="15" customHeight="1">
      <c r="A7" t="s">
        <v>763</v>
      </c>
      <c r="D7" s="1"/>
      <c r="G7" s="24"/>
      <c r="H7" s="25"/>
      <c r="I7" s="25"/>
      <c r="J7" s="26"/>
      <c r="K7" s="26"/>
      <c r="L7" s="24"/>
    </row>
    <row r="8" spans="1:13" ht="15" customHeight="1">
      <c r="A8" s="31" t="s">
        <v>762</v>
      </c>
      <c r="C8" s="1" t="s">
        <v>10</v>
      </c>
      <c r="D8" s="1" t="s">
        <v>91</v>
      </c>
      <c r="E8" s="2">
        <v>52424</v>
      </c>
      <c r="F8" s="6">
        <v>2.2999999999999998</v>
      </c>
      <c r="G8" s="6"/>
      <c r="H8" s="6"/>
      <c r="I8" s="6"/>
      <c r="J8" s="2">
        <v>52424</v>
      </c>
      <c r="K8" s="6"/>
      <c r="L8" s="6"/>
      <c r="M8" s="5">
        <v>265</v>
      </c>
    </row>
    <row r="9" spans="1:13">
      <c r="A9" s="31" t="s">
        <v>764</v>
      </c>
      <c r="C9" s="1" t="s">
        <v>10</v>
      </c>
      <c r="D9" s="1" t="s">
        <v>124</v>
      </c>
      <c r="E9" s="2">
        <v>148415</v>
      </c>
      <c r="F9" s="38">
        <v>2.2400000000000002</v>
      </c>
      <c r="J9" s="2">
        <v>148415</v>
      </c>
      <c r="M9" s="5">
        <v>251</v>
      </c>
    </row>
    <row r="10" spans="1:13">
      <c r="A10" s="31" t="s">
        <v>765</v>
      </c>
      <c r="C10" s="1" t="s">
        <v>10</v>
      </c>
      <c r="D10" s="1" t="s">
        <v>123</v>
      </c>
      <c r="E10" s="2">
        <v>116716</v>
      </c>
      <c r="F10" s="38">
        <v>2.5299999999999998</v>
      </c>
      <c r="K10" s="2">
        <v>116716</v>
      </c>
      <c r="L10" s="2"/>
      <c r="M10" s="5">
        <v>306</v>
      </c>
    </row>
    <row r="11" spans="1:13">
      <c r="A11" s="31" t="s">
        <v>766</v>
      </c>
      <c r="C11" s="1" t="s">
        <v>10</v>
      </c>
      <c r="D11" s="1" t="s">
        <v>137</v>
      </c>
      <c r="E11" s="2">
        <v>291995</v>
      </c>
      <c r="F11" s="6">
        <v>2.2999999999999998</v>
      </c>
      <c r="G11" s="6"/>
      <c r="H11" s="6"/>
      <c r="I11" s="6"/>
      <c r="J11" s="2">
        <v>291995</v>
      </c>
      <c r="K11" s="6"/>
      <c r="L11" s="6"/>
      <c r="M11" s="5">
        <v>238</v>
      </c>
    </row>
    <row r="12" spans="1:13">
      <c r="A12" s="31" t="s">
        <v>767</v>
      </c>
      <c r="C12" s="1" t="s">
        <v>10</v>
      </c>
      <c r="D12" s="1" t="s">
        <v>136</v>
      </c>
      <c r="E12" s="2">
        <v>291458</v>
      </c>
      <c r="F12" s="38">
        <v>2.13</v>
      </c>
      <c r="J12" s="2">
        <v>291458</v>
      </c>
      <c r="M12" s="5">
        <v>231</v>
      </c>
    </row>
    <row r="13" spans="1:13">
      <c r="A13" s="31" t="s">
        <v>768</v>
      </c>
      <c r="C13" s="1" t="s">
        <v>10</v>
      </c>
      <c r="D13" s="1" t="s">
        <v>122</v>
      </c>
      <c r="E13" s="2">
        <v>115211</v>
      </c>
      <c r="F13" s="38">
        <v>2.52</v>
      </c>
      <c r="K13" s="2">
        <v>115211</v>
      </c>
      <c r="L13" s="2"/>
      <c r="M13" s="5">
        <v>267</v>
      </c>
    </row>
    <row r="14" spans="1:13">
      <c r="A14" s="31" t="s">
        <v>770</v>
      </c>
      <c r="C14" s="1" t="s">
        <v>10</v>
      </c>
      <c r="D14" s="1" t="s">
        <v>769</v>
      </c>
      <c r="E14" s="2">
        <v>591015</v>
      </c>
      <c r="F14" s="6">
        <v>3.22</v>
      </c>
      <c r="G14" s="6"/>
      <c r="H14" s="6"/>
      <c r="I14" s="6"/>
      <c r="J14" s="2"/>
      <c r="K14" s="6"/>
      <c r="L14" s="10">
        <f>E14</f>
        <v>591015</v>
      </c>
      <c r="M14" s="5">
        <v>317</v>
      </c>
    </row>
    <row r="15" spans="1:13">
      <c r="D15" s="1"/>
      <c r="F15" s="6"/>
      <c r="G15" s="6"/>
      <c r="H15" s="6"/>
      <c r="I15" s="6"/>
      <c r="J15" s="2"/>
      <c r="K15" s="6"/>
      <c r="L15" s="6"/>
    </row>
    <row r="16" spans="1:13">
      <c r="A16" s="31" t="s">
        <v>798</v>
      </c>
      <c r="D16" s="94"/>
      <c r="F16" s="6"/>
      <c r="G16" s="6"/>
      <c r="H16" s="6"/>
      <c r="I16" s="6"/>
      <c r="J16" s="2"/>
      <c r="K16" s="6"/>
      <c r="L16" s="6"/>
    </row>
    <row r="17" spans="1:13">
      <c r="A17" t="s">
        <v>523</v>
      </c>
      <c r="D17" s="1"/>
      <c r="F17" s="6"/>
      <c r="G17" s="6"/>
      <c r="H17" s="6"/>
      <c r="I17" s="6"/>
      <c r="J17" s="2"/>
      <c r="K17" s="6"/>
      <c r="L17" s="6"/>
    </row>
    <row r="18" spans="1:13">
      <c r="A18" t="s">
        <v>772</v>
      </c>
      <c r="B18" t="s">
        <v>771</v>
      </c>
      <c r="C18" s="1" t="s">
        <v>10</v>
      </c>
      <c r="D18" s="1" t="s">
        <v>799</v>
      </c>
      <c r="E18" s="28">
        <v>45167</v>
      </c>
      <c r="F18" s="6">
        <v>3.13</v>
      </c>
      <c r="G18" s="6"/>
      <c r="H18" s="6"/>
      <c r="I18" s="6"/>
      <c r="J18" s="2"/>
      <c r="K18" s="6"/>
      <c r="L18" s="10">
        <f t="shared" ref="L18:L26" si="0">E18</f>
        <v>45167</v>
      </c>
      <c r="M18" s="5">
        <v>321</v>
      </c>
    </row>
    <row r="19" spans="1:13">
      <c r="A19" t="s">
        <v>773</v>
      </c>
      <c r="B19" t="s">
        <v>771</v>
      </c>
      <c r="C19" s="1" t="s">
        <v>10</v>
      </c>
      <c r="D19" s="1">
        <v>71083</v>
      </c>
      <c r="E19" s="28">
        <v>29935</v>
      </c>
      <c r="F19" s="6">
        <v>3.28</v>
      </c>
      <c r="G19" s="6"/>
      <c r="H19" s="6"/>
      <c r="I19" s="6"/>
      <c r="J19" s="2"/>
      <c r="K19" s="6"/>
      <c r="L19" s="10">
        <f t="shared" si="0"/>
        <v>29935</v>
      </c>
      <c r="M19" s="5">
        <v>332</v>
      </c>
    </row>
    <row r="20" spans="1:13">
      <c r="A20" t="s">
        <v>774</v>
      </c>
      <c r="B20" t="s">
        <v>771</v>
      </c>
      <c r="C20" s="1" t="s">
        <v>10</v>
      </c>
      <c r="D20" s="1">
        <v>71088</v>
      </c>
      <c r="E20" s="28">
        <v>12180</v>
      </c>
      <c r="F20" s="6">
        <v>3.25</v>
      </c>
      <c r="G20" s="6"/>
      <c r="H20" s="6"/>
      <c r="I20" s="6"/>
      <c r="J20" s="2"/>
      <c r="K20" s="6"/>
      <c r="L20" s="10">
        <f t="shared" si="0"/>
        <v>12180</v>
      </c>
      <c r="M20" s="5">
        <v>321</v>
      </c>
    </row>
    <row r="21" spans="1:13">
      <c r="A21" t="s">
        <v>775</v>
      </c>
      <c r="B21" t="s">
        <v>771</v>
      </c>
      <c r="C21" s="1" t="s">
        <v>10</v>
      </c>
      <c r="D21" s="1">
        <v>71229</v>
      </c>
      <c r="E21" s="28">
        <v>44749</v>
      </c>
      <c r="F21" s="6">
        <v>3.1</v>
      </c>
      <c r="G21" s="6"/>
      <c r="H21" s="6"/>
      <c r="I21" s="6"/>
      <c r="J21" s="2"/>
      <c r="K21" s="6"/>
      <c r="L21" s="10">
        <f t="shared" si="0"/>
        <v>44749</v>
      </c>
      <c r="M21" s="5">
        <v>297</v>
      </c>
    </row>
    <row r="22" spans="1:13">
      <c r="A22" t="s">
        <v>776</v>
      </c>
      <c r="B22" t="s">
        <v>771</v>
      </c>
      <c r="C22" s="1" t="s">
        <v>10</v>
      </c>
      <c r="D22" s="1">
        <v>71272</v>
      </c>
      <c r="E22" s="28">
        <v>16758</v>
      </c>
      <c r="F22" s="6">
        <v>3.11</v>
      </c>
      <c r="G22" s="6"/>
      <c r="H22" s="6"/>
      <c r="I22" s="6"/>
      <c r="J22" s="2"/>
      <c r="K22" s="6"/>
      <c r="L22" s="10">
        <f t="shared" si="0"/>
        <v>16758</v>
      </c>
      <c r="M22" s="5">
        <v>300</v>
      </c>
    </row>
    <row r="23" spans="1:13">
      <c r="A23" t="s">
        <v>777</v>
      </c>
      <c r="B23" t="s">
        <v>771</v>
      </c>
      <c r="C23" s="1" t="s">
        <v>10</v>
      </c>
      <c r="D23" s="1">
        <v>71277</v>
      </c>
      <c r="E23" s="28">
        <v>9822</v>
      </c>
      <c r="F23" s="6">
        <v>3.05</v>
      </c>
      <c r="G23" s="6"/>
      <c r="H23" s="6"/>
      <c r="I23" s="6"/>
      <c r="J23" s="2"/>
      <c r="K23" s="6"/>
      <c r="L23" s="10">
        <f t="shared" si="0"/>
        <v>9822</v>
      </c>
      <c r="M23" s="5">
        <v>290</v>
      </c>
    </row>
    <row r="24" spans="1:13">
      <c r="A24" t="s">
        <v>778</v>
      </c>
      <c r="B24" t="s">
        <v>771</v>
      </c>
      <c r="C24" s="1" t="s">
        <v>10</v>
      </c>
      <c r="D24" s="1" t="s">
        <v>800</v>
      </c>
      <c r="E24" s="28">
        <v>60452</v>
      </c>
      <c r="F24" s="6">
        <v>3.19</v>
      </c>
      <c r="G24" s="6"/>
      <c r="H24" s="6"/>
      <c r="I24" s="6"/>
      <c r="J24" s="2"/>
      <c r="K24" s="6"/>
      <c r="L24" s="10">
        <f t="shared" si="0"/>
        <v>60452</v>
      </c>
      <c r="M24" s="5">
        <v>312</v>
      </c>
    </row>
    <row r="25" spans="1:13">
      <c r="A25" t="s">
        <v>779</v>
      </c>
      <c r="B25" t="s">
        <v>771</v>
      </c>
      <c r="C25" s="1" t="s">
        <v>10</v>
      </c>
      <c r="D25" s="1">
        <v>71111</v>
      </c>
      <c r="E25" s="28">
        <v>8426</v>
      </c>
      <c r="F25" s="6">
        <v>3.3</v>
      </c>
      <c r="G25" s="6"/>
      <c r="H25" s="6"/>
      <c r="I25" s="6"/>
      <c r="J25" s="2"/>
      <c r="K25" s="6"/>
      <c r="L25" s="10">
        <f t="shared" si="0"/>
        <v>8426</v>
      </c>
      <c r="M25" s="5">
        <v>323</v>
      </c>
    </row>
    <row r="26" spans="1:13">
      <c r="A26" t="s">
        <v>780</v>
      </c>
      <c r="B26" t="s">
        <v>771</v>
      </c>
      <c r="C26" s="1" t="s">
        <v>10</v>
      </c>
      <c r="D26" s="1">
        <v>71263</v>
      </c>
      <c r="E26" s="28">
        <v>18260</v>
      </c>
      <c r="F26" s="6">
        <v>3.15</v>
      </c>
      <c r="G26" s="6"/>
      <c r="H26" s="6"/>
      <c r="I26" s="6"/>
      <c r="J26" s="2"/>
      <c r="K26" s="6"/>
      <c r="L26" s="10">
        <f t="shared" si="0"/>
        <v>18260</v>
      </c>
      <c r="M26" s="5">
        <v>306</v>
      </c>
    </row>
    <row r="27" spans="1:13">
      <c r="A27" t="s">
        <v>524</v>
      </c>
      <c r="C27" s="1"/>
      <c r="D27" s="1"/>
      <c r="E27" s="28"/>
      <c r="F27" s="6"/>
      <c r="G27" s="6"/>
      <c r="H27" s="6"/>
      <c r="I27" s="6"/>
      <c r="J27" s="2"/>
      <c r="K27" s="6"/>
      <c r="L27" s="10"/>
    </row>
    <row r="28" spans="1:13">
      <c r="A28" t="s">
        <v>781</v>
      </c>
      <c r="B28" t="s">
        <v>771</v>
      </c>
      <c r="C28" s="1" t="s">
        <v>10</v>
      </c>
      <c r="D28" s="1">
        <v>71134</v>
      </c>
      <c r="E28" s="28">
        <v>8773</v>
      </c>
      <c r="F28" s="6">
        <v>3.24</v>
      </c>
      <c r="G28" s="6"/>
      <c r="H28" s="6"/>
      <c r="I28" s="6"/>
      <c r="J28" s="2"/>
      <c r="K28" s="6"/>
      <c r="L28" s="10">
        <f t="shared" ref="L28:L33" si="1">E28</f>
        <v>8773</v>
      </c>
      <c r="M28" s="5">
        <v>312</v>
      </c>
    </row>
    <row r="29" spans="1:13">
      <c r="A29" t="s">
        <v>782</v>
      </c>
      <c r="B29" t="s">
        <v>771</v>
      </c>
      <c r="C29" s="1" t="s">
        <v>10</v>
      </c>
      <c r="D29" s="1">
        <v>71155</v>
      </c>
      <c r="E29" s="28">
        <v>4524</v>
      </c>
      <c r="F29" s="6">
        <v>3.25</v>
      </c>
      <c r="G29" s="6"/>
      <c r="H29" s="6"/>
      <c r="I29" s="6"/>
      <c r="J29" s="2"/>
      <c r="K29" s="6"/>
      <c r="L29" s="10">
        <f t="shared" si="1"/>
        <v>4524</v>
      </c>
      <c r="M29" s="5">
        <v>322</v>
      </c>
    </row>
    <row r="30" spans="1:13">
      <c r="A30" t="s">
        <v>783</v>
      </c>
      <c r="B30" t="s">
        <v>771</v>
      </c>
      <c r="C30" s="1" t="s">
        <v>10</v>
      </c>
      <c r="D30" s="1">
        <v>71149</v>
      </c>
      <c r="E30" s="28">
        <v>5721</v>
      </c>
      <c r="F30" s="6">
        <v>3.28</v>
      </c>
      <c r="G30" s="6"/>
      <c r="H30" s="6"/>
      <c r="I30" s="6"/>
      <c r="J30" s="2"/>
      <c r="K30" s="6"/>
      <c r="L30" s="10">
        <f t="shared" si="1"/>
        <v>5721</v>
      </c>
      <c r="M30" s="5">
        <v>340</v>
      </c>
    </row>
    <row r="31" spans="1:13">
      <c r="A31" t="s">
        <v>784</v>
      </c>
      <c r="B31" t="s">
        <v>771</v>
      </c>
      <c r="C31" s="1" t="s">
        <v>10</v>
      </c>
      <c r="D31" s="1">
        <v>75392</v>
      </c>
      <c r="E31" s="28">
        <v>3216</v>
      </c>
      <c r="F31" s="6">
        <v>3.31</v>
      </c>
      <c r="G31" s="6"/>
      <c r="H31" s="6"/>
      <c r="I31" s="6"/>
      <c r="J31" s="2"/>
      <c r="K31" s="6"/>
      <c r="L31" s="10">
        <f t="shared" si="1"/>
        <v>3216</v>
      </c>
      <c r="M31" s="5">
        <v>330</v>
      </c>
    </row>
    <row r="32" spans="1:13">
      <c r="A32" t="s">
        <v>785</v>
      </c>
      <c r="B32" t="s">
        <v>771</v>
      </c>
      <c r="C32" s="1" t="s">
        <v>10</v>
      </c>
      <c r="D32" s="1">
        <v>71139</v>
      </c>
      <c r="E32" s="28">
        <v>7805</v>
      </c>
      <c r="F32" s="6">
        <v>3.21</v>
      </c>
      <c r="G32" s="6"/>
      <c r="H32" s="6"/>
      <c r="I32" s="6"/>
      <c r="J32" s="2"/>
      <c r="K32" s="6"/>
      <c r="L32" s="10">
        <f t="shared" si="1"/>
        <v>7805</v>
      </c>
      <c r="M32" s="5">
        <v>319</v>
      </c>
    </row>
    <row r="33" spans="1:13">
      <c r="A33" t="s">
        <v>786</v>
      </c>
      <c r="B33" t="s">
        <v>771</v>
      </c>
      <c r="C33" s="1" t="s">
        <v>10</v>
      </c>
      <c r="D33" s="1">
        <v>71116</v>
      </c>
      <c r="E33" s="28">
        <v>11577</v>
      </c>
      <c r="F33" s="6">
        <v>3.25</v>
      </c>
      <c r="G33" s="6"/>
      <c r="H33" s="6"/>
      <c r="I33" s="6"/>
      <c r="J33" s="2"/>
      <c r="K33" s="6"/>
      <c r="L33" s="10">
        <f t="shared" si="1"/>
        <v>11577</v>
      </c>
      <c r="M33" s="5">
        <v>324</v>
      </c>
    </row>
    <row r="34" spans="1:13">
      <c r="A34" t="s">
        <v>787</v>
      </c>
      <c r="B34" t="s">
        <v>771</v>
      </c>
      <c r="C34" s="1" t="s">
        <v>10</v>
      </c>
      <c r="D34" s="1"/>
      <c r="E34" s="28">
        <v>9053</v>
      </c>
      <c r="F34" s="6"/>
      <c r="G34" s="6"/>
      <c r="H34" s="6"/>
      <c r="I34" s="6"/>
      <c r="J34" s="2"/>
      <c r="K34" s="6"/>
      <c r="L34" s="10"/>
    </row>
    <row r="35" spans="1:13">
      <c r="A35" t="s">
        <v>788</v>
      </c>
      <c r="B35" t="s">
        <v>771</v>
      </c>
      <c r="C35" s="1" t="s">
        <v>10</v>
      </c>
      <c r="D35" s="1"/>
      <c r="E35" s="28">
        <v>6393</v>
      </c>
      <c r="F35" s="6"/>
      <c r="G35" s="6"/>
      <c r="H35" s="6"/>
      <c r="I35" s="6"/>
      <c r="J35" s="2"/>
      <c r="K35" s="6"/>
      <c r="L35" s="10"/>
    </row>
    <row r="36" spans="1:13">
      <c r="A36" t="s">
        <v>789</v>
      </c>
      <c r="B36" t="s">
        <v>771</v>
      </c>
      <c r="C36" s="1" t="s">
        <v>10</v>
      </c>
      <c r="D36" s="1"/>
      <c r="E36" s="28">
        <v>3530</v>
      </c>
      <c r="F36" s="6"/>
      <c r="G36" s="6"/>
      <c r="H36" s="6"/>
      <c r="I36" s="6"/>
      <c r="J36" s="2"/>
      <c r="K36" s="6"/>
      <c r="L36" s="10"/>
    </row>
    <row r="37" spans="1:13">
      <c r="A37" t="s">
        <v>790</v>
      </c>
      <c r="B37" t="s">
        <v>771</v>
      </c>
      <c r="C37" s="1" t="s">
        <v>10</v>
      </c>
      <c r="D37" s="1"/>
      <c r="E37" s="28">
        <v>7450</v>
      </c>
      <c r="F37" s="6"/>
      <c r="G37" s="6"/>
      <c r="H37" s="6"/>
      <c r="I37" s="6"/>
      <c r="J37" s="2"/>
      <c r="K37" s="6"/>
      <c r="L37" s="10"/>
    </row>
    <row r="38" spans="1:13">
      <c r="A38" t="s">
        <v>791</v>
      </c>
      <c r="B38" t="s">
        <v>771</v>
      </c>
      <c r="C38" s="1" t="s">
        <v>10</v>
      </c>
      <c r="D38" s="1"/>
      <c r="E38" s="28">
        <v>8896</v>
      </c>
      <c r="F38" s="6"/>
      <c r="G38" s="6"/>
      <c r="H38" s="6"/>
      <c r="I38" s="6"/>
      <c r="J38" s="2"/>
      <c r="K38" s="6"/>
      <c r="L38" s="10"/>
    </row>
    <row r="39" spans="1:13">
      <c r="A39" t="s">
        <v>792</v>
      </c>
      <c r="B39" t="s">
        <v>771</v>
      </c>
      <c r="C39" s="1" t="s">
        <v>10</v>
      </c>
      <c r="D39" s="1"/>
      <c r="E39" s="2">
        <v>3605</v>
      </c>
      <c r="F39" s="6"/>
      <c r="G39" s="6"/>
      <c r="H39" s="6"/>
      <c r="I39" s="6"/>
      <c r="J39" s="2"/>
      <c r="K39" s="6"/>
      <c r="L39" s="10"/>
    </row>
    <row r="40" spans="1:13">
      <c r="A40" t="s">
        <v>793</v>
      </c>
      <c r="B40" t="s">
        <v>771</v>
      </c>
      <c r="C40" s="1" t="s">
        <v>10</v>
      </c>
      <c r="D40" s="1"/>
      <c r="E40" s="2">
        <v>5396</v>
      </c>
      <c r="L40" s="10"/>
    </row>
    <row r="41" spans="1:13">
      <c r="A41" t="s">
        <v>794</v>
      </c>
      <c r="B41" t="s">
        <v>771</v>
      </c>
      <c r="C41" s="1" t="s">
        <v>10</v>
      </c>
      <c r="D41" s="1"/>
      <c r="E41" s="2">
        <v>9700</v>
      </c>
      <c r="K41" s="2"/>
      <c r="L41" s="2"/>
    </row>
    <row r="42" spans="1:13">
      <c r="A42" t="s">
        <v>795</v>
      </c>
      <c r="B42" t="s">
        <v>771</v>
      </c>
      <c r="C42" s="1" t="s">
        <v>10</v>
      </c>
      <c r="D42" s="1"/>
      <c r="E42" s="2">
        <v>5995</v>
      </c>
      <c r="J42" s="2"/>
    </row>
    <row r="43" spans="1:13">
      <c r="A43" t="s">
        <v>796</v>
      </c>
      <c r="B43" t="s">
        <v>771</v>
      </c>
      <c r="C43" s="1" t="s">
        <v>10</v>
      </c>
      <c r="D43" s="1">
        <v>71093</v>
      </c>
      <c r="E43" s="2">
        <v>9688</v>
      </c>
      <c r="F43" s="6">
        <v>3.3</v>
      </c>
      <c r="J43" s="2"/>
      <c r="M43" s="5">
        <v>329</v>
      </c>
    </row>
    <row r="44" spans="1:13" ht="16" thickBot="1">
      <c r="A44" t="s">
        <v>797</v>
      </c>
      <c r="B44" t="s">
        <v>771</v>
      </c>
      <c r="C44" s="1" t="s">
        <v>10</v>
      </c>
      <c r="D44" s="1"/>
      <c r="E44" s="2">
        <v>7387</v>
      </c>
      <c r="L44" s="11"/>
    </row>
    <row r="45" spans="1:13" ht="16" thickTop="1">
      <c r="A45" s="31" t="s">
        <v>801</v>
      </c>
      <c r="B45" s="31" t="s">
        <v>252</v>
      </c>
      <c r="D45" s="94"/>
      <c r="L45" s="32">
        <f>SUM(E34:E42)+E44</f>
        <v>67405</v>
      </c>
    </row>
    <row r="46" spans="1:13">
      <c r="D46" s="1"/>
    </row>
    <row r="47" spans="1:13">
      <c r="A47" s="31" t="s">
        <v>813</v>
      </c>
      <c r="D47" s="94"/>
    </row>
    <row r="48" spans="1:13">
      <c r="A48" t="s">
        <v>523</v>
      </c>
      <c r="D48" s="1"/>
    </row>
    <row r="49" spans="1:13">
      <c r="A49" t="s">
        <v>803</v>
      </c>
      <c r="B49" t="s">
        <v>802</v>
      </c>
      <c r="C49" s="1" t="s">
        <v>10</v>
      </c>
      <c r="D49" s="1"/>
      <c r="E49" s="2">
        <v>10246</v>
      </c>
    </row>
    <row r="50" spans="1:13">
      <c r="A50" t="s">
        <v>804</v>
      </c>
      <c r="B50" t="s">
        <v>802</v>
      </c>
      <c r="C50" s="1" t="s">
        <v>10</v>
      </c>
      <c r="D50" s="1"/>
      <c r="E50" s="2">
        <v>7162</v>
      </c>
    </row>
    <row r="51" spans="1:13">
      <c r="A51" t="s">
        <v>805</v>
      </c>
      <c r="B51" t="s">
        <v>802</v>
      </c>
      <c r="C51" s="1" t="s">
        <v>10</v>
      </c>
      <c r="D51" s="1"/>
      <c r="E51" s="2">
        <v>8681</v>
      </c>
    </row>
    <row r="52" spans="1:13">
      <c r="A52" t="s">
        <v>806</v>
      </c>
      <c r="B52" t="s">
        <v>802</v>
      </c>
      <c r="C52" s="1" t="s">
        <v>10</v>
      </c>
      <c r="D52" s="1"/>
      <c r="E52" s="2">
        <v>3008</v>
      </c>
    </row>
    <row r="53" spans="1:13">
      <c r="A53" t="s">
        <v>807</v>
      </c>
      <c r="B53" t="s">
        <v>802</v>
      </c>
      <c r="C53" s="1" t="s">
        <v>10</v>
      </c>
      <c r="D53" s="1"/>
      <c r="E53" s="2">
        <v>9537</v>
      </c>
    </row>
    <row r="54" spans="1:13">
      <c r="A54" t="s">
        <v>808</v>
      </c>
      <c r="B54" t="s">
        <v>802</v>
      </c>
      <c r="C54" s="1" t="s">
        <v>10</v>
      </c>
      <c r="D54" s="1">
        <v>75365</v>
      </c>
      <c r="E54" s="2">
        <v>22126</v>
      </c>
      <c r="F54" s="38">
        <v>3.17</v>
      </c>
      <c r="L54" s="8">
        <f>E54</f>
        <v>22126</v>
      </c>
      <c r="M54" s="5">
        <v>327</v>
      </c>
    </row>
    <row r="55" spans="1:13">
      <c r="A55" t="s">
        <v>809</v>
      </c>
      <c r="B55" t="s">
        <v>802</v>
      </c>
      <c r="C55" s="1" t="s">
        <v>10</v>
      </c>
      <c r="D55" s="1"/>
      <c r="E55" s="2">
        <v>5633</v>
      </c>
    </row>
    <row r="56" spans="1:13">
      <c r="A56" t="s">
        <v>810</v>
      </c>
      <c r="B56" t="s">
        <v>802</v>
      </c>
      <c r="C56" s="1" t="s">
        <v>10</v>
      </c>
      <c r="D56" s="1"/>
      <c r="E56" s="2">
        <v>21107</v>
      </c>
    </row>
    <row r="57" spans="1:13">
      <c r="A57" t="s">
        <v>811</v>
      </c>
      <c r="B57" t="s">
        <v>802</v>
      </c>
      <c r="C57" s="1" t="s">
        <v>10</v>
      </c>
      <c r="D57" s="1"/>
      <c r="E57" s="2">
        <v>5448</v>
      </c>
    </row>
    <row r="58" spans="1:13">
      <c r="A58" t="s">
        <v>812</v>
      </c>
      <c r="B58" t="s">
        <v>802</v>
      </c>
      <c r="C58" s="1" t="s">
        <v>10</v>
      </c>
      <c r="D58" s="1"/>
      <c r="E58" s="2">
        <v>9723</v>
      </c>
      <c r="L58" s="30"/>
    </row>
    <row r="59" spans="1:13">
      <c r="A59" s="31" t="s">
        <v>813</v>
      </c>
      <c r="B59" s="31" t="s">
        <v>252</v>
      </c>
      <c r="D59" s="94"/>
      <c r="L59" s="8"/>
    </row>
    <row r="60" spans="1:13">
      <c r="D60" s="1"/>
    </row>
    <row r="61" spans="1:13">
      <c r="A61" s="31" t="s">
        <v>820</v>
      </c>
      <c r="D61" s="94"/>
    </row>
    <row r="62" spans="1:13">
      <c r="A62" t="s">
        <v>523</v>
      </c>
      <c r="D62" s="1"/>
    </row>
    <row r="63" spans="1:13">
      <c r="A63" t="s">
        <v>815</v>
      </c>
      <c r="B63" t="s">
        <v>814</v>
      </c>
      <c r="C63" s="1" t="s">
        <v>10</v>
      </c>
      <c r="D63" s="1">
        <v>71296</v>
      </c>
      <c r="E63" s="2">
        <v>4933</v>
      </c>
      <c r="F63" s="38">
        <v>3.05</v>
      </c>
      <c r="L63" s="8">
        <f>E63</f>
        <v>4933</v>
      </c>
      <c r="M63" s="5">
        <v>288</v>
      </c>
    </row>
    <row r="64" spans="1:13">
      <c r="A64" t="s">
        <v>816</v>
      </c>
      <c r="B64" t="s">
        <v>814</v>
      </c>
      <c r="C64" s="1" t="s">
        <v>10</v>
      </c>
      <c r="D64" s="1"/>
      <c r="E64" s="2">
        <v>7822</v>
      </c>
    </row>
    <row r="65" spans="1:13">
      <c r="A65" t="s">
        <v>817</v>
      </c>
      <c r="B65" t="s">
        <v>814</v>
      </c>
      <c r="C65" s="1" t="s">
        <v>10</v>
      </c>
      <c r="D65" s="1"/>
      <c r="E65" s="2">
        <v>6317</v>
      </c>
    </row>
    <row r="66" spans="1:13">
      <c r="A66" t="s">
        <v>818</v>
      </c>
      <c r="B66" t="s">
        <v>814</v>
      </c>
      <c r="C66" s="1" t="s">
        <v>10</v>
      </c>
      <c r="D66" s="1">
        <v>75417</v>
      </c>
      <c r="E66" s="2">
        <v>24720</v>
      </c>
      <c r="F66" s="38">
        <v>3.03</v>
      </c>
      <c r="L66" s="8">
        <f>E66</f>
        <v>24720</v>
      </c>
      <c r="M66" s="5">
        <v>280</v>
      </c>
    </row>
    <row r="67" spans="1:13">
      <c r="A67" t="s">
        <v>819</v>
      </c>
      <c r="B67" t="s">
        <v>814</v>
      </c>
      <c r="C67" s="1" t="s">
        <v>10</v>
      </c>
      <c r="D67" s="1"/>
      <c r="E67" s="2">
        <v>7382</v>
      </c>
      <c r="L67" s="30"/>
    </row>
    <row r="68" spans="1:13">
      <c r="A68" s="31" t="s">
        <v>814</v>
      </c>
      <c r="B68" s="31" t="s">
        <v>252</v>
      </c>
      <c r="D68" s="94"/>
      <c r="L68" s="8"/>
    </row>
    <row r="69" spans="1:13">
      <c r="D69" s="1"/>
    </row>
    <row r="70" spans="1:13">
      <c r="A70" s="31" t="s">
        <v>821</v>
      </c>
      <c r="D70" s="94"/>
    </row>
    <row r="71" spans="1:13">
      <c r="A71" t="s">
        <v>523</v>
      </c>
      <c r="D71" s="1"/>
    </row>
    <row r="72" spans="1:13">
      <c r="A72" t="s">
        <v>822</v>
      </c>
      <c r="B72" t="s">
        <v>852</v>
      </c>
      <c r="C72" s="45" t="s">
        <v>10</v>
      </c>
      <c r="D72" s="1">
        <v>75015</v>
      </c>
      <c r="E72" s="2">
        <v>27587</v>
      </c>
      <c r="F72" s="38">
        <v>2.58</v>
      </c>
      <c r="K72" s="8">
        <f>E72</f>
        <v>27587</v>
      </c>
      <c r="M72" s="5">
        <v>290</v>
      </c>
    </row>
    <row r="73" spans="1:13">
      <c r="A73" t="s">
        <v>823</v>
      </c>
      <c r="B73" t="s">
        <v>852</v>
      </c>
      <c r="C73" s="45" t="s">
        <v>10</v>
      </c>
      <c r="D73" s="1">
        <v>76646</v>
      </c>
      <c r="E73" s="2">
        <v>42161</v>
      </c>
      <c r="F73" s="38">
        <v>2.46</v>
      </c>
      <c r="K73" s="8">
        <f>E73</f>
        <v>42161</v>
      </c>
      <c r="M73" s="5">
        <v>277</v>
      </c>
    </row>
    <row r="74" spans="1:13">
      <c r="A74" s="5" t="s">
        <v>65</v>
      </c>
      <c r="B74" t="s">
        <v>852</v>
      </c>
      <c r="C74" s="45" t="s">
        <v>10</v>
      </c>
      <c r="D74" s="1">
        <v>76275</v>
      </c>
      <c r="E74" s="2">
        <v>38638</v>
      </c>
      <c r="F74" s="38">
        <v>2.38</v>
      </c>
      <c r="K74" s="2">
        <v>38638</v>
      </c>
      <c r="L74" s="2"/>
      <c r="M74" s="5">
        <v>245</v>
      </c>
    </row>
    <row r="75" spans="1:13">
      <c r="A75" t="s">
        <v>824</v>
      </c>
      <c r="B75" t="s">
        <v>852</v>
      </c>
      <c r="C75" s="45" t="s">
        <v>10</v>
      </c>
      <c r="D75" s="1">
        <v>76703</v>
      </c>
      <c r="E75" s="2">
        <v>14493</v>
      </c>
      <c r="F75" s="38">
        <v>2.48</v>
      </c>
      <c r="K75" s="8">
        <f>E75</f>
        <v>14493</v>
      </c>
      <c r="M75" s="5">
        <v>282</v>
      </c>
    </row>
    <row r="76" spans="1:13">
      <c r="A76" t="s">
        <v>825</v>
      </c>
      <c r="B76" t="s">
        <v>852</v>
      </c>
      <c r="C76" s="45" t="s">
        <v>10</v>
      </c>
      <c r="D76" s="1" t="s">
        <v>827</v>
      </c>
      <c r="E76" s="28">
        <v>12521</v>
      </c>
      <c r="F76" s="38">
        <v>2.38</v>
      </c>
      <c r="K76" s="8">
        <f>E76</f>
        <v>12521</v>
      </c>
      <c r="M76" s="5">
        <v>269</v>
      </c>
    </row>
    <row r="77" spans="1:13">
      <c r="A77" t="s">
        <v>826</v>
      </c>
      <c r="B77" t="s">
        <v>852</v>
      </c>
      <c r="C77" s="45" t="s">
        <v>10</v>
      </c>
      <c r="D77" s="1">
        <v>76661</v>
      </c>
      <c r="E77" s="2">
        <v>12294</v>
      </c>
      <c r="F77" s="38">
        <v>2.38</v>
      </c>
      <c r="K77" s="8">
        <f>E77</f>
        <v>12294</v>
      </c>
      <c r="M77" s="5">
        <v>262</v>
      </c>
    </row>
    <row r="78" spans="1:13">
      <c r="A78" t="s">
        <v>5</v>
      </c>
      <c r="B78" t="s">
        <v>852</v>
      </c>
      <c r="C78" s="45" t="s">
        <v>10</v>
      </c>
      <c r="D78" s="1" t="s">
        <v>828</v>
      </c>
      <c r="E78" s="2">
        <v>19945</v>
      </c>
      <c r="F78" s="38">
        <v>2.39</v>
      </c>
      <c r="K78" s="8">
        <f>E78</f>
        <v>19945</v>
      </c>
      <c r="M78" s="5">
        <v>243</v>
      </c>
    </row>
    <row r="79" spans="1:13">
      <c r="A79" t="s">
        <v>18</v>
      </c>
      <c r="B79" t="s">
        <v>852</v>
      </c>
      <c r="C79" s="45" t="s">
        <v>10</v>
      </c>
      <c r="D79" s="1">
        <v>76297</v>
      </c>
      <c r="E79" s="2">
        <v>23061</v>
      </c>
      <c r="F79" s="38">
        <v>2.4500000000000002</v>
      </c>
      <c r="K79" s="2">
        <v>23061</v>
      </c>
      <c r="L79" s="2"/>
      <c r="M79" s="5">
        <v>250</v>
      </c>
    </row>
    <row r="80" spans="1:13">
      <c r="A80" t="s">
        <v>7</v>
      </c>
      <c r="B80" t="s">
        <v>852</v>
      </c>
      <c r="C80" s="45" t="s">
        <v>10</v>
      </c>
      <c r="D80" s="1">
        <v>76297</v>
      </c>
      <c r="E80" s="2">
        <v>19945</v>
      </c>
      <c r="F80" s="38">
        <v>2.4700000000000002</v>
      </c>
      <c r="K80" s="8">
        <f>E80</f>
        <v>19945</v>
      </c>
      <c r="M80" s="5">
        <v>250</v>
      </c>
    </row>
    <row r="81" spans="1:13">
      <c r="A81" t="s">
        <v>524</v>
      </c>
      <c r="B81" t="s">
        <v>852</v>
      </c>
      <c r="C81" s="45"/>
      <c r="D81" s="1"/>
      <c r="K81" s="8"/>
    </row>
    <row r="82" spans="1:13">
      <c r="A82" t="s">
        <v>831</v>
      </c>
      <c r="B82" t="s">
        <v>852</v>
      </c>
      <c r="C82" s="45" t="s">
        <v>10</v>
      </c>
      <c r="D82" s="1">
        <v>76669</v>
      </c>
      <c r="E82" s="2">
        <v>12306</v>
      </c>
      <c r="F82" s="38">
        <v>2.36</v>
      </c>
      <c r="K82" s="8">
        <f t="shared" ref="K82:K90" si="2">E82</f>
        <v>12306</v>
      </c>
      <c r="M82" s="5">
        <v>266</v>
      </c>
    </row>
    <row r="83" spans="1:13">
      <c r="A83" t="s">
        <v>832</v>
      </c>
      <c r="B83" t="s">
        <v>852</v>
      </c>
      <c r="C83" s="45" t="s">
        <v>10</v>
      </c>
      <c r="D83" s="1">
        <v>76706</v>
      </c>
      <c r="E83" s="2">
        <v>6441</v>
      </c>
      <c r="F83" s="38">
        <v>2.42</v>
      </c>
      <c r="K83" s="8">
        <f t="shared" si="2"/>
        <v>6441</v>
      </c>
      <c r="M83" s="5">
        <v>269</v>
      </c>
    </row>
    <row r="84" spans="1:13">
      <c r="A84" t="s">
        <v>830</v>
      </c>
      <c r="B84" t="s">
        <v>852</v>
      </c>
      <c r="C84" s="45" t="s">
        <v>10</v>
      </c>
      <c r="D84" s="1">
        <v>76344</v>
      </c>
      <c r="E84" s="2">
        <v>15594</v>
      </c>
      <c r="F84" s="38">
        <v>2.42</v>
      </c>
      <c r="K84" s="8">
        <f t="shared" si="2"/>
        <v>15594</v>
      </c>
      <c r="M84" s="5">
        <v>247</v>
      </c>
    </row>
    <row r="85" spans="1:13">
      <c r="A85" t="s">
        <v>833</v>
      </c>
      <c r="B85" t="s">
        <v>852</v>
      </c>
      <c r="C85" s="45" t="s">
        <v>10</v>
      </c>
      <c r="D85" s="1">
        <v>76694</v>
      </c>
      <c r="E85" s="2">
        <v>7796</v>
      </c>
      <c r="F85" s="38">
        <v>2.37</v>
      </c>
      <c r="K85" s="8">
        <f t="shared" si="2"/>
        <v>7796</v>
      </c>
      <c r="M85" s="5">
        <v>270</v>
      </c>
    </row>
    <row r="86" spans="1:13">
      <c r="A86" t="s">
        <v>834</v>
      </c>
      <c r="B86" t="s">
        <v>852</v>
      </c>
      <c r="C86" s="45" t="s">
        <v>10</v>
      </c>
      <c r="D86" s="1">
        <v>75053</v>
      </c>
      <c r="E86" s="2">
        <v>3425</v>
      </c>
      <c r="F86" s="38">
        <v>2.5299999999999998</v>
      </c>
      <c r="K86" s="8">
        <f t="shared" si="2"/>
        <v>3425</v>
      </c>
      <c r="M86" s="5">
        <v>284</v>
      </c>
    </row>
    <row r="87" spans="1:13">
      <c r="A87" t="s">
        <v>835</v>
      </c>
      <c r="B87" t="s">
        <v>852</v>
      </c>
      <c r="C87" s="45" t="s">
        <v>10</v>
      </c>
      <c r="D87" s="1">
        <v>76676</v>
      </c>
      <c r="E87" s="2">
        <v>11571</v>
      </c>
      <c r="F87" s="38">
        <v>2.39</v>
      </c>
      <c r="K87" s="8">
        <f t="shared" si="2"/>
        <v>11571</v>
      </c>
      <c r="M87" s="5">
        <v>270</v>
      </c>
    </row>
    <row r="88" spans="1:13">
      <c r="A88" t="s">
        <v>836</v>
      </c>
      <c r="B88" t="s">
        <v>852</v>
      </c>
      <c r="C88" s="45" t="s">
        <v>10</v>
      </c>
      <c r="D88" s="1">
        <v>76707</v>
      </c>
      <c r="E88" s="2">
        <v>5493</v>
      </c>
      <c r="F88" s="38">
        <v>2.42</v>
      </c>
      <c r="K88" s="8">
        <f t="shared" si="2"/>
        <v>5493</v>
      </c>
      <c r="M88" s="5">
        <v>266</v>
      </c>
    </row>
    <row r="89" spans="1:13">
      <c r="A89" t="s">
        <v>837</v>
      </c>
      <c r="B89" t="s">
        <v>852</v>
      </c>
      <c r="C89" s="45" t="s">
        <v>10</v>
      </c>
      <c r="D89" s="1">
        <v>76307</v>
      </c>
      <c r="E89" s="2">
        <v>15550</v>
      </c>
      <c r="F89" s="38">
        <v>2.4700000000000002</v>
      </c>
      <c r="K89" s="8">
        <f t="shared" si="2"/>
        <v>15550</v>
      </c>
      <c r="M89" s="5">
        <v>255</v>
      </c>
    </row>
    <row r="90" spans="1:13">
      <c r="A90" t="s">
        <v>838</v>
      </c>
      <c r="B90" t="s">
        <v>852</v>
      </c>
      <c r="C90" s="45" t="s">
        <v>10</v>
      </c>
      <c r="D90" s="1">
        <v>76689</v>
      </c>
      <c r="E90" s="2">
        <v>9978</v>
      </c>
      <c r="F90" s="38">
        <v>2.41</v>
      </c>
      <c r="K90" s="8">
        <f t="shared" si="2"/>
        <v>9978</v>
      </c>
      <c r="M90" s="5">
        <v>276</v>
      </c>
    </row>
    <row r="91" spans="1:13">
      <c r="A91" t="s">
        <v>839</v>
      </c>
      <c r="B91" t="s">
        <v>852</v>
      </c>
      <c r="C91" s="45" t="s">
        <v>10</v>
      </c>
      <c r="D91" s="1">
        <v>76709</v>
      </c>
      <c r="E91" s="2">
        <v>5497</v>
      </c>
      <c r="F91" s="6">
        <v>2.2999999999999998</v>
      </c>
      <c r="J91" s="8">
        <f>E91</f>
        <v>5497</v>
      </c>
      <c r="M91" s="5">
        <v>260</v>
      </c>
    </row>
    <row r="92" spans="1:13">
      <c r="A92" t="s">
        <v>840</v>
      </c>
      <c r="B92" t="s">
        <v>852</v>
      </c>
      <c r="C92" s="45" t="s">
        <v>10</v>
      </c>
      <c r="D92" s="1">
        <v>75057</v>
      </c>
      <c r="E92" s="2">
        <v>2253</v>
      </c>
      <c r="F92" s="38">
        <v>3.02</v>
      </c>
      <c r="L92" s="8">
        <f>E92</f>
        <v>2253</v>
      </c>
      <c r="M92" s="5">
        <v>300</v>
      </c>
    </row>
    <row r="93" spans="1:13">
      <c r="A93" t="s">
        <v>841</v>
      </c>
      <c r="B93" t="s">
        <v>852</v>
      </c>
      <c r="C93" s="45" t="s">
        <v>10</v>
      </c>
      <c r="D93" s="1">
        <v>76351</v>
      </c>
      <c r="E93" s="2">
        <v>11592</v>
      </c>
      <c r="F93" s="38">
        <v>2.4300000000000002</v>
      </c>
      <c r="K93" s="8">
        <f>E93</f>
        <v>11592</v>
      </c>
      <c r="M93" s="5">
        <v>248</v>
      </c>
    </row>
    <row r="94" spans="1:13">
      <c r="A94" t="s">
        <v>842</v>
      </c>
      <c r="B94" t="s">
        <v>852</v>
      </c>
      <c r="C94" s="45" t="s">
        <v>10</v>
      </c>
      <c r="D94" s="1">
        <v>76316</v>
      </c>
      <c r="E94" s="2">
        <v>14017</v>
      </c>
      <c r="F94" s="38">
        <v>2.4700000000000002</v>
      </c>
      <c r="K94" s="8">
        <f>E94</f>
        <v>14017</v>
      </c>
      <c r="M94" s="5">
        <v>254</v>
      </c>
    </row>
    <row r="95" spans="1:13">
      <c r="A95" t="s">
        <v>843</v>
      </c>
      <c r="B95" t="s">
        <v>852</v>
      </c>
      <c r="C95" s="45" t="s">
        <v>10</v>
      </c>
      <c r="D95" s="1">
        <v>76359</v>
      </c>
      <c r="E95" s="2">
        <v>4981</v>
      </c>
      <c r="F95" s="6">
        <v>2.5</v>
      </c>
      <c r="K95" s="8">
        <f>E95</f>
        <v>4981</v>
      </c>
      <c r="M95" s="5">
        <v>257</v>
      </c>
    </row>
    <row r="96" spans="1:13">
      <c r="A96" t="s">
        <v>844</v>
      </c>
      <c r="B96" t="s">
        <v>852</v>
      </c>
      <c r="C96" s="45" t="s">
        <v>10</v>
      </c>
      <c r="D96" s="1" t="s">
        <v>853</v>
      </c>
      <c r="E96" s="2">
        <v>10364</v>
      </c>
      <c r="F96" s="38">
        <v>3.04</v>
      </c>
      <c r="L96" s="8">
        <f>E96</f>
        <v>10364</v>
      </c>
      <c r="M96" s="5">
        <v>294</v>
      </c>
    </row>
    <row r="97" spans="1:13">
      <c r="A97" t="s">
        <v>829</v>
      </c>
      <c r="B97" t="s">
        <v>852</v>
      </c>
      <c r="C97" s="45" t="s">
        <v>10</v>
      </c>
      <c r="D97" s="1">
        <v>68794</v>
      </c>
      <c r="E97" s="2">
        <v>9439</v>
      </c>
      <c r="F97" s="38">
        <v>2.36</v>
      </c>
      <c r="K97" s="8">
        <f t="shared" ref="K97:K104" si="3">E97</f>
        <v>9439</v>
      </c>
      <c r="M97" s="5">
        <v>255</v>
      </c>
    </row>
    <row r="98" spans="1:13">
      <c r="A98" t="s">
        <v>845</v>
      </c>
      <c r="B98" t="s">
        <v>852</v>
      </c>
      <c r="C98" s="45" t="s">
        <v>10</v>
      </c>
      <c r="D98" s="1">
        <v>76327</v>
      </c>
      <c r="E98" s="2">
        <v>17664</v>
      </c>
      <c r="F98" s="38">
        <v>2.4300000000000002</v>
      </c>
      <c r="K98" s="8">
        <f t="shared" si="3"/>
        <v>17664</v>
      </c>
      <c r="M98" s="5">
        <v>251</v>
      </c>
    </row>
    <row r="99" spans="1:13">
      <c r="A99" t="s">
        <v>846</v>
      </c>
      <c r="B99" t="s">
        <v>852</v>
      </c>
      <c r="C99" s="45" t="s">
        <v>10</v>
      </c>
      <c r="D99" s="1">
        <v>75056</v>
      </c>
      <c r="E99" s="2">
        <v>4579</v>
      </c>
      <c r="F99" s="38">
        <v>2.59</v>
      </c>
      <c r="K99" s="10">
        <f t="shared" si="3"/>
        <v>4579</v>
      </c>
      <c r="M99" s="5">
        <v>296</v>
      </c>
    </row>
    <row r="100" spans="1:13">
      <c r="A100" t="s">
        <v>847</v>
      </c>
      <c r="B100" t="s">
        <v>852</v>
      </c>
      <c r="C100" s="45" t="s">
        <v>10</v>
      </c>
      <c r="D100" s="1">
        <v>76698</v>
      </c>
      <c r="E100" s="2">
        <v>12738</v>
      </c>
      <c r="F100" s="38">
        <v>2.42</v>
      </c>
      <c r="K100" s="10">
        <f t="shared" si="3"/>
        <v>12738</v>
      </c>
      <c r="M100" s="5">
        <v>276</v>
      </c>
    </row>
    <row r="101" spans="1:13">
      <c r="A101" t="s">
        <v>848</v>
      </c>
      <c r="B101" t="s">
        <v>852</v>
      </c>
      <c r="C101" s="45" t="s">
        <v>10</v>
      </c>
      <c r="D101" s="1">
        <v>76337</v>
      </c>
      <c r="E101" s="2">
        <v>11861</v>
      </c>
      <c r="F101" s="38">
        <v>2.46</v>
      </c>
      <c r="K101" s="10">
        <f t="shared" si="3"/>
        <v>11861</v>
      </c>
      <c r="M101" s="5">
        <v>252</v>
      </c>
    </row>
    <row r="102" spans="1:13">
      <c r="A102" t="s">
        <v>849</v>
      </c>
      <c r="B102" t="s">
        <v>852</v>
      </c>
      <c r="C102" s="45" t="s">
        <v>10</v>
      </c>
      <c r="D102" s="1">
        <v>75045</v>
      </c>
      <c r="E102" s="2">
        <v>9241</v>
      </c>
      <c r="F102" s="38">
        <v>2.5499999999999998</v>
      </c>
      <c r="K102" s="10">
        <f t="shared" si="3"/>
        <v>9241</v>
      </c>
      <c r="M102" s="5">
        <v>259</v>
      </c>
    </row>
    <row r="103" spans="1:13">
      <c r="A103" t="s">
        <v>850</v>
      </c>
      <c r="B103" t="s">
        <v>852</v>
      </c>
      <c r="C103" s="45" t="s">
        <v>10</v>
      </c>
      <c r="D103" s="1">
        <v>76356</v>
      </c>
      <c r="E103" s="2">
        <v>9938</v>
      </c>
      <c r="F103" s="38">
        <v>2.4500000000000002</v>
      </c>
      <c r="K103" s="10">
        <f t="shared" si="3"/>
        <v>9938</v>
      </c>
      <c r="M103" s="5">
        <v>254</v>
      </c>
    </row>
    <row r="104" spans="1:13">
      <c r="A104" t="s">
        <v>851</v>
      </c>
      <c r="B104" t="s">
        <v>852</v>
      </c>
      <c r="C104" s="45" t="s">
        <v>10</v>
      </c>
      <c r="D104" s="1">
        <v>75059</v>
      </c>
      <c r="E104" s="2">
        <v>1655</v>
      </c>
      <c r="F104" s="38">
        <v>2.59</v>
      </c>
      <c r="K104" s="10">
        <f t="shared" si="3"/>
        <v>1655</v>
      </c>
      <c r="M104" s="5">
        <v>292</v>
      </c>
    </row>
    <row r="105" spans="1:13">
      <c r="D105" s="1"/>
    </row>
    <row r="106" spans="1:13">
      <c r="A106" s="31" t="s">
        <v>855</v>
      </c>
      <c r="D106" s="94"/>
    </row>
    <row r="107" spans="1:13">
      <c r="A107" s="51" t="s">
        <v>523</v>
      </c>
      <c r="D107" s="1"/>
    </row>
    <row r="108" spans="1:13">
      <c r="A108" t="s">
        <v>856</v>
      </c>
      <c r="B108" t="s">
        <v>854</v>
      </c>
      <c r="C108" s="45" t="s">
        <v>10</v>
      </c>
      <c r="D108" s="1">
        <v>69412</v>
      </c>
      <c r="E108" s="2">
        <v>14421</v>
      </c>
      <c r="F108" s="38">
        <v>3.04</v>
      </c>
      <c r="L108" s="8">
        <f>E108</f>
        <v>14421</v>
      </c>
      <c r="M108" s="5">
        <v>282</v>
      </c>
    </row>
    <row r="109" spans="1:13">
      <c r="A109" t="s">
        <v>857</v>
      </c>
      <c r="B109" t="s">
        <v>854</v>
      </c>
      <c r="C109" s="45" t="s">
        <v>10</v>
      </c>
      <c r="D109" s="1" t="s">
        <v>863</v>
      </c>
      <c r="E109" s="2">
        <v>14898</v>
      </c>
      <c r="F109" s="38">
        <v>2.2799999999999998</v>
      </c>
      <c r="J109" s="8">
        <f>E109</f>
        <v>14898</v>
      </c>
      <c r="M109" s="5">
        <v>249</v>
      </c>
    </row>
    <row r="110" spans="1:13">
      <c r="A110" t="s">
        <v>858</v>
      </c>
      <c r="B110" t="s">
        <v>854</v>
      </c>
      <c r="C110" s="45" t="s">
        <v>10</v>
      </c>
      <c r="D110" s="1">
        <v>69502</v>
      </c>
      <c r="E110" s="2">
        <v>11919</v>
      </c>
      <c r="F110" s="38">
        <v>2.2200000000000002</v>
      </c>
      <c r="J110" s="8">
        <f>E110</f>
        <v>11919</v>
      </c>
      <c r="M110" s="5">
        <v>242</v>
      </c>
    </row>
    <row r="111" spans="1:13">
      <c r="A111" t="s">
        <v>859</v>
      </c>
      <c r="B111" t="s">
        <v>854</v>
      </c>
      <c r="C111" s="45" t="s">
        <v>10</v>
      </c>
      <c r="D111" s="1">
        <v>68766</v>
      </c>
      <c r="E111" s="2">
        <v>20770</v>
      </c>
      <c r="F111" s="38">
        <v>2.29</v>
      </c>
      <c r="J111" s="8">
        <f>E111</f>
        <v>20770</v>
      </c>
      <c r="M111" s="5">
        <v>247</v>
      </c>
    </row>
    <row r="112" spans="1:13">
      <c r="A112" t="s">
        <v>860</v>
      </c>
      <c r="B112" t="s">
        <v>854</v>
      </c>
      <c r="C112" s="45" t="s">
        <v>10</v>
      </c>
      <c r="D112" s="1">
        <v>68526</v>
      </c>
      <c r="E112" s="2">
        <v>11224</v>
      </c>
      <c r="F112" s="38">
        <v>2.2599999999999998</v>
      </c>
      <c r="J112" s="8">
        <f>E112</f>
        <v>11224</v>
      </c>
      <c r="M112" s="5">
        <v>239</v>
      </c>
    </row>
    <row r="113" spans="1:13">
      <c r="A113" t="s">
        <v>861</v>
      </c>
      <c r="B113" t="s">
        <v>854</v>
      </c>
      <c r="C113" s="45" t="s">
        <v>10</v>
      </c>
      <c r="D113" s="1">
        <v>69181</v>
      </c>
      <c r="E113" s="2">
        <v>25475</v>
      </c>
      <c r="F113" s="38">
        <v>2.35</v>
      </c>
      <c r="K113" s="8">
        <f>E113</f>
        <v>25475</v>
      </c>
      <c r="M113" s="5">
        <v>259</v>
      </c>
    </row>
    <row r="114" spans="1:13">
      <c r="A114" t="s">
        <v>862</v>
      </c>
      <c r="B114" t="s">
        <v>854</v>
      </c>
      <c r="C114" s="45" t="s">
        <v>10</v>
      </c>
      <c r="D114" s="1">
        <v>74924</v>
      </c>
      <c r="E114" s="2">
        <v>3899</v>
      </c>
      <c r="F114" s="38">
        <v>2.48</v>
      </c>
      <c r="K114" s="8">
        <f>E114</f>
        <v>3899</v>
      </c>
      <c r="M114" s="5">
        <v>284</v>
      </c>
    </row>
    <row r="115" spans="1:13">
      <c r="A115" t="s">
        <v>864</v>
      </c>
      <c r="B115" t="s">
        <v>854</v>
      </c>
      <c r="C115" s="45" t="s">
        <v>10</v>
      </c>
      <c r="D115" s="1">
        <v>69151</v>
      </c>
      <c r="E115" s="2">
        <v>12910</v>
      </c>
      <c r="F115" s="38">
        <v>2.4300000000000002</v>
      </c>
      <c r="K115" s="8">
        <f>E115</f>
        <v>12910</v>
      </c>
      <c r="M115" s="5">
        <v>261</v>
      </c>
    </row>
    <row r="116" spans="1:13">
      <c r="A116" t="s">
        <v>865</v>
      </c>
      <c r="B116" t="s">
        <v>854</v>
      </c>
      <c r="C116" s="45" t="s">
        <v>10</v>
      </c>
      <c r="D116" s="1" t="s">
        <v>872</v>
      </c>
      <c r="E116" s="2">
        <v>8042</v>
      </c>
      <c r="F116" s="6">
        <v>2.2999999999999998</v>
      </c>
      <c r="J116" s="8">
        <f>E116</f>
        <v>8042</v>
      </c>
      <c r="M116" s="5">
        <v>260</v>
      </c>
    </row>
    <row r="117" spans="1:13">
      <c r="A117" t="s">
        <v>866</v>
      </c>
      <c r="B117" t="s">
        <v>854</v>
      </c>
      <c r="C117" s="45" t="s">
        <v>10</v>
      </c>
      <c r="D117" s="1">
        <v>69250</v>
      </c>
      <c r="E117" s="2">
        <v>4434</v>
      </c>
      <c r="F117" s="38">
        <v>2.48</v>
      </c>
      <c r="K117" s="8">
        <f>E117</f>
        <v>4434</v>
      </c>
      <c r="M117" s="5">
        <v>262</v>
      </c>
    </row>
    <row r="118" spans="1:13">
      <c r="A118" t="s">
        <v>867</v>
      </c>
      <c r="B118" t="s">
        <v>854</v>
      </c>
      <c r="C118" s="45" t="s">
        <v>10</v>
      </c>
      <c r="D118" s="1">
        <v>69198</v>
      </c>
      <c r="E118" s="2">
        <v>14603</v>
      </c>
      <c r="F118" s="38">
        <v>2.2599999999999998</v>
      </c>
      <c r="J118" s="8">
        <f>E118</f>
        <v>14603</v>
      </c>
      <c r="M118" s="5">
        <v>246</v>
      </c>
    </row>
    <row r="119" spans="1:13">
      <c r="A119" t="s">
        <v>15</v>
      </c>
      <c r="B119" t="s">
        <v>854</v>
      </c>
      <c r="C119" s="45" t="s">
        <v>10</v>
      </c>
      <c r="D119" s="1">
        <v>68723</v>
      </c>
      <c r="E119" s="2">
        <v>21115</v>
      </c>
      <c r="F119" s="38">
        <v>2.2400000000000002</v>
      </c>
      <c r="J119" s="2">
        <v>21115</v>
      </c>
      <c r="M119" s="5">
        <v>248</v>
      </c>
    </row>
    <row r="120" spans="1:13">
      <c r="A120" t="s">
        <v>44</v>
      </c>
      <c r="B120" t="s">
        <v>854</v>
      </c>
      <c r="C120" s="45" t="s">
        <v>10</v>
      </c>
      <c r="D120" s="1">
        <v>74889</v>
      </c>
      <c r="E120" s="2">
        <v>34682</v>
      </c>
      <c r="F120" s="38">
        <v>2.39</v>
      </c>
      <c r="K120" s="2">
        <v>34682</v>
      </c>
      <c r="L120" s="2"/>
      <c r="M120" s="5">
        <v>277</v>
      </c>
    </row>
    <row r="121" spans="1:13">
      <c r="A121" t="s">
        <v>868</v>
      </c>
      <c r="B121" t="s">
        <v>854</v>
      </c>
      <c r="C121" s="45" t="s">
        <v>10</v>
      </c>
      <c r="D121" s="1">
        <v>74915</v>
      </c>
      <c r="E121" s="2">
        <v>5608</v>
      </c>
      <c r="F121" s="38">
        <v>2.4300000000000002</v>
      </c>
      <c r="K121" s="8">
        <f>E121</f>
        <v>5608</v>
      </c>
      <c r="M121" s="5">
        <v>280</v>
      </c>
    </row>
    <row r="122" spans="1:13">
      <c r="A122" t="s">
        <v>869</v>
      </c>
      <c r="B122" t="s">
        <v>854</v>
      </c>
      <c r="C122" s="45" t="s">
        <v>10</v>
      </c>
      <c r="D122" s="1">
        <v>69190</v>
      </c>
      <c r="E122" s="2">
        <v>14405</v>
      </c>
      <c r="F122" s="6">
        <v>2.2999999999999998</v>
      </c>
      <c r="J122" s="8">
        <f>E122</f>
        <v>14405</v>
      </c>
      <c r="M122" s="5">
        <v>258</v>
      </c>
    </row>
    <row r="123" spans="1:13">
      <c r="A123" t="s">
        <v>870</v>
      </c>
      <c r="B123" t="s">
        <v>854</v>
      </c>
      <c r="C123" s="45" t="s">
        <v>10</v>
      </c>
      <c r="D123" s="1">
        <v>69469</v>
      </c>
      <c r="E123" s="2">
        <v>43170</v>
      </c>
      <c r="F123" s="38">
        <v>2.2200000000000002</v>
      </c>
      <c r="J123" s="8">
        <f>E123</f>
        <v>43170</v>
      </c>
      <c r="M123" s="5">
        <v>240</v>
      </c>
    </row>
    <row r="124" spans="1:13">
      <c r="A124" t="s">
        <v>871</v>
      </c>
      <c r="B124" t="s">
        <v>854</v>
      </c>
      <c r="C124" s="45" t="s">
        <v>10</v>
      </c>
      <c r="D124" s="1">
        <v>69168</v>
      </c>
      <c r="E124" s="2">
        <v>24828</v>
      </c>
      <c r="F124" s="38">
        <v>2.35</v>
      </c>
      <c r="K124" s="8">
        <f>E124</f>
        <v>24828</v>
      </c>
      <c r="M124" s="5">
        <v>263</v>
      </c>
    </row>
    <row r="125" spans="1:13" ht="20">
      <c r="A125" s="76" t="s">
        <v>1357</v>
      </c>
      <c r="B125" s="76"/>
      <c r="C125" s="76"/>
      <c r="D125" s="76"/>
      <c r="E125" s="76"/>
      <c r="F125" s="76"/>
      <c r="G125" s="76"/>
      <c r="H125" s="76"/>
      <c r="I125" s="76"/>
      <c r="J125" s="76"/>
      <c r="K125" s="76"/>
      <c r="L125" s="76"/>
      <c r="M125" s="76"/>
    </row>
    <row r="126" spans="1:13" ht="18">
      <c r="A126" s="90" t="s">
        <v>1365</v>
      </c>
      <c r="F126" s="61"/>
      <c r="G126" s="61"/>
      <c r="H126" s="61"/>
      <c r="I126" s="61"/>
      <c r="K126" s="61"/>
      <c r="L126" s="61"/>
    </row>
    <row r="127" spans="1:13" ht="29" customHeight="1">
      <c r="A127" s="99" t="s">
        <v>1383</v>
      </c>
      <c r="F127" s="61"/>
      <c r="G127" s="61"/>
      <c r="H127" s="61"/>
      <c r="I127" s="61"/>
      <c r="K127" s="61"/>
      <c r="L127" s="61"/>
    </row>
    <row r="128" spans="1:13">
      <c r="A128" s="12" t="s">
        <v>148</v>
      </c>
      <c r="B128" s="12"/>
      <c r="C128" s="13" t="s">
        <v>9</v>
      </c>
      <c r="D128" s="13" t="s">
        <v>0</v>
      </c>
      <c r="E128" s="14" t="s">
        <v>1</v>
      </c>
      <c r="F128" s="60" t="s">
        <v>2</v>
      </c>
      <c r="G128" s="69" t="s">
        <v>147</v>
      </c>
      <c r="H128" s="69"/>
      <c r="I128" s="69"/>
      <c r="J128" s="69"/>
      <c r="K128" s="69"/>
      <c r="L128" s="60"/>
      <c r="M128" s="60" t="s">
        <v>3</v>
      </c>
    </row>
    <row r="129" spans="1:13" ht="28" customHeight="1">
      <c r="D129" s="1"/>
      <c r="F129" s="61"/>
      <c r="G129" s="91" t="s">
        <v>144</v>
      </c>
      <c r="H129" s="92" t="s">
        <v>151</v>
      </c>
      <c r="I129" s="92" t="s">
        <v>152</v>
      </c>
      <c r="J129" s="93" t="s">
        <v>145</v>
      </c>
      <c r="K129" s="93" t="s">
        <v>146</v>
      </c>
      <c r="L129" s="91" t="s">
        <v>237</v>
      </c>
    </row>
    <row r="130" spans="1:13" ht="28" customHeight="1">
      <c r="A130" s="31" t="s">
        <v>1385</v>
      </c>
      <c r="D130" s="1"/>
      <c r="F130" s="61"/>
      <c r="G130" s="24"/>
      <c r="H130" s="25"/>
      <c r="I130" s="25"/>
      <c r="J130" s="26"/>
      <c r="K130" s="26"/>
      <c r="L130" s="24"/>
    </row>
    <row r="131" spans="1:13">
      <c r="A131" s="51" t="s">
        <v>524</v>
      </c>
      <c r="C131" s="45"/>
      <c r="D131" s="1"/>
      <c r="K131" s="8"/>
    </row>
    <row r="132" spans="1:13">
      <c r="A132" t="s">
        <v>873</v>
      </c>
      <c r="B132" t="s">
        <v>854</v>
      </c>
      <c r="C132" s="45" t="s">
        <v>10</v>
      </c>
      <c r="D132" s="1" t="s">
        <v>887</v>
      </c>
      <c r="E132" s="2">
        <v>5361</v>
      </c>
      <c r="F132" s="6">
        <v>2.2999999999999998</v>
      </c>
      <c r="J132" s="8">
        <f>E132</f>
        <v>5361</v>
      </c>
      <c r="K132" s="8"/>
      <c r="M132" s="5">
        <v>249</v>
      </c>
    </row>
    <row r="133" spans="1:13">
      <c r="A133" t="s">
        <v>874</v>
      </c>
      <c r="B133" t="s">
        <v>854</v>
      </c>
      <c r="C133" s="45" t="s">
        <v>10</v>
      </c>
      <c r="D133" s="1" t="s">
        <v>888</v>
      </c>
      <c r="E133" s="2">
        <v>4906</v>
      </c>
      <c r="F133" s="38">
        <v>2.39</v>
      </c>
      <c r="K133" s="8">
        <f>E133</f>
        <v>4906</v>
      </c>
      <c r="M133" s="5">
        <v>270</v>
      </c>
    </row>
    <row r="134" spans="1:13">
      <c r="A134" t="s">
        <v>875</v>
      </c>
      <c r="B134" t="s">
        <v>854</v>
      </c>
      <c r="C134" s="45" t="s">
        <v>10</v>
      </c>
      <c r="D134" s="1">
        <v>69245</v>
      </c>
      <c r="E134" s="2">
        <v>6371</v>
      </c>
      <c r="F134" s="38">
        <v>2.4300000000000002</v>
      </c>
      <c r="K134" s="8">
        <f>E134</f>
        <v>6371</v>
      </c>
      <c r="M134" s="5">
        <v>265</v>
      </c>
    </row>
    <row r="135" spans="1:13">
      <c r="A135" t="s">
        <v>876</v>
      </c>
      <c r="B135" t="s">
        <v>854</v>
      </c>
      <c r="C135" s="45" t="s">
        <v>10</v>
      </c>
      <c r="D135" s="1">
        <v>68782</v>
      </c>
      <c r="E135" s="2">
        <v>13848</v>
      </c>
      <c r="F135" s="38">
        <v>2.27</v>
      </c>
      <c r="J135" s="8">
        <f>E135</f>
        <v>13848</v>
      </c>
      <c r="K135" s="8"/>
      <c r="M135" s="5">
        <v>246</v>
      </c>
    </row>
    <row r="136" spans="1:13">
      <c r="A136" t="s">
        <v>877</v>
      </c>
      <c r="B136" t="s">
        <v>854</v>
      </c>
      <c r="C136" s="45" t="s">
        <v>10</v>
      </c>
      <c r="D136" s="1">
        <v>69234</v>
      </c>
      <c r="E136" s="2">
        <v>8808</v>
      </c>
      <c r="F136" s="38">
        <v>2.35</v>
      </c>
      <c r="K136" s="8">
        <f>E136</f>
        <v>8808</v>
      </c>
      <c r="M136" s="5">
        <v>363</v>
      </c>
    </row>
    <row r="137" spans="1:13">
      <c r="A137" t="s">
        <v>878</v>
      </c>
      <c r="B137" t="s">
        <v>854</v>
      </c>
      <c r="C137" s="45" t="s">
        <v>10</v>
      </c>
      <c r="D137" s="1" t="s">
        <v>889</v>
      </c>
      <c r="E137" s="2">
        <v>12004</v>
      </c>
      <c r="F137" s="38">
        <v>2.2799999999999998</v>
      </c>
      <c r="J137" s="8">
        <f>E137</f>
        <v>12004</v>
      </c>
      <c r="K137" s="8"/>
      <c r="M137" s="5">
        <v>250</v>
      </c>
    </row>
    <row r="138" spans="1:13">
      <c r="A138" t="s">
        <v>879</v>
      </c>
      <c r="B138" t="s">
        <v>854</v>
      </c>
      <c r="C138" s="45" t="s">
        <v>10</v>
      </c>
      <c r="D138" s="1">
        <v>68535</v>
      </c>
      <c r="E138" s="2">
        <v>13753</v>
      </c>
      <c r="F138" s="38">
        <v>2.25</v>
      </c>
      <c r="J138" s="8">
        <f>E138</f>
        <v>13753</v>
      </c>
      <c r="K138" s="8"/>
      <c r="M138" s="5">
        <v>244</v>
      </c>
    </row>
    <row r="139" spans="1:13">
      <c r="A139" t="s">
        <v>880</v>
      </c>
      <c r="B139" t="s">
        <v>854</v>
      </c>
      <c r="C139" s="45" t="s">
        <v>10</v>
      </c>
      <c r="D139" s="1">
        <v>74925</v>
      </c>
      <c r="E139" s="2">
        <v>2483</v>
      </c>
      <c r="F139" s="38">
        <v>2.4700000000000002</v>
      </c>
      <c r="K139" s="8">
        <f>E139</f>
        <v>2483</v>
      </c>
      <c r="M139" s="5">
        <v>285</v>
      </c>
    </row>
    <row r="140" spans="1:13">
      <c r="A140" t="s">
        <v>881</v>
      </c>
      <c r="B140" t="s">
        <v>854</v>
      </c>
      <c r="C140" s="45" t="s">
        <v>10</v>
      </c>
      <c r="D140" s="1">
        <v>74927</v>
      </c>
      <c r="E140" s="2">
        <v>2571</v>
      </c>
      <c r="F140" s="38">
        <v>2.48</v>
      </c>
      <c r="K140" s="8">
        <f>E140</f>
        <v>2571</v>
      </c>
      <c r="M140" s="5">
        <v>283</v>
      </c>
    </row>
    <row r="141" spans="1:13">
      <c r="A141" t="s">
        <v>882</v>
      </c>
      <c r="B141" t="s">
        <v>854</v>
      </c>
      <c r="C141" s="45" t="s">
        <v>10</v>
      </c>
      <c r="D141" s="1">
        <v>69251</v>
      </c>
      <c r="E141" s="2">
        <v>2317</v>
      </c>
      <c r="F141" s="38">
        <v>2.38</v>
      </c>
      <c r="K141" s="8">
        <f>E141</f>
        <v>2317</v>
      </c>
      <c r="M141" s="5">
        <v>262</v>
      </c>
    </row>
    <row r="142" spans="1:13">
      <c r="A142" t="s">
        <v>883</v>
      </c>
      <c r="B142" t="s">
        <v>854</v>
      </c>
      <c r="C142" s="45" t="s">
        <v>10</v>
      </c>
      <c r="D142" s="1">
        <v>69434</v>
      </c>
      <c r="E142" s="2">
        <v>477</v>
      </c>
      <c r="F142" s="38">
        <v>2.5499999999999998</v>
      </c>
      <c r="K142" s="8">
        <f>E142</f>
        <v>477</v>
      </c>
      <c r="M142" s="5">
        <v>270</v>
      </c>
    </row>
    <row r="143" spans="1:13">
      <c r="A143" t="s">
        <v>884</v>
      </c>
      <c r="B143" t="s">
        <v>854</v>
      </c>
      <c r="C143" s="45" t="s">
        <v>10</v>
      </c>
      <c r="D143" s="1">
        <v>68542</v>
      </c>
      <c r="E143" s="2">
        <v>11125</v>
      </c>
      <c r="F143" s="6">
        <v>2.2000000000000002</v>
      </c>
      <c r="J143" s="8">
        <f>E143</f>
        <v>11125</v>
      </c>
      <c r="M143" s="5">
        <v>235</v>
      </c>
    </row>
    <row r="144" spans="1:13">
      <c r="A144" t="s">
        <v>885</v>
      </c>
      <c r="B144" t="s">
        <v>854</v>
      </c>
      <c r="C144" s="45" t="s">
        <v>10</v>
      </c>
      <c r="D144" s="1">
        <v>69253</v>
      </c>
      <c r="E144" s="2">
        <v>2659</v>
      </c>
      <c r="F144" s="38">
        <v>2.4300000000000002</v>
      </c>
      <c r="K144" s="8">
        <f>E144</f>
        <v>2659</v>
      </c>
      <c r="M144" s="5">
        <v>259</v>
      </c>
    </row>
    <row r="145" spans="1:13">
      <c r="A145" t="s">
        <v>886</v>
      </c>
      <c r="B145" t="s">
        <v>854</v>
      </c>
      <c r="C145" s="45" t="s">
        <v>10</v>
      </c>
      <c r="D145" s="1">
        <v>74921</v>
      </c>
      <c r="E145" s="2">
        <v>3713</v>
      </c>
      <c r="F145" s="38">
        <v>2.48</v>
      </c>
      <c r="K145" s="8">
        <f>E145</f>
        <v>3713</v>
      </c>
      <c r="M145" s="5">
        <v>285</v>
      </c>
    </row>
    <row r="146" spans="1:13">
      <c r="A146" t="s">
        <v>890</v>
      </c>
      <c r="B146" t="s">
        <v>854</v>
      </c>
      <c r="C146" s="45" t="s">
        <v>10</v>
      </c>
      <c r="D146" s="1">
        <v>69493</v>
      </c>
      <c r="E146" s="2">
        <v>9124</v>
      </c>
      <c r="F146" s="38">
        <v>2.2400000000000002</v>
      </c>
      <c r="J146" s="8">
        <f>E146</f>
        <v>9124</v>
      </c>
      <c r="M146" s="5">
        <v>243</v>
      </c>
    </row>
    <row r="147" spans="1:13">
      <c r="A147" t="s">
        <v>891</v>
      </c>
      <c r="B147" t="s">
        <v>854</v>
      </c>
      <c r="C147" s="45" t="s">
        <v>10</v>
      </c>
      <c r="D147" s="1">
        <v>68549</v>
      </c>
      <c r="E147" s="2">
        <v>8597</v>
      </c>
      <c r="F147" s="38">
        <v>2.23</v>
      </c>
      <c r="J147" s="8">
        <f>E147</f>
        <v>8597</v>
      </c>
      <c r="M147" s="5">
        <v>238</v>
      </c>
    </row>
    <row r="148" spans="1:13">
      <c r="A148" t="s">
        <v>892</v>
      </c>
      <c r="B148" t="s">
        <v>854</v>
      </c>
      <c r="C148" s="45" t="s">
        <v>10</v>
      </c>
      <c r="D148" s="1" t="s">
        <v>912</v>
      </c>
      <c r="E148" s="2">
        <v>12608</v>
      </c>
      <c r="F148" s="38">
        <v>2.27</v>
      </c>
      <c r="J148" s="8">
        <f>E148</f>
        <v>12608</v>
      </c>
      <c r="M148" s="5">
        <v>247</v>
      </c>
    </row>
    <row r="149" spans="1:13">
      <c r="A149" t="s">
        <v>893</v>
      </c>
      <c r="B149" t="s">
        <v>854</v>
      </c>
      <c r="C149" s="45" t="s">
        <v>10</v>
      </c>
      <c r="D149" s="1">
        <v>69514</v>
      </c>
      <c r="E149" s="2">
        <v>6010</v>
      </c>
      <c r="F149" s="38">
        <v>2.27</v>
      </c>
      <c r="J149" s="8">
        <f>E149</f>
        <v>6010</v>
      </c>
      <c r="M149" s="5">
        <v>245</v>
      </c>
    </row>
    <row r="150" spans="1:13">
      <c r="A150" t="s">
        <v>894</v>
      </c>
      <c r="B150" t="s">
        <v>854</v>
      </c>
      <c r="C150" s="45" t="s">
        <v>10</v>
      </c>
      <c r="D150" s="1">
        <v>74931</v>
      </c>
      <c r="E150" s="2">
        <v>2367</v>
      </c>
      <c r="F150" s="38">
        <v>2.5299999999999998</v>
      </c>
      <c r="K150" s="8">
        <f t="shared" ref="K150:K155" si="4">E150</f>
        <v>2367</v>
      </c>
      <c r="M150" s="5">
        <v>273</v>
      </c>
    </row>
    <row r="151" spans="1:13">
      <c r="A151" t="s">
        <v>842</v>
      </c>
      <c r="B151" t="s">
        <v>854</v>
      </c>
      <c r="C151" s="45" t="s">
        <v>10</v>
      </c>
      <c r="D151" s="1">
        <v>69254</v>
      </c>
      <c r="E151" s="2">
        <v>3488</v>
      </c>
      <c r="F151" s="38" t="s">
        <v>913</v>
      </c>
      <c r="K151" s="8">
        <f t="shared" si="4"/>
        <v>3488</v>
      </c>
      <c r="M151" s="5">
        <v>265</v>
      </c>
    </row>
    <row r="152" spans="1:13">
      <c r="A152" t="s">
        <v>895</v>
      </c>
      <c r="B152" t="s">
        <v>854</v>
      </c>
      <c r="C152" s="45" t="s">
        <v>10</v>
      </c>
      <c r="D152" s="1">
        <v>69256</v>
      </c>
      <c r="E152" s="2">
        <v>3977</v>
      </c>
      <c r="F152" s="38">
        <v>2.48</v>
      </c>
      <c r="K152" s="8">
        <f t="shared" si="4"/>
        <v>3977</v>
      </c>
      <c r="M152" s="5">
        <v>267</v>
      </c>
    </row>
    <row r="153" spans="1:13">
      <c r="A153" t="s">
        <v>896</v>
      </c>
      <c r="B153" t="s">
        <v>854</v>
      </c>
      <c r="C153" s="45" t="s">
        <v>10</v>
      </c>
      <c r="D153" s="1">
        <v>74909</v>
      </c>
      <c r="E153" s="2">
        <v>5033</v>
      </c>
      <c r="F153" s="38">
        <v>2.4300000000000002</v>
      </c>
      <c r="K153" s="8">
        <f t="shared" si="4"/>
        <v>5033</v>
      </c>
      <c r="M153" s="5">
        <v>271</v>
      </c>
    </row>
    <row r="154" spans="1:13">
      <c r="A154" t="s">
        <v>897</v>
      </c>
      <c r="B154" t="s">
        <v>854</v>
      </c>
      <c r="C154" s="45" t="s">
        <v>10</v>
      </c>
      <c r="D154" s="1">
        <v>69242</v>
      </c>
      <c r="E154" s="2">
        <v>8158</v>
      </c>
      <c r="F154" s="38">
        <v>2.35</v>
      </c>
      <c r="K154" s="10">
        <f t="shared" si="4"/>
        <v>8158</v>
      </c>
      <c r="M154" s="5">
        <v>264</v>
      </c>
    </row>
    <row r="155" spans="1:13">
      <c r="A155" t="s">
        <v>898</v>
      </c>
      <c r="B155" t="s">
        <v>854</v>
      </c>
      <c r="C155" s="45" t="s">
        <v>10</v>
      </c>
      <c r="D155" s="1">
        <v>74933</v>
      </c>
      <c r="E155" s="2">
        <v>1856</v>
      </c>
      <c r="F155" s="38">
        <v>2.4700000000000002</v>
      </c>
      <c r="K155" s="10">
        <f t="shared" si="4"/>
        <v>1856</v>
      </c>
      <c r="M155" s="5">
        <v>283</v>
      </c>
    </row>
    <row r="156" spans="1:13">
      <c r="A156" t="s">
        <v>899</v>
      </c>
      <c r="B156" t="s">
        <v>854</v>
      </c>
      <c r="C156" s="45" t="s">
        <v>10</v>
      </c>
      <c r="D156" s="1">
        <v>68809</v>
      </c>
      <c r="E156" s="2">
        <v>6533</v>
      </c>
      <c r="F156" s="6">
        <v>2.2999999999999998</v>
      </c>
      <c r="J156" s="10">
        <f>E156</f>
        <v>6533</v>
      </c>
      <c r="M156" s="5">
        <v>256</v>
      </c>
    </row>
    <row r="157" spans="1:13">
      <c r="A157" t="s">
        <v>900</v>
      </c>
      <c r="B157" t="s">
        <v>854</v>
      </c>
      <c r="C157" s="45" t="s">
        <v>10</v>
      </c>
      <c r="D157" s="1">
        <v>69226</v>
      </c>
      <c r="E157" s="2">
        <v>10478</v>
      </c>
      <c r="F157" s="38">
        <v>2.34</v>
      </c>
      <c r="K157" s="10">
        <f>E157</f>
        <v>10478</v>
      </c>
      <c r="M157" s="5">
        <v>260</v>
      </c>
    </row>
    <row r="158" spans="1:13">
      <c r="A158" t="s">
        <v>901</v>
      </c>
      <c r="B158" t="s">
        <v>854</v>
      </c>
      <c r="C158" s="45" t="s">
        <v>10</v>
      </c>
      <c r="D158" s="1" t="s">
        <v>914</v>
      </c>
      <c r="E158" s="2">
        <v>11278</v>
      </c>
      <c r="F158" s="6">
        <v>2.2999999999999998</v>
      </c>
      <c r="J158" s="10">
        <f>E158</f>
        <v>11278</v>
      </c>
      <c r="M158" s="5">
        <v>253</v>
      </c>
    </row>
    <row r="159" spans="1:13">
      <c r="A159" t="s">
        <v>902</v>
      </c>
      <c r="B159" t="s">
        <v>854</v>
      </c>
      <c r="C159" s="45" t="s">
        <v>10</v>
      </c>
      <c r="D159" s="1" t="s">
        <v>915</v>
      </c>
      <c r="E159" s="2">
        <v>9742</v>
      </c>
      <c r="F159" s="38">
        <v>2.2599999999999998</v>
      </c>
      <c r="J159" s="10">
        <f>E159</f>
        <v>9742</v>
      </c>
      <c r="M159" s="5">
        <v>247</v>
      </c>
    </row>
    <row r="160" spans="1:13">
      <c r="A160" t="s">
        <v>903</v>
      </c>
      <c r="B160" t="s">
        <v>854</v>
      </c>
      <c r="C160" s="45" t="s">
        <v>10</v>
      </c>
      <c r="D160" s="1">
        <v>74934</v>
      </c>
      <c r="E160" s="2">
        <v>2044</v>
      </c>
      <c r="F160" s="38">
        <v>2.5099999999999998</v>
      </c>
      <c r="K160" s="10">
        <f>E160</f>
        <v>2044</v>
      </c>
      <c r="M160" s="5">
        <v>289</v>
      </c>
    </row>
    <row r="161" spans="1:13">
      <c r="A161" t="s">
        <v>904</v>
      </c>
      <c r="B161" t="s">
        <v>854</v>
      </c>
      <c r="C161" s="45" t="s">
        <v>10</v>
      </c>
      <c r="D161" s="1">
        <v>68799</v>
      </c>
      <c r="E161" s="2">
        <v>7122</v>
      </c>
      <c r="F161" s="38">
        <v>2.33</v>
      </c>
      <c r="K161" s="10">
        <f>E161</f>
        <v>7122</v>
      </c>
      <c r="M161" s="5">
        <v>258</v>
      </c>
    </row>
    <row r="162" spans="1:13">
      <c r="A162" t="s">
        <v>905</v>
      </c>
      <c r="B162" t="s">
        <v>854</v>
      </c>
      <c r="C162" s="45" t="s">
        <v>10</v>
      </c>
      <c r="D162" s="1">
        <v>69207</v>
      </c>
      <c r="E162" s="2">
        <v>14376</v>
      </c>
      <c r="F162" s="38">
        <v>2.34</v>
      </c>
      <c r="K162" s="10">
        <f>E162</f>
        <v>14376</v>
      </c>
      <c r="M162" s="5">
        <v>255</v>
      </c>
    </row>
    <row r="163" spans="1:13">
      <c r="A163" t="s">
        <v>906</v>
      </c>
      <c r="B163" t="s">
        <v>854</v>
      </c>
      <c r="C163" s="45" t="s">
        <v>10</v>
      </c>
      <c r="D163" s="1">
        <v>69436</v>
      </c>
      <c r="E163" s="2">
        <v>2855</v>
      </c>
      <c r="F163" s="38">
        <v>3.05</v>
      </c>
      <c r="L163" s="10">
        <f>E163</f>
        <v>2855</v>
      </c>
      <c r="M163" s="5">
        <v>278</v>
      </c>
    </row>
    <row r="164" spans="1:13">
      <c r="A164" t="s">
        <v>907</v>
      </c>
      <c r="B164" t="s">
        <v>854</v>
      </c>
      <c r="C164" s="45" t="s">
        <v>10</v>
      </c>
      <c r="D164" s="1">
        <v>74937</v>
      </c>
      <c r="E164" s="2">
        <v>1785</v>
      </c>
      <c r="F164" s="6">
        <v>2.5</v>
      </c>
      <c r="K164" s="10">
        <f>E164</f>
        <v>1785</v>
      </c>
      <c r="M164" s="5">
        <v>286</v>
      </c>
    </row>
    <row r="165" spans="1:13">
      <c r="A165" t="s">
        <v>908</v>
      </c>
      <c r="B165" t="s">
        <v>854</v>
      </c>
      <c r="C165" s="45" t="s">
        <v>10</v>
      </c>
      <c r="D165" s="1">
        <v>68789</v>
      </c>
      <c r="E165" s="2">
        <v>12633</v>
      </c>
      <c r="F165" s="38">
        <v>2.37</v>
      </c>
      <c r="K165" s="10">
        <f>E165</f>
        <v>12633</v>
      </c>
      <c r="M165" s="5">
        <v>263</v>
      </c>
    </row>
    <row r="166" spans="1:13">
      <c r="A166" t="s">
        <v>909</v>
      </c>
      <c r="B166" t="s">
        <v>854</v>
      </c>
      <c r="C166" s="45" t="s">
        <v>10</v>
      </c>
      <c r="D166" s="1">
        <v>69257</v>
      </c>
      <c r="E166" s="2">
        <v>3059</v>
      </c>
      <c r="F166" s="38">
        <v>2.46</v>
      </c>
      <c r="K166" s="10">
        <f>E166</f>
        <v>3059</v>
      </c>
      <c r="M166" s="5">
        <v>265</v>
      </c>
    </row>
    <row r="167" spans="1:13">
      <c r="A167" t="s">
        <v>910</v>
      </c>
      <c r="B167" t="s">
        <v>854</v>
      </c>
      <c r="C167" s="45" t="s">
        <v>10</v>
      </c>
      <c r="D167" s="1">
        <v>69259</v>
      </c>
      <c r="E167" s="2">
        <v>3192</v>
      </c>
      <c r="F167" s="38">
        <v>2.37</v>
      </c>
      <c r="K167" s="10">
        <f>E167</f>
        <v>3192</v>
      </c>
      <c r="M167" s="5">
        <v>254</v>
      </c>
    </row>
    <row r="168" spans="1:13">
      <c r="A168" t="s">
        <v>911</v>
      </c>
      <c r="B168" t="s">
        <v>854</v>
      </c>
      <c r="C168" s="45" t="s">
        <v>10</v>
      </c>
      <c r="D168" s="1">
        <v>74939</v>
      </c>
      <c r="E168" s="2">
        <v>2180</v>
      </c>
      <c r="F168" s="38">
        <v>2.42</v>
      </c>
      <c r="K168" s="10">
        <f>E168</f>
        <v>2180</v>
      </c>
      <c r="M168" s="5">
        <v>279</v>
      </c>
    </row>
    <row r="169" spans="1:13">
      <c r="D169" s="1"/>
    </row>
    <row r="170" spans="1:13">
      <c r="A170" s="31" t="s">
        <v>916</v>
      </c>
      <c r="B170" s="31"/>
      <c r="C170" s="31"/>
      <c r="D170" s="94"/>
    </row>
    <row r="171" spans="1:13">
      <c r="A171" s="51" t="s">
        <v>523</v>
      </c>
      <c r="D171" s="1"/>
    </row>
    <row r="172" spans="1:13">
      <c r="A172" t="s">
        <v>918</v>
      </c>
      <c r="B172" t="s">
        <v>917</v>
      </c>
      <c r="C172" s="45" t="s">
        <v>10</v>
      </c>
      <c r="D172" s="1">
        <v>74740</v>
      </c>
      <c r="E172" s="2">
        <f>4911</f>
        <v>4911</v>
      </c>
      <c r="F172" s="38">
        <v>3.19</v>
      </c>
      <c r="L172" s="8">
        <f>E172</f>
        <v>4911</v>
      </c>
      <c r="M172" s="5">
        <v>348</v>
      </c>
    </row>
    <row r="173" spans="1:13">
      <c r="A173" t="s">
        <v>919</v>
      </c>
      <c r="B173" t="s">
        <v>917</v>
      </c>
      <c r="C173" s="45" t="s">
        <v>10</v>
      </c>
      <c r="D173" s="1">
        <v>74722</v>
      </c>
      <c r="E173" s="2">
        <v>17720</v>
      </c>
      <c r="F173" s="38">
        <v>3.32</v>
      </c>
      <c r="L173" s="8">
        <f>E173</f>
        <v>17720</v>
      </c>
      <c r="M173" s="5">
        <v>313</v>
      </c>
    </row>
    <row r="174" spans="1:13">
      <c r="A174" t="s">
        <v>920</v>
      </c>
      <c r="B174" t="s">
        <v>917</v>
      </c>
      <c r="C174" s="45" t="s">
        <v>10</v>
      </c>
      <c r="D174" s="1">
        <v>74821</v>
      </c>
      <c r="E174" s="2">
        <v>23017</v>
      </c>
      <c r="F174" s="6">
        <v>3</v>
      </c>
      <c r="K174" s="8">
        <f>E174</f>
        <v>23017</v>
      </c>
      <c r="M174" s="5">
        <v>301</v>
      </c>
    </row>
    <row r="175" spans="1:13">
      <c r="A175" t="s">
        <v>921</v>
      </c>
      <c r="B175" t="s">
        <v>917</v>
      </c>
      <c r="C175" s="45" t="s">
        <v>10</v>
      </c>
      <c r="D175" s="1">
        <v>74706</v>
      </c>
      <c r="E175" s="2">
        <v>6433</v>
      </c>
      <c r="F175" s="38">
        <v>3.18</v>
      </c>
      <c r="L175" s="8">
        <f>E175</f>
        <v>6433</v>
      </c>
      <c r="M175" s="5">
        <v>345</v>
      </c>
    </row>
    <row r="176" spans="1:13">
      <c r="A176" t="s">
        <v>922</v>
      </c>
      <c r="B176" t="s">
        <v>917</v>
      </c>
      <c r="C176" s="45" t="s">
        <v>10</v>
      </c>
      <c r="D176" s="1">
        <v>74747</v>
      </c>
      <c r="E176" s="2">
        <v>2865</v>
      </c>
      <c r="F176" s="38">
        <v>3.18</v>
      </c>
      <c r="L176" s="8">
        <f>E176</f>
        <v>2865</v>
      </c>
    </row>
    <row r="177" spans="1:13">
      <c r="A177" t="s">
        <v>923</v>
      </c>
      <c r="B177" t="s">
        <v>917</v>
      </c>
      <c r="C177" s="45" t="s">
        <v>10</v>
      </c>
      <c r="D177" s="1">
        <v>74731</v>
      </c>
      <c r="E177" s="2">
        <v>11304</v>
      </c>
      <c r="F177" s="38">
        <v>3.35</v>
      </c>
      <c r="L177" s="8">
        <f>E177</f>
        <v>11304</v>
      </c>
      <c r="M177" s="5">
        <v>336</v>
      </c>
    </row>
    <row r="178" spans="1:13">
      <c r="A178" s="51" t="s">
        <v>524</v>
      </c>
      <c r="C178" s="45"/>
      <c r="D178" s="1"/>
      <c r="L178" s="8"/>
    </row>
    <row r="179" spans="1:13">
      <c r="A179" t="s">
        <v>1307</v>
      </c>
      <c r="B179" t="s">
        <v>917</v>
      </c>
      <c r="C179" s="45" t="s">
        <v>10</v>
      </c>
      <c r="D179" s="1" t="s">
        <v>1306</v>
      </c>
      <c r="E179" s="28">
        <v>4841</v>
      </c>
      <c r="F179" s="38">
        <v>2.5099999999999998</v>
      </c>
      <c r="K179" s="8">
        <f>E179</f>
        <v>4841</v>
      </c>
      <c r="L179" s="8"/>
      <c r="M179" s="5">
        <v>288</v>
      </c>
    </row>
    <row r="180" spans="1:13">
      <c r="A180" t="s">
        <v>1286</v>
      </c>
      <c r="B180" t="s">
        <v>917</v>
      </c>
      <c r="C180" s="45" t="s">
        <v>10</v>
      </c>
      <c r="D180" s="1">
        <v>74842</v>
      </c>
      <c r="E180" s="2">
        <v>5753</v>
      </c>
      <c r="F180" s="38">
        <v>3.15</v>
      </c>
      <c r="L180" s="8">
        <f>E180</f>
        <v>5753</v>
      </c>
      <c r="M180" s="5">
        <v>313</v>
      </c>
    </row>
    <row r="181" spans="1:13">
      <c r="A181" t="s">
        <v>1287</v>
      </c>
      <c r="B181" t="s">
        <v>917</v>
      </c>
      <c r="C181" s="45" t="s">
        <v>10</v>
      </c>
      <c r="D181" s="1">
        <v>74862</v>
      </c>
      <c r="E181" s="2">
        <v>1382</v>
      </c>
      <c r="F181" s="38">
        <v>3.05</v>
      </c>
      <c r="L181" s="8">
        <f>E181</f>
        <v>1382</v>
      </c>
      <c r="M181" s="5">
        <v>303</v>
      </c>
    </row>
    <row r="182" spans="1:13">
      <c r="A182" t="s">
        <v>1288</v>
      </c>
      <c r="B182" t="s">
        <v>917</v>
      </c>
      <c r="C182" s="45" t="s">
        <v>10</v>
      </c>
      <c r="D182" s="1">
        <v>74834</v>
      </c>
      <c r="E182" s="2">
        <v>5930</v>
      </c>
      <c r="F182" s="38">
        <v>3.09</v>
      </c>
      <c r="L182" s="8">
        <f>E182</f>
        <v>5930</v>
      </c>
      <c r="M182" s="5">
        <v>308</v>
      </c>
    </row>
    <row r="183" spans="1:13">
      <c r="A183" t="s">
        <v>1289</v>
      </c>
      <c r="B183" t="s">
        <v>917</v>
      </c>
      <c r="C183" s="45" t="s">
        <v>10</v>
      </c>
      <c r="D183" s="1">
        <v>74864</v>
      </c>
      <c r="E183" s="2">
        <v>2784</v>
      </c>
      <c r="F183" s="38">
        <v>3.14</v>
      </c>
      <c r="L183" s="8">
        <f>E183</f>
        <v>2784</v>
      </c>
      <c r="M183" s="5">
        <v>312</v>
      </c>
    </row>
    <row r="184" spans="1:13">
      <c r="A184" t="s">
        <v>1290</v>
      </c>
      <c r="B184" t="s">
        <v>917</v>
      </c>
      <c r="C184" s="45" t="s">
        <v>10</v>
      </c>
      <c r="D184" s="1">
        <v>74736</v>
      </c>
      <c r="E184" s="2">
        <v>6812</v>
      </c>
      <c r="F184" s="38">
        <v>3.41</v>
      </c>
      <c r="L184" s="8">
        <f>E184</f>
        <v>6812</v>
      </c>
      <c r="M184" s="5">
        <v>370</v>
      </c>
    </row>
    <row r="185" spans="1:13">
      <c r="A185" t="s">
        <v>1291</v>
      </c>
      <c r="B185" t="s">
        <v>917</v>
      </c>
      <c r="C185" s="45" t="s">
        <v>10</v>
      </c>
      <c r="D185" s="1">
        <v>74855</v>
      </c>
      <c r="E185" s="2">
        <v>4824</v>
      </c>
      <c r="F185" s="6">
        <v>3</v>
      </c>
      <c r="K185" s="8">
        <f>E185</f>
        <v>4824</v>
      </c>
      <c r="L185" s="8"/>
      <c r="M185" s="5">
        <v>305</v>
      </c>
    </row>
    <row r="186" spans="1:13">
      <c r="A186" t="s">
        <v>1292</v>
      </c>
      <c r="B186" t="s">
        <v>917</v>
      </c>
      <c r="C186" s="45" t="s">
        <v>10</v>
      </c>
      <c r="D186" s="1">
        <v>74746</v>
      </c>
      <c r="E186" s="2">
        <v>3089</v>
      </c>
      <c r="F186" s="38">
        <v>3.37</v>
      </c>
      <c r="L186" s="8">
        <f>E186</f>
        <v>3089</v>
      </c>
      <c r="M186" s="5">
        <v>341</v>
      </c>
    </row>
    <row r="187" spans="1:13">
      <c r="A187" t="s">
        <v>1293</v>
      </c>
      <c r="B187" t="s">
        <v>917</v>
      </c>
      <c r="C187" s="45" t="s">
        <v>10</v>
      </c>
      <c r="D187" s="1">
        <v>74928</v>
      </c>
      <c r="E187" s="2">
        <v>2029</v>
      </c>
      <c r="F187" s="38">
        <v>2.57</v>
      </c>
      <c r="K187" s="8">
        <f>E187</f>
        <v>2029</v>
      </c>
      <c r="L187" s="8"/>
      <c r="M187" s="5">
        <v>300</v>
      </c>
    </row>
    <row r="188" spans="1:13">
      <c r="A188" t="s">
        <v>1294</v>
      </c>
      <c r="B188" t="s">
        <v>917</v>
      </c>
      <c r="C188" s="45" t="s">
        <v>10</v>
      </c>
      <c r="D188" s="1">
        <v>74838</v>
      </c>
      <c r="E188" s="2">
        <v>4431</v>
      </c>
      <c r="F188" s="38">
        <v>3.18</v>
      </c>
      <c r="L188" s="8">
        <f>E188</f>
        <v>4431</v>
      </c>
      <c r="M188" s="5">
        <v>317</v>
      </c>
    </row>
    <row r="189" spans="1:13">
      <c r="A189" t="s">
        <v>1295</v>
      </c>
      <c r="B189" t="s">
        <v>917</v>
      </c>
      <c r="C189" s="45" t="s">
        <v>10</v>
      </c>
      <c r="D189" s="1"/>
      <c r="E189" s="2">
        <v>4876</v>
      </c>
      <c r="L189" s="8"/>
    </row>
    <row r="190" spans="1:13">
      <c r="A190" t="s">
        <v>1296</v>
      </c>
      <c r="B190" t="s">
        <v>917</v>
      </c>
      <c r="C190" s="45" t="s">
        <v>10</v>
      </c>
      <c r="D190" s="1"/>
      <c r="E190" s="2">
        <v>2339</v>
      </c>
      <c r="L190" s="8"/>
    </row>
    <row r="191" spans="1:13">
      <c r="A191" t="s">
        <v>1297</v>
      </c>
      <c r="B191" t="s">
        <v>917</v>
      </c>
      <c r="C191" s="45" t="s">
        <v>10</v>
      </c>
      <c r="D191" s="1"/>
      <c r="E191" s="2">
        <v>1535</v>
      </c>
      <c r="L191" s="8"/>
    </row>
    <row r="192" spans="1:13">
      <c r="A192" t="s">
        <v>1298</v>
      </c>
      <c r="B192" t="s">
        <v>917</v>
      </c>
      <c r="C192" s="45" t="s">
        <v>10</v>
      </c>
      <c r="D192" s="1">
        <v>74867</v>
      </c>
      <c r="E192" s="2">
        <v>1830</v>
      </c>
      <c r="F192" s="38">
        <v>2.58</v>
      </c>
      <c r="K192" s="8">
        <f>E192</f>
        <v>1830</v>
      </c>
      <c r="L192" s="8"/>
      <c r="M192" s="5">
        <v>293</v>
      </c>
    </row>
    <row r="193" spans="1:13">
      <c r="A193" t="s">
        <v>1299</v>
      </c>
      <c r="B193" t="s">
        <v>917</v>
      </c>
      <c r="C193" s="45" t="s">
        <v>10</v>
      </c>
      <c r="D193" s="1">
        <v>74847</v>
      </c>
      <c r="E193" s="2">
        <v>5141</v>
      </c>
      <c r="F193" s="38">
        <v>2.58</v>
      </c>
      <c r="K193" s="8">
        <f>E193</f>
        <v>5141</v>
      </c>
      <c r="L193" s="8"/>
      <c r="M193" s="5">
        <v>296</v>
      </c>
    </row>
    <row r="194" spans="1:13">
      <c r="A194" t="s">
        <v>1300</v>
      </c>
      <c r="B194" t="s">
        <v>917</v>
      </c>
      <c r="C194" s="45" t="s">
        <v>10</v>
      </c>
      <c r="D194" s="1"/>
      <c r="E194" s="2">
        <v>2067</v>
      </c>
      <c r="L194" s="8"/>
    </row>
    <row r="195" spans="1:13">
      <c r="A195" t="s">
        <v>1301</v>
      </c>
      <c r="B195" t="s">
        <v>917</v>
      </c>
      <c r="C195" s="45" t="s">
        <v>10</v>
      </c>
      <c r="D195" s="1"/>
      <c r="E195" s="2">
        <v>4013</v>
      </c>
      <c r="L195" s="8"/>
    </row>
    <row r="196" spans="1:13">
      <c r="A196" t="s">
        <v>1302</v>
      </c>
      <c r="B196" t="s">
        <v>917</v>
      </c>
      <c r="C196" s="45" t="s">
        <v>10</v>
      </c>
      <c r="D196" s="1">
        <v>74869</v>
      </c>
      <c r="E196" s="2">
        <v>2937</v>
      </c>
      <c r="F196" s="38">
        <v>2.54</v>
      </c>
      <c r="K196" s="8">
        <f>E196</f>
        <v>2937</v>
      </c>
      <c r="L196" s="8"/>
      <c r="M196" s="5">
        <v>290</v>
      </c>
    </row>
    <row r="197" spans="1:13">
      <c r="A197" t="s">
        <v>1303</v>
      </c>
      <c r="B197" t="s">
        <v>917</v>
      </c>
      <c r="C197" s="45" t="s">
        <v>10</v>
      </c>
      <c r="D197" s="1"/>
      <c r="L197" s="8"/>
    </row>
    <row r="198" spans="1:13">
      <c r="A198" t="s">
        <v>1304</v>
      </c>
      <c r="B198" t="s">
        <v>917</v>
      </c>
      <c r="C198" s="45" t="s">
        <v>10</v>
      </c>
      <c r="D198" s="1"/>
      <c r="L198" s="8"/>
    </row>
    <row r="199" spans="1:13">
      <c r="A199" t="s">
        <v>1305</v>
      </c>
      <c r="B199" t="s">
        <v>917</v>
      </c>
      <c r="C199" s="45" t="s">
        <v>10</v>
      </c>
      <c r="D199" s="1">
        <v>69439</v>
      </c>
      <c r="E199" s="2">
        <v>697</v>
      </c>
      <c r="F199" s="38">
        <v>3.07</v>
      </c>
      <c r="L199" s="8">
        <f>E199</f>
        <v>697</v>
      </c>
      <c r="M199" s="5">
        <v>288</v>
      </c>
    </row>
    <row r="200" spans="1:13">
      <c r="D200" s="1"/>
    </row>
    <row r="201" spans="1:13">
      <c r="A201" s="31" t="s">
        <v>934</v>
      </c>
      <c r="B201" s="50">
        <f>SUM(E203:E248)</f>
        <v>256159</v>
      </c>
      <c r="D201" s="94"/>
    </row>
    <row r="202" spans="1:13">
      <c r="A202" s="51" t="s">
        <v>523</v>
      </c>
      <c r="D202" s="1"/>
    </row>
    <row r="203" spans="1:13">
      <c r="A203" t="s">
        <v>964</v>
      </c>
      <c r="B203" s="5" t="s">
        <v>934</v>
      </c>
      <c r="C203" s="45" t="s">
        <v>10</v>
      </c>
      <c r="D203" s="1">
        <v>74177</v>
      </c>
      <c r="E203" s="2">
        <v>18181</v>
      </c>
      <c r="F203" s="38">
        <v>2.59</v>
      </c>
      <c r="K203" s="8">
        <f>E203</f>
        <v>18181</v>
      </c>
      <c r="M203" s="5">
        <v>309</v>
      </c>
    </row>
    <row r="204" spans="1:13">
      <c r="A204" t="s">
        <v>966</v>
      </c>
      <c r="B204" s="5" t="s">
        <v>934</v>
      </c>
      <c r="C204" s="45" t="s">
        <v>10</v>
      </c>
      <c r="D204" s="1">
        <v>74906</v>
      </c>
      <c r="E204" s="2">
        <v>20012</v>
      </c>
      <c r="F204" s="6">
        <v>2.5</v>
      </c>
      <c r="K204" s="8">
        <f>E204</f>
        <v>20012</v>
      </c>
      <c r="M204" s="5">
        <v>294</v>
      </c>
    </row>
    <row r="205" spans="1:13">
      <c r="A205" t="s">
        <v>965</v>
      </c>
      <c r="B205" s="5" t="s">
        <v>934</v>
      </c>
      <c r="C205" s="45" t="s">
        <v>10</v>
      </c>
      <c r="D205" s="1">
        <v>74206</v>
      </c>
      <c r="E205" s="2">
        <v>6743</v>
      </c>
      <c r="F205" s="38">
        <v>2.52</v>
      </c>
      <c r="K205" s="8">
        <f>E205</f>
        <v>6743</v>
      </c>
      <c r="M205" s="5">
        <v>295</v>
      </c>
    </row>
    <row r="206" spans="1:13">
      <c r="A206" t="s">
        <v>967</v>
      </c>
      <c r="B206" s="5" t="s">
        <v>934</v>
      </c>
      <c r="C206" s="45" t="s">
        <v>10</v>
      </c>
      <c r="D206" s="95" t="s">
        <v>970</v>
      </c>
      <c r="E206" s="2">
        <v>6081</v>
      </c>
      <c r="F206" s="38">
        <v>3.12</v>
      </c>
      <c r="L206" s="8">
        <f>E206</f>
        <v>6081</v>
      </c>
      <c r="M206" s="5">
        <v>326</v>
      </c>
    </row>
    <row r="207" spans="1:13">
      <c r="A207" t="s">
        <v>968</v>
      </c>
      <c r="B207" s="5" t="s">
        <v>934</v>
      </c>
      <c r="C207" s="45" t="s">
        <v>10</v>
      </c>
      <c r="D207" s="1">
        <v>74336</v>
      </c>
      <c r="E207" s="2">
        <v>14976</v>
      </c>
      <c r="F207" s="38">
        <v>3.05</v>
      </c>
      <c r="L207" s="8">
        <f>E207</f>
        <v>14976</v>
      </c>
      <c r="M207" s="5">
        <v>301</v>
      </c>
    </row>
    <row r="208" spans="1:13">
      <c r="A208" t="s">
        <v>14</v>
      </c>
      <c r="B208" s="5" t="s">
        <v>934</v>
      </c>
      <c r="C208" s="45" t="s">
        <v>10</v>
      </c>
      <c r="D208" s="1">
        <v>75031</v>
      </c>
      <c r="E208" s="2">
        <v>20795</v>
      </c>
      <c r="F208" s="6">
        <v>2.5</v>
      </c>
      <c r="K208" s="8">
        <f>E208</f>
        <v>20795</v>
      </c>
      <c r="M208" s="5">
        <v>289</v>
      </c>
    </row>
    <row r="209" spans="1:13">
      <c r="A209" t="s">
        <v>969</v>
      </c>
      <c r="B209" s="5" t="s">
        <v>934</v>
      </c>
      <c r="C209" s="45" t="s">
        <v>10</v>
      </c>
      <c r="D209" s="1">
        <v>74363</v>
      </c>
      <c r="E209" s="2">
        <v>5940</v>
      </c>
      <c r="F209" s="38">
        <v>3.05</v>
      </c>
      <c r="L209" s="8">
        <f>E209</f>
        <v>5940</v>
      </c>
      <c r="M209" s="5">
        <v>301</v>
      </c>
    </row>
    <row r="210" spans="1:13">
      <c r="A210" t="s">
        <v>924</v>
      </c>
      <c r="B210" s="5" t="s">
        <v>934</v>
      </c>
      <c r="C210" s="45" t="s">
        <v>10</v>
      </c>
      <c r="D210" s="1">
        <v>74831</v>
      </c>
      <c r="E210" s="2">
        <v>7120</v>
      </c>
      <c r="F210" s="38">
        <v>3.02</v>
      </c>
      <c r="L210" s="8">
        <f>E210</f>
        <v>7120</v>
      </c>
      <c r="M210" s="5">
        <v>304</v>
      </c>
    </row>
    <row r="211" spans="1:13">
      <c r="A211" t="s">
        <v>925</v>
      </c>
      <c r="B211" s="5" t="s">
        <v>934</v>
      </c>
      <c r="C211" s="45" t="s">
        <v>10</v>
      </c>
      <c r="D211" s="1">
        <v>74348</v>
      </c>
      <c r="E211" s="2">
        <v>10795</v>
      </c>
      <c r="F211" s="38">
        <v>3.05</v>
      </c>
      <c r="L211" s="8">
        <f>E211</f>
        <v>10795</v>
      </c>
      <c r="M211" s="5">
        <v>313</v>
      </c>
    </row>
    <row r="212" spans="1:13">
      <c r="A212" t="s">
        <v>926</v>
      </c>
      <c r="B212" s="5" t="s">
        <v>934</v>
      </c>
      <c r="C212" s="45" t="s">
        <v>10</v>
      </c>
      <c r="D212" s="1">
        <v>74245</v>
      </c>
      <c r="E212" s="2">
        <v>3125</v>
      </c>
      <c r="F212" s="38">
        <v>3.09</v>
      </c>
      <c r="L212" s="8">
        <f>E212</f>
        <v>3125</v>
      </c>
      <c r="M212" s="5">
        <v>321</v>
      </c>
    </row>
    <row r="213" spans="1:13">
      <c r="A213" t="s">
        <v>927</v>
      </c>
      <c r="B213" s="5" t="s">
        <v>934</v>
      </c>
      <c r="C213" s="45" t="s">
        <v>10</v>
      </c>
      <c r="D213" s="1">
        <v>74219</v>
      </c>
      <c r="E213" s="2">
        <v>7790</v>
      </c>
      <c r="F213" s="38">
        <v>3.13</v>
      </c>
      <c r="L213" s="8">
        <f>E213</f>
        <v>7790</v>
      </c>
      <c r="M213" s="5">
        <v>331</v>
      </c>
    </row>
    <row r="214" spans="1:13">
      <c r="A214" t="s">
        <v>928</v>
      </c>
      <c r="B214" s="5" t="s">
        <v>934</v>
      </c>
      <c r="C214" s="45" t="s">
        <v>10</v>
      </c>
      <c r="D214" s="1">
        <v>74172</v>
      </c>
      <c r="E214" s="2">
        <v>25533</v>
      </c>
      <c r="F214" s="38">
        <v>2.56</v>
      </c>
      <c r="K214" s="8">
        <f>E214</f>
        <v>25533</v>
      </c>
      <c r="M214" s="5">
        <v>303</v>
      </c>
    </row>
    <row r="215" spans="1:13">
      <c r="A215" t="s">
        <v>929</v>
      </c>
      <c r="B215" s="5" t="s">
        <v>934</v>
      </c>
      <c r="C215" s="45" t="s">
        <v>10</v>
      </c>
      <c r="D215" s="1">
        <v>74861</v>
      </c>
      <c r="E215" s="2">
        <v>5050</v>
      </c>
      <c r="F215" s="38">
        <v>3.12</v>
      </c>
      <c r="L215" s="8">
        <f>E215</f>
        <v>5050</v>
      </c>
      <c r="M215" s="5">
        <v>319</v>
      </c>
    </row>
    <row r="216" spans="1:13">
      <c r="A216" t="s">
        <v>930</v>
      </c>
      <c r="B216" s="5" t="s">
        <v>934</v>
      </c>
      <c r="C216" s="45" t="s">
        <v>10</v>
      </c>
      <c r="D216" s="1">
        <v>74196</v>
      </c>
      <c r="E216" s="2">
        <v>9542</v>
      </c>
      <c r="F216" s="38">
        <v>3.02</v>
      </c>
      <c r="L216" s="8">
        <f>E216</f>
        <v>9542</v>
      </c>
      <c r="M216" s="5">
        <v>319</v>
      </c>
    </row>
    <row r="217" spans="1:13">
      <c r="A217" t="s">
        <v>931</v>
      </c>
      <c r="B217" s="5" t="s">
        <v>934</v>
      </c>
      <c r="C217" s="45" t="s">
        <v>10</v>
      </c>
      <c r="D217" s="1">
        <v>74193</v>
      </c>
      <c r="E217" s="2">
        <v>10794</v>
      </c>
      <c r="F217" s="38">
        <v>2.59</v>
      </c>
      <c r="K217" s="8">
        <f>E217</f>
        <v>10794</v>
      </c>
      <c r="M217" s="5">
        <v>295</v>
      </c>
    </row>
    <row r="218" spans="1:13">
      <c r="A218" t="s">
        <v>932</v>
      </c>
      <c r="B218" s="5" t="s">
        <v>934</v>
      </c>
      <c r="C218" s="45" t="s">
        <v>10</v>
      </c>
      <c r="D218" s="1">
        <v>74189</v>
      </c>
      <c r="E218" s="2">
        <v>11302</v>
      </c>
      <c r="F218" s="6">
        <v>3</v>
      </c>
      <c r="K218" s="8">
        <f>E218</f>
        <v>11302</v>
      </c>
      <c r="M218" s="5">
        <v>311</v>
      </c>
    </row>
    <row r="219" spans="1:13">
      <c r="A219" t="s">
        <v>933</v>
      </c>
      <c r="B219" s="5" t="s">
        <v>934</v>
      </c>
      <c r="C219" s="45" t="s">
        <v>10</v>
      </c>
      <c r="D219" s="1">
        <v>74259</v>
      </c>
      <c r="E219" s="2">
        <v>1854</v>
      </c>
      <c r="F219" s="38">
        <v>3.15</v>
      </c>
      <c r="L219" s="8">
        <f>E219</f>
        <v>1854</v>
      </c>
      <c r="M219" s="5">
        <v>331</v>
      </c>
    </row>
    <row r="220" spans="1:13">
      <c r="A220" s="51" t="s">
        <v>524</v>
      </c>
      <c r="B220" s="5"/>
      <c r="C220" s="45"/>
      <c r="D220" s="1"/>
    </row>
    <row r="221" spans="1:13">
      <c r="A221" t="s">
        <v>935</v>
      </c>
      <c r="B221" s="5" t="s">
        <v>934</v>
      </c>
      <c r="C221" s="45" t="s">
        <v>10</v>
      </c>
      <c r="D221" s="1"/>
    </row>
    <row r="222" spans="1:13">
      <c r="A222" t="s">
        <v>936</v>
      </c>
      <c r="B222" s="5" t="s">
        <v>934</v>
      </c>
      <c r="C222" s="45" t="s">
        <v>10</v>
      </c>
      <c r="D222" s="1"/>
    </row>
    <row r="223" spans="1:13">
      <c r="A223" t="s">
        <v>937</v>
      </c>
      <c r="B223" s="5" t="s">
        <v>934</v>
      </c>
      <c r="C223" s="45" t="s">
        <v>10</v>
      </c>
      <c r="D223" s="1">
        <v>74246</v>
      </c>
      <c r="E223" s="2">
        <v>3128</v>
      </c>
      <c r="F223" s="38">
        <v>3.05</v>
      </c>
      <c r="L223" s="8">
        <f>E223</f>
        <v>3128</v>
      </c>
      <c r="M223" s="5">
        <v>313</v>
      </c>
    </row>
    <row r="224" spans="1:13">
      <c r="A224" t="s">
        <v>938</v>
      </c>
      <c r="B224" s="5" t="s">
        <v>934</v>
      </c>
      <c r="C224" s="45" t="s">
        <v>10</v>
      </c>
      <c r="D224" s="1">
        <v>74248</v>
      </c>
      <c r="E224" s="2">
        <v>3327</v>
      </c>
      <c r="F224" s="6">
        <v>3</v>
      </c>
      <c r="K224" s="8">
        <f>E224</f>
        <v>3327</v>
      </c>
      <c r="M224" s="5">
        <v>312</v>
      </c>
    </row>
    <row r="225" spans="1:13">
      <c r="A225" t="s">
        <v>939</v>
      </c>
      <c r="B225" s="5" t="s">
        <v>934</v>
      </c>
      <c r="C225" s="45" t="s">
        <v>10</v>
      </c>
      <c r="D225" s="1">
        <v>74235</v>
      </c>
      <c r="E225" s="2">
        <v>4902</v>
      </c>
      <c r="F225" s="38">
        <v>2.58</v>
      </c>
      <c r="K225" s="8">
        <f>E225</f>
        <v>4902</v>
      </c>
      <c r="M225" s="5">
        <v>307</v>
      </c>
    </row>
    <row r="226" spans="1:13">
      <c r="A226" t="s">
        <v>940</v>
      </c>
      <c r="B226" s="5" t="s">
        <v>934</v>
      </c>
      <c r="C226" s="45" t="s">
        <v>10</v>
      </c>
      <c r="D226" s="1"/>
    </row>
    <row r="227" spans="1:13">
      <c r="A227" t="s">
        <v>941</v>
      </c>
      <c r="B227" s="5" t="s">
        <v>934</v>
      </c>
      <c r="C227" s="45" t="s">
        <v>10</v>
      </c>
      <c r="D227" s="1"/>
    </row>
    <row r="228" spans="1:13">
      <c r="A228" t="s">
        <v>942</v>
      </c>
      <c r="B228" s="5" t="s">
        <v>934</v>
      </c>
      <c r="C228" s="45" t="s">
        <v>10</v>
      </c>
      <c r="D228" s="1"/>
    </row>
    <row r="229" spans="1:13">
      <c r="A229" t="s">
        <v>943</v>
      </c>
      <c r="B229" s="5" t="s">
        <v>934</v>
      </c>
      <c r="C229" s="45" t="s">
        <v>10</v>
      </c>
      <c r="D229" s="1"/>
    </row>
    <row r="230" spans="1:13">
      <c r="A230" t="s">
        <v>944</v>
      </c>
      <c r="B230" s="5" t="s">
        <v>934</v>
      </c>
      <c r="C230" s="45" t="s">
        <v>10</v>
      </c>
      <c r="D230" s="1">
        <v>74930</v>
      </c>
      <c r="E230" s="2">
        <v>2405</v>
      </c>
      <c r="F230" s="38">
        <v>2.42</v>
      </c>
      <c r="K230" s="8">
        <f>E230</f>
        <v>2405</v>
      </c>
      <c r="M230" s="5">
        <v>285</v>
      </c>
    </row>
    <row r="231" spans="1:13">
      <c r="A231" t="s">
        <v>945</v>
      </c>
      <c r="B231" s="5" t="s">
        <v>934</v>
      </c>
      <c r="C231" s="45" t="s">
        <v>10</v>
      </c>
      <c r="D231" s="1"/>
    </row>
    <row r="232" spans="1:13">
      <c r="A232" t="s">
        <v>946</v>
      </c>
      <c r="B232" s="5" t="s">
        <v>934</v>
      </c>
      <c r="C232" s="45" t="s">
        <v>10</v>
      </c>
      <c r="D232" s="1">
        <v>74912</v>
      </c>
      <c r="E232" s="2">
        <v>5407</v>
      </c>
      <c r="F232" s="38">
        <v>2.46</v>
      </c>
      <c r="K232" s="8">
        <f>E232</f>
        <v>5407</v>
      </c>
      <c r="M232" s="5">
        <v>284</v>
      </c>
    </row>
    <row r="233" spans="1:13">
      <c r="A233" t="s">
        <v>947</v>
      </c>
      <c r="B233" s="5" t="s">
        <v>934</v>
      </c>
      <c r="C233" s="45" t="s">
        <v>10</v>
      </c>
      <c r="D233" s="1">
        <v>74243</v>
      </c>
      <c r="E233" s="2">
        <v>3654</v>
      </c>
      <c r="F233" s="38">
        <v>3.05</v>
      </c>
      <c r="L233" s="8">
        <f>E233</f>
        <v>3654</v>
      </c>
      <c r="M233" s="5">
        <v>320</v>
      </c>
    </row>
    <row r="234" spans="1:13">
      <c r="A234" t="s">
        <v>948</v>
      </c>
      <c r="B234" s="5" t="s">
        <v>934</v>
      </c>
      <c r="C234" s="45" t="s">
        <v>10</v>
      </c>
      <c r="D234" s="1"/>
    </row>
    <row r="235" spans="1:13">
      <c r="A235" t="s">
        <v>949</v>
      </c>
      <c r="B235" s="5" t="s">
        <v>934</v>
      </c>
      <c r="C235" s="45" t="s">
        <v>10</v>
      </c>
      <c r="D235" s="1">
        <v>74211</v>
      </c>
      <c r="E235" s="2">
        <v>10842</v>
      </c>
      <c r="F235" s="38">
        <v>2.59</v>
      </c>
      <c r="K235" s="8">
        <f>E235</f>
        <v>10842</v>
      </c>
      <c r="M235" s="5">
        <v>300</v>
      </c>
    </row>
    <row r="236" spans="1:13">
      <c r="A236" t="s">
        <v>950</v>
      </c>
      <c r="B236" s="5" t="s">
        <v>934</v>
      </c>
      <c r="C236" s="45" t="s">
        <v>10</v>
      </c>
      <c r="D236" s="1">
        <v>74252</v>
      </c>
      <c r="E236" s="2">
        <v>3399</v>
      </c>
      <c r="F236" s="38">
        <v>2.5299999999999998</v>
      </c>
      <c r="K236" s="8">
        <f>E236</f>
        <v>3399</v>
      </c>
      <c r="M236" s="5">
        <v>295</v>
      </c>
    </row>
    <row r="237" spans="1:13">
      <c r="A237" t="s">
        <v>951</v>
      </c>
      <c r="B237" s="5" t="s">
        <v>934</v>
      </c>
      <c r="C237" s="45" t="s">
        <v>10</v>
      </c>
      <c r="D237" s="1"/>
    </row>
    <row r="238" spans="1:13">
      <c r="A238" t="s">
        <v>952</v>
      </c>
      <c r="B238" s="5" t="s">
        <v>934</v>
      </c>
      <c r="C238" s="45" t="s">
        <v>10</v>
      </c>
      <c r="D238" s="1"/>
    </row>
    <row r="239" spans="1:13">
      <c r="A239" t="s">
        <v>953</v>
      </c>
      <c r="B239" s="5" t="s">
        <v>934</v>
      </c>
      <c r="C239" s="45" t="s">
        <v>10</v>
      </c>
      <c r="D239" s="1">
        <v>74182</v>
      </c>
      <c r="E239" s="2">
        <v>13359</v>
      </c>
      <c r="F239" s="38">
        <v>3.04</v>
      </c>
      <c r="L239" s="8">
        <f>E239</f>
        <v>13359</v>
      </c>
      <c r="M239" s="5">
        <v>316</v>
      </c>
    </row>
    <row r="240" spans="1:13">
      <c r="A240" t="s">
        <v>954</v>
      </c>
      <c r="B240" s="5" t="s">
        <v>934</v>
      </c>
      <c r="C240" s="45" t="s">
        <v>10</v>
      </c>
      <c r="D240" s="1"/>
    </row>
    <row r="241" spans="1:13">
      <c r="A241" t="s">
        <v>955</v>
      </c>
      <c r="B241" s="5" t="s">
        <v>934</v>
      </c>
      <c r="C241" s="45" t="s">
        <v>10</v>
      </c>
      <c r="D241" s="1"/>
    </row>
    <row r="242" spans="1:13">
      <c r="A242" t="s">
        <v>956</v>
      </c>
      <c r="B242" s="5" t="s">
        <v>934</v>
      </c>
      <c r="C242" s="45" t="s">
        <v>10</v>
      </c>
      <c r="D242" s="1"/>
    </row>
    <row r="243" spans="1:13">
      <c r="A243" t="s">
        <v>957</v>
      </c>
      <c r="B243" s="5" t="s">
        <v>934</v>
      </c>
      <c r="C243" s="45" t="s">
        <v>10</v>
      </c>
      <c r="D243" s="1"/>
    </row>
    <row r="244" spans="1:13">
      <c r="A244" t="s">
        <v>958</v>
      </c>
      <c r="B244" s="5" t="s">
        <v>934</v>
      </c>
      <c r="C244" s="45" t="s">
        <v>10</v>
      </c>
      <c r="D244" s="1">
        <v>74936</v>
      </c>
      <c r="E244" s="2">
        <v>1620</v>
      </c>
      <c r="F244" s="38">
        <v>2.54</v>
      </c>
      <c r="K244" s="8">
        <f>E244</f>
        <v>1620</v>
      </c>
      <c r="M244" s="5">
        <v>298</v>
      </c>
    </row>
    <row r="245" spans="1:13">
      <c r="A245" t="s">
        <v>959</v>
      </c>
      <c r="B245" s="5" t="s">
        <v>934</v>
      </c>
      <c r="C245" s="45" t="s">
        <v>10</v>
      </c>
      <c r="D245" s="1"/>
    </row>
    <row r="246" spans="1:13">
      <c r="A246" t="s">
        <v>960</v>
      </c>
      <c r="B246" s="5" t="s">
        <v>934</v>
      </c>
      <c r="C246" s="45" t="s">
        <v>10</v>
      </c>
      <c r="D246" s="1">
        <v>74257</v>
      </c>
      <c r="E246" s="2">
        <v>4078</v>
      </c>
      <c r="F246" s="38">
        <v>2.54</v>
      </c>
      <c r="K246" s="8">
        <f>E246</f>
        <v>4078</v>
      </c>
      <c r="M246" s="5">
        <v>302</v>
      </c>
    </row>
    <row r="247" spans="1:13">
      <c r="A247" t="s">
        <v>961</v>
      </c>
      <c r="B247" s="5" t="s">
        <v>934</v>
      </c>
      <c r="C247" s="45" t="s">
        <v>10</v>
      </c>
      <c r="D247" s="1">
        <v>74199</v>
      </c>
      <c r="E247" s="2">
        <v>7877</v>
      </c>
      <c r="F247" s="38">
        <v>3.03</v>
      </c>
      <c r="L247" s="8">
        <f>E247</f>
        <v>7877</v>
      </c>
      <c r="M247" s="5">
        <v>317</v>
      </c>
    </row>
    <row r="248" spans="1:13">
      <c r="A248" t="s">
        <v>962</v>
      </c>
      <c r="B248" s="5" t="s">
        <v>934</v>
      </c>
      <c r="C248" s="45" t="s">
        <v>10</v>
      </c>
      <c r="D248" s="1">
        <v>71543</v>
      </c>
      <c r="E248" s="2">
        <v>6528</v>
      </c>
      <c r="F248" s="38">
        <v>3.18</v>
      </c>
      <c r="L248" s="8">
        <f>E248</f>
        <v>6528</v>
      </c>
      <c r="M248" s="5">
        <v>329</v>
      </c>
    </row>
    <row r="249" spans="1:13">
      <c r="A249" t="s">
        <v>963</v>
      </c>
      <c r="B249" s="5" t="s">
        <v>934</v>
      </c>
      <c r="C249" s="45" t="s">
        <v>10</v>
      </c>
      <c r="D249" s="1"/>
    </row>
    <row r="250" spans="1:13" ht="20">
      <c r="A250" s="76" t="s">
        <v>1357</v>
      </c>
      <c r="B250" s="76"/>
      <c r="C250" s="76"/>
      <c r="D250" s="76"/>
      <c r="E250" s="76"/>
      <c r="F250" s="76"/>
      <c r="G250" s="76"/>
      <c r="H250" s="76"/>
      <c r="I250" s="76"/>
      <c r="J250" s="76"/>
      <c r="K250" s="76"/>
      <c r="L250" s="76"/>
      <c r="M250" s="76"/>
    </row>
    <row r="251" spans="1:13" ht="18">
      <c r="A251" s="90" t="s">
        <v>1365</v>
      </c>
      <c r="F251" s="61"/>
      <c r="G251" s="61"/>
      <c r="H251" s="61"/>
      <c r="I251" s="61"/>
      <c r="K251" s="61"/>
      <c r="L251" s="61"/>
    </row>
    <row r="252" spans="1:13" ht="29" customHeight="1">
      <c r="A252" s="99" t="s">
        <v>1384</v>
      </c>
      <c r="F252" s="61"/>
      <c r="G252" s="61"/>
      <c r="H252" s="61"/>
      <c r="I252" s="61"/>
      <c r="K252" s="61"/>
      <c r="L252" s="61"/>
    </row>
    <row r="253" spans="1:13">
      <c r="A253" s="12" t="s">
        <v>148</v>
      </c>
      <c r="B253" s="12"/>
      <c r="C253" s="13" t="s">
        <v>9</v>
      </c>
      <c r="D253" s="13" t="s">
        <v>0</v>
      </c>
      <c r="E253" s="14" t="s">
        <v>1</v>
      </c>
      <c r="F253" s="60" t="s">
        <v>2</v>
      </c>
      <c r="G253" s="69" t="s">
        <v>147</v>
      </c>
      <c r="H253" s="69"/>
      <c r="I253" s="69"/>
      <c r="J253" s="69"/>
      <c r="K253" s="69"/>
      <c r="L253" s="60"/>
      <c r="M253" s="60" t="s">
        <v>3</v>
      </c>
    </row>
    <row r="254" spans="1:13" ht="28" customHeight="1">
      <c r="D254" s="1"/>
      <c r="F254" s="61"/>
      <c r="G254" s="91" t="s">
        <v>144</v>
      </c>
      <c r="H254" s="92" t="s">
        <v>151</v>
      </c>
      <c r="I254" s="92" t="s">
        <v>152</v>
      </c>
      <c r="J254" s="93" t="s">
        <v>145</v>
      </c>
      <c r="K254" s="93" t="s">
        <v>146</v>
      </c>
      <c r="L254" s="91" t="s">
        <v>237</v>
      </c>
    </row>
    <row r="255" spans="1:13">
      <c r="A255" s="31" t="s">
        <v>978</v>
      </c>
      <c r="D255" s="94"/>
    </row>
    <row r="256" spans="1:13">
      <c r="A256" s="51" t="s">
        <v>523</v>
      </c>
      <c r="D256" s="1"/>
    </row>
    <row r="257" spans="1:13">
      <c r="A257" t="s">
        <v>972</v>
      </c>
      <c r="B257" s="5" t="s">
        <v>971</v>
      </c>
      <c r="C257" s="45" t="s">
        <v>10</v>
      </c>
      <c r="D257" s="1">
        <v>77815</v>
      </c>
      <c r="E257" s="2">
        <v>28470</v>
      </c>
      <c r="F257" s="6">
        <v>2.4</v>
      </c>
      <c r="K257" s="8">
        <f>E257</f>
        <v>28470</v>
      </c>
      <c r="M257" s="5">
        <v>258</v>
      </c>
    </row>
    <row r="258" spans="1:13">
      <c r="A258" t="s">
        <v>973</v>
      </c>
      <c r="B258" s="5" t="s">
        <v>971</v>
      </c>
      <c r="C258" s="45" t="s">
        <v>10</v>
      </c>
      <c r="D258" s="1">
        <v>76571</v>
      </c>
      <c r="E258" s="2">
        <v>28550</v>
      </c>
      <c r="F258" s="38">
        <v>2.46</v>
      </c>
      <c r="K258" s="8">
        <f>E258</f>
        <v>28550</v>
      </c>
      <c r="M258" s="5">
        <v>278</v>
      </c>
    </row>
    <row r="259" spans="1:13">
      <c r="A259" t="s">
        <v>974</v>
      </c>
      <c r="B259" s="5" t="s">
        <v>971</v>
      </c>
      <c r="C259" s="45" t="s">
        <v>10</v>
      </c>
      <c r="D259" s="1">
        <v>76593</v>
      </c>
      <c r="E259" s="2">
        <v>13719</v>
      </c>
      <c r="F259" s="38">
        <v>2.4900000000000002</v>
      </c>
      <c r="K259" s="8">
        <f>E259</f>
        <v>13719</v>
      </c>
      <c r="M259" s="5">
        <v>286</v>
      </c>
    </row>
    <row r="260" spans="1:13">
      <c r="A260" t="s">
        <v>975</v>
      </c>
      <c r="B260" s="5" t="s">
        <v>971</v>
      </c>
      <c r="C260" s="45" t="s">
        <v>10</v>
      </c>
      <c r="D260" s="1">
        <v>76456</v>
      </c>
      <c r="E260" s="2">
        <v>7825</v>
      </c>
      <c r="F260" s="38">
        <v>2.37</v>
      </c>
      <c r="K260" s="8">
        <f>E260</f>
        <v>7825</v>
      </c>
      <c r="M260" s="5">
        <v>273</v>
      </c>
    </row>
    <row r="261" spans="1:13">
      <c r="A261" t="s">
        <v>976</v>
      </c>
      <c r="B261" s="5" t="s">
        <v>971</v>
      </c>
      <c r="C261" s="45" t="s">
        <v>10</v>
      </c>
      <c r="D261" s="1">
        <v>77839</v>
      </c>
      <c r="E261" s="2">
        <v>4914</v>
      </c>
      <c r="F261" s="38">
        <v>2.25</v>
      </c>
      <c r="J261" s="8">
        <f>E261</f>
        <v>4914</v>
      </c>
      <c r="M261" s="5">
        <v>244</v>
      </c>
    </row>
    <row r="262" spans="1:13">
      <c r="A262" t="s">
        <v>977</v>
      </c>
      <c r="B262" s="5" t="s">
        <v>971</v>
      </c>
      <c r="C262" s="45" t="s">
        <v>10</v>
      </c>
      <c r="D262" s="1">
        <v>76437</v>
      </c>
      <c r="E262" s="2">
        <v>46769</v>
      </c>
      <c r="F262" s="38">
        <v>2.35</v>
      </c>
      <c r="K262" s="8">
        <f>E262</f>
        <v>46769</v>
      </c>
      <c r="M262" s="5">
        <v>263</v>
      </c>
    </row>
    <row r="263" spans="1:13">
      <c r="A263" s="51" t="s">
        <v>524</v>
      </c>
      <c r="B263" s="5"/>
      <c r="D263" s="1"/>
    </row>
    <row r="264" spans="1:13">
      <c r="A264" t="s">
        <v>979</v>
      </c>
      <c r="B264" s="5" t="s">
        <v>971</v>
      </c>
      <c r="C264" s="45" t="s">
        <v>10</v>
      </c>
      <c r="D264" s="1">
        <v>76474</v>
      </c>
      <c r="E264" s="2">
        <v>3287</v>
      </c>
      <c r="F264" s="38">
        <v>2.4700000000000002</v>
      </c>
      <c r="K264" s="8">
        <f t="shared" ref="K264:K270" si="5">E264</f>
        <v>3287</v>
      </c>
      <c r="M264" s="5">
        <v>249</v>
      </c>
    </row>
    <row r="265" spans="1:13">
      <c r="A265" t="s">
        <v>980</v>
      </c>
      <c r="B265" s="5" t="s">
        <v>971</v>
      </c>
      <c r="C265" s="45" t="s">
        <v>10</v>
      </c>
      <c r="D265" s="1">
        <v>76467</v>
      </c>
      <c r="E265" s="2">
        <v>6077</v>
      </c>
      <c r="F265" s="38">
        <v>2.48</v>
      </c>
      <c r="K265" s="8">
        <f t="shared" si="5"/>
        <v>6077</v>
      </c>
      <c r="M265" s="5">
        <v>251</v>
      </c>
    </row>
    <row r="266" spans="1:13">
      <c r="A266" t="s">
        <v>981</v>
      </c>
      <c r="B266" s="5" t="s">
        <v>971</v>
      </c>
      <c r="C266" s="45" t="s">
        <v>10</v>
      </c>
      <c r="D266" s="1">
        <v>76476</v>
      </c>
      <c r="E266" s="2">
        <v>3026</v>
      </c>
      <c r="F266" s="6">
        <v>2.4</v>
      </c>
      <c r="K266" s="8">
        <f t="shared" si="5"/>
        <v>3026</v>
      </c>
      <c r="M266" s="5">
        <v>272</v>
      </c>
    </row>
    <row r="267" spans="1:13">
      <c r="A267" t="s">
        <v>982</v>
      </c>
      <c r="B267" s="5" t="s">
        <v>971</v>
      </c>
      <c r="C267" s="45" t="s">
        <v>10</v>
      </c>
      <c r="D267" s="1">
        <v>77830</v>
      </c>
      <c r="E267" s="2">
        <v>7954</v>
      </c>
      <c r="F267" s="38">
        <v>2.42</v>
      </c>
      <c r="K267" s="8">
        <f t="shared" si="5"/>
        <v>7954</v>
      </c>
      <c r="M267" s="5">
        <v>262</v>
      </c>
    </row>
    <row r="268" spans="1:13">
      <c r="A268" t="s">
        <v>983</v>
      </c>
      <c r="B268" s="5" t="s">
        <v>971</v>
      </c>
      <c r="C268" s="45" t="s">
        <v>10</v>
      </c>
      <c r="D268" s="1">
        <v>76448</v>
      </c>
      <c r="E268" s="2">
        <v>11740</v>
      </c>
      <c r="F268" s="38">
        <v>2.4300000000000002</v>
      </c>
      <c r="K268" s="8">
        <f t="shared" si="5"/>
        <v>11740</v>
      </c>
      <c r="M268" s="5">
        <v>247</v>
      </c>
    </row>
    <row r="269" spans="1:13">
      <c r="A269" t="s">
        <v>984</v>
      </c>
      <c r="B269" s="5" t="s">
        <v>971</v>
      </c>
      <c r="C269" s="45" t="s">
        <v>10</v>
      </c>
      <c r="D269" s="1">
        <v>76477</v>
      </c>
      <c r="E269" s="2">
        <v>3224</v>
      </c>
      <c r="F269" s="38">
        <v>2.42</v>
      </c>
      <c r="K269" s="8">
        <f t="shared" si="5"/>
        <v>3224</v>
      </c>
      <c r="M269" s="5">
        <v>269</v>
      </c>
    </row>
    <row r="270" spans="1:13">
      <c r="A270" t="s">
        <v>985</v>
      </c>
      <c r="B270" s="5" t="s">
        <v>971</v>
      </c>
      <c r="C270" s="45" t="s">
        <v>10</v>
      </c>
      <c r="D270" s="1">
        <v>76596</v>
      </c>
      <c r="E270" s="2">
        <v>4912</v>
      </c>
      <c r="F270" s="38">
        <v>2.59</v>
      </c>
      <c r="K270" s="8">
        <f t="shared" si="5"/>
        <v>4912</v>
      </c>
      <c r="M270" s="5">
        <v>295</v>
      </c>
    </row>
    <row r="271" spans="1:13">
      <c r="A271" t="s">
        <v>986</v>
      </c>
      <c r="B271" s="5" t="s">
        <v>971</v>
      </c>
      <c r="C271" s="45" t="s">
        <v>10</v>
      </c>
      <c r="D271" s="1">
        <v>76549</v>
      </c>
      <c r="E271" s="2">
        <v>4980</v>
      </c>
      <c r="F271" s="38">
        <v>2.2599999999999998</v>
      </c>
      <c r="J271" s="8">
        <f>E271</f>
        <v>4980</v>
      </c>
      <c r="M271" s="5">
        <v>257</v>
      </c>
    </row>
    <row r="272" spans="1:13">
      <c r="A272" t="s">
        <v>987</v>
      </c>
      <c r="B272" s="5" t="s">
        <v>971</v>
      </c>
      <c r="C272" s="45" t="s">
        <v>10</v>
      </c>
      <c r="D272" s="1">
        <v>76473</v>
      </c>
      <c r="E272" s="2">
        <v>4753</v>
      </c>
      <c r="F272" s="38">
        <v>2.2599999999999998</v>
      </c>
      <c r="J272" s="8">
        <f>E272</f>
        <v>4753</v>
      </c>
      <c r="M272" s="5">
        <v>255</v>
      </c>
    </row>
    <row r="273" spans="1:13">
      <c r="A273" t="s">
        <v>988</v>
      </c>
      <c r="B273" s="5" t="s">
        <v>971</v>
      </c>
      <c r="C273" s="45" t="s">
        <v>10</v>
      </c>
      <c r="D273" s="1">
        <v>76597</v>
      </c>
      <c r="E273" s="2">
        <v>2525</v>
      </c>
      <c r="F273" s="6">
        <v>3</v>
      </c>
      <c r="K273" s="8">
        <f t="shared" ref="K273:K280" si="6">E273</f>
        <v>2525</v>
      </c>
      <c r="M273" s="5">
        <v>290</v>
      </c>
    </row>
    <row r="274" spans="1:13">
      <c r="A274" t="s">
        <v>989</v>
      </c>
      <c r="B274" s="5" t="s">
        <v>971</v>
      </c>
      <c r="C274" s="45" t="s">
        <v>10</v>
      </c>
      <c r="D274" s="1">
        <v>76461</v>
      </c>
      <c r="E274" s="2">
        <v>6156</v>
      </c>
      <c r="F274" s="38">
        <v>2.42</v>
      </c>
      <c r="K274" s="8">
        <f t="shared" si="6"/>
        <v>6156</v>
      </c>
      <c r="M274" s="5">
        <v>272</v>
      </c>
    </row>
    <row r="275" spans="1:13">
      <c r="A275" t="s">
        <v>990</v>
      </c>
      <c r="B275" s="5" t="s">
        <v>971</v>
      </c>
      <c r="C275" s="45" t="s">
        <v>10</v>
      </c>
      <c r="D275" s="1">
        <v>76470</v>
      </c>
      <c r="E275" s="2">
        <v>4522</v>
      </c>
      <c r="F275" s="38">
        <v>2.37</v>
      </c>
      <c r="K275" s="8">
        <f t="shared" si="6"/>
        <v>4522</v>
      </c>
      <c r="M275" s="5">
        <v>272</v>
      </c>
    </row>
    <row r="276" spans="1:13">
      <c r="A276" t="s">
        <v>991</v>
      </c>
      <c r="B276" s="5" t="s">
        <v>971</v>
      </c>
      <c r="C276" s="45" t="s">
        <v>10</v>
      </c>
      <c r="D276" s="1">
        <v>77833</v>
      </c>
      <c r="E276" s="2">
        <v>5856</v>
      </c>
      <c r="F276" s="38">
        <v>2.3199999999999998</v>
      </c>
      <c r="K276" s="8">
        <f t="shared" si="6"/>
        <v>5856</v>
      </c>
      <c r="M276" s="5">
        <v>252</v>
      </c>
    </row>
    <row r="277" spans="1:13">
      <c r="A277" t="s">
        <v>992</v>
      </c>
      <c r="B277" s="5" t="s">
        <v>971</v>
      </c>
      <c r="C277" s="45" t="s">
        <v>10</v>
      </c>
      <c r="D277" s="1">
        <v>77836</v>
      </c>
      <c r="E277" s="2">
        <v>6627</v>
      </c>
      <c r="F277" s="38">
        <v>2.31</v>
      </c>
      <c r="K277" s="8">
        <f t="shared" si="6"/>
        <v>6627</v>
      </c>
      <c r="M277" s="5">
        <v>249</v>
      </c>
    </row>
    <row r="278" spans="1:13">
      <c r="A278" t="s">
        <v>993</v>
      </c>
      <c r="B278" s="5" t="s">
        <v>971</v>
      </c>
      <c r="C278" s="45" t="s">
        <v>10</v>
      </c>
      <c r="D278" s="1">
        <v>76547</v>
      </c>
      <c r="E278" s="2">
        <v>20863</v>
      </c>
      <c r="F278" s="38">
        <v>2.33</v>
      </c>
      <c r="K278" s="8">
        <f t="shared" si="6"/>
        <v>20863</v>
      </c>
      <c r="M278" s="5">
        <v>264</v>
      </c>
    </row>
    <row r="279" spans="1:13">
      <c r="A279" t="s">
        <v>994</v>
      </c>
      <c r="B279" s="5" t="s">
        <v>971</v>
      </c>
      <c r="C279" s="45" t="s">
        <v>10</v>
      </c>
      <c r="D279" s="1">
        <v>76479</v>
      </c>
      <c r="E279" s="2">
        <v>2957</v>
      </c>
      <c r="F279" s="38">
        <v>2.37</v>
      </c>
      <c r="K279" s="8">
        <f t="shared" si="6"/>
        <v>2957</v>
      </c>
      <c r="M279" s="5">
        <v>264</v>
      </c>
    </row>
    <row r="280" spans="1:13">
      <c r="A280" t="s">
        <v>995</v>
      </c>
      <c r="B280" s="5" t="s">
        <v>971</v>
      </c>
      <c r="C280" s="45" t="s">
        <v>10</v>
      </c>
      <c r="D280" s="1">
        <v>76599</v>
      </c>
      <c r="E280" s="2">
        <v>2495</v>
      </c>
      <c r="F280" s="38">
        <v>2.5099999999999998</v>
      </c>
      <c r="K280" s="8">
        <f t="shared" si="6"/>
        <v>2495</v>
      </c>
      <c r="M280" s="5">
        <v>288</v>
      </c>
    </row>
    <row r="281" spans="1:13">
      <c r="D281" s="1"/>
    </row>
    <row r="282" spans="1:13">
      <c r="A282" s="31" t="s">
        <v>997</v>
      </c>
      <c r="D282" s="94"/>
    </row>
    <row r="283" spans="1:13">
      <c r="A283" s="51" t="s">
        <v>523</v>
      </c>
      <c r="D283" s="1"/>
    </row>
    <row r="284" spans="1:13">
      <c r="A284" t="s">
        <v>26</v>
      </c>
      <c r="B284" t="s">
        <v>996</v>
      </c>
      <c r="C284" s="1" t="s">
        <v>10</v>
      </c>
      <c r="D284" s="1">
        <v>77855</v>
      </c>
      <c r="E284" s="2">
        <v>24435</v>
      </c>
      <c r="F284" s="6">
        <v>2.2799999999999998</v>
      </c>
      <c r="G284" s="6"/>
      <c r="H284" s="6"/>
      <c r="I284" s="6"/>
      <c r="J284" s="2">
        <v>24435</v>
      </c>
      <c r="K284" s="6"/>
      <c r="L284" s="6"/>
      <c r="M284" s="5">
        <v>242</v>
      </c>
    </row>
    <row r="285" spans="1:13">
      <c r="A285" t="s">
        <v>998</v>
      </c>
      <c r="B285" t="s">
        <v>996</v>
      </c>
      <c r="C285" s="1" t="s">
        <v>10</v>
      </c>
      <c r="D285" s="1" t="s">
        <v>1060</v>
      </c>
      <c r="E285" s="2">
        <v>12161</v>
      </c>
      <c r="F285" s="38">
        <v>2.48</v>
      </c>
      <c r="K285" s="8">
        <f>E285</f>
        <v>12161</v>
      </c>
      <c r="M285" s="5">
        <v>280</v>
      </c>
    </row>
    <row r="286" spans="1:13">
      <c r="A286" t="s">
        <v>999</v>
      </c>
      <c r="B286" t="s">
        <v>996</v>
      </c>
      <c r="C286" s="1" t="s">
        <v>10</v>
      </c>
      <c r="D286" s="1">
        <v>77723</v>
      </c>
      <c r="E286" s="2">
        <v>10567</v>
      </c>
      <c r="F286" s="38">
        <v>2.37</v>
      </c>
      <c r="K286" s="8">
        <f>E286</f>
        <v>10567</v>
      </c>
      <c r="M286" s="5">
        <v>264</v>
      </c>
    </row>
    <row r="287" spans="1:13">
      <c r="A287" t="s">
        <v>1000</v>
      </c>
      <c r="B287" t="s">
        <v>996</v>
      </c>
      <c r="C287" s="1" t="s">
        <v>10</v>
      </c>
      <c r="D287" s="1">
        <v>77716</v>
      </c>
      <c r="E287" s="2">
        <v>6915</v>
      </c>
      <c r="F287" s="38">
        <v>2.5299999999999998</v>
      </c>
      <c r="K287" s="8">
        <f>E287</f>
        <v>6915</v>
      </c>
      <c r="M287" s="5">
        <v>283</v>
      </c>
    </row>
    <row r="288" spans="1:13">
      <c r="A288" t="s">
        <v>1001</v>
      </c>
      <c r="B288" t="s">
        <v>996</v>
      </c>
      <c r="C288" s="1" t="s">
        <v>10</v>
      </c>
      <c r="D288" s="1">
        <v>77756</v>
      </c>
      <c r="E288" s="2">
        <v>5815</v>
      </c>
      <c r="F288" s="38">
        <v>2.56</v>
      </c>
      <c r="K288" s="8">
        <f>E288</f>
        <v>5815</v>
      </c>
      <c r="M288" s="5">
        <v>287</v>
      </c>
    </row>
    <row r="289" spans="1:13">
      <c r="A289" t="s">
        <v>1002</v>
      </c>
      <c r="B289" t="s">
        <v>996</v>
      </c>
      <c r="C289" s="1" t="s">
        <v>10</v>
      </c>
      <c r="D289" s="1">
        <v>78132</v>
      </c>
      <c r="E289" s="2">
        <v>4206</v>
      </c>
      <c r="F289" s="6">
        <v>3.1</v>
      </c>
      <c r="L289" s="8">
        <f>E289</f>
        <v>4206</v>
      </c>
      <c r="M289" s="5">
        <v>298</v>
      </c>
    </row>
    <row r="290" spans="1:13">
      <c r="A290" t="s">
        <v>42</v>
      </c>
      <c r="B290" t="s">
        <v>996</v>
      </c>
      <c r="C290" s="1" t="s">
        <v>10</v>
      </c>
      <c r="D290" s="1">
        <v>77694</v>
      </c>
      <c r="E290" s="2">
        <v>33737</v>
      </c>
      <c r="F290" s="6">
        <v>2.2000000000000002</v>
      </c>
      <c r="J290" s="2">
        <v>33737</v>
      </c>
      <c r="M290" s="5">
        <v>229</v>
      </c>
    </row>
    <row r="291" spans="1:13">
      <c r="A291" t="s">
        <v>1003</v>
      </c>
      <c r="B291" t="s">
        <v>996</v>
      </c>
      <c r="C291" s="1" t="s">
        <v>10</v>
      </c>
      <c r="D291" s="1">
        <v>77933</v>
      </c>
      <c r="E291" s="2">
        <v>42903</v>
      </c>
      <c r="F291" s="38">
        <v>2.4300000000000002</v>
      </c>
      <c r="K291" s="8">
        <f>E291</f>
        <v>42903</v>
      </c>
      <c r="M291" s="5">
        <v>274</v>
      </c>
    </row>
    <row r="292" spans="1:13">
      <c r="A292" t="s">
        <v>1004</v>
      </c>
      <c r="B292" t="s">
        <v>996</v>
      </c>
      <c r="C292" s="1" t="s">
        <v>10</v>
      </c>
      <c r="D292" s="1">
        <v>77972</v>
      </c>
      <c r="E292" s="2">
        <v>4714</v>
      </c>
      <c r="F292" s="38">
        <v>2.48</v>
      </c>
      <c r="K292" s="8">
        <f>E292</f>
        <v>4714</v>
      </c>
      <c r="M292" s="5">
        <v>280</v>
      </c>
    </row>
    <row r="293" spans="1:13">
      <c r="A293" t="s">
        <v>1005</v>
      </c>
      <c r="B293" t="s">
        <v>996</v>
      </c>
      <c r="C293" s="1" t="s">
        <v>10</v>
      </c>
      <c r="D293" s="1">
        <v>77704</v>
      </c>
      <c r="E293" s="2">
        <v>19763</v>
      </c>
      <c r="F293" s="38">
        <v>2.35</v>
      </c>
      <c r="K293" s="8">
        <f>E293</f>
        <v>19763</v>
      </c>
      <c r="M293" s="5">
        <v>254</v>
      </c>
    </row>
    <row r="294" spans="1:13">
      <c r="A294" t="s">
        <v>102</v>
      </c>
      <c r="B294" t="s">
        <v>996</v>
      </c>
      <c r="C294" s="1" t="s">
        <v>10</v>
      </c>
      <c r="D294" s="1" t="s">
        <v>1061</v>
      </c>
      <c r="E294" s="2">
        <v>57158</v>
      </c>
      <c r="F294" s="6">
        <v>2.2999999999999998</v>
      </c>
      <c r="J294" s="8">
        <f>E294</f>
        <v>57158</v>
      </c>
      <c r="M294" s="5">
        <v>256</v>
      </c>
    </row>
    <row r="295" spans="1:13">
      <c r="A295" t="s">
        <v>1006</v>
      </c>
      <c r="B295" t="s">
        <v>996</v>
      </c>
      <c r="C295" s="1" t="s">
        <v>10</v>
      </c>
      <c r="D295" s="1" t="s">
        <v>1062</v>
      </c>
      <c r="E295" s="2">
        <v>4705</v>
      </c>
      <c r="F295" s="38">
        <v>2.46</v>
      </c>
      <c r="K295" s="8">
        <f>E295</f>
        <v>4705</v>
      </c>
      <c r="M295" s="5">
        <v>265</v>
      </c>
    </row>
    <row r="296" spans="1:13">
      <c r="A296" t="s">
        <v>1007</v>
      </c>
      <c r="B296" t="s">
        <v>996</v>
      </c>
      <c r="C296" s="1" t="s">
        <v>10</v>
      </c>
      <c r="D296" s="1">
        <v>77871</v>
      </c>
      <c r="E296" s="2">
        <v>7302</v>
      </c>
      <c r="F296" s="38">
        <v>2.29</v>
      </c>
      <c r="J296" s="8">
        <f>E296</f>
        <v>7302</v>
      </c>
      <c r="M296" s="5">
        <v>248</v>
      </c>
    </row>
    <row r="297" spans="1:13">
      <c r="A297" s="44" t="s">
        <v>1008</v>
      </c>
      <c r="B297" t="s">
        <v>996</v>
      </c>
      <c r="C297" s="1" t="s">
        <v>10</v>
      </c>
      <c r="D297" s="1">
        <v>77866</v>
      </c>
      <c r="E297" s="2">
        <v>11086</v>
      </c>
      <c r="F297" s="6">
        <v>2.2000000000000002</v>
      </c>
      <c r="J297" s="8">
        <f>E297</f>
        <v>11086</v>
      </c>
      <c r="M297" s="5">
        <v>236</v>
      </c>
    </row>
    <row r="298" spans="1:13">
      <c r="A298" t="s">
        <v>1009</v>
      </c>
      <c r="B298" t="s">
        <v>996</v>
      </c>
      <c r="C298" s="1" t="s">
        <v>10</v>
      </c>
      <c r="D298" s="1">
        <v>77709</v>
      </c>
      <c r="E298" s="2">
        <v>5807</v>
      </c>
      <c r="F298" s="38">
        <v>3.07</v>
      </c>
      <c r="L298" s="8">
        <f>E298</f>
        <v>5807</v>
      </c>
      <c r="M298" s="5">
        <v>297</v>
      </c>
    </row>
    <row r="299" spans="1:13">
      <c r="A299" t="s">
        <v>1010</v>
      </c>
      <c r="B299" t="s">
        <v>996</v>
      </c>
      <c r="C299" s="1" t="s">
        <v>10</v>
      </c>
      <c r="D299" s="1">
        <v>77736</v>
      </c>
      <c r="E299" s="2">
        <v>7980</v>
      </c>
      <c r="F299" s="6">
        <v>2.5</v>
      </c>
      <c r="K299" s="8">
        <f>E299</f>
        <v>7980</v>
      </c>
      <c r="M299" s="5">
        <v>276</v>
      </c>
    </row>
    <row r="300" spans="1:13">
      <c r="A300" s="51" t="s">
        <v>524</v>
      </c>
      <c r="D300" s="1"/>
    </row>
    <row r="301" spans="1:13">
      <c r="A301" t="s">
        <v>1011</v>
      </c>
      <c r="B301" t="s">
        <v>996</v>
      </c>
      <c r="C301" s="1" t="s">
        <v>10</v>
      </c>
      <c r="D301" s="1" t="s">
        <v>1063</v>
      </c>
      <c r="E301" s="2">
        <v>9781</v>
      </c>
      <c r="F301" s="38">
        <v>2.27</v>
      </c>
      <c r="J301" s="8">
        <f>E301</f>
        <v>9781</v>
      </c>
      <c r="M301" s="5">
        <v>248</v>
      </c>
    </row>
    <row r="302" spans="1:13">
      <c r="A302" t="s">
        <v>1012</v>
      </c>
      <c r="B302" t="s">
        <v>996</v>
      </c>
      <c r="C302" s="1" t="s">
        <v>10</v>
      </c>
      <c r="D302" s="1" t="s">
        <v>1064</v>
      </c>
      <c r="E302" s="2">
        <v>2629</v>
      </c>
      <c r="F302" s="6">
        <v>2.5299999999999998</v>
      </c>
      <c r="K302" s="8">
        <f t="shared" ref="K302:K307" si="7">E302</f>
        <v>2629</v>
      </c>
      <c r="M302" s="5">
        <v>272</v>
      </c>
    </row>
    <row r="303" spans="1:13">
      <c r="A303" t="s">
        <v>1013</v>
      </c>
      <c r="B303" t="s">
        <v>996</v>
      </c>
      <c r="C303" s="1" t="s">
        <v>10</v>
      </c>
      <c r="D303" s="1">
        <v>77791</v>
      </c>
      <c r="E303" s="2">
        <v>2342</v>
      </c>
      <c r="F303" s="38">
        <v>2.41</v>
      </c>
      <c r="K303" s="8">
        <f t="shared" si="7"/>
        <v>2342</v>
      </c>
      <c r="M303" s="5">
        <v>263</v>
      </c>
    </row>
    <row r="304" spans="1:13">
      <c r="A304" t="s">
        <v>1014</v>
      </c>
      <c r="B304" t="s">
        <v>996</v>
      </c>
      <c r="C304" s="1" t="s">
        <v>10</v>
      </c>
      <c r="D304" s="1">
        <v>77781</v>
      </c>
      <c r="E304" s="2">
        <v>3511</v>
      </c>
      <c r="F304" s="38">
        <v>2.4700000000000002</v>
      </c>
      <c r="K304" s="8">
        <f t="shared" si="7"/>
        <v>3511</v>
      </c>
      <c r="M304" s="5">
        <v>272</v>
      </c>
    </row>
    <row r="305" spans="1:13">
      <c r="A305" t="s">
        <v>1015</v>
      </c>
      <c r="B305" t="s">
        <v>996</v>
      </c>
      <c r="C305" s="1" t="s">
        <v>10</v>
      </c>
      <c r="D305" s="1">
        <v>77770</v>
      </c>
      <c r="E305" s="2">
        <v>3742</v>
      </c>
      <c r="F305" s="38">
        <v>2.35</v>
      </c>
      <c r="K305" s="8">
        <f t="shared" si="7"/>
        <v>3742</v>
      </c>
      <c r="M305" s="5">
        <v>254</v>
      </c>
    </row>
    <row r="306" spans="1:13">
      <c r="A306" t="s">
        <v>1016</v>
      </c>
      <c r="B306" t="s">
        <v>996</v>
      </c>
      <c r="C306" s="1" t="s">
        <v>10</v>
      </c>
      <c r="D306" s="1">
        <v>77716</v>
      </c>
      <c r="E306" s="2">
        <v>1683</v>
      </c>
      <c r="F306" s="38">
        <v>2.59</v>
      </c>
      <c r="K306" s="8">
        <f t="shared" si="7"/>
        <v>1683</v>
      </c>
      <c r="M306" s="5">
        <v>283</v>
      </c>
    </row>
    <row r="307" spans="1:13">
      <c r="A307" t="s">
        <v>1017</v>
      </c>
      <c r="B307" t="s">
        <v>996</v>
      </c>
      <c r="C307" s="1" t="s">
        <v>10</v>
      </c>
      <c r="D307" s="1">
        <v>77948</v>
      </c>
      <c r="E307" s="2">
        <v>12504</v>
      </c>
      <c r="F307" s="38">
        <v>2.44</v>
      </c>
      <c r="K307" s="8">
        <f t="shared" si="7"/>
        <v>12504</v>
      </c>
      <c r="M307" s="5">
        <v>263</v>
      </c>
    </row>
    <row r="308" spans="1:13">
      <c r="A308" t="s">
        <v>1018</v>
      </c>
      <c r="B308" t="s">
        <v>996</v>
      </c>
      <c r="C308" s="1" t="s">
        <v>10</v>
      </c>
      <c r="D308" s="1">
        <v>77793</v>
      </c>
      <c r="E308" s="2">
        <v>2212</v>
      </c>
      <c r="F308" s="38">
        <v>3.02</v>
      </c>
      <c r="L308" s="8">
        <f>E308</f>
        <v>2212</v>
      </c>
      <c r="M308" s="5">
        <v>293</v>
      </c>
    </row>
    <row r="309" spans="1:13">
      <c r="A309" t="s">
        <v>1019</v>
      </c>
      <c r="B309" t="s">
        <v>996</v>
      </c>
      <c r="C309" s="1" t="s">
        <v>10</v>
      </c>
      <c r="D309" s="1">
        <v>77716</v>
      </c>
      <c r="E309" s="2">
        <v>1698</v>
      </c>
      <c r="F309" s="38">
        <v>2.58</v>
      </c>
      <c r="K309" s="8">
        <f>E309</f>
        <v>1698</v>
      </c>
      <c r="M309" s="5">
        <v>283</v>
      </c>
    </row>
    <row r="310" spans="1:13">
      <c r="A310" t="s">
        <v>1020</v>
      </c>
      <c r="B310" t="s">
        <v>996</v>
      </c>
      <c r="C310" s="1" t="s">
        <v>10</v>
      </c>
      <c r="D310" s="1">
        <v>77749</v>
      </c>
      <c r="E310" s="2">
        <v>7855</v>
      </c>
      <c r="F310" s="38">
        <v>2.42</v>
      </c>
      <c r="K310" s="8">
        <f>E310</f>
        <v>7855</v>
      </c>
      <c r="M310" s="5">
        <v>261</v>
      </c>
    </row>
    <row r="311" spans="1:13">
      <c r="A311" t="s">
        <v>1021</v>
      </c>
      <c r="B311" t="s">
        <v>996</v>
      </c>
      <c r="C311" s="1" t="s">
        <v>10</v>
      </c>
      <c r="D311" s="1">
        <v>77966</v>
      </c>
      <c r="E311" s="2">
        <v>4732</v>
      </c>
      <c r="F311" s="38">
        <v>2.4700000000000002</v>
      </c>
      <c r="K311" s="8">
        <f>E311</f>
        <v>4732</v>
      </c>
      <c r="M311" s="5">
        <v>280</v>
      </c>
    </row>
    <row r="312" spans="1:13">
      <c r="A312" t="s">
        <v>1022</v>
      </c>
      <c r="B312" t="s">
        <v>996</v>
      </c>
      <c r="C312" s="1" t="s">
        <v>10</v>
      </c>
      <c r="D312" s="1">
        <v>77876</v>
      </c>
      <c r="E312" s="2">
        <v>5773</v>
      </c>
      <c r="F312" s="38">
        <v>2.29</v>
      </c>
      <c r="J312" s="8">
        <f>E312</f>
        <v>5773</v>
      </c>
      <c r="M312" s="5">
        <v>251</v>
      </c>
    </row>
    <row r="313" spans="1:13">
      <c r="A313" t="s">
        <v>1023</v>
      </c>
      <c r="B313" t="s">
        <v>996</v>
      </c>
      <c r="C313" s="1" t="s">
        <v>10</v>
      </c>
      <c r="D313" s="1">
        <v>77971</v>
      </c>
      <c r="E313" s="2">
        <v>5248</v>
      </c>
      <c r="F313" s="38">
        <v>2.46</v>
      </c>
      <c r="K313" s="8">
        <f>E313</f>
        <v>5248</v>
      </c>
      <c r="M313" s="5">
        <v>277</v>
      </c>
    </row>
    <row r="314" spans="1:13">
      <c r="A314" t="s">
        <v>1024</v>
      </c>
      <c r="B314" t="s">
        <v>996</v>
      </c>
      <c r="C314" s="1" t="s">
        <v>10</v>
      </c>
      <c r="D314" s="1">
        <v>77886</v>
      </c>
      <c r="E314" s="2">
        <v>3843</v>
      </c>
      <c r="F314" s="6">
        <v>2.41</v>
      </c>
      <c r="K314" s="8">
        <f>E314</f>
        <v>3843</v>
      </c>
      <c r="M314" s="5">
        <v>253</v>
      </c>
    </row>
    <row r="315" spans="1:13">
      <c r="A315" t="s">
        <v>1025</v>
      </c>
      <c r="B315" t="s">
        <v>996</v>
      </c>
      <c r="C315" s="1" t="s">
        <v>10</v>
      </c>
      <c r="D315" s="1">
        <v>77794</v>
      </c>
      <c r="E315" s="2">
        <v>1885</v>
      </c>
      <c r="F315" s="6">
        <v>2.4</v>
      </c>
      <c r="K315" s="8">
        <f>E315</f>
        <v>1885</v>
      </c>
      <c r="M315" s="5">
        <v>258</v>
      </c>
    </row>
    <row r="316" spans="1:13">
      <c r="A316" t="s">
        <v>1026</v>
      </c>
      <c r="B316" t="s">
        <v>996</v>
      </c>
      <c r="C316" s="1" t="s">
        <v>10</v>
      </c>
      <c r="D316" s="1">
        <v>77974</v>
      </c>
      <c r="E316" s="2">
        <v>3756</v>
      </c>
      <c r="F316" s="38">
        <v>2.39</v>
      </c>
      <c r="K316" s="8">
        <f>E316</f>
        <v>3756</v>
      </c>
      <c r="M316" s="5">
        <v>257</v>
      </c>
    </row>
    <row r="317" spans="1:13">
      <c r="A317" t="s">
        <v>1027</v>
      </c>
      <c r="B317" t="s">
        <v>996</v>
      </c>
      <c r="C317" s="1" t="s">
        <v>10</v>
      </c>
      <c r="D317" s="1">
        <v>77796</v>
      </c>
      <c r="E317" s="2">
        <v>1678</v>
      </c>
      <c r="F317" s="38">
        <v>2.57</v>
      </c>
      <c r="K317" s="8">
        <f>E317</f>
        <v>1678</v>
      </c>
      <c r="M317" s="5">
        <v>284</v>
      </c>
    </row>
    <row r="318" spans="1:13">
      <c r="A318" t="s">
        <v>1028</v>
      </c>
      <c r="B318" t="s">
        <v>996</v>
      </c>
      <c r="C318" s="1" t="s">
        <v>10</v>
      </c>
      <c r="D318" s="1">
        <v>77743</v>
      </c>
      <c r="E318" s="2">
        <v>9316</v>
      </c>
      <c r="F318" s="38">
        <v>2.29</v>
      </c>
      <c r="J318" s="8">
        <f>E318</f>
        <v>9316</v>
      </c>
      <c r="M318" s="5">
        <v>250</v>
      </c>
    </row>
    <row r="319" spans="1:13">
      <c r="A319" t="s">
        <v>1029</v>
      </c>
      <c r="B319" t="s">
        <v>996</v>
      </c>
      <c r="C319" s="1" t="s">
        <v>10</v>
      </c>
      <c r="D319" s="1">
        <v>77787</v>
      </c>
      <c r="E319" s="2">
        <v>1925</v>
      </c>
      <c r="F319" s="38">
        <v>2.59</v>
      </c>
      <c r="K319" s="8">
        <f>E319</f>
        <v>1925</v>
      </c>
      <c r="M319" s="5">
        <v>282</v>
      </c>
    </row>
    <row r="320" spans="1:13">
      <c r="A320" t="s">
        <v>1030</v>
      </c>
      <c r="B320" t="s">
        <v>996</v>
      </c>
      <c r="C320" s="1" t="s">
        <v>10</v>
      </c>
      <c r="D320" s="1">
        <v>77784</v>
      </c>
      <c r="E320" s="2">
        <v>2476</v>
      </c>
      <c r="F320" s="6">
        <v>3</v>
      </c>
      <c r="K320" s="8">
        <f>E320</f>
        <v>2476</v>
      </c>
      <c r="M320" s="5">
        <v>283</v>
      </c>
    </row>
    <row r="321" spans="1:13">
      <c r="A321" t="s">
        <v>1031</v>
      </c>
      <c r="B321" t="s">
        <v>996</v>
      </c>
      <c r="C321" s="1" t="s">
        <v>10</v>
      </c>
      <c r="D321" s="1">
        <v>77709</v>
      </c>
      <c r="E321" s="2">
        <v>2643</v>
      </c>
      <c r="F321" s="6">
        <v>3.1</v>
      </c>
      <c r="L321" s="8">
        <f>E321</f>
        <v>2643</v>
      </c>
      <c r="M321" s="5">
        <v>297</v>
      </c>
    </row>
    <row r="322" spans="1:13">
      <c r="A322" t="s">
        <v>1032</v>
      </c>
      <c r="B322" t="s">
        <v>996</v>
      </c>
      <c r="C322" s="1" t="s">
        <v>10</v>
      </c>
      <c r="D322" s="1">
        <v>77797</v>
      </c>
      <c r="E322" s="2">
        <v>3176</v>
      </c>
      <c r="F322" s="6">
        <v>2.4</v>
      </c>
      <c r="K322" s="8">
        <f>E322</f>
        <v>3176</v>
      </c>
      <c r="M322" s="5">
        <v>262</v>
      </c>
    </row>
    <row r="323" spans="1:13">
      <c r="A323" t="s">
        <v>1033</v>
      </c>
      <c r="B323" t="s">
        <v>996</v>
      </c>
      <c r="C323" s="1" t="s">
        <v>10</v>
      </c>
      <c r="D323" s="1">
        <v>77799</v>
      </c>
      <c r="E323" s="2">
        <v>3340</v>
      </c>
      <c r="F323" s="38">
        <v>2.36</v>
      </c>
      <c r="K323" s="8">
        <f>E323</f>
        <v>3340</v>
      </c>
      <c r="M323" s="5">
        <v>259</v>
      </c>
    </row>
    <row r="324" spans="1:13">
      <c r="A324" t="s">
        <v>1034</v>
      </c>
      <c r="B324" t="s">
        <v>996</v>
      </c>
      <c r="C324" s="1" t="s">
        <v>10</v>
      </c>
      <c r="D324" s="1">
        <v>77883</v>
      </c>
      <c r="E324" s="2">
        <v>3158</v>
      </c>
      <c r="F324" s="38">
        <v>2.41</v>
      </c>
      <c r="K324" s="8">
        <f>E324</f>
        <v>3158</v>
      </c>
      <c r="M324" s="5">
        <v>256</v>
      </c>
    </row>
    <row r="325" spans="1:13">
      <c r="A325" t="s">
        <v>1035</v>
      </c>
      <c r="B325" t="s">
        <v>996</v>
      </c>
      <c r="C325" s="1" t="s">
        <v>10</v>
      </c>
      <c r="D325" s="1">
        <v>77975</v>
      </c>
      <c r="E325" s="2">
        <v>2236</v>
      </c>
      <c r="F325" s="38">
        <v>2.46</v>
      </c>
      <c r="K325" s="8">
        <f>E325</f>
        <v>2236</v>
      </c>
      <c r="M325" s="5">
        <v>277</v>
      </c>
    </row>
    <row r="326" spans="1:13">
      <c r="A326" t="s">
        <v>1036</v>
      </c>
      <c r="B326" t="s">
        <v>996</v>
      </c>
      <c r="C326" s="1" t="s">
        <v>10</v>
      </c>
      <c r="D326" s="1">
        <v>77977</v>
      </c>
      <c r="E326" s="2">
        <v>3741</v>
      </c>
      <c r="F326" s="6">
        <v>2.5</v>
      </c>
      <c r="K326" s="8">
        <f>E326</f>
        <v>3741</v>
      </c>
      <c r="M326" s="5">
        <v>284</v>
      </c>
    </row>
    <row r="327" spans="1:13">
      <c r="A327" t="s">
        <v>1037</v>
      </c>
      <c r="B327" t="s">
        <v>996</v>
      </c>
      <c r="C327" s="1" t="s">
        <v>10</v>
      </c>
      <c r="D327" s="1">
        <v>77880</v>
      </c>
      <c r="E327" s="2">
        <v>5294</v>
      </c>
      <c r="F327" s="6">
        <v>2.2999999999999998</v>
      </c>
      <c r="J327" s="8">
        <f>E327</f>
        <v>5294</v>
      </c>
      <c r="M327" s="5">
        <v>248</v>
      </c>
    </row>
    <row r="328" spans="1:13">
      <c r="A328" t="s">
        <v>1038</v>
      </c>
      <c r="B328" t="s">
        <v>996</v>
      </c>
      <c r="C328" s="1" t="s">
        <v>10</v>
      </c>
      <c r="D328" s="1">
        <v>77887</v>
      </c>
      <c r="E328" s="2">
        <v>2321</v>
      </c>
      <c r="F328" s="38">
        <v>2.36</v>
      </c>
      <c r="K328" s="8">
        <f>E328</f>
        <v>2321</v>
      </c>
      <c r="M328" s="5">
        <v>251</v>
      </c>
    </row>
    <row r="329" spans="1:13">
      <c r="A329" t="s">
        <v>1039</v>
      </c>
      <c r="B329" t="s">
        <v>996</v>
      </c>
      <c r="C329" s="1" t="s">
        <v>10</v>
      </c>
      <c r="D329" s="1">
        <v>77978</v>
      </c>
      <c r="E329" s="2">
        <v>3218</v>
      </c>
      <c r="F329" s="6">
        <v>3.08</v>
      </c>
      <c r="G329" s="6"/>
      <c r="H329" s="6"/>
      <c r="I329" s="6"/>
      <c r="J329" s="6"/>
      <c r="K329" s="6"/>
      <c r="L329" s="10">
        <f>E329</f>
        <v>3218</v>
      </c>
      <c r="M329" s="5">
        <v>290</v>
      </c>
    </row>
    <row r="330" spans="1:13">
      <c r="A330" t="s">
        <v>1040</v>
      </c>
      <c r="B330" t="s">
        <v>996</v>
      </c>
      <c r="C330" s="1" t="s">
        <v>10</v>
      </c>
      <c r="D330" s="1">
        <v>77746</v>
      </c>
      <c r="E330" s="2">
        <v>7125</v>
      </c>
      <c r="F330" s="38">
        <v>2.29</v>
      </c>
      <c r="J330" s="8">
        <f>E330</f>
        <v>7125</v>
      </c>
      <c r="M330" s="5">
        <v>252</v>
      </c>
    </row>
    <row r="331" spans="1:13">
      <c r="A331" t="s">
        <v>1041</v>
      </c>
      <c r="B331" t="s">
        <v>996</v>
      </c>
      <c r="C331" s="1" t="s">
        <v>10</v>
      </c>
      <c r="D331" s="1">
        <v>77963</v>
      </c>
      <c r="E331" s="2">
        <v>6805</v>
      </c>
      <c r="F331" s="38">
        <v>2.41</v>
      </c>
      <c r="K331" s="8">
        <f>E331</f>
        <v>6805</v>
      </c>
      <c r="M331" s="5">
        <v>260</v>
      </c>
    </row>
    <row r="332" spans="1:13">
      <c r="A332" t="s">
        <v>1042</v>
      </c>
      <c r="B332" t="s">
        <v>996</v>
      </c>
      <c r="C332" s="1" t="s">
        <v>10</v>
      </c>
      <c r="D332" s="1">
        <v>77889</v>
      </c>
      <c r="E332" s="2">
        <v>1416</v>
      </c>
      <c r="F332" s="6">
        <v>2.4</v>
      </c>
      <c r="K332" s="8">
        <f>E332</f>
        <v>1416</v>
      </c>
      <c r="M332" s="5">
        <v>257</v>
      </c>
    </row>
    <row r="333" spans="1:13">
      <c r="A333" t="s">
        <v>1043</v>
      </c>
      <c r="B333" t="s">
        <v>996</v>
      </c>
      <c r="C333" s="1" t="s">
        <v>10</v>
      </c>
      <c r="D333" s="1">
        <v>77960</v>
      </c>
      <c r="E333" s="2">
        <v>4919</v>
      </c>
      <c r="F333" s="38">
        <v>2.54</v>
      </c>
      <c r="K333" s="8">
        <f>E333</f>
        <v>4919</v>
      </c>
      <c r="M333" s="5">
        <v>281</v>
      </c>
    </row>
    <row r="334" spans="1:13">
      <c r="A334" t="s">
        <v>1044</v>
      </c>
      <c r="B334" t="s">
        <v>996</v>
      </c>
      <c r="C334" s="1" t="s">
        <v>10</v>
      </c>
      <c r="D334" s="1">
        <v>77790</v>
      </c>
      <c r="E334" s="2">
        <v>4025</v>
      </c>
      <c r="F334" s="6">
        <v>2.5</v>
      </c>
      <c r="K334" s="8">
        <f>E334</f>
        <v>4025</v>
      </c>
      <c r="M334" s="5">
        <v>277</v>
      </c>
    </row>
    <row r="335" spans="1:13">
      <c r="A335" t="s">
        <v>1045</v>
      </c>
      <c r="B335" t="s">
        <v>996</v>
      </c>
      <c r="C335" s="1" t="s">
        <v>10</v>
      </c>
      <c r="D335" s="1">
        <v>77731</v>
      </c>
      <c r="E335" s="2">
        <v>9098</v>
      </c>
      <c r="F335" s="38">
        <v>2.2799999999999998</v>
      </c>
      <c r="J335" s="8">
        <f>E335</f>
        <v>9098</v>
      </c>
      <c r="M335" s="5">
        <v>245</v>
      </c>
    </row>
    <row r="336" spans="1:13">
      <c r="D336" s="1"/>
    </row>
    <row r="337" spans="1:13">
      <c r="A337" s="31" t="s">
        <v>1066</v>
      </c>
      <c r="D337" s="94"/>
    </row>
    <row r="338" spans="1:13">
      <c r="A338" s="51" t="s">
        <v>523</v>
      </c>
      <c r="D338" s="1"/>
    </row>
    <row r="339" spans="1:13">
      <c r="A339" t="s">
        <v>1067</v>
      </c>
      <c r="B339" t="s">
        <v>1065</v>
      </c>
      <c r="D339" s="1">
        <v>72275</v>
      </c>
      <c r="E339" s="2">
        <v>6383</v>
      </c>
      <c r="F339" s="38">
        <v>3.26</v>
      </c>
      <c r="L339" s="8">
        <f>E339</f>
        <v>6383</v>
      </c>
      <c r="M339" s="5">
        <v>312</v>
      </c>
    </row>
    <row r="340" spans="1:13">
      <c r="A340" t="s">
        <v>1068</v>
      </c>
      <c r="D340" s="1"/>
    </row>
    <row r="341" spans="1:13">
      <c r="A341" t="s">
        <v>1069</v>
      </c>
      <c r="D341" s="1">
        <v>72250</v>
      </c>
      <c r="E341" s="2">
        <v>22137</v>
      </c>
      <c r="F341" s="38">
        <v>3.11</v>
      </c>
      <c r="L341" s="8">
        <f>E341</f>
        <v>22137</v>
      </c>
      <c r="M341" s="5">
        <v>291</v>
      </c>
    </row>
    <row r="342" spans="1:13">
      <c r="A342" t="s">
        <v>1070</v>
      </c>
      <c r="D342" s="1"/>
    </row>
    <row r="343" spans="1:13">
      <c r="A343" s="51" t="s">
        <v>524</v>
      </c>
      <c r="D343" s="1"/>
    </row>
    <row r="344" spans="1:13">
      <c r="A344" t="s">
        <v>1071</v>
      </c>
      <c r="D344" s="1">
        <v>77776</v>
      </c>
      <c r="E344" s="2">
        <v>2218</v>
      </c>
      <c r="F344" s="38">
        <v>3.14</v>
      </c>
      <c r="L344" s="8">
        <f>E344</f>
        <v>2218</v>
      </c>
      <c r="M344" s="5">
        <v>288</v>
      </c>
    </row>
    <row r="345" spans="1:13">
      <c r="A345" t="s">
        <v>1072</v>
      </c>
      <c r="D345" s="1">
        <v>72270</v>
      </c>
      <c r="E345" s="2">
        <v>14464</v>
      </c>
      <c r="F345" s="38">
        <v>3.08</v>
      </c>
      <c r="L345" s="8">
        <f>E345</f>
        <v>14464</v>
      </c>
      <c r="M345" s="5">
        <v>281</v>
      </c>
    </row>
    <row r="346" spans="1:13">
      <c r="A346" t="s">
        <v>1073</v>
      </c>
      <c r="D346" s="1">
        <v>72186</v>
      </c>
      <c r="E346" s="2">
        <v>3907</v>
      </c>
      <c r="F346" s="38">
        <v>3.41</v>
      </c>
      <c r="L346" s="8">
        <f>E346</f>
        <v>3907</v>
      </c>
      <c r="M346" s="5">
        <v>257</v>
      </c>
    </row>
    <row r="347" spans="1:13">
      <c r="A347" t="s">
        <v>1074</v>
      </c>
      <c r="D347" s="1">
        <v>72184</v>
      </c>
      <c r="E347" s="2">
        <v>5509</v>
      </c>
      <c r="F347" s="38">
        <v>3.37</v>
      </c>
      <c r="L347" s="8">
        <f>E347</f>
        <v>5509</v>
      </c>
      <c r="M347" s="5">
        <v>348</v>
      </c>
    </row>
    <row r="348" spans="1:13">
      <c r="A348" t="s">
        <v>1075</v>
      </c>
      <c r="D348" s="1"/>
    </row>
    <row r="349" spans="1:13">
      <c r="A349" t="s">
        <v>1076</v>
      </c>
      <c r="D349" s="1"/>
    </row>
    <row r="350" spans="1:13">
      <c r="A350" t="s">
        <v>1077</v>
      </c>
      <c r="D350" s="1">
        <v>72290</v>
      </c>
      <c r="E350" s="2">
        <v>7433</v>
      </c>
      <c r="F350" s="38">
        <v>3.22</v>
      </c>
      <c r="L350" s="8">
        <f>E350</f>
        <v>7433</v>
      </c>
      <c r="M350" s="5">
        <v>299</v>
      </c>
    </row>
    <row r="351" spans="1:13">
      <c r="A351" t="s">
        <v>1078</v>
      </c>
      <c r="D351" s="1"/>
    </row>
    <row r="352" spans="1:13">
      <c r="A352" t="s">
        <v>1079</v>
      </c>
      <c r="D352" s="1"/>
    </row>
    <row r="353" spans="1:13">
      <c r="A353" t="s">
        <v>1080</v>
      </c>
      <c r="D353" s="1">
        <v>72297</v>
      </c>
      <c r="E353" s="2">
        <v>2203</v>
      </c>
      <c r="F353" s="38">
        <v>3.22</v>
      </c>
      <c r="L353" s="8">
        <f>E353</f>
        <v>2203</v>
      </c>
      <c r="M353" s="5">
        <v>294</v>
      </c>
    </row>
    <row r="354" spans="1:13">
      <c r="A354" t="s">
        <v>1081</v>
      </c>
      <c r="D354" s="1"/>
    </row>
    <row r="355" spans="1:13">
      <c r="A355" t="s">
        <v>1082</v>
      </c>
      <c r="L355" s="30"/>
    </row>
    <row r="356" spans="1:13">
      <c r="A356" s="31" t="s">
        <v>1065</v>
      </c>
      <c r="B356" s="31" t="s">
        <v>252</v>
      </c>
      <c r="D356" s="31"/>
      <c r="L356" s="8"/>
    </row>
    <row r="357" spans="1:13" ht="16" thickBot="1">
      <c r="E357" s="48"/>
      <c r="F357" s="49"/>
      <c r="G357" s="49"/>
      <c r="H357" s="49"/>
      <c r="I357" s="49"/>
      <c r="J357" s="49"/>
      <c r="K357" s="49"/>
      <c r="L357" s="49"/>
    </row>
    <row r="358" spans="1:13" ht="16" thickBot="1">
      <c r="E358" s="2">
        <f>SUM(E8:E357)</f>
        <v>4171981</v>
      </c>
      <c r="F358" s="2"/>
      <c r="G358" s="2">
        <f t="shared" ref="G358:L358" si="8">SUM(G8:G357)</f>
        <v>0</v>
      </c>
      <c r="H358" s="2">
        <f t="shared" si="8"/>
        <v>0</v>
      </c>
      <c r="I358" s="2">
        <f t="shared" si="8"/>
        <v>0</v>
      </c>
      <c r="J358" s="2">
        <f t="shared" si="8"/>
        <v>1264670</v>
      </c>
      <c r="K358" s="2">
        <f t="shared" si="8"/>
        <v>1490000</v>
      </c>
      <c r="L358" s="2">
        <f>SUM(L8:L357)</f>
        <v>1290727</v>
      </c>
      <c r="M358" s="119">
        <f>SUM(I358:L358)</f>
        <v>4045397</v>
      </c>
    </row>
    <row r="359" spans="1:13">
      <c r="A359" s="122" t="s">
        <v>1356</v>
      </c>
      <c r="B359" s="112"/>
      <c r="C359" s="112"/>
      <c r="D359" s="125">
        <v>295</v>
      </c>
      <c r="G359" s="101" t="s">
        <v>144</v>
      </c>
      <c r="H359" s="102" t="s">
        <v>151</v>
      </c>
      <c r="I359" s="102" t="s">
        <v>152</v>
      </c>
      <c r="J359" s="103" t="s">
        <v>145</v>
      </c>
      <c r="K359" s="103" t="s">
        <v>146</v>
      </c>
      <c r="L359" s="101" t="s">
        <v>1344</v>
      </c>
    </row>
  </sheetData>
  <mergeCells count="6">
    <mergeCell ref="G253:K253"/>
    <mergeCell ref="G4:K4"/>
    <mergeCell ref="A1:M1"/>
    <mergeCell ref="A125:M125"/>
    <mergeCell ref="G128:K128"/>
    <mergeCell ref="A250:M250"/>
  </mergeCells>
  <phoneticPr fontId="13" type="noConversion"/>
  <printOptions horizontalCentered="1" verticalCentered="1"/>
  <pageMargins left="0.25" right="0.25" top="0.25" bottom="0.25" header="0" footer="0"/>
  <pageSetup paperSize="3" scale="62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2"/>
  <sheetViews>
    <sheetView topLeftCell="A205" zoomScale="125" zoomScaleNormal="125" zoomScalePageLayoutView="125" workbookViewId="0">
      <selection activeCell="A130" sqref="A130"/>
    </sheetView>
  </sheetViews>
  <sheetFormatPr baseColWidth="10" defaultRowHeight="15" x14ac:dyDescent="0"/>
  <cols>
    <col min="1" max="1" width="33.6640625" customWidth="1"/>
    <col min="2" max="2" width="24.6640625" hidden="1" customWidth="1"/>
    <col min="3" max="3" width="10.5" hidden="1" customWidth="1"/>
    <col min="4" max="4" width="17.5" customWidth="1"/>
    <col min="5" max="5" width="11.83203125" style="2" customWidth="1"/>
    <col min="6" max="6" width="21" style="38" customWidth="1"/>
    <col min="7" max="9" width="12.83203125" style="38" customWidth="1"/>
    <col min="10" max="10" width="12.83203125" style="61" customWidth="1"/>
    <col min="11" max="12" width="12.83203125" style="38" customWidth="1"/>
    <col min="13" max="13" width="11.1640625" style="5" customWidth="1"/>
    <col min="15" max="15" width="12.5" customWidth="1"/>
  </cols>
  <sheetData>
    <row r="1" spans="1:13" ht="20">
      <c r="A1" s="76" t="s">
        <v>1357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</row>
    <row r="2" spans="1:13" ht="18">
      <c r="A2" s="90" t="s">
        <v>1365</v>
      </c>
      <c r="F2" s="61"/>
      <c r="G2" s="61"/>
      <c r="H2" s="61"/>
      <c r="I2" s="61"/>
      <c r="K2" s="61"/>
      <c r="L2" s="61"/>
    </row>
    <row r="3" spans="1:13" ht="18">
      <c r="A3" s="90" t="s">
        <v>1388</v>
      </c>
    </row>
    <row r="4" spans="1:13">
      <c r="A4" s="12" t="s">
        <v>148</v>
      </c>
      <c r="B4" s="12"/>
      <c r="C4" s="13" t="s">
        <v>9</v>
      </c>
      <c r="D4" s="13" t="s">
        <v>0</v>
      </c>
      <c r="E4" s="14" t="s">
        <v>1</v>
      </c>
      <c r="F4" s="37" t="s">
        <v>2</v>
      </c>
      <c r="G4" s="69" t="s">
        <v>147</v>
      </c>
      <c r="H4" s="69"/>
      <c r="I4" s="69"/>
      <c r="J4" s="69"/>
      <c r="K4" s="69"/>
      <c r="L4" s="37"/>
      <c r="M4" s="37" t="s">
        <v>3</v>
      </c>
    </row>
    <row r="5" spans="1:13" ht="28" customHeight="1">
      <c r="G5" s="101" t="s">
        <v>144</v>
      </c>
      <c r="H5" s="102" t="s">
        <v>151</v>
      </c>
      <c r="I5" s="102" t="s">
        <v>152</v>
      </c>
      <c r="J5" s="103" t="s">
        <v>145</v>
      </c>
      <c r="K5" s="103" t="s">
        <v>146</v>
      </c>
      <c r="L5" s="101" t="s">
        <v>237</v>
      </c>
    </row>
    <row r="6" spans="1:13" ht="15" customHeight="1">
      <c r="A6" s="31" t="s">
        <v>310</v>
      </c>
      <c r="D6" s="31"/>
      <c r="E6" s="2">
        <f>SUM(E7:E10)</f>
        <v>1212549</v>
      </c>
      <c r="G6" s="24"/>
      <c r="H6" s="25"/>
      <c r="I6" s="25"/>
      <c r="J6" s="26"/>
      <c r="K6" s="26"/>
      <c r="L6" s="26"/>
    </row>
    <row r="7" spans="1:13">
      <c r="A7" s="3" t="s">
        <v>1324</v>
      </c>
      <c r="B7" s="3"/>
      <c r="C7" s="53" t="s">
        <v>139</v>
      </c>
      <c r="D7" s="1" t="s">
        <v>142</v>
      </c>
      <c r="E7" s="2">
        <v>145845</v>
      </c>
      <c r="F7" s="38">
        <v>2.35</v>
      </c>
      <c r="K7" s="2">
        <v>145845</v>
      </c>
      <c r="L7" s="2"/>
      <c r="M7" s="5">
        <v>267</v>
      </c>
    </row>
    <row r="8" spans="1:13">
      <c r="A8" t="s">
        <v>1325</v>
      </c>
      <c r="C8" s="53" t="s">
        <v>139</v>
      </c>
      <c r="D8" s="1" t="s">
        <v>140</v>
      </c>
      <c r="E8" s="2">
        <v>676533</v>
      </c>
      <c r="F8" s="38">
        <v>2.4500000000000002</v>
      </c>
      <c r="K8" s="2">
        <v>676533</v>
      </c>
      <c r="L8" s="2"/>
      <c r="M8" s="5">
        <v>281</v>
      </c>
    </row>
    <row r="9" spans="1:13">
      <c r="A9" t="s">
        <v>1326</v>
      </c>
      <c r="C9" s="53" t="s">
        <v>139</v>
      </c>
      <c r="D9" s="1"/>
      <c r="E9" s="2">
        <v>117535</v>
      </c>
      <c r="F9" s="38">
        <v>2.48</v>
      </c>
      <c r="K9" s="8">
        <f>E9</f>
        <v>117535</v>
      </c>
      <c r="M9" s="5">
        <v>286</v>
      </c>
    </row>
    <row r="10" spans="1:13">
      <c r="A10" t="s">
        <v>1327</v>
      </c>
      <c r="C10" s="53" t="s">
        <v>139</v>
      </c>
      <c r="D10" s="1" t="s">
        <v>1059</v>
      </c>
      <c r="E10" s="2">
        <v>272636</v>
      </c>
      <c r="F10" s="38">
        <v>2.25</v>
      </c>
      <c r="J10" s="8">
        <f>E10</f>
        <v>272636</v>
      </c>
      <c r="M10" s="5">
        <v>220</v>
      </c>
    </row>
    <row r="11" spans="1:13">
      <c r="A11" t="s">
        <v>1235</v>
      </c>
      <c r="C11" s="53" t="s">
        <v>139</v>
      </c>
      <c r="D11" s="1" t="s">
        <v>1386</v>
      </c>
    </row>
    <row r="13" spans="1:13">
      <c r="A13" s="31" t="s">
        <v>1323</v>
      </c>
      <c r="B13">
        <v>169.904</v>
      </c>
      <c r="D13" s="31"/>
      <c r="E13" s="2">
        <f>SUM(E15:E34)</f>
        <v>169904</v>
      </c>
    </row>
    <row r="14" spans="1:13">
      <c r="A14" s="51" t="s">
        <v>523</v>
      </c>
    </row>
    <row r="15" spans="1:13">
      <c r="A15" t="s">
        <v>1058</v>
      </c>
      <c r="B15" s="5" t="s">
        <v>1046</v>
      </c>
      <c r="C15" s="53" t="s">
        <v>139</v>
      </c>
      <c r="D15" s="1" t="s">
        <v>1057</v>
      </c>
      <c r="E15" s="2">
        <v>33619</v>
      </c>
      <c r="F15" s="38">
        <v>2.17</v>
      </c>
      <c r="J15" s="8">
        <f>E15</f>
        <v>33619</v>
      </c>
      <c r="M15" s="5">
        <v>237</v>
      </c>
    </row>
    <row r="16" spans="1:13">
      <c r="A16" t="s">
        <v>1121</v>
      </c>
      <c r="B16" s="5" t="s">
        <v>1046</v>
      </c>
      <c r="C16" s="53" t="s">
        <v>139</v>
      </c>
      <c r="D16" s="1">
        <v>65520</v>
      </c>
      <c r="E16" s="2">
        <v>13912</v>
      </c>
      <c r="F16" s="38">
        <v>2.2599999999999998</v>
      </c>
      <c r="J16" s="8">
        <f>E16</f>
        <v>13912</v>
      </c>
      <c r="M16" s="5">
        <v>255</v>
      </c>
    </row>
    <row r="17" spans="1:13">
      <c r="A17" t="s">
        <v>1122</v>
      </c>
      <c r="B17" s="5" t="s">
        <v>1046</v>
      </c>
      <c r="C17" s="53" t="s">
        <v>139</v>
      </c>
      <c r="D17" s="1">
        <v>35781</v>
      </c>
      <c r="E17" s="2">
        <v>12663</v>
      </c>
      <c r="F17" s="6">
        <v>2.2999999999999998</v>
      </c>
      <c r="J17" s="8">
        <f>E17</f>
        <v>12663</v>
      </c>
      <c r="M17" s="5">
        <v>257</v>
      </c>
    </row>
    <row r="18" spans="1:13">
      <c r="A18" t="s">
        <v>1123</v>
      </c>
      <c r="B18" s="5" t="s">
        <v>1046</v>
      </c>
      <c r="C18" s="53" t="s">
        <v>139</v>
      </c>
      <c r="D18" s="1">
        <v>65589</v>
      </c>
      <c r="E18" s="2">
        <v>12131</v>
      </c>
      <c r="F18" s="38" t="s">
        <v>101</v>
      </c>
      <c r="J18" s="8">
        <f>E18</f>
        <v>12131</v>
      </c>
      <c r="M18" s="5">
        <v>244</v>
      </c>
    </row>
    <row r="19" spans="1:13">
      <c r="A19" t="s">
        <v>1124</v>
      </c>
      <c r="B19" s="5" t="s">
        <v>1046</v>
      </c>
      <c r="C19" s="53" t="s">
        <v>139</v>
      </c>
      <c r="D19" s="1">
        <v>65594</v>
      </c>
      <c r="E19" s="2">
        <v>9577</v>
      </c>
      <c r="F19" s="38">
        <v>2.25</v>
      </c>
      <c r="J19" s="8">
        <f>E19</f>
        <v>9577</v>
      </c>
      <c r="M19" s="5">
        <v>245</v>
      </c>
    </row>
    <row r="20" spans="1:13">
      <c r="A20" s="51" t="s">
        <v>524</v>
      </c>
      <c r="B20" s="5"/>
      <c r="C20" s="53"/>
      <c r="D20" s="1"/>
    </row>
    <row r="21" spans="1:13">
      <c r="A21" t="s">
        <v>1255</v>
      </c>
      <c r="B21" s="5" t="s">
        <v>1046</v>
      </c>
      <c r="C21" s="53" t="s">
        <v>139</v>
      </c>
      <c r="D21" s="1">
        <v>65614</v>
      </c>
      <c r="E21" s="2">
        <v>5541</v>
      </c>
      <c r="F21" s="38">
        <v>2.29</v>
      </c>
      <c r="J21" s="8">
        <f t="shared" ref="J21:J27" si="0">E21</f>
        <v>5541</v>
      </c>
      <c r="M21" s="5">
        <v>244</v>
      </c>
    </row>
    <row r="22" spans="1:13">
      <c r="A22" t="s">
        <v>1256</v>
      </c>
      <c r="B22" s="5" t="s">
        <v>1046</v>
      </c>
      <c r="C22" s="53" t="s">
        <v>139</v>
      </c>
      <c r="D22" s="1">
        <v>65611</v>
      </c>
      <c r="E22" s="2">
        <v>6547</v>
      </c>
      <c r="F22" s="38">
        <v>2.29</v>
      </c>
      <c r="J22" s="8">
        <f t="shared" si="0"/>
        <v>6547</v>
      </c>
      <c r="M22" s="5">
        <v>246</v>
      </c>
    </row>
    <row r="23" spans="1:13">
      <c r="A23" t="s">
        <v>1257</v>
      </c>
      <c r="B23" s="5" t="s">
        <v>1046</v>
      </c>
      <c r="C23" s="53" t="s">
        <v>139</v>
      </c>
      <c r="D23" s="1">
        <v>65599</v>
      </c>
      <c r="E23" s="2">
        <v>8470</v>
      </c>
      <c r="F23" s="38">
        <v>2.2400000000000002</v>
      </c>
      <c r="J23" s="8">
        <f t="shared" si="0"/>
        <v>8470</v>
      </c>
      <c r="M23" s="5">
        <v>233</v>
      </c>
    </row>
    <row r="24" spans="1:13">
      <c r="A24" t="s">
        <v>1258</v>
      </c>
      <c r="B24" s="5" t="s">
        <v>1046</v>
      </c>
      <c r="C24" s="53" t="s">
        <v>139</v>
      </c>
      <c r="D24" s="1">
        <v>65627</v>
      </c>
      <c r="E24" s="2">
        <v>2286</v>
      </c>
      <c r="F24" s="38">
        <v>2.27</v>
      </c>
      <c r="J24" s="8">
        <f t="shared" si="0"/>
        <v>2286</v>
      </c>
      <c r="M24" s="5">
        <v>250</v>
      </c>
    </row>
    <row r="25" spans="1:13">
      <c r="A25" t="s">
        <v>1259</v>
      </c>
      <c r="B25" s="5" t="s">
        <v>1046</v>
      </c>
      <c r="C25" s="53" t="s">
        <v>139</v>
      </c>
      <c r="D25" s="1">
        <v>65604</v>
      </c>
      <c r="E25" s="2">
        <v>8037</v>
      </c>
      <c r="F25" s="6">
        <v>2.2000000000000002</v>
      </c>
      <c r="J25" s="8">
        <f t="shared" si="0"/>
        <v>8037</v>
      </c>
      <c r="M25" s="5">
        <v>234</v>
      </c>
    </row>
    <row r="26" spans="1:13">
      <c r="A26" t="s">
        <v>1260</v>
      </c>
      <c r="B26" s="5" t="s">
        <v>1046</v>
      </c>
      <c r="C26" s="53" t="s">
        <v>139</v>
      </c>
      <c r="D26" s="1">
        <v>65597</v>
      </c>
      <c r="E26" s="2">
        <v>9727</v>
      </c>
      <c r="F26" s="38">
        <v>2.27</v>
      </c>
      <c r="J26" s="8">
        <f t="shared" si="0"/>
        <v>9727</v>
      </c>
      <c r="M26" s="5">
        <v>247</v>
      </c>
    </row>
    <row r="27" spans="1:13">
      <c r="A27" t="s">
        <v>1261</v>
      </c>
      <c r="B27" s="5" t="s">
        <v>1046</v>
      </c>
      <c r="C27" s="53" t="s">
        <v>139</v>
      </c>
      <c r="D27" s="1">
        <v>35792</v>
      </c>
      <c r="E27" s="2">
        <v>4285</v>
      </c>
      <c r="F27" s="38">
        <v>2.2200000000000002</v>
      </c>
      <c r="J27" s="8">
        <f t="shared" si="0"/>
        <v>4285</v>
      </c>
      <c r="M27" s="5">
        <v>257</v>
      </c>
    </row>
    <row r="28" spans="1:13">
      <c r="A28" t="s">
        <v>1262</v>
      </c>
      <c r="B28" s="5" t="s">
        <v>1046</v>
      </c>
      <c r="C28" s="53" t="s">
        <v>139</v>
      </c>
      <c r="D28" s="1">
        <v>35794</v>
      </c>
      <c r="E28" s="2">
        <v>5645</v>
      </c>
      <c r="F28" s="38">
        <v>2.36</v>
      </c>
      <c r="K28" s="8">
        <f>E28</f>
        <v>5645</v>
      </c>
      <c r="M28" s="5">
        <v>259</v>
      </c>
    </row>
    <row r="29" spans="1:13">
      <c r="A29" t="s">
        <v>1263</v>
      </c>
      <c r="B29" s="5" t="s">
        <v>1046</v>
      </c>
      <c r="C29" s="53" t="s">
        <v>139</v>
      </c>
      <c r="D29" s="1">
        <v>35799</v>
      </c>
      <c r="E29" s="2">
        <v>3330</v>
      </c>
      <c r="F29" s="38">
        <v>2.21</v>
      </c>
      <c r="J29" s="8">
        <f>E29</f>
        <v>3330</v>
      </c>
      <c r="M29" s="5">
        <v>257</v>
      </c>
    </row>
    <row r="30" spans="1:13">
      <c r="A30" t="s">
        <v>1264</v>
      </c>
      <c r="B30" s="5" t="s">
        <v>1046</v>
      </c>
      <c r="C30" s="53" t="s">
        <v>139</v>
      </c>
      <c r="D30" s="1">
        <v>65618</v>
      </c>
      <c r="E30" s="2">
        <v>8047</v>
      </c>
      <c r="F30" s="38">
        <v>2.36</v>
      </c>
      <c r="K30" s="8">
        <f>E30</f>
        <v>8047</v>
      </c>
      <c r="M30" s="5">
        <v>254</v>
      </c>
    </row>
    <row r="31" spans="1:13">
      <c r="A31" t="s">
        <v>1265</v>
      </c>
      <c r="B31" s="5" t="s">
        <v>1046</v>
      </c>
      <c r="C31" s="53" t="s">
        <v>139</v>
      </c>
      <c r="D31" s="1">
        <v>65606</v>
      </c>
      <c r="E31" s="2">
        <v>6936</v>
      </c>
      <c r="F31" s="6">
        <v>2.2999999999999998</v>
      </c>
      <c r="J31" s="8">
        <f>E31</f>
        <v>6936</v>
      </c>
      <c r="M31" s="5">
        <v>248</v>
      </c>
    </row>
    <row r="32" spans="1:13">
      <c r="A32" t="s">
        <v>1266</v>
      </c>
      <c r="B32" s="5" t="s">
        <v>1046</v>
      </c>
      <c r="C32" s="53" t="s">
        <v>139</v>
      </c>
      <c r="D32" s="1">
        <v>65620</v>
      </c>
      <c r="E32" s="2">
        <v>5768</v>
      </c>
      <c r="F32" s="6">
        <v>2.2999999999999998</v>
      </c>
      <c r="J32" s="8">
        <f>E32</f>
        <v>5768</v>
      </c>
      <c r="M32" s="5">
        <v>251</v>
      </c>
    </row>
    <row r="33" spans="1:13">
      <c r="A33" t="s">
        <v>1267</v>
      </c>
      <c r="B33" s="5" t="s">
        <v>1046</v>
      </c>
      <c r="C33" s="53" t="s">
        <v>139</v>
      </c>
      <c r="D33" s="1">
        <v>35789</v>
      </c>
      <c r="E33" s="2">
        <v>8890</v>
      </c>
      <c r="F33" s="38">
        <v>2.44</v>
      </c>
      <c r="K33" s="8">
        <f>E33</f>
        <v>8890</v>
      </c>
      <c r="M33" s="5">
        <v>268</v>
      </c>
    </row>
    <row r="34" spans="1:13">
      <c r="A34" t="s">
        <v>1268</v>
      </c>
      <c r="B34" s="5" t="s">
        <v>1046</v>
      </c>
      <c r="C34" s="53" t="s">
        <v>139</v>
      </c>
      <c r="D34" s="1">
        <v>35796</v>
      </c>
      <c r="E34" s="2">
        <v>4493</v>
      </c>
      <c r="F34" s="38">
        <v>2.41</v>
      </c>
      <c r="K34" s="8">
        <f>E34</f>
        <v>4493</v>
      </c>
      <c r="M34" s="5">
        <v>263</v>
      </c>
    </row>
    <row r="36" spans="1:13">
      <c r="A36" s="31" t="s">
        <v>1054</v>
      </c>
      <c r="B36">
        <v>180.911</v>
      </c>
      <c r="D36" s="31"/>
      <c r="E36" s="2">
        <f>SUM(E38:E55)</f>
        <v>180911</v>
      </c>
    </row>
    <row r="37" spans="1:13">
      <c r="A37" s="51" t="s">
        <v>523</v>
      </c>
      <c r="D37" s="1"/>
    </row>
    <row r="38" spans="1:13">
      <c r="A38" t="s">
        <v>1125</v>
      </c>
      <c r="B38" t="s">
        <v>1047</v>
      </c>
      <c r="C38" s="1" t="s">
        <v>139</v>
      </c>
      <c r="D38" s="1">
        <v>65307</v>
      </c>
      <c r="E38" s="2">
        <v>10428</v>
      </c>
      <c r="F38" s="38">
        <v>2.44</v>
      </c>
      <c r="K38" s="8">
        <f>E38</f>
        <v>10428</v>
      </c>
      <c r="M38" s="5">
        <v>236</v>
      </c>
    </row>
    <row r="39" spans="1:13">
      <c r="A39" t="s">
        <v>1055</v>
      </c>
      <c r="B39" t="s">
        <v>1047</v>
      </c>
      <c r="C39" s="1" t="s">
        <v>139</v>
      </c>
      <c r="D39" s="1" t="s">
        <v>1273</v>
      </c>
      <c r="E39" s="2">
        <v>16647</v>
      </c>
      <c r="F39" s="6">
        <v>2.2999999999999998</v>
      </c>
      <c r="J39" s="8">
        <f>E39</f>
        <v>16647</v>
      </c>
      <c r="M39" s="5">
        <v>225</v>
      </c>
    </row>
    <row r="40" spans="1:13">
      <c r="A40" t="s">
        <v>1126</v>
      </c>
      <c r="B40" t="s">
        <v>1047</v>
      </c>
      <c r="C40" s="1" t="s">
        <v>139</v>
      </c>
      <c r="D40" s="1">
        <v>65366</v>
      </c>
      <c r="E40" s="2">
        <v>11612</v>
      </c>
      <c r="F40" s="38">
        <v>2.4300000000000002</v>
      </c>
      <c r="K40" s="8">
        <f t="shared" ref="K40:K45" si="1">E40</f>
        <v>11612</v>
      </c>
      <c r="M40" s="5">
        <v>238</v>
      </c>
    </row>
    <row r="41" spans="1:13">
      <c r="A41" t="s">
        <v>1127</v>
      </c>
      <c r="B41" t="s">
        <v>1047</v>
      </c>
      <c r="C41" s="1" t="s">
        <v>139</v>
      </c>
      <c r="D41" s="1">
        <v>65510</v>
      </c>
      <c r="E41" s="2">
        <v>23592</v>
      </c>
      <c r="F41" s="38">
        <v>2.35</v>
      </c>
      <c r="K41" s="8">
        <f t="shared" si="1"/>
        <v>23592</v>
      </c>
      <c r="M41" s="5">
        <v>256</v>
      </c>
    </row>
    <row r="42" spans="1:13">
      <c r="A42" t="s">
        <v>1128</v>
      </c>
      <c r="B42" t="s">
        <v>1047</v>
      </c>
      <c r="C42" s="1" t="s">
        <v>139</v>
      </c>
      <c r="D42" s="1">
        <v>65391</v>
      </c>
      <c r="E42" s="2">
        <v>3782</v>
      </c>
      <c r="F42" s="38">
        <v>2.46</v>
      </c>
      <c r="K42" s="8">
        <f t="shared" si="1"/>
        <v>3782</v>
      </c>
      <c r="M42" s="5">
        <v>190</v>
      </c>
    </row>
    <row r="43" spans="1:13">
      <c r="A43" t="s">
        <v>1129</v>
      </c>
      <c r="B43" t="s">
        <v>1047</v>
      </c>
      <c r="C43" s="1" t="s">
        <v>139</v>
      </c>
      <c r="D43" s="1">
        <v>65375</v>
      </c>
      <c r="E43" s="2">
        <v>11481</v>
      </c>
      <c r="F43" s="38">
        <v>2.38</v>
      </c>
      <c r="K43" s="8">
        <f t="shared" si="1"/>
        <v>11481</v>
      </c>
      <c r="M43" s="5">
        <v>234</v>
      </c>
    </row>
    <row r="44" spans="1:13">
      <c r="A44" t="s">
        <v>1056</v>
      </c>
      <c r="B44" t="s">
        <v>1047</v>
      </c>
      <c r="C44" s="1" t="s">
        <v>139</v>
      </c>
      <c r="D44" s="1">
        <v>65385</v>
      </c>
      <c r="E44" s="2">
        <v>9788</v>
      </c>
      <c r="F44" s="38">
        <v>2.39</v>
      </c>
      <c r="K44" s="8">
        <f t="shared" si="1"/>
        <v>9788</v>
      </c>
      <c r="M44" s="5">
        <v>198</v>
      </c>
    </row>
    <row r="45" spans="1:13">
      <c r="A45" t="s">
        <v>1130</v>
      </c>
      <c r="B45" t="s">
        <v>1047</v>
      </c>
      <c r="C45" s="1" t="s">
        <v>139</v>
      </c>
      <c r="D45" s="1">
        <v>65232</v>
      </c>
      <c r="E45" s="2">
        <v>28535</v>
      </c>
      <c r="F45" s="38">
        <v>2.38</v>
      </c>
      <c r="K45" s="8">
        <f t="shared" si="1"/>
        <v>28535</v>
      </c>
      <c r="M45" s="5">
        <v>230</v>
      </c>
    </row>
    <row r="46" spans="1:13">
      <c r="A46" s="51" t="s">
        <v>524</v>
      </c>
      <c r="C46" s="1"/>
      <c r="D46" s="1"/>
      <c r="K46" s="8"/>
    </row>
    <row r="47" spans="1:13">
      <c r="A47" t="s">
        <v>1131</v>
      </c>
      <c r="B47" t="s">
        <v>1047</v>
      </c>
      <c r="C47" s="1" t="s">
        <v>139</v>
      </c>
      <c r="D47" s="1">
        <v>65326</v>
      </c>
      <c r="E47" s="2">
        <v>5947</v>
      </c>
      <c r="F47" s="38">
        <v>2.42</v>
      </c>
      <c r="K47" s="8">
        <f>E47</f>
        <v>5947</v>
      </c>
      <c r="M47" s="5">
        <v>257</v>
      </c>
    </row>
    <row r="48" spans="1:13">
      <c r="A48" t="s">
        <v>1132</v>
      </c>
      <c r="B48" t="s">
        <v>1047</v>
      </c>
      <c r="C48" s="1" t="s">
        <v>139</v>
      </c>
      <c r="D48" s="1">
        <v>65321</v>
      </c>
      <c r="E48" s="2">
        <v>7782</v>
      </c>
      <c r="F48" s="38">
        <v>2.41</v>
      </c>
      <c r="K48" s="8">
        <f>E48</f>
        <v>7782</v>
      </c>
      <c r="M48" s="5">
        <v>243</v>
      </c>
    </row>
    <row r="49" spans="1:13">
      <c r="A49" t="s">
        <v>1133</v>
      </c>
      <c r="B49" t="s">
        <v>1047</v>
      </c>
      <c r="C49" s="1" t="s">
        <v>139</v>
      </c>
      <c r="D49" s="1">
        <v>65329</v>
      </c>
      <c r="E49" s="2">
        <v>6024</v>
      </c>
      <c r="F49" s="38">
        <v>2.48</v>
      </c>
      <c r="K49" s="8">
        <f>E49</f>
        <v>6024</v>
      </c>
      <c r="M49" s="5">
        <v>277</v>
      </c>
    </row>
    <row r="50" spans="1:13">
      <c r="A50" t="s">
        <v>1134</v>
      </c>
      <c r="B50" t="s">
        <v>1047</v>
      </c>
      <c r="C50" s="1" t="s">
        <v>139</v>
      </c>
      <c r="D50" s="1">
        <v>65510</v>
      </c>
      <c r="E50" s="2">
        <v>10168</v>
      </c>
      <c r="F50" s="38">
        <v>2.35</v>
      </c>
      <c r="K50" s="8">
        <f>E50</f>
        <v>10168</v>
      </c>
      <c r="M50" s="5">
        <v>256</v>
      </c>
    </row>
    <row r="51" spans="1:13">
      <c r="A51" t="s">
        <v>1135</v>
      </c>
      <c r="B51" t="s">
        <v>1047</v>
      </c>
      <c r="C51" s="1" t="s">
        <v>139</v>
      </c>
      <c r="D51" s="1">
        <v>65399</v>
      </c>
      <c r="E51" s="2">
        <v>3910</v>
      </c>
      <c r="F51" s="6">
        <v>2.2999999999999998</v>
      </c>
      <c r="J51" s="8">
        <f>E51</f>
        <v>3910</v>
      </c>
      <c r="M51" s="5">
        <v>228</v>
      </c>
    </row>
    <row r="52" spans="1:13">
      <c r="A52" t="s">
        <v>1136</v>
      </c>
      <c r="B52" t="s">
        <v>1047</v>
      </c>
      <c r="C52" s="1" t="s">
        <v>139</v>
      </c>
      <c r="D52" s="1">
        <v>65527</v>
      </c>
      <c r="E52" s="2">
        <v>14422</v>
      </c>
      <c r="F52" s="38">
        <v>2.36</v>
      </c>
      <c r="K52" s="8">
        <f>E52</f>
        <v>14422</v>
      </c>
      <c r="M52" s="5">
        <v>274</v>
      </c>
    </row>
    <row r="53" spans="1:13">
      <c r="A53" t="s">
        <v>1137</v>
      </c>
      <c r="B53" t="s">
        <v>1047</v>
      </c>
      <c r="C53" s="1" t="s">
        <v>139</v>
      </c>
      <c r="D53" s="1">
        <v>65388</v>
      </c>
      <c r="E53" s="2">
        <v>6127</v>
      </c>
      <c r="F53" s="38">
        <v>2.34</v>
      </c>
      <c r="K53" s="8">
        <f>E53</f>
        <v>6127</v>
      </c>
      <c r="M53" s="5">
        <v>228</v>
      </c>
    </row>
    <row r="54" spans="1:13">
      <c r="A54" t="s">
        <v>1138</v>
      </c>
      <c r="B54" t="s">
        <v>1047</v>
      </c>
      <c r="C54" s="1" t="s">
        <v>139</v>
      </c>
      <c r="D54" s="1">
        <v>65529</v>
      </c>
      <c r="E54" s="2">
        <v>5206</v>
      </c>
      <c r="F54" s="38">
        <v>2.35</v>
      </c>
      <c r="K54" s="8">
        <f>E54</f>
        <v>5206</v>
      </c>
      <c r="M54" s="5">
        <v>262</v>
      </c>
    </row>
    <row r="55" spans="1:13">
      <c r="A55" t="s">
        <v>1254</v>
      </c>
      <c r="B55" t="s">
        <v>1047</v>
      </c>
      <c r="C55" s="1" t="s">
        <v>139</v>
      </c>
      <c r="D55" s="1">
        <v>65396</v>
      </c>
      <c r="E55" s="2">
        <v>5460</v>
      </c>
      <c r="F55" s="38">
        <v>2.29</v>
      </c>
      <c r="J55" s="8">
        <f>E55</f>
        <v>5460</v>
      </c>
      <c r="M55" s="5">
        <v>222</v>
      </c>
    </row>
    <row r="56" spans="1:13">
      <c r="C56" s="1"/>
      <c r="J56" s="8"/>
    </row>
    <row r="57" spans="1:13">
      <c r="A57" s="31" t="s">
        <v>1322</v>
      </c>
      <c r="C57" s="1"/>
      <c r="D57" s="31"/>
      <c r="J57" s="8"/>
    </row>
    <row r="58" spans="1:13">
      <c r="A58" s="51" t="s">
        <v>523</v>
      </c>
      <c r="C58" s="1"/>
      <c r="J58" s="8"/>
    </row>
    <row r="59" spans="1:13">
      <c r="A59" t="s">
        <v>1321</v>
      </c>
      <c r="B59" t="s">
        <v>1308</v>
      </c>
      <c r="C59" s="1" t="s">
        <v>139</v>
      </c>
      <c r="D59" s="1">
        <v>63128</v>
      </c>
      <c r="E59" s="2">
        <v>32477</v>
      </c>
      <c r="F59" s="38">
        <v>2.4900000000000002</v>
      </c>
      <c r="J59" s="8"/>
      <c r="K59" s="8">
        <f>E59</f>
        <v>32477</v>
      </c>
      <c r="M59" s="5">
        <v>287</v>
      </c>
    </row>
    <row r="60" spans="1:13">
      <c r="A60" t="s">
        <v>1309</v>
      </c>
      <c r="B60" t="s">
        <v>1308</v>
      </c>
      <c r="C60" s="1" t="s">
        <v>139</v>
      </c>
      <c r="D60" s="1">
        <v>63303</v>
      </c>
      <c r="E60" s="2">
        <v>39760</v>
      </c>
      <c r="F60" s="38">
        <v>2.44</v>
      </c>
      <c r="J60" s="8"/>
      <c r="K60" s="8">
        <f t="shared" ref="K60:K68" si="2">E60</f>
        <v>39760</v>
      </c>
      <c r="M60" s="5">
        <v>285</v>
      </c>
    </row>
    <row r="61" spans="1:13">
      <c r="A61" t="s">
        <v>1310</v>
      </c>
      <c r="B61" t="s">
        <v>1308</v>
      </c>
      <c r="C61" s="1" t="s">
        <v>139</v>
      </c>
      <c r="D61" s="1">
        <v>63150</v>
      </c>
      <c r="E61" s="2">
        <v>18232</v>
      </c>
      <c r="F61" s="6">
        <v>2.5</v>
      </c>
      <c r="J61" s="8"/>
      <c r="K61" s="8">
        <f t="shared" si="2"/>
        <v>18232</v>
      </c>
      <c r="M61" s="5">
        <v>286</v>
      </c>
    </row>
    <row r="62" spans="1:13">
      <c r="A62" t="s">
        <v>1311</v>
      </c>
      <c r="B62" t="s">
        <v>1308</v>
      </c>
      <c r="C62" s="1" t="s">
        <v>139</v>
      </c>
      <c r="D62" s="1">
        <v>63225</v>
      </c>
      <c r="E62" s="2">
        <v>35644</v>
      </c>
      <c r="F62" s="38">
        <v>2.4500000000000002</v>
      </c>
      <c r="J62" s="8"/>
      <c r="K62" s="8">
        <f t="shared" si="2"/>
        <v>35644</v>
      </c>
      <c r="M62" s="5">
        <v>280</v>
      </c>
    </row>
    <row r="63" spans="1:13">
      <c r="A63" t="s">
        <v>1312</v>
      </c>
      <c r="B63" t="s">
        <v>1308</v>
      </c>
      <c r="C63" s="1" t="s">
        <v>139</v>
      </c>
      <c r="D63" s="1">
        <v>63165</v>
      </c>
      <c r="E63" s="2">
        <v>27206</v>
      </c>
      <c r="F63" s="38">
        <v>2.59</v>
      </c>
      <c r="J63" s="8"/>
      <c r="K63" s="8">
        <f t="shared" si="2"/>
        <v>27206</v>
      </c>
      <c r="M63" s="5">
        <v>292</v>
      </c>
    </row>
    <row r="64" spans="1:13">
      <c r="A64" t="s">
        <v>1313</v>
      </c>
      <c r="B64" t="s">
        <v>1308</v>
      </c>
      <c r="C64" s="1" t="s">
        <v>139</v>
      </c>
      <c r="D64" s="1">
        <v>63263</v>
      </c>
      <c r="E64" s="2">
        <v>35428</v>
      </c>
      <c r="F64" s="38">
        <v>2.44</v>
      </c>
      <c r="J64" s="8"/>
      <c r="K64" s="8">
        <f t="shared" si="2"/>
        <v>35428</v>
      </c>
      <c r="M64" s="5">
        <v>279</v>
      </c>
    </row>
    <row r="65" spans="1:13">
      <c r="A65" t="s">
        <v>1314</v>
      </c>
      <c r="B65" t="s">
        <v>1308</v>
      </c>
      <c r="C65" s="1" t="s">
        <v>139</v>
      </c>
      <c r="D65" s="1">
        <v>63179</v>
      </c>
      <c r="E65" s="2">
        <v>23850</v>
      </c>
      <c r="F65" s="38">
        <v>2.5099999999999998</v>
      </c>
      <c r="J65" s="8"/>
      <c r="K65" s="8">
        <f t="shared" si="2"/>
        <v>23850</v>
      </c>
      <c r="M65" s="5">
        <v>289</v>
      </c>
    </row>
    <row r="66" spans="1:13">
      <c r="A66" t="s">
        <v>1315</v>
      </c>
      <c r="B66" t="s">
        <v>1308</v>
      </c>
      <c r="C66" s="1" t="s">
        <v>139</v>
      </c>
      <c r="D66" s="1">
        <v>63322</v>
      </c>
      <c r="E66" s="2">
        <v>26449</v>
      </c>
      <c r="F66" s="38">
        <v>2.56</v>
      </c>
      <c r="J66" s="8"/>
      <c r="K66" s="8">
        <f t="shared" si="2"/>
        <v>26449</v>
      </c>
      <c r="M66" s="5">
        <v>306</v>
      </c>
    </row>
    <row r="67" spans="1:13">
      <c r="A67" t="s">
        <v>1316</v>
      </c>
      <c r="B67" t="s">
        <v>1308</v>
      </c>
      <c r="C67" s="1" t="s">
        <v>139</v>
      </c>
      <c r="D67" s="1">
        <v>63110</v>
      </c>
      <c r="E67" s="2">
        <v>42895</v>
      </c>
      <c r="F67" s="38">
        <v>2.5499999999999998</v>
      </c>
      <c r="J67" s="8"/>
      <c r="K67" s="8">
        <f t="shared" si="2"/>
        <v>42895</v>
      </c>
      <c r="M67" s="5">
        <v>300</v>
      </c>
    </row>
    <row r="68" spans="1:13">
      <c r="A68" t="s">
        <v>1317</v>
      </c>
      <c r="B68" t="s">
        <v>1308</v>
      </c>
      <c r="C68" s="1" t="s">
        <v>139</v>
      </c>
      <c r="D68" s="1">
        <v>63500</v>
      </c>
      <c r="E68" s="2">
        <v>20254</v>
      </c>
      <c r="F68" s="38">
        <v>2.54</v>
      </c>
      <c r="J68" s="8"/>
      <c r="K68" s="8">
        <f t="shared" si="2"/>
        <v>20254</v>
      </c>
      <c r="M68" s="5">
        <v>298</v>
      </c>
    </row>
    <row r="69" spans="1:13">
      <c r="A69" s="51" t="s">
        <v>524</v>
      </c>
      <c r="C69" s="1"/>
      <c r="D69" s="1"/>
      <c r="J69" s="8"/>
    </row>
    <row r="70" spans="1:13">
      <c r="A70" t="s">
        <v>1318</v>
      </c>
      <c r="B70" t="s">
        <v>1308</v>
      </c>
      <c r="C70" s="1" t="s">
        <v>139</v>
      </c>
      <c r="D70" s="1">
        <v>63329</v>
      </c>
      <c r="E70" s="2">
        <v>11066</v>
      </c>
      <c r="F70" s="38">
        <v>2.46</v>
      </c>
      <c r="J70" s="8"/>
      <c r="K70" s="8">
        <f>E70</f>
        <v>11066</v>
      </c>
      <c r="M70" s="5">
        <v>277</v>
      </c>
    </row>
    <row r="71" spans="1:13">
      <c r="A71" t="s">
        <v>1319</v>
      </c>
      <c r="B71" t="s">
        <v>1308</v>
      </c>
      <c r="C71" s="1" t="s">
        <v>139</v>
      </c>
      <c r="D71" s="1">
        <v>63512</v>
      </c>
      <c r="E71" s="2">
        <v>14014</v>
      </c>
      <c r="F71" s="38">
        <v>2.5299999999999998</v>
      </c>
      <c r="J71" s="8"/>
      <c r="K71" s="8">
        <f>E71</f>
        <v>14014</v>
      </c>
      <c r="M71" s="5">
        <v>295</v>
      </c>
    </row>
    <row r="72" spans="1:13">
      <c r="A72" t="s">
        <v>1320</v>
      </c>
      <c r="B72" t="s">
        <v>1308</v>
      </c>
      <c r="C72" s="1" t="s">
        <v>139</v>
      </c>
      <c r="D72" s="1">
        <v>63533</v>
      </c>
      <c r="E72" s="2">
        <v>8981</v>
      </c>
      <c r="F72" s="6">
        <v>3</v>
      </c>
      <c r="J72" s="8"/>
      <c r="K72" s="8">
        <f>E72</f>
        <v>8981</v>
      </c>
      <c r="M72" s="5">
        <v>308</v>
      </c>
    </row>
    <row r="74" spans="1:13">
      <c r="A74" s="31" t="s">
        <v>1083</v>
      </c>
      <c r="B74" s="28">
        <v>252101</v>
      </c>
      <c r="D74" s="31"/>
      <c r="E74" s="2">
        <f>SUM(E75:E99)</f>
        <v>252106</v>
      </c>
    </row>
    <row r="75" spans="1:13">
      <c r="A75" s="51" t="s">
        <v>523</v>
      </c>
    </row>
    <row r="76" spans="1:13">
      <c r="A76" t="s">
        <v>1090</v>
      </c>
      <c r="B76" t="s">
        <v>1048</v>
      </c>
      <c r="C76" s="45" t="s">
        <v>139</v>
      </c>
      <c r="D76" s="1">
        <v>35614</v>
      </c>
      <c r="E76" s="2">
        <v>13632</v>
      </c>
      <c r="F76" s="38">
        <v>2.4900000000000002</v>
      </c>
      <c r="K76" s="8">
        <f t="shared" ref="K76:K83" si="3">E76</f>
        <v>13632</v>
      </c>
      <c r="M76" s="5">
        <v>278</v>
      </c>
    </row>
    <row r="77" spans="1:13">
      <c r="A77" t="s">
        <v>1091</v>
      </c>
      <c r="B77" t="s">
        <v>1048</v>
      </c>
      <c r="C77" s="45" t="s">
        <v>139</v>
      </c>
      <c r="D77" s="1">
        <v>35619</v>
      </c>
      <c r="E77" s="2">
        <v>10741</v>
      </c>
      <c r="F77" s="38">
        <v>2.41</v>
      </c>
      <c r="K77" s="8">
        <f t="shared" si="3"/>
        <v>10741</v>
      </c>
      <c r="M77" s="5">
        <v>269</v>
      </c>
    </row>
    <row r="78" spans="1:13">
      <c r="A78" t="s">
        <v>1092</v>
      </c>
      <c r="B78" t="s">
        <v>1048</v>
      </c>
      <c r="C78" s="45" t="s">
        <v>139</v>
      </c>
      <c r="D78" s="1" t="s">
        <v>1282</v>
      </c>
      <c r="E78" s="2">
        <v>23749</v>
      </c>
      <c r="F78" s="38">
        <v>2.57</v>
      </c>
      <c r="K78" s="8">
        <f t="shared" si="3"/>
        <v>23749</v>
      </c>
      <c r="M78" s="5">
        <v>275</v>
      </c>
    </row>
    <row r="79" spans="1:13">
      <c r="A79" t="s">
        <v>1093</v>
      </c>
      <c r="B79" t="s">
        <v>1048</v>
      </c>
      <c r="C79" s="45" t="s">
        <v>139</v>
      </c>
      <c r="D79" s="1">
        <v>35708</v>
      </c>
      <c r="E79" s="2">
        <v>19495</v>
      </c>
      <c r="F79" s="38">
        <v>2.5299999999999998</v>
      </c>
      <c r="K79" s="8">
        <f t="shared" si="3"/>
        <v>19495</v>
      </c>
      <c r="M79" s="5">
        <v>265</v>
      </c>
    </row>
    <row r="80" spans="1:13">
      <c r="A80" t="s">
        <v>1094</v>
      </c>
      <c r="B80" t="s">
        <v>1048</v>
      </c>
      <c r="C80" s="45" t="s">
        <v>139</v>
      </c>
      <c r="D80" s="1">
        <v>35745</v>
      </c>
      <c r="E80" s="2">
        <v>20392</v>
      </c>
      <c r="F80" s="38">
        <v>2.5099999999999998</v>
      </c>
      <c r="K80" s="8">
        <f t="shared" si="3"/>
        <v>20392</v>
      </c>
      <c r="M80" s="5">
        <v>265</v>
      </c>
    </row>
    <row r="81" spans="1:13">
      <c r="A81" t="s">
        <v>1095</v>
      </c>
      <c r="B81" t="s">
        <v>1048</v>
      </c>
      <c r="C81" s="45" t="s">
        <v>139</v>
      </c>
      <c r="D81" s="1">
        <v>35638</v>
      </c>
      <c r="E81" s="2">
        <v>5722</v>
      </c>
      <c r="F81" s="38">
        <v>2.37</v>
      </c>
      <c r="K81" s="8">
        <f t="shared" si="3"/>
        <v>5722</v>
      </c>
      <c r="M81" s="5">
        <v>265</v>
      </c>
    </row>
    <row r="82" spans="1:13">
      <c r="A82" t="s">
        <v>1096</v>
      </c>
      <c r="B82" t="s">
        <v>1048</v>
      </c>
      <c r="C82" s="45" t="s">
        <v>139</v>
      </c>
      <c r="D82" s="1">
        <v>35606</v>
      </c>
      <c r="E82" s="2">
        <v>13316</v>
      </c>
      <c r="F82" s="6">
        <v>2.4</v>
      </c>
      <c r="K82" s="8">
        <f t="shared" si="3"/>
        <v>13316</v>
      </c>
      <c r="M82" s="5">
        <v>240</v>
      </c>
    </row>
    <row r="83" spans="1:13">
      <c r="A83" t="s">
        <v>1097</v>
      </c>
      <c r="B83" t="s">
        <v>1048</v>
      </c>
      <c r="C83" s="45" t="s">
        <v>139</v>
      </c>
      <c r="D83" s="1" t="s">
        <v>1283</v>
      </c>
      <c r="E83" s="2">
        <v>51063</v>
      </c>
      <c r="F83" s="38">
        <v>2.48</v>
      </c>
      <c r="K83" s="8">
        <f t="shared" si="3"/>
        <v>51063</v>
      </c>
      <c r="M83" s="5">
        <v>277</v>
      </c>
    </row>
    <row r="84" spans="1:13">
      <c r="A84" s="51" t="s">
        <v>524</v>
      </c>
      <c r="C84" s="45"/>
      <c r="D84" s="1"/>
    </row>
    <row r="85" spans="1:13">
      <c r="A85" t="s">
        <v>1089</v>
      </c>
      <c r="B85" t="s">
        <v>1048</v>
      </c>
      <c r="C85" s="45" t="s">
        <v>139</v>
      </c>
      <c r="D85" s="1">
        <v>35649</v>
      </c>
      <c r="E85" s="2">
        <v>3349</v>
      </c>
      <c r="F85" s="38">
        <v>3.05</v>
      </c>
      <c r="L85" s="8">
        <f>E85</f>
        <v>3349</v>
      </c>
      <c r="M85" s="5">
        <v>290</v>
      </c>
    </row>
    <row r="86" spans="1:13">
      <c r="A86" t="s">
        <v>1098</v>
      </c>
      <c r="B86" t="s">
        <v>1048</v>
      </c>
      <c r="C86" s="45" t="s">
        <v>139</v>
      </c>
      <c r="D86" s="1">
        <v>35767</v>
      </c>
      <c r="E86" s="2">
        <v>4870</v>
      </c>
      <c r="F86" s="38">
        <v>2.48</v>
      </c>
      <c r="K86" s="8">
        <f>E86</f>
        <v>4870</v>
      </c>
      <c r="M86" s="5">
        <v>260</v>
      </c>
    </row>
    <row r="87" spans="1:13">
      <c r="A87" t="s">
        <v>1088</v>
      </c>
      <c r="B87" t="s">
        <v>1048</v>
      </c>
      <c r="C87" s="45" t="s">
        <v>139</v>
      </c>
      <c r="D87" s="1">
        <v>35716</v>
      </c>
      <c r="E87" s="2">
        <v>5904</v>
      </c>
      <c r="F87" s="6">
        <v>3.1</v>
      </c>
      <c r="L87" s="8">
        <f>E87</f>
        <v>5904</v>
      </c>
      <c r="M87" s="5">
        <v>280</v>
      </c>
    </row>
    <row r="88" spans="1:13">
      <c r="A88" t="s">
        <v>1099</v>
      </c>
      <c r="B88" t="s">
        <v>1048</v>
      </c>
      <c r="C88" s="45" t="s">
        <v>139</v>
      </c>
      <c r="D88" s="1">
        <v>35759</v>
      </c>
      <c r="E88" s="2">
        <v>5045</v>
      </c>
      <c r="F88" s="38">
        <v>2.4300000000000002</v>
      </c>
      <c r="K88" s="8">
        <f>E88</f>
        <v>5045</v>
      </c>
      <c r="M88" s="5">
        <v>256</v>
      </c>
    </row>
    <row r="89" spans="1:13">
      <c r="A89" t="s">
        <v>1100</v>
      </c>
      <c r="B89" t="s">
        <v>1048</v>
      </c>
      <c r="C89" s="45" t="s">
        <v>139</v>
      </c>
      <c r="D89" s="1">
        <v>35630</v>
      </c>
      <c r="E89" s="2">
        <v>9142</v>
      </c>
      <c r="F89" s="38">
        <v>2.46</v>
      </c>
      <c r="K89" s="8">
        <f>E89</f>
        <v>9142</v>
      </c>
      <c r="M89" s="5">
        <v>273</v>
      </c>
    </row>
    <row r="90" spans="1:13">
      <c r="A90" t="s">
        <v>1101</v>
      </c>
      <c r="B90" t="s">
        <v>1048</v>
      </c>
      <c r="C90" s="45" t="s">
        <v>139</v>
      </c>
      <c r="D90" s="1">
        <v>35713</v>
      </c>
      <c r="E90" s="2">
        <v>10083</v>
      </c>
      <c r="F90" s="38">
        <v>3.09</v>
      </c>
      <c r="L90" s="8">
        <f>E90</f>
        <v>10083</v>
      </c>
      <c r="M90" s="5">
        <v>286</v>
      </c>
    </row>
    <row r="91" spans="1:13">
      <c r="A91" t="s">
        <v>1102</v>
      </c>
      <c r="B91" t="s">
        <v>1048</v>
      </c>
      <c r="C91" s="45" t="s">
        <v>139</v>
      </c>
      <c r="D91" s="1">
        <v>35753</v>
      </c>
      <c r="E91" s="2">
        <v>6795</v>
      </c>
      <c r="F91" s="38">
        <v>2.46</v>
      </c>
      <c r="K91" s="8">
        <f>E91</f>
        <v>6795</v>
      </c>
      <c r="M91" s="5">
        <v>273</v>
      </c>
    </row>
    <row r="92" spans="1:13">
      <c r="A92" t="s">
        <v>1103</v>
      </c>
      <c r="B92" t="s">
        <v>1048</v>
      </c>
      <c r="C92" s="45" t="s">
        <v>139</v>
      </c>
      <c r="D92" s="1">
        <v>35644</v>
      </c>
      <c r="E92" s="2">
        <v>4844</v>
      </c>
      <c r="F92" s="6">
        <v>3</v>
      </c>
      <c r="K92" s="8">
        <f>E92</f>
        <v>4844</v>
      </c>
      <c r="M92" s="5">
        <v>290</v>
      </c>
    </row>
    <row r="93" spans="1:13">
      <c r="A93" t="s">
        <v>1104</v>
      </c>
      <c r="B93" t="s">
        <v>1048</v>
      </c>
      <c r="C93" s="45" t="s">
        <v>139</v>
      </c>
      <c r="D93" s="1">
        <v>35625</v>
      </c>
      <c r="E93" s="2">
        <v>10550</v>
      </c>
      <c r="F93" s="38">
        <v>2.58</v>
      </c>
      <c r="K93" s="8">
        <f>E93</f>
        <v>10550</v>
      </c>
      <c r="M93" s="5">
        <v>292</v>
      </c>
    </row>
    <row r="94" spans="1:13">
      <c r="A94" t="s">
        <v>1105</v>
      </c>
      <c r="B94" t="s">
        <v>1048</v>
      </c>
      <c r="C94" s="45" t="s">
        <v>139</v>
      </c>
      <c r="D94" s="1">
        <v>35633</v>
      </c>
      <c r="E94" s="2">
        <v>8074</v>
      </c>
      <c r="F94" s="38">
        <v>2.5099999999999998</v>
      </c>
      <c r="K94" s="8">
        <f>E94</f>
        <v>8074</v>
      </c>
      <c r="M94" s="5">
        <v>282</v>
      </c>
    </row>
    <row r="95" spans="1:13">
      <c r="A95" t="s">
        <v>1106</v>
      </c>
      <c r="B95" t="s">
        <v>1048</v>
      </c>
      <c r="C95" s="45" t="s">
        <v>139</v>
      </c>
      <c r="D95" s="1">
        <v>35756</v>
      </c>
      <c r="E95" s="2">
        <v>4874</v>
      </c>
      <c r="F95" s="38">
        <v>3.02</v>
      </c>
      <c r="L95" s="8">
        <f>E95</f>
        <v>4874</v>
      </c>
      <c r="M95" s="5">
        <v>289</v>
      </c>
    </row>
    <row r="96" spans="1:13">
      <c r="A96" t="s">
        <v>1107</v>
      </c>
      <c r="B96" t="s">
        <v>1048</v>
      </c>
      <c r="C96" s="45" t="s">
        <v>139</v>
      </c>
      <c r="D96" s="1">
        <v>35641</v>
      </c>
      <c r="E96" s="2">
        <v>6358</v>
      </c>
      <c r="F96" s="38">
        <v>2.54</v>
      </c>
      <c r="K96" s="8">
        <f>E96</f>
        <v>6358</v>
      </c>
      <c r="M96" s="5">
        <v>279</v>
      </c>
    </row>
    <row r="97" spans="1:13">
      <c r="A97" t="s">
        <v>1108</v>
      </c>
      <c r="B97" t="s">
        <v>1048</v>
      </c>
      <c r="C97" s="45" t="s">
        <v>139</v>
      </c>
      <c r="D97" s="1">
        <v>35768</v>
      </c>
      <c r="E97" s="2">
        <v>2720</v>
      </c>
      <c r="F97" s="38">
        <v>3.11</v>
      </c>
      <c r="L97" s="8">
        <f>E97</f>
        <v>2720</v>
      </c>
      <c r="M97" s="5">
        <v>295</v>
      </c>
    </row>
    <row r="98" spans="1:13">
      <c r="A98" t="s">
        <v>1109</v>
      </c>
      <c r="B98" t="s">
        <v>1048</v>
      </c>
      <c r="C98" s="45" t="s">
        <v>139</v>
      </c>
      <c r="D98" s="1">
        <v>35764</v>
      </c>
      <c r="E98" s="2">
        <v>6549</v>
      </c>
      <c r="F98" s="38">
        <v>2.52</v>
      </c>
      <c r="K98" s="8">
        <f>E98</f>
        <v>6549</v>
      </c>
      <c r="M98" s="5">
        <v>279</v>
      </c>
    </row>
    <row r="99" spans="1:13">
      <c r="A99" t="s">
        <v>1087</v>
      </c>
      <c r="B99" t="s">
        <v>1048</v>
      </c>
      <c r="C99" s="45" t="s">
        <v>139</v>
      </c>
      <c r="D99" s="1">
        <v>35647</v>
      </c>
      <c r="E99" s="2">
        <v>4839</v>
      </c>
      <c r="F99" s="38">
        <v>2.59</v>
      </c>
      <c r="K99" s="8">
        <f>E99</f>
        <v>4839</v>
      </c>
      <c r="M99" s="5">
        <v>282</v>
      </c>
    </row>
    <row r="101" spans="1:13">
      <c r="A101" s="31" t="s">
        <v>1086</v>
      </c>
      <c r="B101" s="28">
        <v>226113</v>
      </c>
      <c r="D101" s="31"/>
      <c r="E101" s="2">
        <f>SUM(E103:E115)</f>
        <v>226113</v>
      </c>
    </row>
    <row r="102" spans="1:13">
      <c r="A102" s="51" t="s">
        <v>523</v>
      </c>
    </row>
    <row r="103" spans="1:13">
      <c r="A103" t="s">
        <v>1110</v>
      </c>
      <c r="B103" t="s">
        <v>1084</v>
      </c>
      <c r="C103" s="1" t="s">
        <v>139</v>
      </c>
      <c r="D103" s="1">
        <v>65812</v>
      </c>
      <c r="E103" s="2">
        <v>21223</v>
      </c>
      <c r="F103" s="38">
        <v>2.4500000000000002</v>
      </c>
      <c r="K103" s="8">
        <f>E103</f>
        <v>21223</v>
      </c>
      <c r="M103" s="5">
        <v>248</v>
      </c>
    </row>
    <row r="104" spans="1:13">
      <c r="A104" t="s">
        <v>1111</v>
      </c>
      <c r="B104" t="s">
        <v>1084</v>
      </c>
      <c r="C104" s="1" t="s">
        <v>139</v>
      </c>
      <c r="D104" s="1">
        <v>65817</v>
      </c>
      <c r="E104" s="2">
        <v>13266</v>
      </c>
      <c r="F104" s="38">
        <v>2.42</v>
      </c>
      <c r="K104" s="8">
        <f>E104</f>
        <v>13266</v>
      </c>
      <c r="M104" s="5">
        <v>277</v>
      </c>
    </row>
    <row r="105" spans="1:13">
      <c r="A105" t="s">
        <v>1112</v>
      </c>
      <c r="B105" t="s">
        <v>1084</v>
      </c>
      <c r="C105" s="1" t="s">
        <v>139</v>
      </c>
      <c r="D105" s="1">
        <v>65760</v>
      </c>
      <c r="E105" s="2">
        <v>20486</v>
      </c>
      <c r="F105" s="38">
        <v>2.41</v>
      </c>
      <c r="K105" s="8">
        <f>E105</f>
        <v>20486</v>
      </c>
      <c r="M105" s="5">
        <v>249</v>
      </c>
    </row>
    <row r="106" spans="1:13">
      <c r="A106" t="s">
        <v>1113</v>
      </c>
      <c r="B106" t="s">
        <v>1084</v>
      </c>
      <c r="C106" s="1" t="s">
        <v>139</v>
      </c>
      <c r="D106" s="1">
        <v>65439</v>
      </c>
      <c r="E106" s="2">
        <v>19976</v>
      </c>
      <c r="F106" s="6">
        <v>2.2999999999999998</v>
      </c>
      <c r="J106" s="8">
        <f>E106</f>
        <v>19976</v>
      </c>
      <c r="M106" s="5">
        <v>257</v>
      </c>
    </row>
    <row r="107" spans="1:13">
      <c r="A107" t="s">
        <v>1114</v>
      </c>
      <c r="B107" t="s">
        <v>1084</v>
      </c>
      <c r="C107" s="1" t="s">
        <v>139</v>
      </c>
      <c r="D107" s="1">
        <v>65795</v>
      </c>
      <c r="E107" s="2">
        <v>25155</v>
      </c>
      <c r="F107" s="6">
        <v>2.4</v>
      </c>
      <c r="K107" s="8">
        <f>E107</f>
        <v>25155</v>
      </c>
      <c r="M107" s="5">
        <v>238</v>
      </c>
    </row>
    <row r="108" spans="1:13">
      <c r="A108" t="s">
        <v>1115</v>
      </c>
      <c r="B108" t="s">
        <v>1084</v>
      </c>
      <c r="C108" s="1" t="s">
        <v>139</v>
      </c>
      <c r="D108" s="1">
        <v>65719</v>
      </c>
      <c r="E108" s="2">
        <v>16793</v>
      </c>
      <c r="F108" s="38">
        <v>2.38</v>
      </c>
      <c r="K108" s="8">
        <f>E108</f>
        <v>16793</v>
      </c>
      <c r="M108" s="5">
        <v>236</v>
      </c>
    </row>
    <row r="109" spans="1:13">
      <c r="A109" t="s">
        <v>1085</v>
      </c>
      <c r="B109" t="s">
        <v>1084</v>
      </c>
      <c r="C109" s="1" t="s">
        <v>139</v>
      </c>
      <c r="D109" s="1">
        <v>65719</v>
      </c>
      <c r="E109" s="2">
        <v>38363</v>
      </c>
      <c r="F109" s="38">
        <v>2.38</v>
      </c>
      <c r="K109" s="8">
        <f>E109</f>
        <v>38363</v>
      </c>
      <c r="M109" s="5">
        <v>236</v>
      </c>
    </row>
    <row r="110" spans="1:13">
      <c r="A110" t="s">
        <v>1116</v>
      </c>
      <c r="B110" t="s">
        <v>1084</v>
      </c>
      <c r="C110" s="1" t="s">
        <v>139</v>
      </c>
      <c r="D110" s="1">
        <v>65779</v>
      </c>
      <c r="E110" s="2">
        <v>27982</v>
      </c>
      <c r="F110" s="38">
        <v>2.46</v>
      </c>
      <c r="K110" s="8">
        <f>E110</f>
        <v>27982</v>
      </c>
      <c r="M110" s="5">
        <v>251</v>
      </c>
    </row>
    <row r="111" spans="1:13">
      <c r="A111" t="s">
        <v>1117</v>
      </c>
      <c r="B111" t="s">
        <v>1084</v>
      </c>
      <c r="C111" s="1" t="s">
        <v>139</v>
      </c>
      <c r="D111" s="1">
        <v>65824</v>
      </c>
      <c r="E111" s="2">
        <v>14812</v>
      </c>
      <c r="F111" s="38">
        <v>2.4700000000000002</v>
      </c>
      <c r="K111" s="8">
        <f>E111</f>
        <v>14812</v>
      </c>
      <c r="M111" s="5">
        <v>252</v>
      </c>
    </row>
    <row r="112" spans="1:13">
      <c r="A112" s="51" t="s">
        <v>524</v>
      </c>
      <c r="C112" s="1"/>
      <c r="D112" s="1"/>
    </row>
    <row r="113" spans="1:13">
      <c r="A113" t="s">
        <v>1118</v>
      </c>
      <c r="B113" t="s">
        <v>1084</v>
      </c>
      <c r="C113" s="1" t="s">
        <v>139</v>
      </c>
      <c r="D113" s="1">
        <v>65830</v>
      </c>
      <c r="E113" s="2">
        <v>10575</v>
      </c>
      <c r="F113" s="6">
        <v>2.4</v>
      </c>
      <c r="K113" s="8">
        <f>E113</f>
        <v>10575</v>
      </c>
      <c r="M113" s="5">
        <v>238</v>
      </c>
    </row>
    <row r="114" spans="1:13">
      <c r="A114" t="s">
        <v>1119</v>
      </c>
      <c r="B114" t="s">
        <v>1084</v>
      </c>
      <c r="C114" s="1" t="s">
        <v>139</v>
      </c>
      <c r="D114" s="1">
        <v>65835</v>
      </c>
      <c r="E114" s="2">
        <v>8914</v>
      </c>
      <c r="F114" s="38">
        <v>2.4300000000000002</v>
      </c>
      <c r="K114" s="8">
        <f>E114</f>
        <v>8914</v>
      </c>
      <c r="M114" s="5">
        <v>248</v>
      </c>
    </row>
    <row r="115" spans="1:13">
      <c r="A115" t="s">
        <v>1120</v>
      </c>
      <c r="B115" t="s">
        <v>1084</v>
      </c>
      <c r="C115" s="1" t="s">
        <v>139</v>
      </c>
      <c r="D115" s="1">
        <v>65843</v>
      </c>
      <c r="E115" s="2">
        <v>8568</v>
      </c>
      <c r="F115" s="38">
        <v>2.4300000000000002</v>
      </c>
      <c r="K115" s="8">
        <f>E115</f>
        <v>8568</v>
      </c>
      <c r="M115" s="5">
        <v>246</v>
      </c>
    </row>
    <row r="117" spans="1:13">
      <c r="A117" s="31" t="s">
        <v>1140</v>
      </c>
      <c r="B117" s="28">
        <v>284413</v>
      </c>
      <c r="D117" s="31"/>
      <c r="E117" s="2">
        <f>SUM(E118:E147)</f>
        <v>284413</v>
      </c>
    </row>
    <row r="118" spans="1:13">
      <c r="A118" s="51" t="s">
        <v>523</v>
      </c>
    </row>
    <row r="119" spans="1:13">
      <c r="A119" t="s">
        <v>1141</v>
      </c>
      <c r="B119" t="s">
        <v>1139</v>
      </c>
      <c r="C119" s="1" t="s">
        <v>139</v>
      </c>
      <c r="D119" s="1">
        <v>64832</v>
      </c>
      <c r="E119" s="2">
        <v>15588</v>
      </c>
      <c r="F119" s="38">
        <v>2.54</v>
      </c>
      <c r="K119" s="8">
        <f>E119</f>
        <v>15588</v>
      </c>
      <c r="M119" s="5">
        <v>304</v>
      </c>
    </row>
    <row r="120" spans="1:13">
      <c r="A120" t="s">
        <v>1142</v>
      </c>
      <c r="B120" t="s">
        <v>1139</v>
      </c>
      <c r="C120" s="1" t="s">
        <v>139</v>
      </c>
      <c r="D120" s="1" t="s">
        <v>1275</v>
      </c>
      <c r="E120" s="2">
        <v>14690</v>
      </c>
      <c r="F120" s="38">
        <v>2.5299999999999998</v>
      </c>
      <c r="K120" s="8">
        <f>E120</f>
        <v>14690</v>
      </c>
      <c r="M120" s="5">
        <v>281</v>
      </c>
    </row>
    <row r="121" spans="1:13">
      <c r="A121" t="s">
        <v>1143</v>
      </c>
      <c r="B121" t="s">
        <v>1139</v>
      </c>
      <c r="C121" s="1" t="s">
        <v>139</v>
      </c>
      <c r="D121" s="1">
        <v>64347</v>
      </c>
      <c r="E121" s="2">
        <v>26027</v>
      </c>
      <c r="F121" s="38">
        <v>2.36</v>
      </c>
      <c r="K121" s="8">
        <f>E121</f>
        <v>26027</v>
      </c>
      <c r="M121" s="5">
        <v>267</v>
      </c>
    </row>
    <row r="122" spans="1:13">
      <c r="A122" t="s">
        <v>1144</v>
      </c>
      <c r="B122" t="s">
        <v>1139</v>
      </c>
      <c r="C122" s="1" t="s">
        <v>139</v>
      </c>
      <c r="D122" s="1" t="s">
        <v>1276</v>
      </c>
      <c r="E122" s="2">
        <v>4572</v>
      </c>
      <c r="F122" s="6">
        <v>2.5</v>
      </c>
      <c r="K122" s="8">
        <f>E122</f>
        <v>4572</v>
      </c>
      <c r="M122" s="5">
        <v>276</v>
      </c>
    </row>
    <row r="123" spans="1:13">
      <c r="A123" t="s">
        <v>1145</v>
      </c>
      <c r="B123" t="s">
        <v>1139</v>
      </c>
      <c r="C123" s="1" t="s">
        <v>139</v>
      </c>
      <c r="D123" s="1">
        <v>64823</v>
      </c>
      <c r="E123" s="2">
        <v>20836</v>
      </c>
      <c r="F123" s="6">
        <v>3.05</v>
      </c>
      <c r="K123" s="8"/>
      <c r="L123" s="8">
        <f>E123</f>
        <v>20836</v>
      </c>
      <c r="M123" s="5">
        <v>292</v>
      </c>
    </row>
    <row r="124" spans="1:13">
      <c r="A124" t="s">
        <v>1146</v>
      </c>
      <c r="B124" t="s">
        <v>1139</v>
      </c>
      <c r="C124" s="1" t="s">
        <v>139</v>
      </c>
      <c r="D124" s="1">
        <v>64372</v>
      </c>
      <c r="E124" s="2">
        <v>14672</v>
      </c>
      <c r="F124" s="38">
        <v>2.44</v>
      </c>
      <c r="K124" s="8">
        <f>E123</f>
        <v>20836</v>
      </c>
      <c r="M124" s="5">
        <v>270</v>
      </c>
    </row>
    <row r="125" spans="1:13">
      <c r="A125" t="s">
        <v>1147</v>
      </c>
      <c r="B125" t="s">
        <v>1139</v>
      </c>
      <c r="C125" s="1" t="s">
        <v>139</v>
      </c>
      <c r="D125" s="1">
        <v>64319</v>
      </c>
      <c r="E125" s="2">
        <v>23838</v>
      </c>
      <c r="F125" s="6">
        <v>2.2999999999999998</v>
      </c>
      <c r="K125" s="8">
        <f>E124</f>
        <v>14672</v>
      </c>
      <c r="M125" s="5">
        <v>257</v>
      </c>
    </row>
    <row r="126" spans="1:13">
      <c r="A126" t="s">
        <v>1148</v>
      </c>
      <c r="B126" t="s">
        <v>1139</v>
      </c>
      <c r="C126" s="1" t="s">
        <v>139</v>
      </c>
      <c r="D126" s="1" t="s">
        <v>1277</v>
      </c>
      <c r="E126" s="2">
        <v>16254</v>
      </c>
      <c r="F126" s="38">
        <v>2.5099999999999998</v>
      </c>
      <c r="K126" s="8">
        <f>E125</f>
        <v>23838</v>
      </c>
      <c r="M126" s="5">
        <v>277</v>
      </c>
    </row>
    <row r="127" spans="1:13">
      <c r="A127" t="s">
        <v>1149</v>
      </c>
      <c r="B127" t="s">
        <v>1139</v>
      </c>
      <c r="C127" s="1" t="s">
        <v>139</v>
      </c>
      <c r="D127" s="1">
        <v>64331</v>
      </c>
      <c r="E127" s="2">
        <v>24042</v>
      </c>
      <c r="F127" s="6">
        <v>2.2999999999999998</v>
      </c>
      <c r="J127" s="8">
        <f>E127</f>
        <v>24042</v>
      </c>
      <c r="M127" s="5">
        <v>265</v>
      </c>
    </row>
    <row r="128" spans="1:13" ht="20">
      <c r="A128" s="76" t="s">
        <v>1357</v>
      </c>
      <c r="B128" s="76"/>
      <c r="C128" s="76"/>
      <c r="D128" s="76"/>
      <c r="E128" s="76"/>
      <c r="F128" s="76"/>
      <c r="G128" s="76"/>
      <c r="H128" s="76"/>
      <c r="I128" s="76"/>
      <c r="J128" s="76"/>
      <c r="K128" s="76"/>
      <c r="L128" s="76"/>
      <c r="M128" s="76"/>
    </row>
    <row r="129" spans="1:13" ht="18">
      <c r="A129" s="90" t="s">
        <v>1365</v>
      </c>
      <c r="F129" s="61"/>
      <c r="G129" s="61"/>
      <c r="H129" s="61"/>
      <c r="I129" s="61"/>
      <c r="K129" s="61"/>
      <c r="L129" s="61"/>
    </row>
    <row r="130" spans="1:13" ht="18">
      <c r="A130" s="90" t="s">
        <v>1389</v>
      </c>
      <c r="F130" s="61"/>
      <c r="G130" s="61"/>
      <c r="H130" s="61"/>
      <c r="I130" s="61"/>
      <c r="K130" s="61"/>
      <c r="L130" s="61"/>
    </row>
    <row r="131" spans="1:13">
      <c r="A131" s="12" t="s">
        <v>148</v>
      </c>
      <c r="B131" s="12"/>
      <c r="C131" s="13" t="s">
        <v>9</v>
      </c>
      <c r="D131" s="13" t="s">
        <v>0</v>
      </c>
      <c r="E131" s="14" t="s">
        <v>1</v>
      </c>
      <c r="F131" s="60" t="s">
        <v>2</v>
      </c>
      <c r="G131" s="69" t="s">
        <v>147</v>
      </c>
      <c r="H131" s="69"/>
      <c r="I131" s="69"/>
      <c r="J131" s="69"/>
      <c r="K131" s="69"/>
      <c r="L131" s="60"/>
      <c r="M131" s="60" t="s">
        <v>3</v>
      </c>
    </row>
    <row r="132" spans="1:13" ht="28" customHeight="1">
      <c r="A132" s="31" t="s">
        <v>1387</v>
      </c>
      <c r="B132" s="31"/>
      <c r="C132" s="31"/>
      <c r="D132" s="31"/>
      <c r="F132" s="61"/>
      <c r="G132" s="101" t="s">
        <v>144</v>
      </c>
      <c r="H132" s="102" t="s">
        <v>151</v>
      </c>
      <c r="I132" s="102" t="s">
        <v>152</v>
      </c>
      <c r="J132" s="103" t="s">
        <v>145</v>
      </c>
      <c r="K132" s="103" t="s">
        <v>146</v>
      </c>
      <c r="L132" s="101" t="s">
        <v>237</v>
      </c>
    </row>
    <row r="133" spans="1:13">
      <c r="A133" s="51" t="s">
        <v>524</v>
      </c>
      <c r="D133" s="1"/>
      <c r="J133" s="8"/>
    </row>
    <row r="134" spans="1:13">
      <c r="A134" t="s">
        <v>1150</v>
      </c>
      <c r="B134" t="s">
        <v>1139</v>
      </c>
      <c r="C134" s="1" t="s">
        <v>139</v>
      </c>
      <c r="D134" s="1" t="s">
        <v>1278</v>
      </c>
      <c r="E134" s="2">
        <v>9146</v>
      </c>
      <c r="F134" s="6">
        <v>2.2999999999999998</v>
      </c>
      <c r="J134" s="8">
        <f>E134</f>
        <v>9146</v>
      </c>
      <c r="M134" s="5">
        <v>252</v>
      </c>
    </row>
    <row r="135" spans="1:13">
      <c r="A135" t="s">
        <v>1151</v>
      </c>
      <c r="B135" t="s">
        <v>1139</v>
      </c>
      <c r="C135" s="1" t="s">
        <v>139</v>
      </c>
      <c r="D135" s="1" t="s">
        <v>1279</v>
      </c>
      <c r="E135" s="2">
        <v>5549</v>
      </c>
      <c r="F135" s="38">
        <v>2.31</v>
      </c>
      <c r="K135" s="8">
        <f t="shared" ref="K135:K145" si="4">E135</f>
        <v>5549</v>
      </c>
      <c r="M135" s="5">
        <v>254</v>
      </c>
    </row>
    <row r="136" spans="1:13">
      <c r="A136" t="s">
        <v>1152</v>
      </c>
      <c r="B136" t="s">
        <v>1139</v>
      </c>
      <c r="C136" s="1" t="s">
        <v>139</v>
      </c>
      <c r="D136" s="1">
        <v>64859</v>
      </c>
      <c r="E136" s="2">
        <v>6039</v>
      </c>
      <c r="F136" s="38">
        <v>2.54</v>
      </c>
      <c r="K136" s="8">
        <f t="shared" si="4"/>
        <v>6039</v>
      </c>
      <c r="M136" s="5">
        <v>304</v>
      </c>
    </row>
    <row r="137" spans="1:13">
      <c r="A137" t="s">
        <v>1153</v>
      </c>
      <c r="B137" t="s">
        <v>1139</v>
      </c>
      <c r="C137" s="1" t="s">
        <v>139</v>
      </c>
      <c r="D137" s="1">
        <v>64390</v>
      </c>
      <c r="E137" s="2">
        <v>7578</v>
      </c>
      <c r="F137" s="38">
        <v>2.4300000000000002</v>
      </c>
      <c r="K137" s="8">
        <f t="shared" si="4"/>
        <v>7578</v>
      </c>
      <c r="M137" s="5">
        <v>274</v>
      </c>
    </row>
    <row r="138" spans="1:13">
      <c r="A138" t="s">
        <v>1154</v>
      </c>
      <c r="B138" t="s">
        <v>1139</v>
      </c>
      <c r="C138" s="1" t="s">
        <v>139</v>
      </c>
      <c r="D138" s="1">
        <v>64405</v>
      </c>
      <c r="E138" s="2">
        <v>2622</v>
      </c>
      <c r="F138" s="38">
        <v>2.5499999999999998</v>
      </c>
      <c r="K138" s="8">
        <f t="shared" si="4"/>
        <v>2622</v>
      </c>
      <c r="M138" s="5">
        <v>278</v>
      </c>
    </row>
    <row r="139" spans="1:13">
      <c r="A139" t="s">
        <v>1155</v>
      </c>
      <c r="B139" t="s">
        <v>1139</v>
      </c>
      <c r="C139" s="1" t="s">
        <v>139</v>
      </c>
      <c r="D139" s="1">
        <v>64846</v>
      </c>
      <c r="E139" s="2">
        <v>13694</v>
      </c>
      <c r="F139" s="6">
        <v>2.5</v>
      </c>
      <c r="K139" s="8">
        <f t="shared" si="4"/>
        <v>13694</v>
      </c>
      <c r="M139" s="5">
        <v>281</v>
      </c>
    </row>
    <row r="140" spans="1:13">
      <c r="A140" t="s">
        <v>1156</v>
      </c>
      <c r="B140" t="s">
        <v>1139</v>
      </c>
      <c r="C140" s="1" t="s">
        <v>139</v>
      </c>
      <c r="D140" s="1">
        <v>64409</v>
      </c>
      <c r="E140" s="2">
        <v>3760</v>
      </c>
      <c r="F140" s="38">
        <v>2.54</v>
      </c>
      <c r="K140" s="8">
        <f t="shared" si="4"/>
        <v>3760</v>
      </c>
      <c r="M140" s="5">
        <v>278</v>
      </c>
    </row>
    <row r="141" spans="1:13">
      <c r="A141" t="s">
        <v>1157</v>
      </c>
      <c r="B141" t="s">
        <v>1139</v>
      </c>
      <c r="C141" s="1" t="s">
        <v>139</v>
      </c>
      <c r="D141" s="1">
        <v>64397</v>
      </c>
      <c r="E141" s="2">
        <v>4988</v>
      </c>
      <c r="F141" s="38">
        <v>2.4700000000000002</v>
      </c>
      <c r="K141" s="8">
        <f t="shared" si="4"/>
        <v>4988</v>
      </c>
      <c r="M141" s="5">
        <v>260</v>
      </c>
    </row>
    <row r="142" spans="1:13">
      <c r="A142" t="s">
        <v>1158</v>
      </c>
      <c r="B142" t="s">
        <v>1139</v>
      </c>
      <c r="C142" s="1" t="s">
        <v>139</v>
      </c>
      <c r="D142" s="1">
        <v>64367</v>
      </c>
      <c r="E142" s="2">
        <v>13260</v>
      </c>
      <c r="F142" s="38">
        <v>2.41</v>
      </c>
      <c r="K142" s="8">
        <f t="shared" si="4"/>
        <v>13260</v>
      </c>
      <c r="M142" s="5">
        <v>267</v>
      </c>
    </row>
    <row r="143" spans="1:13">
      <c r="A143" t="s">
        <v>1280</v>
      </c>
      <c r="B143" t="s">
        <v>1139</v>
      </c>
      <c r="C143" s="1" t="s">
        <v>139</v>
      </c>
      <c r="D143" s="1">
        <v>64839</v>
      </c>
      <c r="E143" s="2">
        <v>14055</v>
      </c>
      <c r="F143" s="38">
        <v>2.56</v>
      </c>
      <c r="K143" s="8">
        <f t="shared" si="4"/>
        <v>14055</v>
      </c>
      <c r="M143" s="5">
        <v>289</v>
      </c>
    </row>
    <row r="144" spans="1:13">
      <c r="A144" t="s">
        <v>1159</v>
      </c>
      <c r="B144" t="s">
        <v>1139</v>
      </c>
      <c r="C144" s="1" t="s">
        <v>139</v>
      </c>
      <c r="D144" s="1">
        <v>64853</v>
      </c>
      <c r="E144" s="2">
        <v>6302</v>
      </c>
      <c r="F144" s="38">
        <v>2.58</v>
      </c>
      <c r="K144" s="8">
        <f t="shared" si="4"/>
        <v>6302</v>
      </c>
      <c r="M144" s="5">
        <v>282</v>
      </c>
    </row>
    <row r="145" spans="1:13">
      <c r="A145" t="s">
        <v>1160</v>
      </c>
      <c r="B145" t="s">
        <v>1139</v>
      </c>
      <c r="C145" s="1" t="s">
        <v>139</v>
      </c>
      <c r="D145" s="1">
        <v>64380</v>
      </c>
      <c r="E145" s="2">
        <v>11901</v>
      </c>
      <c r="F145" s="38">
        <v>2.4700000000000002</v>
      </c>
      <c r="K145" s="8">
        <f t="shared" si="4"/>
        <v>11901</v>
      </c>
      <c r="M145" s="5">
        <v>274</v>
      </c>
    </row>
    <row r="146" spans="1:13">
      <c r="A146" t="s">
        <v>1161</v>
      </c>
      <c r="B146" t="s">
        <v>1139</v>
      </c>
      <c r="C146" s="1" t="s">
        <v>139</v>
      </c>
      <c r="D146" s="1">
        <v>64850</v>
      </c>
      <c r="E146" s="2">
        <v>9126</v>
      </c>
      <c r="F146" s="38">
        <v>3.03</v>
      </c>
      <c r="L146" s="8">
        <f>E146</f>
        <v>9126</v>
      </c>
      <c r="M146" s="5">
        <v>298</v>
      </c>
    </row>
    <row r="147" spans="1:13">
      <c r="A147" t="s">
        <v>1162</v>
      </c>
      <c r="B147" t="s">
        <v>1139</v>
      </c>
      <c r="C147" s="1" t="s">
        <v>139</v>
      </c>
      <c r="D147" s="1" t="s">
        <v>1281</v>
      </c>
      <c r="E147" s="2">
        <v>15874</v>
      </c>
      <c r="F147" s="38">
        <v>2.37</v>
      </c>
      <c r="K147" s="8">
        <f>E147</f>
        <v>15874</v>
      </c>
      <c r="M147" s="5">
        <v>257</v>
      </c>
    </row>
    <row r="149" spans="1:13">
      <c r="A149" s="31" t="s">
        <v>1328</v>
      </c>
      <c r="B149">
        <v>293940</v>
      </c>
      <c r="D149" s="31"/>
      <c r="E149" s="2">
        <f>SUM(E151:E176)</f>
        <v>293939</v>
      </c>
    </row>
    <row r="150" spans="1:13" ht="22" customHeight="1">
      <c r="A150" s="51" t="s">
        <v>523</v>
      </c>
    </row>
    <row r="151" spans="1:13">
      <c r="A151" t="s">
        <v>1198</v>
      </c>
      <c r="B151" t="s">
        <v>1197</v>
      </c>
      <c r="C151" s="1" t="s">
        <v>139</v>
      </c>
      <c r="D151" s="1">
        <v>61231</v>
      </c>
      <c r="E151" s="2">
        <v>30668</v>
      </c>
      <c r="F151" s="38">
        <v>2.59</v>
      </c>
      <c r="K151" s="8">
        <f>E151</f>
        <v>30668</v>
      </c>
      <c r="M151" s="5">
        <v>313</v>
      </c>
    </row>
    <row r="152" spans="1:13">
      <c r="A152" t="s">
        <v>1199</v>
      </c>
      <c r="B152" t="s">
        <v>1197</v>
      </c>
      <c r="C152" s="1" t="s">
        <v>139</v>
      </c>
      <c r="D152" s="1">
        <v>61118</v>
      </c>
      <c r="E152" s="2">
        <v>31649</v>
      </c>
      <c r="F152" s="38">
        <v>2.52</v>
      </c>
      <c r="K152" s="8">
        <f>E152</f>
        <v>31649</v>
      </c>
      <c r="M152" s="5">
        <v>296</v>
      </c>
    </row>
    <row r="153" spans="1:13">
      <c r="A153" t="s">
        <v>1200</v>
      </c>
      <c r="B153" t="s">
        <v>1197</v>
      </c>
      <c r="C153" s="1" t="s">
        <v>139</v>
      </c>
      <c r="D153" s="1">
        <v>63654</v>
      </c>
      <c r="E153" s="2">
        <v>21014</v>
      </c>
      <c r="F153" s="38">
        <v>3.11</v>
      </c>
      <c r="L153" s="8">
        <f>E153</f>
        <v>21014</v>
      </c>
      <c r="M153" s="5">
        <v>327</v>
      </c>
    </row>
    <row r="154" spans="1:13">
      <c r="A154" t="s">
        <v>1201</v>
      </c>
      <c r="B154" t="s">
        <v>1197</v>
      </c>
      <c r="C154" s="1" t="s">
        <v>139</v>
      </c>
      <c r="D154" s="1">
        <v>35510</v>
      </c>
      <c r="E154" s="2">
        <v>24018</v>
      </c>
      <c r="F154" s="38">
        <v>2.58</v>
      </c>
      <c r="K154" s="8">
        <f>E154</f>
        <v>24018</v>
      </c>
      <c r="M154" s="5">
        <v>300</v>
      </c>
    </row>
    <row r="155" spans="1:13">
      <c r="A155" t="s">
        <v>1202</v>
      </c>
      <c r="B155" t="s">
        <v>1197</v>
      </c>
      <c r="C155" s="1" t="s">
        <v>139</v>
      </c>
      <c r="D155" s="1">
        <v>61197</v>
      </c>
      <c r="E155" s="2">
        <v>8691</v>
      </c>
      <c r="F155" s="6">
        <v>3.1</v>
      </c>
      <c r="L155" s="8">
        <f>E155</f>
        <v>8691</v>
      </c>
      <c r="M155" s="5">
        <v>331</v>
      </c>
    </row>
    <row r="156" spans="1:13">
      <c r="A156" t="s">
        <v>1203</v>
      </c>
      <c r="B156" t="s">
        <v>1197</v>
      </c>
      <c r="C156" s="1" t="s">
        <v>139</v>
      </c>
      <c r="D156" s="1">
        <v>61169</v>
      </c>
      <c r="E156" s="2">
        <v>27537</v>
      </c>
      <c r="F156" s="6">
        <v>3</v>
      </c>
      <c r="K156" s="8">
        <f>E156</f>
        <v>27537</v>
      </c>
      <c r="M156" s="5">
        <v>307</v>
      </c>
    </row>
    <row r="157" spans="1:13">
      <c r="A157" t="s">
        <v>1204</v>
      </c>
      <c r="B157" t="s">
        <v>1197</v>
      </c>
      <c r="C157" s="1" t="s">
        <v>139</v>
      </c>
      <c r="D157" s="1">
        <v>63688</v>
      </c>
      <c r="E157" s="2">
        <v>7561</v>
      </c>
      <c r="F157" s="38">
        <v>3.33</v>
      </c>
      <c r="L157" s="8">
        <f>E157</f>
        <v>7561</v>
      </c>
      <c r="M157" s="5">
        <v>341</v>
      </c>
    </row>
    <row r="158" spans="1:13">
      <c r="A158" t="s">
        <v>1205</v>
      </c>
      <c r="B158" t="s">
        <v>1197</v>
      </c>
      <c r="C158" s="1" t="s">
        <v>139</v>
      </c>
      <c r="D158" s="1">
        <v>61184</v>
      </c>
      <c r="E158" s="2">
        <v>21442</v>
      </c>
      <c r="F158" s="38">
        <v>2.59</v>
      </c>
      <c r="K158" s="8">
        <f>E158</f>
        <v>21442</v>
      </c>
      <c r="M158" s="5">
        <v>302</v>
      </c>
    </row>
    <row r="159" spans="1:13">
      <c r="A159" t="s">
        <v>1206</v>
      </c>
      <c r="B159" t="s">
        <v>1197</v>
      </c>
      <c r="C159" s="1" t="s">
        <v>139</v>
      </c>
      <c r="D159" s="1">
        <v>35516</v>
      </c>
      <c r="E159" s="2">
        <v>5584</v>
      </c>
      <c r="F159" s="38">
        <v>3.01</v>
      </c>
      <c r="L159" s="8">
        <f>E159</f>
        <v>5584</v>
      </c>
      <c r="M159" s="5">
        <v>303</v>
      </c>
    </row>
    <row r="160" spans="1:13">
      <c r="A160" t="s">
        <v>1207</v>
      </c>
      <c r="B160" t="s">
        <v>1197</v>
      </c>
      <c r="C160" s="1" t="s">
        <v>139</v>
      </c>
      <c r="D160" s="1">
        <v>63667</v>
      </c>
      <c r="E160" s="2">
        <v>16758</v>
      </c>
      <c r="F160" s="38">
        <v>3.17</v>
      </c>
      <c r="L160" s="8">
        <f>E160</f>
        <v>16758</v>
      </c>
      <c r="M160" s="5">
        <v>325</v>
      </c>
    </row>
    <row r="161" spans="1:13">
      <c r="A161" t="s">
        <v>1208</v>
      </c>
      <c r="B161" t="s">
        <v>1197</v>
      </c>
      <c r="C161" s="1" t="s">
        <v>139</v>
      </c>
      <c r="D161" s="1">
        <v>61194</v>
      </c>
      <c r="E161" s="2">
        <v>9258</v>
      </c>
      <c r="F161" s="6">
        <v>3.1</v>
      </c>
      <c r="L161" s="8">
        <f>E161</f>
        <v>9258</v>
      </c>
      <c r="M161" s="5">
        <v>306</v>
      </c>
    </row>
    <row r="162" spans="1:13">
      <c r="A162" t="s">
        <v>1033</v>
      </c>
      <c r="B162" t="s">
        <v>1197</v>
      </c>
      <c r="C162" s="1" t="s">
        <v>139</v>
      </c>
      <c r="D162" s="1">
        <v>63683</v>
      </c>
      <c r="E162" s="2">
        <v>8885</v>
      </c>
      <c r="F162" s="38">
        <v>3.18</v>
      </c>
      <c r="L162" s="8">
        <f>E162</f>
        <v>8885</v>
      </c>
      <c r="M162" s="5">
        <v>339</v>
      </c>
    </row>
    <row r="163" spans="1:13">
      <c r="A163" t="s">
        <v>1209</v>
      </c>
      <c r="B163" t="s">
        <v>1197</v>
      </c>
      <c r="C163" s="1" t="s">
        <v>139</v>
      </c>
      <c r="D163" s="1">
        <v>61203</v>
      </c>
      <c r="E163" s="2">
        <v>6736</v>
      </c>
      <c r="F163" s="38">
        <v>3.12</v>
      </c>
      <c r="L163" s="8">
        <f>E163</f>
        <v>6736</v>
      </c>
      <c r="M163" s="5">
        <v>319</v>
      </c>
    </row>
    <row r="164" spans="1:13">
      <c r="A164" t="s">
        <v>1210</v>
      </c>
      <c r="B164" t="s">
        <v>1197</v>
      </c>
      <c r="C164" s="1" t="s">
        <v>139</v>
      </c>
      <c r="D164" s="1">
        <v>61191</v>
      </c>
      <c r="E164" s="2">
        <v>12066</v>
      </c>
      <c r="F164" s="38">
        <v>2.5299999999999998</v>
      </c>
      <c r="K164" s="8">
        <f>E164</f>
        <v>12066</v>
      </c>
      <c r="M164" s="5">
        <v>300</v>
      </c>
    </row>
    <row r="165" spans="1:13">
      <c r="A165" s="51" t="s">
        <v>524</v>
      </c>
      <c r="C165" s="1"/>
      <c r="D165" s="1"/>
    </row>
    <row r="166" spans="1:13">
      <c r="A166" t="s">
        <v>1211</v>
      </c>
      <c r="B166" t="s">
        <v>1197</v>
      </c>
      <c r="C166" s="1" t="s">
        <v>139</v>
      </c>
      <c r="D166" s="1">
        <v>63674</v>
      </c>
      <c r="E166" s="2">
        <v>11810</v>
      </c>
      <c r="F166" s="38">
        <v>3.05</v>
      </c>
      <c r="L166" s="8">
        <f t="shared" ref="L166:L171" si="5">E166</f>
        <v>11810</v>
      </c>
      <c r="M166" s="5">
        <v>323</v>
      </c>
    </row>
    <row r="167" spans="1:13">
      <c r="A167" t="s">
        <v>1212</v>
      </c>
      <c r="B167" t="s">
        <v>1197</v>
      </c>
      <c r="C167" s="1" t="s">
        <v>139</v>
      </c>
      <c r="D167" s="1">
        <v>61209</v>
      </c>
      <c r="E167" s="2">
        <v>5600</v>
      </c>
      <c r="F167" s="38">
        <v>3.08</v>
      </c>
      <c r="L167" s="8">
        <f t="shared" si="5"/>
        <v>5600</v>
      </c>
      <c r="M167" s="5">
        <v>315</v>
      </c>
    </row>
    <row r="168" spans="1:13">
      <c r="A168" t="s">
        <v>1213</v>
      </c>
      <c r="B168" t="s">
        <v>1197</v>
      </c>
      <c r="C168" s="1" t="s">
        <v>139</v>
      </c>
      <c r="D168" s="1">
        <v>63695</v>
      </c>
      <c r="E168" s="2">
        <v>3058</v>
      </c>
      <c r="F168" s="6">
        <v>3.1</v>
      </c>
      <c r="L168" s="8">
        <f t="shared" si="5"/>
        <v>3058</v>
      </c>
      <c r="M168" s="5">
        <v>327</v>
      </c>
    </row>
    <row r="169" spans="1:13">
      <c r="A169" t="s">
        <v>1214</v>
      </c>
      <c r="B169" t="s">
        <v>1197</v>
      </c>
      <c r="C169" s="1" t="s">
        <v>139</v>
      </c>
      <c r="D169" s="1">
        <v>63697</v>
      </c>
      <c r="E169" s="2">
        <v>2901</v>
      </c>
      <c r="F169" s="6">
        <v>3.3</v>
      </c>
      <c r="L169" s="8">
        <f t="shared" si="5"/>
        <v>2901</v>
      </c>
      <c r="M169" s="5">
        <v>337</v>
      </c>
    </row>
    <row r="170" spans="1:13">
      <c r="A170" t="s">
        <v>1215</v>
      </c>
      <c r="B170" t="s">
        <v>1197</v>
      </c>
      <c r="C170" s="1" t="s">
        <v>139</v>
      </c>
      <c r="D170" s="1">
        <v>63699</v>
      </c>
      <c r="E170" s="2">
        <v>2769</v>
      </c>
      <c r="F170" s="38">
        <v>3.24</v>
      </c>
      <c r="L170" s="8">
        <f t="shared" si="5"/>
        <v>2769</v>
      </c>
      <c r="M170" s="5">
        <v>338</v>
      </c>
    </row>
    <row r="171" spans="1:13">
      <c r="A171" t="s">
        <v>1216</v>
      </c>
      <c r="B171" t="s">
        <v>1197</v>
      </c>
      <c r="C171" s="1" t="s">
        <v>139</v>
      </c>
      <c r="D171" s="1">
        <v>63694</v>
      </c>
      <c r="E171" s="2">
        <v>5247</v>
      </c>
      <c r="F171" s="38">
        <v>3.01</v>
      </c>
      <c r="L171" s="8">
        <f t="shared" si="5"/>
        <v>5247</v>
      </c>
      <c r="M171" s="5">
        <v>318</v>
      </c>
    </row>
    <row r="172" spans="1:13">
      <c r="A172" t="s">
        <v>1217</v>
      </c>
      <c r="B172" t="s">
        <v>1197</v>
      </c>
      <c r="C172" s="1" t="s">
        <v>139</v>
      </c>
      <c r="D172" s="1">
        <v>61239</v>
      </c>
      <c r="E172" s="2">
        <v>5741</v>
      </c>
      <c r="F172" s="38">
        <v>2.56</v>
      </c>
      <c r="K172" s="8">
        <f>E172</f>
        <v>5741</v>
      </c>
      <c r="M172" s="5">
        <v>311</v>
      </c>
    </row>
    <row r="173" spans="1:13">
      <c r="A173" t="s">
        <v>1218</v>
      </c>
      <c r="B173" t="s">
        <v>1197</v>
      </c>
      <c r="C173" s="1" t="s">
        <v>139</v>
      </c>
      <c r="D173" s="1">
        <v>63691</v>
      </c>
      <c r="E173" s="2">
        <v>4924</v>
      </c>
      <c r="F173" s="38">
        <v>3.12</v>
      </c>
      <c r="L173" s="8">
        <f>E173</f>
        <v>4924</v>
      </c>
      <c r="M173" s="5">
        <v>332</v>
      </c>
    </row>
    <row r="174" spans="1:13">
      <c r="A174" t="s">
        <v>1219</v>
      </c>
      <c r="B174" t="s">
        <v>1197</v>
      </c>
      <c r="C174" s="1" t="s">
        <v>139</v>
      </c>
      <c r="D174" s="1">
        <v>35519</v>
      </c>
      <c r="E174" s="2">
        <v>4225</v>
      </c>
      <c r="F174" s="38">
        <v>3.04</v>
      </c>
      <c r="L174" s="8">
        <f>E174</f>
        <v>4225</v>
      </c>
      <c r="M174" s="5">
        <v>306</v>
      </c>
    </row>
    <row r="175" spans="1:13">
      <c r="A175" t="s">
        <v>1220</v>
      </c>
      <c r="B175" t="s">
        <v>1197</v>
      </c>
      <c r="C175" s="1" t="s">
        <v>139</v>
      </c>
      <c r="D175" s="1">
        <v>61200</v>
      </c>
      <c r="E175" s="2">
        <v>9674</v>
      </c>
      <c r="F175" s="38">
        <v>3.06</v>
      </c>
      <c r="L175" s="8">
        <f>E175</f>
        <v>9674</v>
      </c>
      <c r="M175" s="5">
        <v>314</v>
      </c>
    </row>
    <row r="176" spans="1:13">
      <c r="A176" t="s">
        <v>1221</v>
      </c>
      <c r="B176" t="s">
        <v>1197</v>
      </c>
      <c r="C176" s="1" t="s">
        <v>139</v>
      </c>
      <c r="D176" s="1">
        <v>61206</v>
      </c>
      <c r="E176" s="2">
        <v>6123</v>
      </c>
      <c r="F176" s="38">
        <v>2.59</v>
      </c>
      <c r="K176" s="8">
        <f>E176</f>
        <v>6123</v>
      </c>
      <c r="M176" s="5">
        <v>306</v>
      </c>
    </row>
    <row r="178" spans="1:13">
      <c r="A178" s="31" t="s">
        <v>1270</v>
      </c>
      <c r="B178">
        <v>293340</v>
      </c>
      <c r="D178" s="31"/>
      <c r="E178" s="2">
        <f>SUM(E179:E193)</f>
        <v>228098</v>
      </c>
    </row>
    <row r="179" spans="1:13" ht="25" customHeight="1">
      <c r="A179" s="51" t="s">
        <v>523</v>
      </c>
    </row>
    <row r="180" spans="1:13">
      <c r="A180" t="s">
        <v>1222</v>
      </c>
      <c r="B180" t="s">
        <v>1269</v>
      </c>
      <c r="C180" s="1" t="s">
        <v>139</v>
      </c>
      <c r="D180" s="1" t="s">
        <v>1271</v>
      </c>
      <c r="E180" s="2">
        <v>52108</v>
      </c>
      <c r="F180" s="6">
        <v>2.5</v>
      </c>
      <c r="K180" s="8">
        <f>E180</f>
        <v>52108</v>
      </c>
      <c r="M180" s="5">
        <v>292</v>
      </c>
    </row>
    <row r="181" spans="1:13">
      <c r="A181" t="s">
        <v>1223</v>
      </c>
      <c r="B181" t="s">
        <v>1269</v>
      </c>
      <c r="C181" s="1" t="s">
        <v>139</v>
      </c>
      <c r="D181" s="1">
        <v>61381</v>
      </c>
      <c r="E181" s="2">
        <v>24570</v>
      </c>
      <c r="F181" s="38">
        <v>2.57</v>
      </c>
      <c r="K181" s="8">
        <f t="shared" ref="K181:K187" si="6">E181</f>
        <v>24570</v>
      </c>
      <c r="M181" s="5">
        <v>302</v>
      </c>
    </row>
    <row r="182" spans="1:13">
      <c r="A182" t="s">
        <v>1224</v>
      </c>
      <c r="B182" t="s">
        <v>1269</v>
      </c>
      <c r="C182" s="1" t="s">
        <v>139</v>
      </c>
      <c r="D182" s="1">
        <v>61462</v>
      </c>
      <c r="E182" s="2">
        <v>16008</v>
      </c>
      <c r="F182" s="38">
        <v>2.4900000000000002</v>
      </c>
      <c r="K182" s="8">
        <f t="shared" si="6"/>
        <v>16008</v>
      </c>
      <c r="M182" s="5">
        <v>255</v>
      </c>
    </row>
    <row r="183" spans="1:13">
      <c r="A183" t="s">
        <v>1225</v>
      </c>
      <c r="B183" t="s">
        <v>1269</v>
      </c>
      <c r="C183" s="1" t="s">
        <v>139</v>
      </c>
      <c r="D183" s="1">
        <v>61476</v>
      </c>
      <c r="E183" s="2">
        <v>17907</v>
      </c>
      <c r="F183" s="38">
        <v>2.5099999999999998</v>
      </c>
      <c r="K183" s="8">
        <f t="shared" si="6"/>
        <v>17907</v>
      </c>
      <c r="M183" s="5">
        <v>254</v>
      </c>
    </row>
    <row r="184" spans="1:13">
      <c r="A184" t="s">
        <v>1226</v>
      </c>
      <c r="B184" t="s">
        <v>1269</v>
      </c>
      <c r="C184" s="1" t="s">
        <v>139</v>
      </c>
      <c r="D184" s="1">
        <v>61267</v>
      </c>
      <c r="E184" s="2">
        <v>14642</v>
      </c>
      <c r="F184" s="38">
        <v>2.52</v>
      </c>
      <c r="K184" s="8">
        <f t="shared" si="6"/>
        <v>14642</v>
      </c>
      <c r="M184" s="5">
        <v>278</v>
      </c>
    </row>
    <row r="185" spans="1:13">
      <c r="A185" t="s">
        <v>1227</v>
      </c>
      <c r="B185" t="s">
        <v>1269</v>
      </c>
      <c r="C185" s="1" t="s">
        <v>139</v>
      </c>
      <c r="D185" s="1">
        <v>61440</v>
      </c>
      <c r="E185" s="2">
        <v>44500</v>
      </c>
      <c r="F185" s="38">
        <v>2.5099999999999998</v>
      </c>
      <c r="K185" s="8">
        <f t="shared" si="6"/>
        <v>44500</v>
      </c>
      <c r="M185" s="5">
        <v>294</v>
      </c>
    </row>
    <row r="186" spans="1:13">
      <c r="A186" t="s">
        <v>1228</v>
      </c>
      <c r="B186" t="s">
        <v>1269</v>
      </c>
      <c r="C186" s="1" t="s">
        <v>139</v>
      </c>
      <c r="D186" s="1">
        <v>61449</v>
      </c>
      <c r="E186" s="2">
        <v>10186</v>
      </c>
      <c r="F186" s="38">
        <v>2.4700000000000002</v>
      </c>
      <c r="K186" s="8">
        <f t="shared" si="6"/>
        <v>10186</v>
      </c>
      <c r="M186" s="5">
        <v>284</v>
      </c>
    </row>
    <row r="187" spans="1:13">
      <c r="A187" t="s">
        <v>1229</v>
      </c>
      <c r="B187" t="s">
        <v>1269</v>
      </c>
      <c r="C187" s="1" t="s">
        <v>139</v>
      </c>
      <c r="D187" s="1">
        <v>61250</v>
      </c>
      <c r="E187" s="2">
        <v>13464</v>
      </c>
      <c r="F187" s="38">
        <v>2.4900000000000002</v>
      </c>
      <c r="K187" s="8">
        <f t="shared" si="6"/>
        <v>13464</v>
      </c>
      <c r="M187" s="5">
        <v>279</v>
      </c>
    </row>
    <row r="188" spans="1:13">
      <c r="A188" s="51" t="s">
        <v>524</v>
      </c>
      <c r="C188" s="1"/>
      <c r="D188" s="1"/>
    </row>
    <row r="189" spans="1:13">
      <c r="A189" t="s">
        <v>1230</v>
      </c>
      <c r="B189" t="s">
        <v>1269</v>
      </c>
      <c r="C189" s="1" t="s">
        <v>139</v>
      </c>
      <c r="D189" s="1">
        <v>61479</v>
      </c>
      <c r="E189" s="2">
        <v>5244</v>
      </c>
      <c r="F189" s="38">
        <v>2.4300000000000002</v>
      </c>
      <c r="K189" s="8">
        <f>E189</f>
        <v>5244</v>
      </c>
      <c r="M189" s="5">
        <v>270</v>
      </c>
    </row>
    <row r="190" spans="1:13">
      <c r="A190" t="s">
        <v>1231</v>
      </c>
      <c r="B190" t="s">
        <v>1269</v>
      </c>
      <c r="C190" s="1" t="s">
        <v>139</v>
      </c>
      <c r="D190" s="1">
        <v>61279</v>
      </c>
      <c r="E190" s="2">
        <v>5230</v>
      </c>
      <c r="F190" s="38">
        <v>2.4900000000000002</v>
      </c>
      <c r="K190" s="8">
        <f>E190</f>
        <v>5230</v>
      </c>
      <c r="M190" s="5">
        <v>276</v>
      </c>
    </row>
    <row r="191" spans="1:13">
      <c r="A191" t="s">
        <v>1232</v>
      </c>
      <c r="B191" t="s">
        <v>1269</v>
      </c>
      <c r="C191" s="1" t="s">
        <v>139</v>
      </c>
      <c r="D191" s="1">
        <v>61389</v>
      </c>
      <c r="E191" s="2">
        <v>8807</v>
      </c>
      <c r="F191" s="38">
        <v>2.5099999999999998</v>
      </c>
      <c r="K191" s="8">
        <f>E191</f>
        <v>8807</v>
      </c>
      <c r="M191" s="5">
        <v>277</v>
      </c>
    </row>
    <row r="192" spans="1:13">
      <c r="A192" t="s">
        <v>1233</v>
      </c>
      <c r="B192" t="s">
        <v>1269</v>
      </c>
      <c r="C192" s="1" t="s">
        <v>139</v>
      </c>
      <c r="D192" s="1">
        <v>61273</v>
      </c>
      <c r="E192" s="2">
        <v>9219</v>
      </c>
      <c r="F192" s="38">
        <v>3.02</v>
      </c>
      <c r="L192" s="8">
        <f>E192</f>
        <v>9219</v>
      </c>
      <c r="M192" s="5">
        <v>285</v>
      </c>
    </row>
    <row r="193" spans="1:13">
      <c r="A193" t="s">
        <v>1234</v>
      </c>
      <c r="B193" t="s">
        <v>1269</v>
      </c>
      <c r="C193" s="1" t="s">
        <v>139</v>
      </c>
      <c r="D193" s="1">
        <v>61276</v>
      </c>
      <c r="E193" s="2">
        <v>6213</v>
      </c>
      <c r="F193" s="38">
        <v>2.48</v>
      </c>
      <c r="K193" s="8">
        <f>E193</f>
        <v>6213</v>
      </c>
      <c r="M193" s="5">
        <v>274</v>
      </c>
    </row>
    <row r="195" spans="1:13">
      <c r="A195" s="31" t="s">
        <v>1329</v>
      </c>
      <c r="B195">
        <v>253041</v>
      </c>
      <c r="D195" s="31"/>
      <c r="E195" s="2">
        <f>SUM(E196:E216)</f>
        <v>254035</v>
      </c>
    </row>
    <row r="197" spans="1:13">
      <c r="A197" s="51" t="s">
        <v>523</v>
      </c>
      <c r="B197" s="5"/>
    </row>
    <row r="198" spans="1:13">
      <c r="A198" t="s">
        <v>1236</v>
      </c>
      <c r="B198" s="5" t="s">
        <v>1049</v>
      </c>
      <c r="C198" s="1" t="s">
        <v>139</v>
      </c>
      <c r="D198" s="1">
        <v>35469</v>
      </c>
      <c r="E198" s="2">
        <v>4129</v>
      </c>
      <c r="F198" s="6">
        <v>3.1</v>
      </c>
      <c r="L198" s="8">
        <f>E198</f>
        <v>4129</v>
      </c>
      <c r="M198" s="5">
        <v>310</v>
      </c>
    </row>
    <row r="199" spans="1:13">
      <c r="A199" t="s">
        <v>1237</v>
      </c>
      <c r="B199" s="5" t="s">
        <v>1049</v>
      </c>
      <c r="C199" s="1" t="s">
        <v>139</v>
      </c>
      <c r="D199" s="1" t="s">
        <v>1272</v>
      </c>
      <c r="E199" s="2">
        <v>76680</v>
      </c>
      <c r="F199" s="38">
        <v>2.58</v>
      </c>
      <c r="K199" s="8">
        <f>E199</f>
        <v>76680</v>
      </c>
      <c r="M199" s="5">
        <v>296</v>
      </c>
    </row>
    <row r="200" spans="1:13">
      <c r="A200" t="s">
        <v>1238</v>
      </c>
      <c r="B200" s="5" t="s">
        <v>1049</v>
      </c>
      <c r="C200" s="1" t="s">
        <v>139</v>
      </c>
      <c r="D200" s="1">
        <v>35305</v>
      </c>
      <c r="E200" s="2">
        <v>13657</v>
      </c>
      <c r="F200" s="38">
        <v>3.15</v>
      </c>
      <c r="L200" s="8">
        <f>E200</f>
        <v>13657</v>
      </c>
      <c r="M200" s="5">
        <v>318</v>
      </c>
    </row>
    <row r="201" spans="1:13">
      <c r="A201" t="s">
        <v>1239</v>
      </c>
      <c r="B201" s="5" t="s">
        <v>1049</v>
      </c>
      <c r="C201" s="1" t="s">
        <v>139</v>
      </c>
      <c r="D201" s="1">
        <v>35410</v>
      </c>
      <c r="E201" s="2">
        <v>12473</v>
      </c>
      <c r="F201" s="38">
        <v>3.09</v>
      </c>
      <c r="L201" s="8">
        <f>E201</f>
        <v>12473</v>
      </c>
      <c r="M201" s="5">
        <v>311</v>
      </c>
    </row>
    <row r="202" spans="1:13">
      <c r="A202" t="s">
        <v>1240</v>
      </c>
      <c r="B202" s="5" t="s">
        <v>1049</v>
      </c>
      <c r="C202" s="1" t="s">
        <v>139</v>
      </c>
      <c r="D202" s="1">
        <v>35321</v>
      </c>
      <c r="E202" s="2">
        <v>9645</v>
      </c>
      <c r="F202" s="38">
        <v>3.19</v>
      </c>
      <c r="L202" s="8">
        <f>E202</f>
        <v>9645</v>
      </c>
      <c r="M202" s="5">
        <v>316</v>
      </c>
    </row>
    <row r="203" spans="1:13">
      <c r="A203" t="s">
        <v>1241</v>
      </c>
      <c r="B203" s="5" t="s">
        <v>1049</v>
      </c>
      <c r="C203" s="1" t="s">
        <v>139</v>
      </c>
      <c r="D203" s="1">
        <v>35423</v>
      </c>
      <c r="E203" s="2">
        <v>13091</v>
      </c>
      <c r="F203" s="38">
        <v>3.03</v>
      </c>
      <c r="L203" s="8">
        <f>E203</f>
        <v>13091</v>
      </c>
      <c r="M203" s="5">
        <v>307</v>
      </c>
    </row>
    <row r="204" spans="1:13">
      <c r="A204" t="s">
        <v>1242</v>
      </c>
      <c r="B204" s="5" t="s">
        <v>1049</v>
      </c>
      <c r="C204" s="1" t="s">
        <v>139</v>
      </c>
      <c r="D204" s="1">
        <v>35440</v>
      </c>
      <c r="E204" s="2">
        <v>12172</v>
      </c>
      <c r="F204" s="38">
        <v>2.57</v>
      </c>
      <c r="K204" s="8">
        <f>E204</f>
        <v>12172</v>
      </c>
      <c r="M204" s="5">
        <v>293</v>
      </c>
    </row>
    <row r="205" spans="1:13">
      <c r="A205" t="s">
        <v>1243</v>
      </c>
      <c r="B205" s="5" t="s">
        <v>1049</v>
      </c>
      <c r="C205" s="1" t="s">
        <v>139</v>
      </c>
      <c r="D205" s="1">
        <v>35457</v>
      </c>
      <c r="E205" s="2">
        <v>9822</v>
      </c>
      <c r="F205" s="6">
        <v>3</v>
      </c>
      <c r="K205" s="8">
        <f>E205</f>
        <v>9822</v>
      </c>
      <c r="M205" s="5">
        <v>298</v>
      </c>
    </row>
    <row r="206" spans="1:13">
      <c r="A206" t="s">
        <v>1244</v>
      </c>
      <c r="B206" s="5" t="s">
        <v>1049</v>
      </c>
      <c r="C206" s="1" t="s">
        <v>139</v>
      </c>
      <c r="D206" s="1">
        <v>35415</v>
      </c>
      <c r="E206" s="2">
        <v>17550</v>
      </c>
      <c r="F206" s="38">
        <v>3.04</v>
      </c>
      <c r="L206" s="8">
        <f>E206</f>
        <v>17550</v>
      </c>
      <c r="M206" s="5">
        <v>298</v>
      </c>
    </row>
    <row r="207" spans="1:13">
      <c r="A207" t="s">
        <v>1245</v>
      </c>
      <c r="B207" s="5" t="s">
        <v>1049</v>
      </c>
      <c r="C207" s="1" t="s">
        <v>139</v>
      </c>
      <c r="D207" s="1">
        <v>35460</v>
      </c>
      <c r="E207" s="2">
        <v>9120</v>
      </c>
      <c r="F207" s="38">
        <v>3.02</v>
      </c>
      <c r="L207" s="8">
        <f>E207</f>
        <v>9120</v>
      </c>
      <c r="M207" s="5">
        <v>303</v>
      </c>
    </row>
    <row r="208" spans="1:13">
      <c r="A208" s="51" t="s">
        <v>524</v>
      </c>
      <c r="B208" s="5"/>
      <c r="C208" s="1"/>
      <c r="D208" s="1"/>
    </row>
    <row r="209" spans="1:13">
      <c r="A209" t="s">
        <v>1246</v>
      </c>
      <c r="B209" s="5" t="s">
        <v>1049</v>
      </c>
      <c r="C209" s="1" t="s">
        <v>139</v>
      </c>
      <c r="D209" s="1">
        <v>35444</v>
      </c>
      <c r="E209" s="2">
        <v>9991</v>
      </c>
      <c r="F209" s="6">
        <v>3</v>
      </c>
      <c r="K209" s="8">
        <f>E209</f>
        <v>9991</v>
      </c>
      <c r="M209" s="5">
        <v>296</v>
      </c>
    </row>
    <row r="210" spans="1:13">
      <c r="A210" t="s">
        <v>1247</v>
      </c>
      <c r="B210" s="5" t="s">
        <v>1049</v>
      </c>
      <c r="C210" s="1" t="s">
        <v>139</v>
      </c>
      <c r="D210" s="1">
        <v>35418</v>
      </c>
      <c r="E210" s="2">
        <v>12834</v>
      </c>
      <c r="F210" s="38">
        <v>3.04</v>
      </c>
      <c r="L210" s="8">
        <f>E210</f>
        <v>12834</v>
      </c>
      <c r="M210" s="5">
        <v>303</v>
      </c>
    </row>
    <row r="211" spans="1:13">
      <c r="A211" t="s">
        <v>1248</v>
      </c>
      <c r="B211" s="5" t="s">
        <v>1049</v>
      </c>
      <c r="C211" s="1" t="s">
        <v>139</v>
      </c>
      <c r="D211" s="1">
        <v>35463</v>
      </c>
      <c r="E211" s="2">
        <v>6466</v>
      </c>
      <c r="F211" s="38">
        <v>3.03</v>
      </c>
      <c r="L211" s="8">
        <f>E211</f>
        <v>6466</v>
      </c>
      <c r="M211" s="5">
        <v>299</v>
      </c>
    </row>
    <row r="212" spans="1:13">
      <c r="A212" t="s">
        <v>1249</v>
      </c>
      <c r="B212" s="5" t="s">
        <v>1049</v>
      </c>
      <c r="C212" s="1" t="s">
        <v>139</v>
      </c>
      <c r="D212" s="1">
        <v>35452</v>
      </c>
      <c r="E212" s="2">
        <v>7297</v>
      </c>
      <c r="F212" s="38">
        <v>2.57</v>
      </c>
      <c r="K212" s="8">
        <f>E212</f>
        <v>7297</v>
      </c>
      <c r="M212" s="5">
        <v>287</v>
      </c>
    </row>
    <row r="213" spans="1:13">
      <c r="A213" t="s">
        <v>1250</v>
      </c>
      <c r="B213" s="5" t="s">
        <v>1049</v>
      </c>
      <c r="C213" s="1" t="s">
        <v>139</v>
      </c>
      <c r="D213" s="1">
        <v>35428</v>
      </c>
      <c r="E213" s="2">
        <v>11546</v>
      </c>
      <c r="F213" s="38">
        <v>2.56</v>
      </c>
      <c r="K213" s="8">
        <f>E213</f>
        <v>11546</v>
      </c>
      <c r="M213" s="5">
        <v>294</v>
      </c>
    </row>
    <row r="214" spans="1:13">
      <c r="A214" t="s">
        <v>1251</v>
      </c>
      <c r="B214" s="5" t="s">
        <v>1049</v>
      </c>
      <c r="C214" s="1" t="s">
        <v>139</v>
      </c>
      <c r="D214" s="1">
        <v>35466</v>
      </c>
      <c r="E214" s="2">
        <v>5110</v>
      </c>
      <c r="F214" s="38">
        <v>3.13</v>
      </c>
      <c r="L214" s="8">
        <f>E214</f>
        <v>5110</v>
      </c>
      <c r="M214" s="5">
        <v>319</v>
      </c>
    </row>
    <row r="215" spans="1:13">
      <c r="A215" t="s">
        <v>1252</v>
      </c>
      <c r="B215" s="5" t="s">
        <v>1049</v>
      </c>
      <c r="C215" s="1" t="s">
        <v>139</v>
      </c>
      <c r="D215" s="1">
        <v>35447</v>
      </c>
      <c r="E215" s="2">
        <v>10201</v>
      </c>
      <c r="F215" s="38">
        <v>3.05</v>
      </c>
      <c r="L215" s="8">
        <f>E215</f>
        <v>10201</v>
      </c>
      <c r="M215" s="5">
        <v>308</v>
      </c>
    </row>
    <row r="216" spans="1:13">
      <c r="A216" t="s">
        <v>1253</v>
      </c>
      <c r="B216" s="5" t="s">
        <v>1049</v>
      </c>
      <c r="C216" s="1" t="s">
        <v>139</v>
      </c>
      <c r="D216" s="1">
        <v>35435</v>
      </c>
      <c r="E216" s="2">
        <v>12251</v>
      </c>
      <c r="F216" s="38">
        <v>2.57</v>
      </c>
      <c r="K216" s="8">
        <f>E216</f>
        <v>12251</v>
      </c>
      <c r="M216" s="5">
        <v>292</v>
      </c>
    </row>
    <row r="218" spans="1:13">
      <c r="A218" s="31" t="s">
        <v>1051</v>
      </c>
      <c r="B218">
        <v>254.88300000000001</v>
      </c>
      <c r="D218" s="31"/>
      <c r="E218" s="2">
        <f>SUM(E219:E234)</f>
        <v>253961</v>
      </c>
    </row>
    <row r="219" spans="1:13">
      <c r="A219" s="51" t="s">
        <v>523</v>
      </c>
    </row>
    <row r="220" spans="1:13">
      <c r="A220" t="s">
        <v>1163</v>
      </c>
      <c r="B220" t="s">
        <v>1050</v>
      </c>
      <c r="D220" s="1">
        <v>64579</v>
      </c>
      <c r="E220" s="2">
        <v>9911</v>
      </c>
      <c r="F220" s="6">
        <v>2.2999999999999998</v>
      </c>
      <c r="J220" s="8">
        <f>E220</f>
        <v>9911</v>
      </c>
      <c r="M220" s="5">
        <v>253</v>
      </c>
    </row>
    <row r="221" spans="1:13">
      <c r="A221" t="s">
        <v>1164</v>
      </c>
      <c r="B221" t="s">
        <v>1050</v>
      </c>
      <c r="D221" s="1">
        <v>65462</v>
      </c>
      <c r="E221" s="2">
        <v>15925</v>
      </c>
      <c r="F221" s="38">
        <v>2.25</v>
      </c>
      <c r="J221" s="8">
        <f>E221</f>
        <v>15925</v>
      </c>
      <c r="M221" s="5">
        <v>247</v>
      </c>
    </row>
    <row r="222" spans="1:13">
      <c r="A222" t="s">
        <v>1165</v>
      </c>
      <c r="B222" t="s">
        <v>1050</v>
      </c>
      <c r="D222" s="1" t="s">
        <v>1284</v>
      </c>
      <c r="E222" s="2">
        <v>23941</v>
      </c>
      <c r="F222" s="38">
        <v>2.34</v>
      </c>
      <c r="K222" s="8">
        <f>E222</f>
        <v>23941</v>
      </c>
      <c r="M222" s="5">
        <v>262</v>
      </c>
    </row>
    <row r="223" spans="1:13">
      <c r="A223" t="s">
        <v>1166</v>
      </c>
      <c r="B223" t="s">
        <v>1050</v>
      </c>
      <c r="D223" s="1">
        <v>65451</v>
      </c>
      <c r="E223" s="2">
        <v>13810</v>
      </c>
      <c r="F223" s="38">
        <v>2.38</v>
      </c>
      <c r="K223" s="8">
        <f>E223</f>
        <v>13810</v>
      </c>
      <c r="M223" s="5">
        <v>269</v>
      </c>
    </row>
    <row r="224" spans="1:13">
      <c r="A224" t="s">
        <v>1167</v>
      </c>
      <c r="B224" t="s">
        <v>1050</v>
      </c>
      <c r="D224" s="1">
        <v>64546</v>
      </c>
      <c r="E224" s="2">
        <v>32822</v>
      </c>
      <c r="F224" s="38">
        <v>2.38</v>
      </c>
      <c r="K224" s="8">
        <f>E224</f>
        <v>32822</v>
      </c>
      <c r="M224" s="5">
        <v>267</v>
      </c>
    </row>
    <row r="225" spans="1:13">
      <c r="A225" t="s">
        <v>1168</v>
      </c>
      <c r="B225" t="s">
        <v>1050</v>
      </c>
      <c r="D225" s="1">
        <v>65479</v>
      </c>
      <c r="E225" s="2">
        <v>14766</v>
      </c>
      <c r="F225" s="38">
        <v>2.36</v>
      </c>
      <c r="K225" s="8">
        <f>E225</f>
        <v>14766</v>
      </c>
      <c r="M225" s="5">
        <v>258</v>
      </c>
    </row>
    <row r="226" spans="1:13">
      <c r="A226" t="s">
        <v>1169</v>
      </c>
      <c r="B226" t="s">
        <v>1050</v>
      </c>
      <c r="D226" s="45">
        <v>64560</v>
      </c>
      <c r="E226" s="2">
        <v>21800</v>
      </c>
      <c r="F226" s="38">
        <v>2.37</v>
      </c>
      <c r="K226" s="8">
        <f>E226</f>
        <v>21800</v>
      </c>
      <c r="M226" s="5">
        <v>260</v>
      </c>
    </row>
    <row r="227" spans="1:13">
      <c r="A227" t="s">
        <v>141</v>
      </c>
      <c r="B227" t="s">
        <v>1050</v>
      </c>
      <c r="C227" t="s">
        <v>139</v>
      </c>
      <c r="D227" s="1">
        <v>60229</v>
      </c>
      <c r="E227" s="2">
        <v>59307</v>
      </c>
      <c r="F227" s="38">
        <v>2.25</v>
      </c>
      <c r="J227" s="2">
        <v>59307</v>
      </c>
      <c r="M227" s="5">
        <v>254</v>
      </c>
    </row>
    <row r="228" spans="1:13">
      <c r="A228" s="51" t="s">
        <v>524</v>
      </c>
      <c r="D228" s="1"/>
    </row>
    <row r="229" spans="1:13">
      <c r="A229" t="s">
        <v>1170</v>
      </c>
      <c r="B229" t="s">
        <v>1050</v>
      </c>
      <c r="D229" s="1">
        <v>64584</v>
      </c>
      <c r="E229" s="2">
        <v>6286</v>
      </c>
      <c r="F229" s="38">
        <v>2.35</v>
      </c>
      <c r="K229" s="8">
        <f>E229</f>
        <v>6286</v>
      </c>
      <c r="M229" s="5">
        <v>256</v>
      </c>
    </row>
    <row r="230" spans="1:13">
      <c r="A230" t="s">
        <v>1171</v>
      </c>
      <c r="B230" t="s">
        <v>1050</v>
      </c>
      <c r="D230" s="1">
        <v>65474</v>
      </c>
      <c r="E230" s="2">
        <v>12515</v>
      </c>
      <c r="F230" s="38">
        <v>2.2599999999999998</v>
      </c>
      <c r="J230" s="8">
        <f>E230</f>
        <v>12515</v>
      </c>
      <c r="M230" s="5">
        <v>249</v>
      </c>
    </row>
    <row r="231" spans="1:13">
      <c r="A231" t="s">
        <v>1172</v>
      </c>
      <c r="B231" t="s">
        <v>1050</v>
      </c>
      <c r="D231" s="1">
        <v>64572</v>
      </c>
      <c r="E231" s="2">
        <v>13892</v>
      </c>
      <c r="F231" s="38">
        <v>2.36</v>
      </c>
      <c r="K231" s="8">
        <f>E231</f>
        <v>13892</v>
      </c>
      <c r="M231" s="5">
        <v>266</v>
      </c>
    </row>
    <row r="232" spans="1:13">
      <c r="A232" t="s">
        <v>1173</v>
      </c>
      <c r="B232" t="s">
        <v>1050</v>
      </c>
      <c r="D232" s="1">
        <v>64569</v>
      </c>
      <c r="E232" s="2">
        <v>10103</v>
      </c>
      <c r="F232" s="6">
        <v>2.2999999999999998</v>
      </c>
      <c r="J232" s="8">
        <f>E232</f>
        <v>10103</v>
      </c>
      <c r="M232" s="5">
        <v>256</v>
      </c>
    </row>
    <row r="233" spans="1:13">
      <c r="A233" t="s">
        <v>1174</v>
      </c>
      <c r="B233" t="s">
        <v>1050</v>
      </c>
      <c r="D233" s="1">
        <v>64589</v>
      </c>
      <c r="E233" s="2">
        <v>5815</v>
      </c>
      <c r="F233" s="38">
        <v>2.35</v>
      </c>
      <c r="K233" s="8">
        <f>E233</f>
        <v>5815</v>
      </c>
      <c r="M233" s="5">
        <v>258</v>
      </c>
    </row>
    <row r="234" spans="1:13">
      <c r="A234" t="s">
        <v>1175</v>
      </c>
      <c r="B234" t="s">
        <v>1050</v>
      </c>
      <c r="D234" s="1">
        <v>64589</v>
      </c>
      <c r="E234" s="2">
        <v>13068</v>
      </c>
      <c r="F234" s="38">
        <v>2.31</v>
      </c>
      <c r="K234" s="8">
        <f>E234</f>
        <v>13068</v>
      </c>
      <c r="M234" s="5">
        <v>257</v>
      </c>
    </row>
    <row r="236" spans="1:13">
      <c r="A236" s="31" t="s">
        <v>1053</v>
      </c>
      <c r="B236">
        <v>261.69499999999999</v>
      </c>
      <c r="D236" s="31"/>
      <c r="E236" s="2">
        <f>SUM(E237:E260)</f>
        <v>261695</v>
      </c>
    </row>
    <row r="237" spans="1:13">
      <c r="A237" s="51" t="s">
        <v>523</v>
      </c>
    </row>
    <row r="238" spans="1:13">
      <c r="A238" t="s">
        <v>1176</v>
      </c>
      <c r="B238" t="s">
        <v>1052</v>
      </c>
      <c r="D238" s="1">
        <v>64625</v>
      </c>
      <c r="E238" s="2">
        <v>39395</v>
      </c>
      <c r="F238" s="38">
        <v>2.2200000000000002</v>
      </c>
      <c r="J238" s="8">
        <f>E238</f>
        <v>39395</v>
      </c>
      <c r="M238" s="5">
        <v>244</v>
      </c>
    </row>
    <row r="239" spans="1:13">
      <c r="A239" t="s">
        <v>1177</v>
      </c>
      <c r="B239" t="s">
        <v>1052</v>
      </c>
      <c r="D239" s="1">
        <v>68642</v>
      </c>
      <c r="E239" s="2">
        <v>15551</v>
      </c>
      <c r="F239" s="38">
        <v>2.19</v>
      </c>
      <c r="J239" s="8">
        <f>E239</f>
        <v>15551</v>
      </c>
      <c r="M239" s="5">
        <v>229</v>
      </c>
    </row>
    <row r="240" spans="1:13">
      <c r="A240" t="s">
        <v>1178</v>
      </c>
      <c r="B240" t="s">
        <v>1052</v>
      </c>
      <c r="D240" s="1">
        <v>64646</v>
      </c>
      <c r="E240" s="2">
        <v>24968</v>
      </c>
      <c r="F240" s="38">
        <v>2.25</v>
      </c>
      <c r="J240" s="8">
        <f>E240</f>
        <v>24968</v>
      </c>
      <c r="M240" s="5">
        <v>245</v>
      </c>
    </row>
    <row r="241" spans="1:13">
      <c r="A241" t="s">
        <v>1179</v>
      </c>
      <c r="B241" t="s">
        <v>1052</v>
      </c>
      <c r="D241" s="1">
        <v>69434</v>
      </c>
      <c r="E241" s="2">
        <v>3455</v>
      </c>
      <c r="F241" s="38">
        <v>2.5499999999999998</v>
      </c>
      <c r="K241" s="8">
        <f>E241</f>
        <v>3455</v>
      </c>
      <c r="M241" s="5">
        <v>270</v>
      </c>
    </row>
    <row r="242" spans="1:13">
      <c r="A242" t="s">
        <v>1180</v>
      </c>
      <c r="B242" t="s">
        <v>1052</v>
      </c>
      <c r="D242" s="95" t="s">
        <v>1274</v>
      </c>
      <c r="E242" s="2">
        <v>31358</v>
      </c>
      <c r="F242" s="38">
        <v>2.13</v>
      </c>
      <c r="J242" s="8">
        <f>E242</f>
        <v>31358</v>
      </c>
      <c r="M242" s="5">
        <v>224</v>
      </c>
    </row>
    <row r="243" spans="1:13">
      <c r="A243" t="s">
        <v>1181</v>
      </c>
      <c r="B243" t="s">
        <v>1052</v>
      </c>
      <c r="D243" s="1">
        <v>64678</v>
      </c>
      <c r="E243" s="2">
        <v>5027</v>
      </c>
      <c r="F243" s="38">
        <v>2.48</v>
      </c>
      <c r="K243" s="8">
        <f>E243</f>
        <v>5027</v>
      </c>
      <c r="M243" s="5">
        <v>281</v>
      </c>
    </row>
    <row r="244" spans="1:13">
      <c r="A244" t="s">
        <v>1182</v>
      </c>
      <c r="B244" t="s">
        <v>1052</v>
      </c>
      <c r="D244" s="1">
        <v>64653</v>
      </c>
      <c r="E244" s="2">
        <v>12991</v>
      </c>
      <c r="F244" s="38">
        <v>2.23</v>
      </c>
      <c r="J244" s="8">
        <f>E244</f>
        <v>12991</v>
      </c>
      <c r="M244" s="5">
        <v>241</v>
      </c>
    </row>
    <row r="245" spans="1:13">
      <c r="A245" t="s">
        <v>1183</v>
      </c>
      <c r="B245" t="s">
        <v>1052</v>
      </c>
      <c r="D245" s="1">
        <v>69239</v>
      </c>
      <c r="E245" s="2">
        <v>3831</v>
      </c>
      <c r="F245" s="38">
        <v>2.4500000000000002</v>
      </c>
      <c r="K245" s="8">
        <f>E245</f>
        <v>3831</v>
      </c>
      <c r="M245" s="5">
        <v>265</v>
      </c>
    </row>
    <row r="246" spans="1:13">
      <c r="A246" t="s">
        <v>1184</v>
      </c>
      <c r="B246" t="s">
        <v>1052</v>
      </c>
      <c r="D246" s="1">
        <v>68519</v>
      </c>
      <c r="E246" s="2">
        <v>32851</v>
      </c>
      <c r="F246" s="38">
        <v>2.19</v>
      </c>
      <c r="J246" s="8">
        <f>E246</f>
        <v>32851</v>
      </c>
      <c r="M246" s="5">
        <v>234</v>
      </c>
    </row>
    <row r="247" spans="1:13">
      <c r="A247" t="s">
        <v>1185</v>
      </c>
      <c r="B247" t="s">
        <v>1052</v>
      </c>
      <c r="D247" s="1">
        <v>64673</v>
      </c>
      <c r="E247" s="2">
        <v>6715</v>
      </c>
      <c r="F247" s="38">
        <v>2.2799999999999998</v>
      </c>
      <c r="J247" s="8">
        <f>E247</f>
        <v>6715</v>
      </c>
      <c r="M247" s="5">
        <v>250</v>
      </c>
    </row>
    <row r="248" spans="1:13">
      <c r="A248" s="51" t="s">
        <v>524</v>
      </c>
      <c r="D248" s="1"/>
    </row>
    <row r="249" spans="1:13">
      <c r="A249" t="s">
        <v>1186</v>
      </c>
      <c r="B249" t="s">
        <v>1052</v>
      </c>
      <c r="D249" s="1">
        <v>69518</v>
      </c>
      <c r="E249" s="2">
        <v>2448</v>
      </c>
      <c r="F249" s="6">
        <v>2.4</v>
      </c>
      <c r="K249" s="8">
        <f>E249</f>
        <v>2448</v>
      </c>
      <c r="M249" s="5">
        <v>251</v>
      </c>
    </row>
    <row r="250" spans="1:13">
      <c r="A250" t="s">
        <v>1187</v>
      </c>
      <c r="B250" t="s">
        <v>1052</v>
      </c>
      <c r="D250" s="1">
        <v>68647</v>
      </c>
      <c r="E250" s="2">
        <v>8812</v>
      </c>
      <c r="F250" s="38">
        <v>2.2200000000000002</v>
      </c>
      <c r="J250" s="8">
        <f>E250</f>
        <v>8812</v>
      </c>
      <c r="M250" s="5">
        <v>234</v>
      </c>
    </row>
    <row r="251" spans="1:13">
      <c r="A251" t="s">
        <v>1188</v>
      </c>
      <c r="B251" t="s">
        <v>1052</v>
      </c>
      <c r="D251" s="1">
        <v>69488</v>
      </c>
      <c r="E251" s="2">
        <v>10004</v>
      </c>
      <c r="F251" s="38">
        <v>2.2799999999999998</v>
      </c>
      <c r="J251" s="8">
        <f>E251</f>
        <v>10004</v>
      </c>
      <c r="M251" s="5">
        <v>245</v>
      </c>
    </row>
    <row r="252" spans="1:13">
      <c r="A252" t="s">
        <v>1189</v>
      </c>
      <c r="B252" t="s">
        <v>1052</v>
      </c>
      <c r="D252" s="1">
        <v>64683</v>
      </c>
      <c r="E252" s="2">
        <v>6174</v>
      </c>
      <c r="F252" s="38">
        <v>2.2200000000000002</v>
      </c>
      <c r="J252" s="8">
        <f>E252</f>
        <v>6174</v>
      </c>
      <c r="M252" s="5">
        <v>241</v>
      </c>
    </row>
    <row r="253" spans="1:13">
      <c r="A253" t="s">
        <v>1285</v>
      </c>
      <c r="B253" t="s">
        <v>1052</v>
      </c>
      <c r="D253" s="1">
        <v>64658</v>
      </c>
      <c r="E253" s="2">
        <v>10447</v>
      </c>
      <c r="F253" s="38">
        <v>2.38</v>
      </c>
      <c r="K253" s="8">
        <f>E253</f>
        <v>10447</v>
      </c>
      <c r="M253" s="5">
        <v>254</v>
      </c>
    </row>
    <row r="254" spans="1:13">
      <c r="A254" t="s">
        <v>1190</v>
      </c>
      <c r="B254" t="s">
        <v>1052</v>
      </c>
      <c r="D254" s="1">
        <v>69517</v>
      </c>
      <c r="E254" s="2">
        <v>4054</v>
      </c>
      <c r="F254" s="38">
        <v>2.3199999999999998</v>
      </c>
      <c r="K254" s="8">
        <f>E254</f>
        <v>4054</v>
      </c>
      <c r="M254" s="5">
        <v>244</v>
      </c>
    </row>
    <row r="255" spans="1:13">
      <c r="A255" t="s">
        <v>1191</v>
      </c>
      <c r="B255" t="s">
        <v>1052</v>
      </c>
      <c r="D255" s="1">
        <v>64689</v>
      </c>
      <c r="E255" s="2">
        <v>3872</v>
      </c>
      <c r="F255" s="6">
        <v>2.5</v>
      </c>
      <c r="K255" s="8">
        <f>E255</f>
        <v>3872</v>
      </c>
      <c r="M255" s="5">
        <v>265</v>
      </c>
    </row>
    <row r="256" spans="1:13">
      <c r="A256" t="s">
        <v>1192</v>
      </c>
      <c r="B256" t="s">
        <v>1052</v>
      </c>
      <c r="D256" s="1">
        <v>68649</v>
      </c>
      <c r="E256" s="2">
        <v>3760</v>
      </c>
      <c r="F256" s="38">
        <v>2.27</v>
      </c>
      <c r="J256" s="8">
        <f>E256</f>
        <v>3760</v>
      </c>
      <c r="M256" s="5">
        <v>239</v>
      </c>
    </row>
    <row r="257" spans="1:13">
      <c r="A257" t="s">
        <v>1193</v>
      </c>
      <c r="B257" t="s">
        <v>1052</v>
      </c>
      <c r="D257" s="1">
        <v>64686</v>
      </c>
      <c r="E257" s="2">
        <v>7151</v>
      </c>
      <c r="F257" s="38">
        <v>2.36</v>
      </c>
      <c r="K257" s="8">
        <f>E257</f>
        <v>7151</v>
      </c>
      <c r="M257" s="5">
        <v>252</v>
      </c>
    </row>
    <row r="258" spans="1:13">
      <c r="A258" t="s">
        <v>1194</v>
      </c>
      <c r="B258" t="s">
        <v>1052</v>
      </c>
      <c r="D258" s="1">
        <v>69509</v>
      </c>
      <c r="E258" s="2">
        <v>9843</v>
      </c>
      <c r="F258" s="38">
        <v>2.2799999999999998</v>
      </c>
      <c r="J258" s="8">
        <f>E258</f>
        <v>9843</v>
      </c>
      <c r="M258" s="5">
        <v>247</v>
      </c>
    </row>
    <row r="259" spans="1:13">
      <c r="A259" t="s">
        <v>1195</v>
      </c>
      <c r="B259" t="s">
        <v>1052</v>
      </c>
      <c r="D259" s="1">
        <v>64668</v>
      </c>
      <c r="E259" s="2">
        <v>8488</v>
      </c>
      <c r="F259" s="38">
        <v>2.33</v>
      </c>
      <c r="K259" s="8">
        <f>E259</f>
        <v>8488</v>
      </c>
      <c r="M259" s="5">
        <v>250</v>
      </c>
    </row>
    <row r="260" spans="1:13" ht="16" thickBot="1">
      <c r="A260" t="s">
        <v>1196</v>
      </c>
      <c r="B260" t="s">
        <v>1052</v>
      </c>
      <c r="D260" s="1">
        <v>69483</v>
      </c>
      <c r="E260" s="7">
        <v>10500</v>
      </c>
      <c r="F260" s="38">
        <v>2.41</v>
      </c>
      <c r="G260" s="11"/>
      <c r="H260" s="11"/>
      <c r="I260" s="11"/>
      <c r="J260" s="11"/>
      <c r="K260" s="120">
        <f>E260</f>
        <v>10500</v>
      </c>
      <c r="L260" s="11"/>
      <c r="M260" s="27">
        <v>257</v>
      </c>
    </row>
    <row r="261" spans="1:13" s="5" customFormat="1" ht="17" thickTop="1" thickBot="1">
      <c r="A261" s="122" t="s">
        <v>1356</v>
      </c>
      <c r="B261" s="123"/>
      <c r="C261" s="123"/>
      <c r="D261" s="124">
        <v>203</v>
      </c>
      <c r="E261" s="2">
        <f>SUM(E7:E260)</f>
        <v>6359155</v>
      </c>
      <c r="F261" s="2"/>
      <c r="G261" s="2">
        <f>SUM(G7:G260)</f>
        <v>0</v>
      </c>
      <c r="H261" s="2">
        <f>SUM(H7:H260)</f>
        <v>0</v>
      </c>
      <c r="I261" s="2">
        <f>SUM(I7:I260)</f>
        <v>0</v>
      </c>
      <c r="J261" s="2">
        <f>SUM(J7:J260)</f>
        <v>804829</v>
      </c>
      <c r="K261" s="2">
        <f>SUM(K7:K260)</f>
        <v>2838651</v>
      </c>
      <c r="L261" s="2">
        <f>SUM(L7:L260)</f>
        <v>315082</v>
      </c>
      <c r="M261" s="121">
        <f>SUM(J261:L261)</f>
        <v>3958562</v>
      </c>
    </row>
    <row r="262" spans="1:13">
      <c r="G262" s="101" t="s">
        <v>144</v>
      </c>
      <c r="H262" s="102" t="s">
        <v>151</v>
      </c>
      <c r="I262" s="102" t="s">
        <v>152</v>
      </c>
      <c r="J262" s="103" t="s">
        <v>145</v>
      </c>
      <c r="K262" s="103" t="s">
        <v>146</v>
      </c>
      <c r="L262" s="101" t="s">
        <v>237</v>
      </c>
    </row>
  </sheetData>
  <sortState ref="A6:M9">
    <sortCondition ref="A6"/>
  </sortState>
  <mergeCells count="4">
    <mergeCell ref="G4:K4"/>
    <mergeCell ref="A1:M1"/>
    <mergeCell ref="A128:M128"/>
    <mergeCell ref="G131:K131"/>
  </mergeCells>
  <phoneticPr fontId="13" type="noConversion"/>
  <printOptions horizontalCentered="1" verticalCentered="1"/>
  <pageMargins left="0.25" right="0.25" top="0.25" bottom="0.25" header="0.5" footer="0"/>
  <pageSetup paperSize="3" scale="57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tabSelected="1" workbookViewId="0">
      <selection activeCell="D28" sqref="D28"/>
    </sheetView>
  </sheetViews>
  <sheetFormatPr baseColWidth="10" defaultRowHeight="15" x14ac:dyDescent="0"/>
  <cols>
    <col min="1" max="1" width="24.33203125" customWidth="1"/>
    <col min="2" max="3" width="12.5" bestFit="1" customWidth="1"/>
    <col min="4" max="4" width="14.1640625" bestFit="1" customWidth="1"/>
    <col min="5" max="5" width="18.83203125" customWidth="1"/>
    <col min="6" max="6" width="19.6640625" customWidth="1"/>
    <col min="8" max="8" width="12.6640625" customWidth="1"/>
    <col min="10" max="10" width="10.83203125" style="5"/>
  </cols>
  <sheetData>
    <row r="1" spans="1:13" ht="20">
      <c r="A1" s="76" t="s">
        <v>1357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</row>
    <row r="2" spans="1:13" ht="20">
      <c r="A2" s="98" t="s">
        <v>1365</v>
      </c>
    </row>
    <row r="3" spans="1:13" ht="26" customHeight="1">
      <c r="A3" s="90" t="s">
        <v>1390</v>
      </c>
      <c r="D3" s="2"/>
      <c r="E3" s="38"/>
      <c r="F3" s="38"/>
      <c r="G3" s="38"/>
      <c r="H3" s="38"/>
      <c r="I3" s="61"/>
      <c r="J3" s="38"/>
      <c r="K3" s="38"/>
      <c r="L3" s="5"/>
    </row>
    <row r="4" spans="1:13" ht="18" customHeight="1">
      <c r="A4" s="12" t="s">
        <v>148</v>
      </c>
      <c r="B4" s="13" t="s">
        <v>9</v>
      </c>
      <c r="C4" s="13" t="s">
        <v>0</v>
      </c>
      <c r="D4" s="14" t="s">
        <v>1</v>
      </c>
      <c r="E4" s="37" t="s">
        <v>2</v>
      </c>
      <c r="F4" s="69" t="s">
        <v>147</v>
      </c>
      <c r="G4" s="69"/>
      <c r="H4" s="69"/>
      <c r="I4" s="69"/>
      <c r="J4" s="69"/>
      <c r="K4" s="37"/>
      <c r="L4" s="37" t="s">
        <v>3</v>
      </c>
    </row>
    <row r="5" spans="1:13">
      <c r="D5" s="2"/>
      <c r="E5" s="38"/>
      <c r="F5" s="16" t="s">
        <v>144</v>
      </c>
      <c r="G5" s="17" t="s">
        <v>151</v>
      </c>
      <c r="H5" s="17" t="s">
        <v>152</v>
      </c>
      <c r="I5" s="18" t="s">
        <v>145</v>
      </c>
      <c r="J5" s="18" t="s">
        <v>146</v>
      </c>
      <c r="K5" s="16" t="s">
        <v>237</v>
      </c>
      <c r="L5" s="5"/>
    </row>
    <row r="6" spans="1:13">
      <c r="C6" s="1"/>
      <c r="I6" s="5"/>
      <c r="J6"/>
    </row>
    <row r="7" spans="1:13">
      <c r="A7" s="52" t="s">
        <v>1332</v>
      </c>
      <c r="C7" s="1"/>
      <c r="I7" s="5"/>
      <c r="J7"/>
    </row>
    <row r="8" spans="1:13">
      <c r="A8" t="s">
        <v>1333</v>
      </c>
      <c r="B8" s="1" t="s">
        <v>1331</v>
      </c>
      <c r="C8" s="1" t="s">
        <v>1330</v>
      </c>
      <c r="D8" s="28">
        <v>67681</v>
      </c>
      <c r="E8">
        <v>2.58</v>
      </c>
      <c r="I8" s="5"/>
      <c r="J8" s="32">
        <f>D8</f>
        <v>67681</v>
      </c>
      <c r="L8">
        <v>312</v>
      </c>
    </row>
    <row r="9" spans="1:13">
      <c r="C9" s="1"/>
      <c r="D9" s="28"/>
      <c r="I9" s="5"/>
      <c r="J9"/>
    </row>
    <row r="10" spans="1:13">
      <c r="C10" s="1"/>
      <c r="D10" s="28"/>
      <c r="I10" s="5"/>
      <c r="J10"/>
    </row>
    <row r="11" spans="1:13">
      <c r="A11" s="31" t="s">
        <v>1334</v>
      </c>
      <c r="B11" s="28"/>
      <c r="C11" s="57"/>
      <c r="D11" s="28"/>
      <c r="E11" s="28"/>
      <c r="I11" s="5"/>
      <c r="J11"/>
    </row>
    <row r="12" spans="1:13">
      <c r="B12" s="28"/>
      <c r="C12" s="57"/>
      <c r="D12" s="28"/>
      <c r="E12" s="28"/>
      <c r="I12" s="5"/>
      <c r="J12"/>
    </row>
    <row r="13" spans="1:13">
      <c r="A13" t="s">
        <v>1338</v>
      </c>
      <c r="B13" s="28"/>
      <c r="C13" s="57"/>
      <c r="D13" s="28"/>
      <c r="E13" s="28"/>
      <c r="I13" s="5"/>
      <c r="J13"/>
    </row>
    <row r="14" spans="1:13">
      <c r="A14" t="s">
        <v>1339</v>
      </c>
      <c r="B14" s="57" t="s">
        <v>1331</v>
      </c>
      <c r="C14" s="57" t="s">
        <v>1340</v>
      </c>
      <c r="D14" s="28">
        <v>7652</v>
      </c>
      <c r="E14" s="46">
        <v>2.58</v>
      </c>
      <c r="I14" s="5"/>
      <c r="J14" s="32">
        <f>D14</f>
        <v>7652</v>
      </c>
      <c r="L14">
        <v>309</v>
      </c>
    </row>
    <row r="15" spans="1:13">
      <c r="A15" t="s">
        <v>1335</v>
      </c>
      <c r="B15" s="57" t="s">
        <v>1331</v>
      </c>
      <c r="C15" s="96" t="s">
        <v>1337</v>
      </c>
      <c r="D15" s="28">
        <v>8195</v>
      </c>
      <c r="E15" s="54">
        <v>2.59</v>
      </c>
      <c r="I15" s="5"/>
      <c r="J15" s="32">
        <f>D15</f>
        <v>8195</v>
      </c>
      <c r="L15">
        <v>308</v>
      </c>
    </row>
    <row r="16" spans="1:13">
      <c r="A16" t="s">
        <v>1336</v>
      </c>
      <c r="B16" s="57" t="s">
        <v>1331</v>
      </c>
      <c r="C16" s="1">
        <v>63814</v>
      </c>
      <c r="D16" s="28">
        <v>8609</v>
      </c>
      <c r="E16" s="54">
        <v>2.58</v>
      </c>
      <c r="I16" s="5"/>
      <c r="J16" s="32">
        <f>D16</f>
        <v>8609</v>
      </c>
      <c r="L16">
        <v>309</v>
      </c>
    </row>
    <row r="17" spans="1:12">
      <c r="A17" t="s">
        <v>1341</v>
      </c>
      <c r="B17" s="57" t="s">
        <v>1331</v>
      </c>
      <c r="C17" s="1">
        <v>63791</v>
      </c>
      <c r="D17" s="28">
        <v>7942</v>
      </c>
      <c r="E17" s="54">
        <v>2.57</v>
      </c>
      <c r="I17" s="5"/>
      <c r="J17" s="32">
        <f>D17</f>
        <v>7942</v>
      </c>
      <c r="L17">
        <v>308</v>
      </c>
    </row>
    <row r="18" spans="1:12" ht="16" thickBot="1">
      <c r="A18" t="s">
        <v>1343</v>
      </c>
      <c r="B18" s="64" t="s">
        <v>1331</v>
      </c>
      <c r="C18" s="97" t="s">
        <v>1342</v>
      </c>
      <c r="D18" s="39">
        <v>7665</v>
      </c>
      <c r="E18" s="65">
        <v>3</v>
      </c>
      <c r="F18" s="36"/>
      <c r="G18" s="39"/>
      <c r="H18" s="36"/>
      <c r="I18" s="73"/>
      <c r="J18" s="39">
        <f>D18</f>
        <v>7665</v>
      </c>
      <c r="K18" s="36"/>
      <c r="L18" s="36">
        <v>308</v>
      </c>
    </row>
    <row r="19" spans="1:12" ht="16" thickTop="1">
      <c r="E19" s="32">
        <f>SUM(D8:D18)</f>
        <v>107744</v>
      </c>
      <c r="J19" s="32">
        <f>SUM(J8:J18)</f>
        <v>107744</v>
      </c>
    </row>
    <row r="21" spans="1:12">
      <c r="A21" s="126" t="s">
        <v>1356</v>
      </c>
      <c r="B21" s="125">
        <v>6</v>
      </c>
    </row>
  </sheetData>
  <mergeCells count="2">
    <mergeCell ref="F4:J4"/>
    <mergeCell ref="A1:M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2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Récapitulatif</vt:lpstr>
      <vt:lpstr>Saarland</vt:lpstr>
      <vt:lpstr>Rheinland Pfalz</vt:lpstr>
      <vt:lpstr>Nordrhein-Westfalen</vt:lpstr>
      <vt:lpstr>Baden-Württemberg</vt:lpstr>
      <vt:lpstr>Hessen</vt:lpstr>
      <vt:lpstr>Bayern</vt:lpstr>
    </vt:vector>
  </TitlesOfParts>
  <Company>IP Finance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Didier</dc:creator>
  <cp:lastModifiedBy>Nicholas Didier</cp:lastModifiedBy>
  <cp:lastPrinted>2013-11-27T19:19:29Z</cp:lastPrinted>
  <dcterms:created xsi:type="dcterms:W3CDTF">2013-07-27T17:15:20Z</dcterms:created>
  <dcterms:modified xsi:type="dcterms:W3CDTF">2013-11-27T19:31:56Z</dcterms:modified>
</cp:coreProperties>
</file>