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fileSharing readOnlyRecommended="1"/>
  <workbookPr showInkAnnotation="0" autoCompressPictures="0"/>
  <bookViews>
    <workbookView xWindow="3880" yWindow="2240" windowWidth="25040" windowHeight="15500" tabRatio="500" firstSheet="1" activeTab="4"/>
  </bookViews>
  <sheets>
    <sheet name="Récapitulatif" sheetId="9" r:id="rId1"/>
    <sheet name="Belgique" sheetId="1" r:id="rId2"/>
    <sheet name="Belgique Non Print Version" sheetId="7" r:id="rId3"/>
    <sheet name=" Netherlands &amp; Flemish Language" sheetId="3" r:id="rId4"/>
    <sheet name="back" sheetId="5" r:id="rId5"/>
    <sheet name="Sheet1" sheetId="8" r:id="rId6"/>
  </sheets>
  <definedNames>
    <definedName name="_xlnm.Print_Area" localSheetId="3">' Netherlands &amp; Flemish Language'!$A$1:$L$124</definedName>
    <definedName name="_xlnm.Print_Area" localSheetId="2">'Belgique Non Print Version'!$A$413:$P$532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5" i="5" l="1"/>
  <c r="G65" i="5"/>
  <c r="F51" i="5"/>
  <c r="E65" i="5"/>
  <c r="I66" i="5"/>
  <c r="I65" i="5"/>
  <c r="I64" i="5"/>
  <c r="F49" i="5"/>
  <c r="E68" i="5"/>
  <c r="E69" i="5"/>
  <c r="E70" i="5"/>
  <c r="F54" i="5"/>
  <c r="E50" i="5"/>
  <c r="E49" i="5"/>
  <c r="E53" i="5"/>
  <c r="E52" i="5"/>
  <c r="C7" i="9"/>
  <c r="C10" i="9"/>
  <c r="J272" i="7"/>
  <c r="F8" i="9"/>
  <c r="K272" i="7"/>
  <c r="G8" i="9"/>
  <c r="L272" i="7"/>
  <c r="H8" i="9"/>
  <c r="M272" i="7"/>
  <c r="I8" i="9"/>
  <c r="N272" i="7"/>
  <c r="J8" i="9"/>
  <c r="O272" i="7"/>
  <c r="K8" i="9"/>
  <c r="L8" i="9"/>
  <c r="D8" i="9"/>
  <c r="E8" i="9"/>
  <c r="E9" i="9"/>
  <c r="E10" i="9"/>
  <c r="D16" i="9"/>
  <c r="D10" i="9"/>
  <c r="D9" i="9"/>
  <c r="C16" i="9"/>
  <c r="F22" i="9"/>
  <c r="G23" i="9"/>
  <c r="H24" i="9"/>
  <c r="I25" i="9"/>
  <c r="L10" i="9"/>
  <c r="G10" i="9"/>
  <c r="H10" i="9"/>
  <c r="I10" i="9"/>
  <c r="J10" i="9"/>
  <c r="K10" i="9"/>
  <c r="F10" i="9"/>
  <c r="L9" i="9"/>
  <c r="G9" i="9"/>
  <c r="H9" i="9"/>
  <c r="I9" i="9"/>
  <c r="J9" i="9"/>
  <c r="K9" i="9"/>
  <c r="F9" i="9"/>
  <c r="F16" i="9"/>
  <c r="G16" i="9"/>
  <c r="H16" i="9"/>
  <c r="I16" i="9"/>
  <c r="J16" i="9"/>
  <c r="J26" i="9"/>
  <c r="K16" i="9"/>
  <c r="K27" i="9"/>
  <c r="E16" i="9"/>
  <c r="I20" i="3"/>
  <c r="I21" i="3"/>
  <c r="I22" i="3"/>
  <c r="I23" i="3"/>
  <c r="I24" i="3"/>
  <c r="I25" i="3"/>
  <c r="I56" i="3"/>
  <c r="I112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12" i="3"/>
  <c r="C113" i="3"/>
  <c r="C112" i="3"/>
  <c r="J11" i="7"/>
  <c r="J15" i="7"/>
  <c r="J19" i="7"/>
  <c r="J20" i="7"/>
  <c r="J21" i="7"/>
  <c r="J27" i="7"/>
  <c r="J36" i="7"/>
  <c r="J62" i="7"/>
  <c r="J89" i="7"/>
  <c r="J93" i="7"/>
  <c r="J104" i="7"/>
  <c r="J119" i="7"/>
  <c r="J134" i="7"/>
  <c r="J151" i="7"/>
  <c r="J162" i="7"/>
  <c r="J163" i="7"/>
  <c r="J174" i="7"/>
  <c r="J176" i="7"/>
  <c r="J178" i="7"/>
  <c r="J187" i="7"/>
  <c r="J191" i="7"/>
  <c r="J217" i="7"/>
  <c r="J222" i="7"/>
  <c r="J236" i="7"/>
  <c r="J241" i="7"/>
  <c r="J246" i="7"/>
  <c r="J251" i="7"/>
  <c r="J258" i="7"/>
  <c r="K18" i="7"/>
  <c r="K24" i="7"/>
  <c r="K30" i="7"/>
  <c r="K35" i="7"/>
  <c r="K39" i="7"/>
  <c r="K42" i="7"/>
  <c r="K49" i="7"/>
  <c r="K60" i="7"/>
  <c r="K63" i="7"/>
  <c r="K73" i="7"/>
  <c r="K74" i="7"/>
  <c r="K84" i="7"/>
  <c r="K95" i="7"/>
  <c r="K110" i="7"/>
  <c r="K115" i="7"/>
  <c r="K116" i="7"/>
  <c r="K124" i="7"/>
  <c r="K125" i="7"/>
  <c r="K128" i="7"/>
  <c r="K133" i="7"/>
  <c r="K141" i="7"/>
  <c r="K156" i="7"/>
  <c r="K165" i="7"/>
  <c r="K171" i="7"/>
  <c r="K172" i="7"/>
  <c r="K190" i="7"/>
  <c r="K196" i="7"/>
  <c r="K202" i="7"/>
  <c r="K205" i="7"/>
  <c r="K214" i="7"/>
  <c r="K216" i="7"/>
  <c r="K219" i="7"/>
  <c r="K224" i="7"/>
  <c r="K232" i="7"/>
  <c r="K235" i="7"/>
  <c r="K237" i="7"/>
  <c r="K240" i="7"/>
  <c r="K242" i="7"/>
  <c r="K248" i="7"/>
  <c r="K249" i="7"/>
  <c r="K254" i="7"/>
  <c r="K260" i="7"/>
  <c r="K270" i="7"/>
  <c r="K271" i="7"/>
  <c r="L8" i="7"/>
  <c r="L9" i="7"/>
  <c r="L12" i="7"/>
  <c r="L13" i="7"/>
  <c r="L22" i="7"/>
  <c r="L23" i="7"/>
  <c r="L25" i="7"/>
  <c r="L26" i="7"/>
  <c r="L28" i="7"/>
  <c r="L29" i="7"/>
  <c r="L31" i="7"/>
  <c r="L33" i="7"/>
  <c r="L37" i="7"/>
  <c r="L41" i="7"/>
  <c r="L46" i="7"/>
  <c r="L50" i="7"/>
  <c r="L51" i="7"/>
  <c r="L52" i="7"/>
  <c r="L53" i="7"/>
  <c r="L55" i="7"/>
  <c r="L56" i="7"/>
  <c r="L58" i="7"/>
  <c r="L59" i="7"/>
  <c r="L65" i="7"/>
  <c r="L67" i="7"/>
  <c r="L68" i="7"/>
  <c r="L70" i="7"/>
  <c r="L71" i="7"/>
  <c r="L72" i="7"/>
  <c r="L75" i="7"/>
  <c r="L76" i="7"/>
  <c r="L77" i="7"/>
  <c r="L78" i="7"/>
  <c r="L80" i="7"/>
  <c r="L83" i="7"/>
  <c r="L86" i="7"/>
  <c r="L91" i="7"/>
  <c r="L92" i="7"/>
  <c r="L94" i="7"/>
  <c r="L96" i="7"/>
  <c r="L98" i="7"/>
  <c r="L99" i="7"/>
  <c r="L100" i="7"/>
  <c r="L102" i="7"/>
  <c r="L103" i="7"/>
  <c r="L106" i="7"/>
  <c r="L107" i="7"/>
  <c r="L109" i="7"/>
  <c r="L111" i="7"/>
  <c r="L112" i="7"/>
  <c r="L113" i="7"/>
  <c r="L114" i="7"/>
  <c r="L117" i="7"/>
  <c r="L118" i="7"/>
  <c r="L120" i="7"/>
  <c r="L121" i="7"/>
  <c r="L122" i="7"/>
  <c r="L123" i="7"/>
  <c r="L126" i="7"/>
  <c r="L127" i="7"/>
  <c r="L129" i="7"/>
  <c r="L130" i="7"/>
  <c r="L131" i="7"/>
  <c r="L142" i="7"/>
  <c r="L143" i="7"/>
  <c r="L145" i="7"/>
  <c r="L146" i="7"/>
  <c r="L147" i="7"/>
  <c r="L148" i="7"/>
  <c r="L152" i="7"/>
  <c r="L154" i="7"/>
  <c r="L157" i="7"/>
  <c r="L158" i="7"/>
  <c r="L160" i="7"/>
  <c r="L164" i="7"/>
  <c r="L166" i="7"/>
  <c r="L168" i="7"/>
  <c r="L169" i="7"/>
  <c r="L173" i="7"/>
  <c r="L177" i="7"/>
  <c r="L179" i="7"/>
  <c r="L183" i="7"/>
  <c r="L188" i="7"/>
  <c r="L189" i="7"/>
  <c r="L192" i="7"/>
  <c r="L194" i="7"/>
  <c r="L195" i="7"/>
  <c r="L197" i="7"/>
  <c r="L198" i="7"/>
  <c r="L199" i="7"/>
  <c r="L200" i="7"/>
  <c r="L201" i="7"/>
  <c r="L203" i="7"/>
  <c r="L206" i="7"/>
  <c r="L208" i="7"/>
  <c r="L213" i="7"/>
  <c r="L215" i="7"/>
  <c r="L220" i="7"/>
  <c r="L223" i="7"/>
  <c r="L225" i="7"/>
  <c r="L226" i="7"/>
  <c r="L227" i="7"/>
  <c r="L231" i="7"/>
  <c r="L233" i="7"/>
  <c r="L234" i="7"/>
  <c r="L238" i="7"/>
  <c r="L239" i="7"/>
  <c r="L244" i="7"/>
  <c r="L245" i="7"/>
  <c r="L250" i="7"/>
  <c r="L252" i="7"/>
  <c r="L253" i="7"/>
  <c r="L255" i="7"/>
  <c r="L256" i="7"/>
  <c r="L257" i="7"/>
  <c r="L259" i="7"/>
  <c r="L261" i="7"/>
  <c r="L262" i="7"/>
  <c r="L263" i="7"/>
  <c r="L264" i="7"/>
  <c r="L265" i="7"/>
  <c r="L267" i="7"/>
  <c r="L268" i="7"/>
  <c r="L269" i="7"/>
  <c r="G560" i="7"/>
  <c r="L555" i="7"/>
  <c r="L558" i="7"/>
  <c r="L560" i="7"/>
  <c r="M7" i="7"/>
  <c r="M10" i="7"/>
  <c r="M14" i="7"/>
  <c r="M16" i="7"/>
  <c r="M17" i="7"/>
  <c r="M32" i="7"/>
  <c r="M34" i="7"/>
  <c r="M38" i="7"/>
  <c r="M40" i="7"/>
  <c r="M43" i="7"/>
  <c r="M44" i="7"/>
  <c r="M45" i="7"/>
  <c r="M47" i="7"/>
  <c r="M54" i="7"/>
  <c r="M57" i="7"/>
  <c r="M61" i="7"/>
  <c r="M64" i="7"/>
  <c r="M66" i="7"/>
  <c r="M69" i="7"/>
  <c r="M79" i="7"/>
  <c r="M82" i="7"/>
  <c r="M85" i="7"/>
  <c r="M88" i="7"/>
  <c r="M90" i="7"/>
  <c r="M97" i="7"/>
  <c r="M105" i="7"/>
  <c r="M132" i="7"/>
  <c r="M144" i="7"/>
  <c r="M149" i="7"/>
  <c r="M153" i="7"/>
  <c r="M155" i="7"/>
  <c r="M159" i="7"/>
  <c r="M161" i="7"/>
  <c r="M167" i="7"/>
  <c r="M170" i="7"/>
  <c r="M175" i="7"/>
  <c r="M180" i="7"/>
  <c r="M181" i="7"/>
  <c r="M184" i="7"/>
  <c r="M185" i="7"/>
  <c r="M193" i="7"/>
  <c r="M207" i="7"/>
  <c r="M209" i="7"/>
  <c r="M210" i="7"/>
  <c r="M211" i="7"/>
  <c r="M212" i="7"/>
  <c r="M221" i="7"/>
  <c r="M228" i="7"/>
  <c r="M229" i="7"/>
  <c r="M230" i="7"/>
  <c r="M243" i="7"/>
  <c r="M266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6" i="7"/>
  <c r="M557" i="7"/>
  <c r="M558" i="7"/>
  <c r="M560" i="7"/>
  <c r="N48" i="7"/>
  <c r="N81" i="7"/>
  <c r="N87" i="7"/>
  <c r="N101" i="7"/>
  <c r="N108" i="7"/>
  <c r="N150" i="7"/>
  <c r="N182" i="7"/>
  <c r="N186" i="7"/>
  <c r="N204" i="7"/>
  <c r="N218" i="7"/>
  <c r="N247" i="7"/>
  <c r="G528" i="7"/>
  <c r="G530" i="7"/>
  <c r="L285" i="7"/>
  <c r="L293" i="7"/>
  <c r="L319" i="7"/>
  <c r="L341" i="7"/>
  <c r="L355" i="7"/>
  <c r="L365" i="7"/>
  <c r="L367" i="7"/>
  <c r="L368" i="7"/>
  <c r="L369" i="7"/>
  <c r="L375" i="7"/>
  <c r="L391" i="7"/>
  <c r="L404" i="7"/>
  <c r="L422" i="7"/>
  <c r="L453" i="7"/>
  <c r="L458" i="7"/>
  <c r="L506" i="7"/>
  <c r="L528" i="7"/>
  <c r="L529" i="7"/>
  <c r="L530" i="7"/>
  <c r="L531" i="7"/>
  <c r="H120" i="3"/>
  <c r="H121" i="3"/>
  <c r="H12" i="3"/>
  <c r="H50" i="3"/>
  <c r="H56" i="3"/>
  <c r="H100" i="3"/>
  <c r="H109" i="3"/>
  <c r="H112" i="3"/>
  <c r="H123" i="3"/>
  <c r="M280" i="7"/>
  <c r="M281" i="7"/>
  <c r="M282" i="7"/>
  <c r="M283" i="7"/>
  <c r="M284" i="7"/>
  <c r="M286" i="7"/>
  <c r="M288" i="7"/>
  <c r="M294" i="7"/>
  <c r="M295" i="7"/>
  <c r="M296" i="7"/>
  <c r="M297" i="7"/>
  <c r="M299" i="7"/>
  <c r="M300" i="7"/>
  <c r="M302" i="7"/>
  <c r="M303" i="7"/>
  <c r="M304" i="7"/>
  <c r="M306" i="7"/>
  <c r="M307" i="7"/>
  <c r="M308" i="7"/>
  <c r="M309" i="7"/>
  <c r="M310" i="7"/>
  <c r="M311" i="7"/>
  <c r="M312" i="7"/>
  <c r="M314" i="7"/>
  <c r="M317" i="7"/>
  <c r="M325" i="7"/>
  <c r="M326" i="7"/>
  <c r="M327" i="7"/>
  <c r="M328" i="7"/>
  <c r="M329" i="7"/>
  <c r="M330" i="7"/>
  <c r="M334" i="7"/>
  <c r="M338" i="7"/>
  <c r="M339" i="7"/>
  <c r="M340" i="7"/>
  <c r="M342" i="7"/>
  <c r="M343" i="7"/>
  <c r="M345" i="7"/>
  <c r="M347" i="7"/>
  <c r="M348" i="7"/>
  <c r="M349" i="7"/>
  <c r="M350" i="7"/>
  <c r="M354" i="7"/>
  <c r="M356" i="7"/>
  <c r="M358" i="7"/>
  <c r="M359" i="7"/>
  <c r="M363" i="7"/>
  <c r="M364" i="7"/>
  <c r="M366" i="7"/>
  <c r="M370" i="7"/>
  <c r="M373" i="7"/>
  <c r="M374" i="7"/>
  <c r="M378" i="7"/>
  <c r="M381" i="7"/>
  <c r="M383" i="7"/>
  <c r="M387" i="7"/>
  <c r="M389" i="7"/>
  <c r="M390" i="7"/>
  <c r="M393" i="7"/>
  <c r="M395" i="7"/>
  <c r="M396" i="7"/>
  <c r="M397" i="7"/>
  <c r="M399" i="7"/>
  <c r="M400" i="7"/>
  <c r="M401" i="7"/>
  <c r="M403" i="7"/>
  <c r="M405" i="7"/>
  <c r="M406" i="7"/>
  <c r="M407" i="7"/>
  <c r="M410" i="7"/>
  <c r="M411" i="7"/>
  <c r="M418" i="7"/>
  <c r="M419" i="7"/>
  <c r="M420" i="7"/>
  <c r="M421" i="7"/>
  <c r="M424" i="7"/>
  <c r="M426" i="7"/>
  <c r="M427" i="7"/>
  <c r="M428" i="7"/>
  <c r="M431" i="7"/>
  <c r="M436" i="7"/>
  <c r="M439" i="7"/>
  <c r="M440" i="7"/>
  <c r="M442" i="7"/>
  <c r="M443" i="7"/>
  <c r="M447" i="7"/>
  <c r="M448" i="7"/>
  <c r="M449" i="7"/>
  <c r="M450" i="7"/>
  <c r="M454" i="7"/>
  <c r="M456" i="7"/>
  <c r="M461" i="7"/>
  <c r="M462" i="7"/>
  <c r="M464" i="7"/>
  <c r="M465" i="7"/>
  <c r="M468" i="7"/>
  <c r="M469" i="7"/>
  <c r="M470" i="7"/>
  <c r="M471" i="7"/>
  <c r="M473" i="7"/>
  <c r="M474" i="7"/>
  <c r="M476" i="7"/>
  <c r="M478" i="7"/>
  <c r="M480" i="7"/>
  <c r="M481" i="7"/>
  <c r="M483" i="7"/>
  <c r="M484" i="7"/>
  <c r="M486" i="7"/>
  <c r="M487" i="7"/>
  <c r="M488" i="7"/>
  <c r="M490" i="7"/>
  <c r="M492" i="7"/>
  <c r="M498" i="7"/>
  <c r="M500" i="7"/>
  <c r="M501" i="7"/>
  <c r="M502" i="7"/>
  <c r="M503" i="7"/>
  <c r="M504" i="7"/>
  <c r="M509" i="7"/>
  <c r="M510" i="7"/>
  <c r="M511" i="7"/>
  <c r="M516" i="7"/>
  <c r="M520" i="7"/>
  <c r="M524" i="7"/>
  <c r="M525" i="7"/>
  <c r="M528" i="7"/>
  <c r="M529" i="7"/>
  <c r="M530" i="7"/>
  <c r="M531" i="7"/>
  <c r="I120" i="3"/>
  <c r="I121" i="3"/>
  <c r="I11" i="3"/>
  <c r="I13" i="3"/>
  <c r="I14" i="3"/>
  <c r="I15" i="3"/>
  <c r="I17" i="3"/>
  <c r="I27" i="3"/>
  <c r="I28" i="3"/>
  <c r="I31" i="3"/>
  <c r="I41" i="3"/>
  <c r="I42" i="3"/>
  <c r="I44" i="3"/>
  <c r="I51" i="3"/>
  <c r="I52" i="3"/>
  <c r="I55" i="3"/>
  <c r="I100" i="3"/>
  <c r="I109" i="3"/>
  <c r="I123" i="3"/>
  <c r="N279" i="7"/>
  <c r="N287" i="7"/>
  <c r="N289" i="7"/>
  <c r="N290" i="7"/>
  <c r="N291" i="7"/>
  <c r="N292" i="7"/>
  <c r="N298" i="7"/>
  <c r="N301" i="7"/>
  <c r="N305" i="7"/>
  <c r="N313" i="7"/>
  <c r="N315" i="7"/>
  <c r="N316" i="7"/>
  <c r="N318" i="7"/>
  <c r="N320" i="7"/>
  <c r="N321" i="7"/>
  <c r="N322" i="7"/>
  <c r="N323" i="7"/>
  <c r="N324" i="7"/>
  <c r="N331" i="7"/>
  <c r="N332" i="7"/>
  <c r="N333" i="7"/>
  <c r="N335" i="7"/>
  <c r="N336" i="7"/>
  <c r="N337" i="7"/>
  <c r="N344" i="7"/>
  <c r="N346" i="7"/>
  <c r="N351" i="7"/>
  <c r="N352" i="7"/>
  <c r="N353" i="7"/>
  <c r="N357" i="7"/>
  <c r="N360" i="7"/>
  <c r="N361" i="7"/>
  <c r="N362" i="7"/>
  <c r="N371" i="7"/>
  <c r="N372" i="7"/>
  <c r="N376" i="7"/>
  <c r="N377" i="7"/>
  <c r="N379" i="7"/>
  <c r="N380" i="7"/>
  <c r="N382" i="7"/>
  <c r="N384" i="7"/>
  <c r="N385" i="7"/>
  <c r="N392" i="7"/>
  <c r="N394" i="7"/>
  <c r="N398" i="7"/>
  <c r="N402" i="7"/>
  <c r="N408" i="7"/>
  <c r="N409" i="7"/>
  <c r="N412" i="7"/>
  <c r="N423" i="7"/>
  <c r="N425" i="7"/>
  <c r="N429" i="7"/>
  <c r="N430" i="7"/>
  <c r="N432" i="7"/>
  <c r="N433" i="7"/>
  <c r="N434" i="7"/>
  <c r="N435" i="7"/>
  <c r="N437" i="7"/>
  <c r="N438" i="7"/>
  <c r="N441" i="7"/>
  <c r="N444" i="7"/>
  <c r="N445" i="7"/>
  <c r="N451" i="7"/>
  <c r="N452" i="7"/>
  <c r="N455" i="7"/>
  <c r="N459" i="7"/>
  <c r="N460" i="7"/>
  <c r="N463" i="7"/>
  <c r="N466" i="7"/>
  <c r="N467" i="7"/>
  <c r="N472" i="7"/>
  <c r="N475" i="7"/>
  <c r="N477" i="7"/>
  <c r="N479" i="7"/>
  <c r="N482" i="7"/>
  <c r="N485" i="7"/>
  <c r="N489" i="7"/>
  <c r="N491" i="7"/>
  <c r="N493" i="7"/>
  <c r="N494" i="7"/>
  <c r="N495" i="7"/>
  <c r="N496" i="7"/>
  <c r="N497" i="7"/>
  <c r="N499" i="7"/>
  <c r="N505" i="7"/>
  <c r="N507" i="7"/>
  <c r="N508" i="7"/>
  <c r="N512" i="7"/>
  <c r="N513" i="7"/>
  <c r="N515" i="7"/>
  <c r="N517" i="7"/>
  <c r="N518" i="7"/>
  <c r="N519" i="7"/>
  <c r="N521" i="7"/>
  <c r="N522" i="7"/>
  <c r="N523" i="7"/>
  <c r="N526" i="7"/>
  <c r="N527" i="7"/>
  <c r="N528" i="7"/>
  <c r="N529" i="7"/>
  <c r="N530" i="7"/>
  <c r="N531" i="7"/>
  <c r="J120" i="3"/>
  <c r="J16" i="3"/>
  <c r="J18" i="3"/>
  <c r="J19" i="3"/>
  <c r="J26" i="3"/>
  <c r="J29" i="3"/>
  <c r="J40" i="3"/>
  <c r="J43" i="3"/>
  <c r="J54" i="3"/>
  <c r="J56" i="3"/>
  <c r="J62" i="3"/>
  <c r="J81" i="3"/>
  <c r="J82" i="3"/>
  <c r="J83" i="3"/>
  <c r="J84" i="3"/>
  <c r="J107" i="3"/>
  <c r="J108" i="3"/>
  <c r="J109" i="3"/>
  <c r="J123" i="3"/>
  <c r="L561" i="1"/>
  <c r="L562" i="1"/>
  <c r="L563" i="1"/>
  <c r="L564" i="1"/>
  <c r="G529" i="7"/>
  <c r="G531" i="7"/>
  <c r="L123" i="3"/>
  <c r="O304" i="7"/>
  <c r="O386" i="7"/>
  <c r="O388" i="7"/>
  <c r="O446" i="7"/>
  <c r="O457" i="7"/>
  <c r="O514" i="7"/>
  <c r="O528" i="7"/>
  <c r="O529" i="7"/>
  <c r="O530" i="7"/>
  <c r="O531" i="7"/>
  <c r="K120" i="3"/>
  <c r="J558" i="7"/>
  <c r="K558" i="7"/>
  <c r="N558" i="7"/>
  <c r="P558" i="7"/>
  <c r="H558" i="7"/>
  <c r="G558" i="7"/>
  <c r="P272" i="7"/>
  <c r="H272" i="7"/>
  <c r="G272" i="7"/>
  <c r="P528" i="7"/>
  <c r="H528" i="7"/>
  <c r="J528" i="7"/>
  <c r="K528" i="7"/>
  <c r="K385" i="1"/>
  <c r="K338" i="1"/>
  <c r="L332" i="1"/>
  <c r="M33" i="1"/>
  <c r="M39" i="1"/>
  <c r="M48" i="1"/>
  <c r="M51" i="1"/>
  <c r="M55" i="1"/>
  <c r="M70" i="1"/>
  <c r="M77" i="1"/>
  <c r="M86" i="1"/>
  <c r="M99" i="1"/>
  <c r="M101" i="1"/>
  <c r="M102" i="1"/>
  <c r="M104" i="1"/>
  <c r="M127" i="1"/>
  <c r="M135" i="1"/>
  <c r="M136" i="1"/>
  <c r="M137" i="1"/>
  <c r="M138" i="1"/>
  <c r="M139" i="1"/>
  <c r="M153" i="1"/>
  <c r="M155" i="1"/>
  <c r="M159" i="1"/>
  <c r="M162" i="1"/>
  <c r="M163" i="1"/>
  <c r="M180" i="1"/>
  <c r="M188" i="1"/>
  <c r="M190" i="1"/>
  <c r="M191" i="1"/>
  <c r="M196" i="1"/>
  <c r="M212" i="1"/>
  <c r="M215" i="1"/>
  <c r="M222" i="1"/>
  <c r="M223" i="1"/>
  <c r="M227" i="1"/>
  <c r="M235" i="1"/>
  <c r="M241" i="1"/>
  <c r="M242" i="1"/>
  <c r="M243" i="1"/>
  <c r="M256" i="1"/>
  <c r="M258" i="1"/>
  <c r="M264" i="1"/>
  <c r="M269" i="1"/>
  <c r="M277" i="1"/>
  <c r="M278" i="1"/>
  <c r="M280" i="1"/>
  <c r="M282" i="1"/>
  <c r="M283" i="1"/>
  <c r="M291" i="1"/>
  <c r="M292" i="1"/>
  <c r="M295" i="1"/>
  <c r="M306" i="1"/>
  <c r="M316" i="1"/>
  <c r="M325" i="1"/>
  <c r="M326" i="1"/>
  <c r="M330" i="1"/>
  <c r="M336" i="1"/>
  <c r="M343" i="1"/>
  <c r="M348" i="1"/>
  <c r="M349" i="1"/>
  <c r="M352" i="1"/>
  <c r="M353" i="1"/>
  <c r="M358" i="1"/>
  <c r="M363" i="1"/>
  <c r="M366" i="1"/>
  <c r="M369" i="1"/>
  <c r="M374" i="1"/>
  <c r="M377" i="1"/>
  <c r="M380" i="1"/>
  <c r="M387" i="1"/>
  <c r="M388" i="1"/>
  <c r="M397" i="1"/>
  <c r="M400" i="1"/>
  <c r="M405" i="1"/>
  <c r="M408" i="1"/>
  <c r="M418" i="1"/>
  <c r="M420" i="1"/>
  <c r="M424" i="1"/>
  <c r="M429" i="1"/>
  <c r="M431" i="1"/>
  <c r="M432" i="1"/>
  <c r="M447" i="1"/>
  <c r="M453" i="1"/>
  <c r="M455" i="1"/>
  <c r="M461" i="1"/>
  <c r="M473" i="1"/>
  <c r="M478" i="1"/>
  <c r="M485" i="1"/>
  <c r="M486" i="1"/>
  <c r="M495" i="1"/>
  <c r="M507" i="1"/>
  <c r="M508" i="1"/>
  <c r="M510" i="1"/>
  <c r="M513" i="1"/>
  <c r="M514" i="1"/>
  <c r="M517" i="1"/>
  <c r="M531" i="1"/>
  <c r="M533" i="1"/>
  <c r="M534" i="1"/>
  <c r="M540" i="1"/>
  <c r="M541" i="1"/>
  <c r="M544" i="1"/>
  <c r="M546" i="1"/>
  <c r="M547" i="1"/>
  <c r="M548" i="1"/>
  <c r="M550" i="1"/>
  <c r="M551" i="1"/>
  <c r="M552" i="1"/>
  <c r="M555" i="1"/>
  <c r="M556" i="1"/>
  <c r="M561" i="1"/>
  <c r="G561" i="1"/>
  <c r="G563" i="1"/>
  <c r="M562" i="1"/>
  <c r="M563" i="1"/>
  <c r="M564" i="1"/>
  <c r="L11" i="1"/>
  <c r="L12" i="1"/>
  <c r="L17" i="1"/>
  <c r="L18" i="1"/>
  <c r="L22" i="1"/>
  <c r="L23" i="1"/>
  <c r="L35" i="1"/>
  <c r="L37" i="1"/>
  <c r="L38" i="1"/>
  <c r="L49" i="1"/>
  <c r="L64" i="1"/>
  <c r="L65" i="1"/>
  <c r="L66" i="1"/>
  <c r="L67" i="1"/>
  <c r="L68" i="1"/>
  <c r="L69" i="1"/>
  <c r="L71" i="1"/>
  <c r="L73" i="1"/>
  <c r="L74" i="1"/>
  <c r="L79" i="1"/>
  <c r="L80" i="1"/>
  <c r="L82" i="1"/>
  <c r="L83" i="1"/>
  <c r="L87" i="1"/>
  <c r="L88" i="1"/>
  <c r="L89" i="1"/>
  <c r="L90" i="1"/>
  <c r="L92" i="1"/>
  <c r="L93" i="1"/>
  <c r="L94" i="1"/>
  <c r="L95" i="1"/>
  <c r="L96" i="1"/>
  <c r="L97" i="1"/>
  <c r="L100" i="1"/>
  <c r="L103" i="1"/>
  <c r="L105" i="1"/>
  <c r="L107" i="1"/>
  <c r="L112" i="1"/>
  <c r="L115" i="1"/>
  <c r="L119" i="1"/>
  <c r="L122" i="1"/>
  <c r="L124" i="1"/>
  <c r="L129" i="1"/>
  <c r="L140" i="1"/>
  <c r="L141" i="1"/>
  <c r="L142" i="1"/>
  <c r="L143" i="1"/>
  <c r="L149" i="1"/>
  <c r="L151" i="1"/>
  <c r="L152" i="1"/>
  <c r="L156" i="1"/>
  <c r="L160" i="1"/>
  <c r="L164" i="1"/>
  <c r="L166" i="1"/>
  <c r="L167" i="1"/>
  <c r="L168" i="1"/>
  <c r="L169" i="1"/>
  <c r="L176" i="1"/>
  <c r="L184" i="1"/>
  <c r="L185" i="1"/>
  <c r="L195" i="1"/>
  <c r="L197" i="1"/>
  <c r="L199" i="1"/>
  <c r="L204" i="1"/>
  <c r="L208" i="1"/>
  <c r="L209" i="1"/>
  <c r="L214" i="1"/>
  <c r="L216" i="1"/>
  <c r="L218" i="1"/>
  <c r="L219" i="1"/>
  <c r="L220" i="1"/>
  <c r="L229" i="1"/>
  <c r="L234" i="1"/>
  <c r="L237" i="1"/>
  <c r="L240" i="1"/>
  <c r="L244" i="1"/>
  <c r="L247" i="1"/>
  <c r="L250" i="1"/>
  <c r="L254" i="1"/>
  <c r="L255" i="1"/>
  <c r="L260" i="1"/>
  <c r="L261" i="1"/>
  <c r="L267" i="1"/>
  <c r="L268" i="1"/>
  <c r="L271" i="1"/>
  <c r="L275" i="1"/>
  <c r="L276" i="1"/>
  <c r="L279" i="1"/>
  <c r="L281" i="1"/>
  <c r="L285" i="1"/>
  <c r="L286" i="1"/>
  <c r="L288" i="1"/>
  <c r="L289" i="1"/>
  <c r="L294" i="1"/>
  <c r="L297" i="1"/>
  <c r="L299" i="1"/>
  <c r="L301" i="1"/>
  <c r="L302" i="1"/>
  <c r="L304" i="1"/>
  <c r="L307" i="1"/>
  <c r="L308" i="1"/>
  <c r="L310" i="1"/>
  <c r="L311" i="1"/>
  <c r="L314" i="1"/>
  <c r="L317" i="1"/>
  <c r="L321" i="1"/>
  <c r="L322" i="1"/>
  <c r="L323" i="1"/>
  <c r="L324" i="1"/>
  <c r="L327" i="1"/>
  <c r="L329" i="1"/>
  <c r="L331" i="1"/>
  <c r="L333" i="1"/>
  <c r="L334" i="1"/>
  <c r="L337" i="1"/>
  <c r="L339" i="1"/>
  <c r="L345" i="1"/>
  <c r="L346" i="1"/>
  <c r="L347" i="1"/>
  <c r="L350" i="1"/>
  <c r="L351" i="1"/>
  <c r="L359" i="1"/>
  <c r="L360" i="1"/>
  <c r="L361" i="1"/>
  <c r="L365" i="1"/>
  <c r="L367" i="1"/>
  <c r="L368" i="1"/>
  <c r="L378" i="1"/>
  <c r="L379" i="1"/>
  <c r="L381" i="1"/>
  <c r="L382" i="1"/>
  <c r="L384" i="1"/>
  <c r="L393" i="1"/>
  <c r="L394" i="1"/>
  <c r="L395" i="1"/>
  <c r="L396" i="1"/>
  <c r="L403" i="1"/>
  <c r="L409" i="1"/>
  <c r="L410" i="1"/>
  <c r="L413" i="1"/>
  <c r="L414" i="1"/>
  <c r="L415" i="1"/>
  <c r="L417" i="1"/>
  <c r="L422" i="1"/>
  <c r="L423" i="1"/>
  <c r="L427" i="1"/>
  <c r="L428" i="1"/>
  <c r="L433" i="1"/>
  <c r="L435" i="1"/>
  <c r="L437" i="1"/>
  <c r="L438" i="1"/>
  <c r="L440" i="1"/>
  <c r="L444" i="1"/>
  <c r="L445" i="1"/>
  <c r="L446" i="1"/>
  <c r="L448" i="1"/>
  <c r="L451" i="1"/>
  <c r="L452" i="1"/>
  <c r="L454" i="1"/>
  <c r="L456" i="1"/>
  <c r="L457" i="1"/>
  <c r="L458" i="1"/>
  <c r="L468" i="1"/>
  <c r="L470" i="1"/>
  <c r="L474" i="1"/>
  <c r="L475" i="1"/>
  <c r="L477" i="1"/>
  <c r="L479" i="1"/>
  <c r="L480" i="1"/>
  <c r="L484" i="1"/>
  <c r="L491" i="1"/>
  <c r="L496" i="1"/>
  <c r="L503" i="1"/>
  <c r="L515" i="1"/>
  <c r="L520" i="1"/>
  <c r="L523" i="1"/>
  <c r="L526" i="1"/>
  <c r="L528" i="1"/>
  <c r="L529" i="1"/>
  <c r="L530" i="1"/>
  <c r="L535" i="1"/>
  <c r="L536" i="1"/>
  <c r="L537" i="1"/>
  <c r="L538" i="1"/>
  <c r="L539" i="1"/>
  <c r="L545" i="1"/>
  <c r="L549" i="1"/>
  <c r="L553" i="1"/>
  <c r="L554" i="1"/>
  <c r="K14" i="1"/>
  <c r="K15" i="1"/>
  <c r="K16" i="1"/>
  <c r="K20" i="1"/>
  <c r="K21" i="1"/>
  <c r="K50" i="1"/>
  <c r="K52" i="1"/>
  <c r="K56" i="1"/>
  <c r="K57" i="1"/>
  <c r="K58" i="1"/>
  <c r="K60" i="1"/>
  <c r="K61" i="1"/>
  <c r="K63" i="1"/>
  <c r="K72" i="1"/>
  <c r="K78" i="1"/>
  <c r="K85" i="1"/>
  <c r="K98" i="1"/>
  <c r="K108" i="1"/>
  <c r="K109" i="1"/>
  <c r="K110" i="1"/>
  <c r="K111" i="1"/>
  <c r="K113" i="1"/>
  <c r="K114" i="1"/>
  <c r="K116" i="1"/>
  <c r="K117" i="1"/>
  <c r="K123" i="1"/>
  <c r="K125" i="1"/>
  <c r="K126" i="1"/>
  <c r="K130" i="1"/>
  <c r="K131" i="1"/>
  <c r="K132" i="1"/>
  <c r="K133" i="1"/>
  <c r="K145" i="1"/>
  <c r="K147" i="1"/>
  <c r="K148" i="1"/>
  <c r="K150" i="1"/>
  <c r="K154" i="1"/>
  <c r="K157" i="1"/>
  <c r="K161" i="1"/>
  <c r="K170" i="1"/>
  <c r="K171" i="1"/>
  <c r="K173" i="1"/>
  <c r="K175" i="1"/>
  <c r="K177" i="1"/>
  <c r="K178" i="1"/>
  <c r="K179" i="1"/>
  <c r="K181" i="1"/>
  <c r="K182" i="1"/>
  <c r="K186" i="1"/>
  <c r="K187" i="1"/>
  <c r="K189" i="1"/>
  <c r="K200" i="1"/>
  <c r="K201" i="1"/>
  <c r="K202" i="1"/>
  <c r="K205" i="1"/>
  <c r="K207" i="1"/>
  <c r="K211" i="1"/>
  <c r="K213" i="1"/>
  <c r="K221" i="1"/>
  <c r="K224" i="1"/>
  <c r="K225" i="1"/>
  <c r="K226" i="1"/>
  <c r="K233" i="1"/>
  <c r="K236" i="1"/>
  <c r="K238" i="1"/>
  <c r="K245" i="1"/>
  <c r="K246" i="1"/>
  <c r="K248" i="1"/>
  <c r="K249" i="1"/>
  <c r="K251" i="1"/>
  <c r="K252" i="1"/>
  <c r="K253" i="1"/>
  <c r="K263" i="1"/>
  <c r="K265" i="1"/>
  <c r="K266" i="1"/>
  <c r="K270" i="1"/>
  <c r="K272" i="1"/>
  <c r="K273" i="1"/>
  <c r="K274" i="1"/>
  <c r="K290" i="1"/>
  <c r="K296" i="1"/>
  <c r="K298" i="1"/>
  <c r="K303" i="1"/>
  <c r="K305" i="1"/>
  <c r="K309" i="1"/>
  <c r="K315" i="1"/>
  <c r="K319" i="1"/>
  <c r="K320" i="1"/>
  <c r="K328" i="1"/>
  <c r="K335" i="1"/>
  <c r="K342" i="1"/>
  <c r="K355" i="1"/>
  <c r="K357" i="1"/>
  <c r="K364" i="1"/>
  <c r="K371" i="1"/>
  <c r="K372" i="1"/>
  <c r="K376" i="1"/>
  <c r="K383" i="1"/>
  <c r="K389" i="1"/>
  <c r="K390" i="1"/>
  <c r="K392" i="1"/>
  <c r="K398" i="1"/>
  <c r="K399" i="1"/>
  <c r="K401" i="1"/>
  <c r="K404" i="1"/>
  <c r="K407" i="1"/>
  <c r="K412" i="1"/>
  <c r="K416" i="1"/>
  <c r="K419" i="1"/>
  <c r="K425" i="1"/>
  <c r="K436" i="1"/>
  <c r="K441" i="1"/>
  <c r="K443" i="1"/>
  <c r="K449" i="1"/>
  <c r="K450" i="1"/>
  <c r="K459" i="1"/>
  <c r="K462" i="1"/>
  <c r="K463" i="1"/>
  <c r="K467" i="1"/>
  <c r="K469" i="1"/>
  <c r="J476" i="1"/>
  <c r="K481" i="1"/>
  <c r="K482" i="1"/>
  <c r="K494" i="1"/>
  <c r="K498" i="1"/>
  <c r="K499" i="1"/>
  <c r="K501" i="1"/>
  <c r="K502" i="1"/>
  <c r="K504" i="1"/>
  <c r="K506" i="1"/>
  <c r="K511" i="1"/>
  <c r="K512" i="1"/>
  <c r="K516" i="1"/>
  <c r="K518" i="1"/>
  <c r="K519" i="1"/>
  <c r="K521" i="1"/>
  <c r="K522" i="1"/>
  <c r="K524" i="1"/>
  <c r="K525" i="1"/>
  <c r="K532" i="1"/>
  <c r="K561" i="1"/>
  <c r="K562" i="1"/>
  <c r="K563" i="1"/>
  <c r="K564" i="1"/>
  <c r="J41" i="1"/>
  <c r="J54" i="1"/>
  <c r="J62" i="1"/>
  <c r="J75" i="1"/>
  <c r="J81" i="1"/>
  <c r="J91" i="1"/>
  <c r="J106" i="1"/>
  <c r="J118" i="1"/>
  <c r="J121" i="1"/>
  <c r="J134" i="1"/>
  <c r="J144" i="1"/>
  <c r="J158" i="1"/>
  <c r="J174" i="1"/>
  <c r="J198" i="1"/>
  <c r="J206" i="1"/>
  <c r="J210" i="1"/>
  <c r="J228" i="1"/>
  <c r="J232" i="1"/>
  <c r="J239" i="1"/>
  <c r="J257" i="1"/>
  <c r="J262" i="1"/>
  <c r="J300" i="1"/>
  <c r="J318" i="1"/>
  <c r="J340" i="1"/>
  <c r="J341" i="1"/>
  <c r="J373" i="1"/>
  <c r="J386" i="1"/>
  <c r="J402" i="1"/>
  <c r="J406" i="1"/>
  <c r="J421" i="1"/>
  <c r="J426" i="1"/>
  <c r="J434" i="1"/>
  <c r="J442" i="1"/>
  <c r="J460" i="1"/>
  <c r="J464" i="1"/>
  <c r="J466" i="1"/>
  <c r="J471" i="1"/>
  <c r="J492" i="1"/>
  <c r="J493" i="1"/>
  <c r="J500" i="1"/>
  <c r="J509" i="1"/>
  <c r="J527" i="1"/>
  <c r="J542" i="1"/>
  <c r="J561" i="1"/>
  <c r="J562" i="1"/>
  <c r="J563" i="1"/>
  <c r="J564" i="1"/>
  <c r="I19" i="1"/>
  <c r="I34" i="1"/>
  <c r="I43" i="1"/>
  <c r="I44" i="1"/>
  <c r="I45" i="1"/>
  <c r="I59" i="1"/>
  <c r="I76" i="1"/>
  <c r="I120" i="1"/>
  <c r="I165" i="1"/>
  <c r="I172" i="1"/>
  <c r="I183" i="1"/>
  <c r="I217" i="1"/>
  <c r="I259" i="1"/>
  <c r="I293" i="1"/>
  <c r="I312" i="1"/>
  <c r="I313" i="1"/>
  <c r="I344" i="1"/>
  <c r="I354" i="1"/>
  <c r="I356" i="1"/>
  <c r="I370" i="1"/>
  <c r="I375" i="1"/>
  <c r="I430" i="1"/>
  <c r="I439" i="1"/>
  <c r="I465" i="1"/>
  <c r="I472" i="1"/>
  <c r="I483" i="1"/>
  <c r="I497" i="1"/>
  <c r="I505" i="1"/>
  <c r="I561" i="1"/>
  <c r="I562" i="1"/>
  <c r="I563" i="1"/>
  <c r="I564" i="1"/>
  <c r="N84" i="1"/>
  <c r="N284" i="1"/>
  <c r="N287" i="1"/>
  <c r="N391" i="1"/>
  <c r="N411" i="1"/>
  <c r="N543" i="1"/>
  <c r="N561" i="1"/>
  <c r="N562" i="1"/>
  <c r="N563" i="1"/>
  <c r="N564" i="1"/>
  <c r="G564" i="1"/>
  <c r="G562" i="1"/>
  <c r="O561" i="1"/>
  <c r="O563" i="1"/>
  <c r="M6" i="1"/>
  <c r="L7" i="1"/>
  <c r="L8" i="1"/>
  <c r="L10" i="1"/>
  <c r="L9" i="1"/>
  <c r="G100" i="3"/>
  <c r="G109" i="3"/>
  <c r="G112" i="3"/>
  <c r="K30" i="3"/>
  <c r="K49" i="3"/>
  <c r="K53" i="3"/>
  <c r="K56" i="3"/>
  <c r="K63" i="3"/>
  <c r="K79" i="3"/>
  <c r="K80" i="3"/>
  <c r="K85" i="3"/>
  <c r="K100" i="3"/>
  <c r="K112" i="3"/>
  <c r="F100" i="3"/>
  <c r="F109" i="3"/>
  <c r="F112" i="3"/>
  <c r="C109" i="3"/>
  <c r="C100" i="3"/>
  <c r="C56" i="3"/>
</calcChain>
</file>

<file path=xl/sharedStrings.xml><?xml version="1.0" encoding="utf-8"?>
<sst xmlns="http://schemas.openxmlformats.org/spreadsheetml/2006/main" count="2789" uniqueCount="923">
  <si>
    <t>BELGIQUE</t>
  </si>
  <si>
    <t>BERINGEN</t>
  </si>
  <si>
    <t>ATHUS</t>
  </si>
  <si>
    <t>Hasselt</t>
  </si>
  <si>
    <t>Saint-Josse-ten-Noode</t>
  </si>
  <si>
    <t>Watermael-Boitsfort</t>
  </si>
  <si>
    <t>Rhode-Saint-Genèse</t>
  </si>
  <si>
    <t>Fontaine-l'Eveque</t>
  </si>
  <si>
    <t>Eghezée</t>
  </si>
  <si>
    <t>POPULATION DISTRIBUÉE PAR TEMPS DE PARCOURS</t>
  </si>
  <si>
    <t>0 - 1</t>
  </si>
  <si>
    <t>2.01 - 2.30</t>
  </si>
  <si>
    <t>2.31 - 3.00</t>
  </si>
  <si>
    <t>Saint-Vith</t>
  </si>
  <si>
    <t>6740 - 6743</t>
  </si>
  <si>
    <t>6780 - 6782</t>
  </si>
  <si>
    <t>6820 - 6824</t>
  </si>
  <si>
    <t>6830 - 6838</t>
  </si>
  <si>
    <t>5570 - 5576</t>
  </si>
  <si>
    <t>6530 - 6536</t>
  </si>
  <si>
    <t>9660 - 9661</t>
  </si>
  <si>
    <t>4140 - 4141</t>
  </si>
  <si>
    <t>3210 - 3212</t>
  </si>
  <si>
    <t>9960 - 9961</t>
  </si>
  <si>
    <t>7970 - 7973</t>
  </si>
  <si>
    <t>5500 - 5504</t>
  </si>
  <si>
    <t>7900 - 7906</t>
  </si>
  <si>
    <t>Meeuwen-Gruitrode</t>
  </si>
  <si>
    <t>Oud-Turnhout</t>
  </si>
  <si>
    <t>Arendonk</t>
  </si>
  <si>
    <t>Keerbergen</t>
  </si>
  <si>
    <t>Bocholt</t>
  </si>
  <si>
    <t>Boechout</t>
  </si>
  <si>
    <t>2530 - 2531</t>
  </si>
  <si>
    <t>Liedekerke</t>
  </si>
  <si>
    <t>RF</t>
  </si>
  <si>
    <t>Zandhoven</t>
  </si>
  <si>
    <t>Gavere</t>
  </si>
  <si>
    <t>Zelzate</t>
  </si>
  <si>
    <t>RW</t>
  </si>
  <si>
    <t>Wommelgem</t>
  </si>
  <si>
    <t>Laarne</t>
  </si>
  <si>
    <t>Kinrooi</t>
  </si>
  <si>
    <t>Beyne-Heusay</t>
  </si>
  <si>
    <t>Theux</t>
  </si>
  <si>
    <t>Boortmeerbeek</t>
  </si>
  <si>
    <t>3190 - 3191</t>
  </si>
  <si>
    <t>Hechtel-Eksel</t>
  </si>
  <si>
    <t>3940 - 3941</t>
  </si>
  <si>
    <t>Olen</t>
  </si>
  <si>
    <t>Nevele</t>
  </si>
  <si>
    <t>Oosterzele</t>
  </si>
  <si>
    <t>4670 - 4672</t>
  </si>
  <si>
    <t>Kuurne</t>
  </si>
  <si>
    <t>Bernissart</t>
  </si>
  <si>
    <t>7320 - 7322</t>
  </si>
  <si>
    <t>Steenokkerzeel</t>
  </si>
  <si>
    <t>Chaumont-Gistoux</t>
  </si>
  <si>
    <t>Frasnes-lez-Anvaing</t>
  </si>
  <si>
    <t>7910 - 7912</t>
  </si>
  <si>
    <t>Rijkevorsel</t>
  </si>
  <si>
    <t>Deerlijk</t>
  </si>
  <si>
    <t>Wichelen</t>
  </si>
  <si>
    <t>Nazareth</t>
  </si>
  <si>
    <t>Kampenhout</t>
  </si>
  <si>
    <t>Roosdaal</t>
  </si>
  <si>
    <t>1760 - 1761</t>
  </si>
  <si>
    <t>6940 - 6941</t>
  </si>
  <si>
    <t>5620 - 5621</t>
  </si>
  <si>
    <t>Grobbendonk</t>
  </si>
  <si>
    <t>3050 - 3054</t>
  </si>
  <si>
    <t xml:space="preserve">Melle </t>
  </si>
  <si>
    <t>7180 - 7181</t>
  </si>
  <si>
    <t>Berlaar</t>
  </si>
  <si>
    <t>La Calamine</t>
  </si>
  <si>
    <t>Retie</t>
  </si>
  <si>
    <t>7190 - 7191</t>
  </si>
  <si>
    <t>Aiseau-Presles</t>
  </si>
  <si>
    <t>Vosselaar</t>
  </si>
  <si>
    <t>4730 - 4731</t>
  </si>
  <si>
    <t>Hemiksem</t>
  </si>
  <si>
    <t>Waasmunster</t>
  </si>
  <si>
    <t>3390 - 3391</t>
  </si>
  <si>
    <t>Hoeilaart</t>
  </si>
  <si>
    <t>Ham</t>
  </si>
  <si>
    <t>Borsbeek</t>
  </si>
  <si>
    <t>Villers-la-Ville</t>
  </si>
  <si>
    <t>De Pinte</t>
  </si>
  <si>
    <t>Opglabbeek</t>
  </si>
  <si>
    <t>6110 - 6111</t>
  </si>
  <si>
    <t>Jurbise</t>
  </si>
  <si>
    <t>Estaimpuis</t>
  </si>
  <si>
    <t>Hulshout</t>
  </si>
  <si>
    <t>Sint-Lievens-Houtem</t>
  </si>
  <si>
    <t>9520 - 9521</t>
  </si>
  <si>
    <t>Begijnendijk</t>
  </si>
  <si>
    <t>Meerhout</t>
  </si>
  <si>
    <t>4850 - 4852</t>
  </si>
  <si>
    <t>Chimay</t>
  </si>
  <si>
    <t>6460 - 6464</t>
  </si>
  <si>
    <t>4120 - 4122</t>
  </si>
  <si>
    <t>4860 - 4862</t>
  </si>
  <si>
    <t>3220 - 3221</t>
  </si>
  <si>
    <t>Erquelinnes</t>
  </si>
  <si>
    <t>4840 - 4842</t>
  </si>
  <si>
    <t>Avelgem</t>
  </si>
  <si>
    <t>8580 - 8583</t>
  </si>
  <si>
    <t>3060 - 3061</t>
  </si>
  <si>
    <t>Huldenberg</t>
  </si>
  <si>
    <t>Lovendegem</t>
  </si>
  <si>
    <t>9920 - 9921</t>
  </si>
  <si>
    <t>Niel</t>
  </si>
  <si>
    <t>Halen</t>
  </si>
  <si>
    <t>Wielsbeke</t>
  </si>
  <si>
    <t>Gooik</t>
  </si>
  <si>
    <t>Kapelle-op-den-Bos</t>
  </si>
  <si>
    <t>Les Bons Villers</t>
  </si>
  <si>
    <t>6210 - 6211</t>
  </si>
  <si>
    <t>Wijnegem</t>
  </si>
  <si>
    <t>5080 - 5081</t>
  </si>
  <si>
    <t>Lennik</t>
  </si>
  <si>
    <t>Herenthout</t>
  </si>
  <si>
    <t>Merksplas</t>
  </si>
  <si>
    <t>Galmaarden</t>
  </si>
  <si>
    <t>3720 - 3724</t>
  </si>
  <si>
    <t>Sint-Martens-Latem</t>
  </si>
  <si>
    <t>9830 - 9831</t>
  </si>
  <si>
    <t>2000, 2018, 2020,</t>
  </si>
  <si>
    <t>2030, 2050, 2060</t>
  </si>
  <si>
    <t>8790 - 8793</t>
  </si>
  <si>
    <t>8500 - 8501</t>
  </si>
  <si>
    <t>8510 - 8511</t>
  </si>
  <si>
    <t>7500 - 7506</t>
  </si>
  <si>
    <t>7520 - 7522</t>
  </si>
  <si>
    <t>7530 - 7538</t>
  </si>
  <si>
    <t>9300, 9308</t>
  </si>
  <si>
    <t>9310, 9320</t>
  </si>
  <si>
    <t>Kasterlee</t>
  </si>
  <si>
    <t>3890 - 3891</t>
  </si>
  <si>
    <t>9930 - 9932</t>
  </si>
  <si>
    <t>Sint-Amands</t>
  </si>
  <si>
    <t>Kruishoutem</t>
  </si>
  <si>
    <t>9770 - 9772</t>
  </si>
  <si>
    <t>Trooz</t>
  </si>
  <si>
    <t>Zwalm</t>
  </si>
  <si>
    <t>9630, 9636</t>
  </si>
  <si>
    <t>Waarschoot</t>
  </si>
  <si>
    <t>Quévy</t>
  </si>
  <si>
    <t>7040 - 7041</t>
  </si>
  <si>
    <t>Brunehaut</t>
  </si>
  <si>
    <t>7620 - 7624</t>
  </si>
  <si>
    <t>4260, 4261, 4263</t>
  </si>
  <si>
    <t>Antoing</t>
  </si>
  <si>
    <t>Vorselaar</t>
  </si>
  <si>
    <t>Oostrozebeke</t>
  </si>
  <si>
    <t>6690, 6692, 6698</t>
  </si>
  <si>
    <t>3830 - 3832</t>
  </si>
  <si>
    <t>Zingem</t>
  </si>
  <si>
    <t>Wachtebeke</t>
  </si>
  <si>
    <t>Weismes  (WAIMES)</t>
  </si>
  <si>
    <t>Zutendaal</t>
  </si>
  <si>
    <t>Anhée</t>
  </si>
  <si>
    <t xml:space="preserve">5360 - 5364 </t>
  </si>
  <si>
    <t>6500, 6511</t>
  </si>
  <si>
    <t>4607 - 4608</t>
  </si>
  <si>
    <t>Mont-Saint-Guibert</t>
  </si>
  <si>
    <t>Stavelot</t>
  </si>
  <si>
    <t>Hensies</t>
  </si>
  <si>
    <t>Pittem</t>
  </si>
  <si>
    <t>3320 -  3321</t>
  </si>
  <si>
    <t>Quiévrain</t>
  </si>
  <si>
    <t>7380, 7382</t>
  </si>
  <si>
    <t>5330, 5336</t>
  </si>
  <si>
    <t>5332 - 5334</t>
  </si>
  <si>
    <t>Chièvres</t>
  </si>
  <si>
    <t>7950 - 7951</t>
  </si>
  <si>
    <t>Hérinnes (HERNE)</t>
  </si>
  <si>
    <t>1540 - 1541</t>
  </si>
  <si>
    <t>Lierde</t>
  </si>
  <si>
    <t>9570 - 9572</t>
  </si>
  <si>
    <t>1460 - 1461</t>
  </si>
  <si>
    <t>Saint-Georges-sur-Meuse</t>
  </si>
  <si>
    <t>Kluisbergen</t>
  </si>
  <si>
    <t>Maarkedal</t>
  </si>
  <si>
    <t>Kaprijke</t>
  </si>
  <si>
    <t>9970 - 9971</t>
  </si>
  <si>
    <t>Wortegem-Petegem</t>
  </si>
  <si>
    <t>Moerbeke  -  Waas</t>
  </si>
  <si>
    <t>3460 - 3461</t>
  </si>
  <si>
    <t>Geetbets</t>
  </si>
  <si>
    <t>3450, 3454</t>
  </si>
  <si>
    <t>Ellezelles</t>
  </si>
  <si>
    <t>Viroinval</t>
  </si>
  <si>
    <t>4830-4831, 4835</t>
  </si>
  <si>
    <t>Remicourt</t>
  </si>
  <si>
    <t>4350 - 4351</t>
  </si>
  <si>
    <t>5540 - 5544</t>
  </si>
  <si>
    <t>Lobbes</t>
  </si>
  <si>
    <t>6540,  6542 - 6543</t>
  </si>
  <si>
    <t>Lendelede</t>
  </si>
  <si>
    <t>Celles</t>
  </si>
  <si>
    <t>Pecq</t>
  </si>
  <si>
    <t>7740, 7742-7743</t>
  </si>
  <si>
    <t>Bullange</t>
  </si>
  <si>
    <t>4760 - 4761</t>
  </si>
  <si>
    <t>Lontzen</t>
  </si>
  <si>
    <t>4710 - 4711</t>
  </si>
  <si>
    <t>Thimister-Clermont</t>
  </si>
  <si>
    <t>Amblève</t>
  </si>
  <si>
    <t>4470 - 4471</t>
  </si>
  <si>
    <t>Hotton</t>
  </si>
  <si>
    <t>4170 - 4171</t>
  </si>
  <si>
    <t>6950 - 6953</t>
  </si>
  <si>
    <t>Momignies</t>
  </si>
  <si>
    <t>6590 - 6594, 6596</t>
  </si>
  <si>
    <t>Glabbeek</t>
  </si>
  <si>
    <t>3380 - 3381, 3384</t>
  </si>
  <si>
    <t>Marchin</t>
  </si>
  <si>
    <t>6850 - 6853, 6856</t>
  </si>
  <si>
    <t>Ruiselede</t>
  </si>
  <si>
    <t>6810 - 6812</t>
  </si>
  <si>
    <t>Attert</t>
  </si>
  <si>
    <t>Rumes</t>
  </si>
  <si>
    <t>7610 - 76111, 7618</t>
  </si>
  <si>
    <t>Honnelles</t>
  </si>
  <si>
    <t>6660 - 6663, 6666</t>
  </si>
  <si>
    <t>7771 - 6674</t>
  </si>
  <si>
    <t>Drogenbos</t>
  </si>
  <si>
    <t>4650 - 4654</t>
  </si>
  <si>
    <t>Héron</t>
  </si>
  <si>
    <t>4217 - 4218</t>
  </si>
  <si>
    <t>Sivry-Rance</t>
  </si>
  <si>
    <t>3110 - 3111, 3118</t>
  </si>
  <si>
    <t>9100, 9111 - 9112</t>
  </si>
  <si>
    <t>4780, 4782 - 4784</t>
  </si>
  <si>
    <t>3800, 3890</t>
  </si>
  <si>
    <t>4780, 4782-4784</t>
  </si>
  <si>
    <t>1740 - 1742</t>
  </si>
  <si>
    <t>3120, 3128</t>
  </si>
  <si>
    <t>7540, 7542 - 7543</t>
  </si>
  <si>
    <t>6760 - 6762</t>
  </si>
  <si>
    <t>4600 - 4602</t>
  </si>
  <si>
    <t>2240, 2242 - 2243</t>
  </si>
  <si>
    <t>5640-5641,  5646</t>
  </si>
  <si>
    <t>1860 - 1861</t>
  </si>
  <si>
    <t>7140, 7141</t>
  </si>
  <si>
    <t>5650, 5651</t>
  </si>
  <si>
    <t>2860, 2861</t>
  </si>
  <si>
    <t>6230, 6238</t>
  </si>
  <si>
    <t>9680 - 9681, 9688</t>
  </si>
  <si>
    <t>3070 - 3071, 3078</t>
  </si>
  <si>
    <t>5350 - 5354</t>
  </si>
  <si>
    <t>Linkebeek</t>
  </si>
  <si>
    <t>5560 - 5564</t>
  </si>
  <si>
    <t>9050 - 9052</t>
  </si>
  <si>
    <t>9030 -9032</t>
  </si>
  <si>
    <t>9040 - 9042</t>
  </si>
  <si>
    <t>3730, 3732</t>
  </si>
  <si>
    <t>Pepingen</t>
  </si>
  <si>
    <t>Baelen</t>
  </si>
  <si>
    <t>Lens</t>
  </si>
  <si>
    <t>Merbes-le-Château</t>
  </si>
  <si>
    <t>Fourons</t>
  </si>
  <si>
    <t>3790 - 3793, 3798</t>
  </si>
  <si>
    <t>Anthisnes</t>
  </si>
  <si>
    <t>4160 - 4163</t>
  </si>
  <si>
    <t>7640 - 7643</t>
  </si>
  <si>
    <t>Burg-Reuland</t>
  </si>
  <si>
    <t>4790 - 4791</t>
  </si>
  <si>
    <t>6440 - 6441</t>
  </si>
  <si>
    <t>Olne</t>
  </si>
  <si>
    <t>4180 - 4181</t>
  </si>
  <si>
    <t>Mont-de-l'Enclus</t>
  </si>
  <si>
    <t>Brugelette</t>
  </si>
  <si>
    <t>7940 - 7943</t>
  </si>
  <si>
    <t>4620 - 4624</t>
  </si>
  <si>
    <t>6140 - 6142</t>
  </si>
  <si>
    <t>1470-1471, 1473-1474</t>
  </si>
  <si>
    <t>Flobecq</t>
  </si>
  <si>
    <t>Saint-Léger</t>
  </si>
  <si>
    <t>Hélécine</t>
  </si>
  <si>
    <t>Fexhe-le-Haut-Clocher</t>
  </si>
  <si>
    <t>6686 - 6688</t>
  </si>
  <si>
    <t>Geer</t>
  </si>
  <si>
    <t>4250, 4252 - 4254</t>
  </si>
  <si>
    <t>5520 - 5524</t>
  </si>
  <si>
    <t>6920 - 6922, 6924</t>
  </si>
  <si>
    <t>Wasseiges</t>
  </si>
  <si>
    <t>6970 - 6972</t>
  </si>
  <si>
    <t>Tinlot</t>
  </si>
  <si>
    <t>Baarle-Hertog</t>
  </si>
  <si>
    <t>4980. 4983</t>
  </si>
  <si>
    <t>6680 - 6681</t>
  </si>
  <si>
    <t>Fauvillers</t>
  </si>
  <si>
    <t>Biévène</t>
  </si>
  <si>
    <t>Espierres-Helchin</t>
  </si>
  <si>
    <t>Rouvroy</t>
  </si>
  <si>
    <t>Horebeke</t>
  </si>
  <si>
    <t>Herbeumont</t>
  </si>
  <si>
    <t>Daverdisse</t>
  </si>
  <si>
    <t>1.01 - 1.30</t>
  </si>
  <si>
    <t>1.31 - 2.00</t>
  </si>
  <si>
    <t>Population</t>
  </si>
  <si>
    <t>Distance</t>
  </si>
  <si>
    <t>Meersen</t>
  </si>
  <si>
    <t>Post Code</t>
  </si>
  <si>
    <t>Maastricht</t>
  </si>
  <si>
    <t>6200 - 6229</t>
  </si>
  <si>
    <t>Beek</t>
  </si>
  <si>
    <t>Beesel</t>
  </si>
  <si>
    <t>Bergen</t>
  </si>
  <si>
    <t>Brunssum</t>
  </si>
  <si>
    <t>Echt-Susteren</t>
  </si>
  <si>
    <t>Eijsden-Margraten</t>
  </si>
  <si>
    <t>Gennep</t>
  </si>
  <si>
    <t>Gulpen-Wittem</t>
  </si>
  <si>
    <t>Heerlen</t>
  </si>
  <si>
    <t>Horst aan de Maas</t>
  </si>
  <si>
    <t>Kerkrade</t>
  </si>
  <si>
    <t>Landgraaf</t>
  </si>
  <si>
    <t>Leudal</t>
  </si>
  <si>
    <t>Maasgouw</t>
  </si>
  <si>
    <t>Mook en Middelaar</t>
  </si>
  <si>
    <t>Nederweert</t>
  </si>
  <si>
    <t>Nuth</t>
  </si>
  <si>
    <t>Onderbanken</t>
  </si>
  <si>
    <t>Peel en Maas</t>
  </si>
  <si>
    <t>Roerdalen</t>
  </si>
  <si>
    <t>Roermond</t>
  </si>
  <si>
    <t>Schinnen</t>
  </si>
  <si>
    <t>Simpelveld</t>
  </si>
  <si>
    <t>Sittard-Geleen</t>
  </si>
  <si>
    <t>Stein</t>
  </si>
  <si>
    <t>Vaals</t>
  </si>
  <si>
    <t>Valkenburg aan de Geul</t>
  </si>
  <si>
    <t>Venlo</t>
  </si>
  <si>
    <t>Venray</t>
  </si>
  <si>
    <t>Voerendaal</t>
  </si>
  <si>
    <t>Weert</t>
  </si>
  <si>
    <t>Limburg</t>
  </si>
  <si>
    <t>6411-6422</t>
  </si>
  <si>
    <t>6040 - 6045</t>
  </si>
  <si>
    <t>6120 - 6167</t>
  </si>
  <si>
    <t>Gemeente</t>
  </si>
  <si>
    <t>6000-6006, 6039</t>
  </si>
  <si>
    <t xml:space="preserve">6310-6312, 6343, 6367 </t>
  </si>
  <si>
    <t>5800-5804</t>
  </si>
  <si>
    <t>5900-5951</t>
  </si>
  <si>
    <t>6300-6305, 6325, 6341-6342</t>
  </si>
  <si>
    <t>6290-6295</t>
  </si>
  <si>
    <t>6170 - 6171</t>
  </si>
  <si>
    <t>6350-6351, 6353, 6369</t>
  </si>
  <si>
    <t>6155, 6174, 6365, 6436 - 6439</t>
  </si>
  <si>
    <t>6060-6061, 6063, 6065, 6074-6075, 6077</t>
  </si>
  <si>
    <t>5768, 5980-5981, 5990-5991, 5395</t>
  </si>
  <si>
    <t>6447, 6450, 6451, 6454, 6456</t>
  </si>
  <si>
    <t>6333, 6336, 6361, 6363</t>
  </si>
  <si>
    <t>6031, 6034-6035, 6091-6092</t>
  </si>
  <si>
    <t>6017 (Thorn)</t>
  </si>
  <si>
    <t>6019 (Wessem)</t>
  </si>
  <si>
    <t>6050 (Maasbracht)</t>
  </si>
  <si>
    <t>6051 (Maasbracht)</t>
  </si>
  <si>
    <t>6067 (Linne)</t>
  </si>
  <si>
    <t>6097 (Heel)</t>
  </si>
  <si>
    <t>6099 (Beegden)</t>
  </si>
  <si>
    <t>6107 (Stevensweert)</t>
  </si>
  <si>
    <t>6109 (Ohé en Laak)</t>
  </si>
  <si>
    <t>6584-6587</t>
  </si>
  <si>
    <t>6010-6015, 6037, 6073, 6080-6083, 6085-6086, 6088-6089, 6093, 6095-6096</t>
  </si>
  <si>
    <t>6370-6374</t>
  </si>
  <si>
    <t>6460-6471</t>
  </si>
  <si>
    <t>5962-5964, 5970-5971, 5973</t>
  </si>
  <si>
    <t>Gulpen 6270-6271</t>
  </si>
  <si>
    <t>Ingber 6273</t>
  </si>
  <si>
    <t>Slenaken 6277</t>
  </si>
  <si>
    <t>Beutenaken 6278</t>
  </si>
  <si>
    <t xml:space="preserve"> 6280-6281, 6285-6287,6389, 6320</t>
  </si>
  <si>
    <t>6590-6591, 6595-6596, 6598-6599</t>
  </si>
  <si>
    <t>6245, 6247, 6251-6252, 6255, 6260-6262, 6265, 6267-6269,6307</t>
  </si>
  <si>
    <t>6100-6102, 6104, 6111-6112, 6114, 6116, 6118</t>
  </si>
  <si>
    <t>6440-6446</t>
  </si>
  <si>
    <t>5850-5851, 5853-5856</t>
  </si>
  <si>
    <t>5953-5954</t>
  </si>
  <si>
    <t>6176, 6190-6192</t>
  </si>
  <si>
    <t>6230</t>
  </si>
  <si>
    <t>Alphen-Chaam</t>
  </si>
  <si>
    <t>Asten</t>
  </si>
  <si>
    <t>Baarle-Nassau</t>
  </si>
  <si>
    <t>Bergeijk</t>
  </si>
  <si>
    <t>Bergen op Zoom</t>
  </si>
  <si>
    <t>Best</t>
  </si>
  <si>
    <t>Bladel</t>
  </si>
  <si>
    <t>Boxtel</t>
  </si>
  <si>
    <t>Breda</t>
  </si>
  <si>
    <t>Cranendonck</t>
  </si>
  <si>
    <t>Deurne</t>
  </si>
  <si>
    <t>Eersel</t>
  </si>
  <si>
    <t>Eindhoven</t>
  </si>
  <si>
    <t>Etten-Leur</t>
  </si>
  <si>
    <t>Geldrop-Mierlo</t>
  </si>
  <si>
    <t>Gemert-Bakel</t>
  </si>
  <si>
    <t>Gilze en Rijen</t>
  </si>
  <si>
    <t>Halderberge</t>
  </si>
  <si>
    <t>Heeze-Leende</t>
  </si>
  <si>
    <t>Helmond</t>
  </si>
  <si>
    <t>Hilvarenbeek</t>
  </si>
  <si>
    <t>Laarbeek</t>
  </si>
  <si>
    <t>Moerdijk</t>
  </si>
  <si>
    <t>Nuenen, Gerwen en Nederwetten</t>
  </si>
  <si>
    <t>Oirschot</t>
  </si>
  <si>
    <t>Oosterhout</t>
  </si>
  <si>
    <t>Reusel-De Mierden</t>
  </si>
  <si>
    <t>Roosendaal</t>
  </si>
  <si>
    <t>Rucphen</t>
  </si>
  <si>
    <t>Sint-Oedenrode</t>
  </si>
  <si>
    <t>Someren</t>
  </si>
  <si>
    <t>Son en Breugel</t>
  </si>
  <si>
    <t>Steenbergen</t>
  </si>
  <si>
    <t>Valkenswaard</t>
  </si>
  <si>
    <t>Veldhoven</t>
  </si>
  <si>
    <t>Waalre</t>
  </si>
  <si>
    <t>Woensdrecht</t>
  </si>
  <si>
    <t>Zundert</t>
  </si>
  <si>
    <t>Noord-Brabant</t>
  </si>
  <si>
    <t>4630-4645</t>
  </si>
  <si>
    <t>4600-4625, 4661, 4664</t>
  </si>
  <si>
    <t>4710-4722, 4735</t>
  </si>
  <si>
    <t>4650-4655, 4670-4671,4680-4681, 4756</t>
  </si>
  <si>
    <t>4730-4754</t>
  </si>
  <si>
    <t>4758-4797</t>
  </si>
  <si>
    <t>4855-4861, 5130, 5131</t>
  </si>
  <si>
    <t>5120-5126</t>
  </si>
  <si>
    <t>Terneuzen</t>
  </si>
  <si>
    <t>4520-4523, 4530-4559, 4570-4579</t>
  </si>
  <si>
    <t>Hulst</t>
  </si>
  <si>
    <t>4560-4569, 4580-4589</t>
  </si>
  <si>
    <t>Zeeland</t>
  </si>
  <si>
    <t>Total Limburg</t>
  </si>
  <si>
    <t>Total Noord-Brabant</t>
  </si>
  <si>
    <t>Total Zeeland</t>
  </si>
  <si>
    <t>1700 - 1703</t>
  </si>
  <si>
    <t>Hasselt 3500</t>
  </si>
  <si>
    <t>Nederhasselt 9400</t>
  </si>
  <si>
    <t>Ophasselt 9500</t>
  </si>
  <si>
    <t>BC</t>
  </si>
  <si>
    <t>Ostende</t>
  </si>
  <si>
    <t>Mouscron</t>
  </si>
  <si>
    <t>7700, 7711, 7712</t>
  </si>
  <si>
    <t>Beveren</t>
  </si>
  <si>
    <t>9120, 9130</t>
  </si>
  <si>
    <t>Termonde</t>
  </si>
  <si>
    <t>Turnout</t>
  </si>
  <si>
    <t>Heist-op-den-Berg</t>
  </si>
  <si>
    <t>2220-2223</t>
  </si>
  <si>
    <t>Dilbeek</t>
  </si>
  <si>
    <t>Lokeren</t>
  </si>
  <si>
    <t>Geel</t>
  </si>
  <si>
    <t>Ninove</t>
  </si>
  <si>
    <t>9400-9404, 9406</t>
  </si>
  <si>
    <t>Hal / Halle</t>
  </si>
  <si>
    <t>1500-1502</t>
  </si>
  <si>
    <t>Ypres</t>
  </si>
  <si>
    <t>8900, 8902,8906, 8908</t>
  </si>
  <si>
    <t>Mol</t>
  </si>
  <si>
    <t>Lierre</t>
  </si>
  <si>
    <t>Knokke-Heist</t>
  </si>
  <si>
    <t>8300, 8301</t>
  </si>
  <si>
    <t>Schoten</t>
  </si>
  <si>
    <t>Evergem</t>
  </si>
  <si>
    <t>Lommel</t>
  </si>
  <si>
    <t>Tienen / Tirlemont</t>
  </si>
  <si>
    <t>Menen / Menin</t>
  </si>
  <si>
    <t>Grammont</t>
  </si>
  <si>
    <t>9500, 9506</t>
  </si>
  <si>
    <t>Sint-Pieters-Leeuw/ Leuw-Saint-Pierre</t>
  </si>
  <si>
    <t>1600-1602</t>
  </si>
  <si>
    <t>Heusden-Zolder</t>
  </si>
  <si>
    <t>Wevelgem</t>
  </si>
  <si>
    <t>Houthalen-Helchteren</t>
  </si>
  <si>
    <t>Deinze</t>
  </si>
  <si>
    <t>Temse / Tamise</t>
  </si>
  <si>
    <t>3200-3202</t>
  </si>
  <si>
    <t>Aarschot / Aerschot</t>
  </si>
  <si>
    <t>Ate / Ath</t>
  </si>
  <si>
    <t>7800-7809 7810-7812</t>
  </si>
  <si>
    <t>7822, 7823</t>
  </si>
  <si>
    <t>Brecht</t>
  </si>
  <si>
    <t>Herentals</t>
  </si>
  <si>
    <t>Izegem</t>
  </si>
  <si>
    <t>Harelbeke</t>
  </si>
  <si>
    <t>8530-8531</t>
  </si>
  <si>
    <t>Kapellen</t>
  </si>
  <si>
    <t>Renaix</t>
  </si>
  <si>
    <t>Sottegem / Zottegem</t>
  </si>
  <si>
    <t>Mortsel</t>
  </si>
  <si>
    <t>Maaseik</t>
  </si>
  <si>
    <t>Willebroek</t>
  </si>
  <si>
    <t>Hamme</t>
  </si>
  <si>
    <t>Westerlo</t>
  </si>
  <si>
    <t>Watermael-Boitsfort / Watermaal-Bosvoorde</t>
  </si>
  <si>
    <t>Zwevegem</t>
  </si>
  <si>
    <t>8550-8554</t>
  </si>
  <si>
    <t>Wetteren</t>
  </si>
  <si>
    <t>Tubize  Tubeke</t>
  </si>
  <si>
    <t>Merelbeke</t>
  </si>
  <si>
    <t>Saint-Nicolas (Liège)</t>
  </si>
  <si>
    <t>Diest</t>
  </si>
  <si>
    <t>3290, 3293-3294</t>
  </si>
  <si>
    <t>Maldegem</t>
  </si>
  <si>
    <t>9990-9992</t>
  </si>
  <si>
    <t>Saint-Ghislain</t>
  </si>
  <si>
    <t>7330-7334</t>
  </si>
  <si>
    <t>Berchem-Sainte-Agathe (Sint-Agatha-Berchem)</t>
  </si>
  <si>
    <t>Oostkamp</t>
  </si>
  <si>
    <t>6220-6224</t>
  </si>
  <si>
    <t>3270-3272</t>
  </si>
  <si>
    <t>Scherpenheuvel-Zichem (Montaigu-Zichem)</t>
  </si>
  <si>
    <t>Zedelgem</t>
  </si>
  <si>
    <t>8210-8211</t>
  </si>
  <si>
    <t>1980-1982</t>
  </si>
  <si>
    <t>Koksijde (Coxyde)</t>
  </si>
  <si>
    <t>Nijlen</t>
  </si>
  <si>
    <t>Lochristi</t>
  </si>
  <si>
    <t>Balen</t>
  </si>
  <si>
    <t>2490-2491</t>
  </si>
  <si>
    <t>Zoersel</t>
  </si>
  <si>
    <t>Frameries</t>
  </si>
  <si>
    <t>Edegem</t>
  </si>
  <si>
    <t>4050-4053</t>
  </si>
  <si>
    <t>Bornem</t>
  </si>
  <si>
    <t>Zele</t>
  </si>
  <si>
    <t>Kontich</t>
  </si>
  <si>
    <t>Colfontaine</t>
  </si>
  <si>
    <t>Hoogstraten</t>
  </si>
  <si>
    <t>2320-2323, 2328</t>
  </si>
  <si>
    <t>Wavre-Sainte-Catherine / Sint-Katelijne-Waver</t>
  </si>
  <si>
    <t>Eeklo</t>
  </si>
  <si>
    <t>Torhout</t>
  </si>
  <si>
    <t>Poperinge</t>
  </si>
  <si>
    <t>8970,8972, 8978</t>
  </si>
  <si>
    <t>Dilsen-Stokkem</t>
  </si>
  <si>
    <t>Tielt</t>
  </si>
  <si>
    <t>Boussu</t>
  </si>
  <si>
    <t>7300-7301</t>
  </si>
  <si>
    <t>Aalter</t>
  </si>
  <si>
    <t>Wuustwezel</t>
  </si>
  <si>
    <t>Erpe-Mere</t>
  </si>
  <si>
    <t>Schilde</t>
  </si>
  <si>
    <t>Blankenberge</t>
  </si>
  <si>
    <t>Affligem</t>
  </si>
  <si>
    <t>Alken</t>
  </si>
  <si>
    <t>Alost  (Aalst)</t>
  </si>
  <si>
    <t>Amay</t>
  </si>
  <si>
    <t>Andenne</t>
  </si>
  <si>
    <t>Anderlecht</t>
  </si>
  <si>
    <t>Anderlues</t>
  </si>
  <si>
    <t>Ans</t>
  </si>
  <si>
    <t>Antwerpen</t>
  </si>
  <si>
    <t>Aartsealaar</t>
  </si>
  <si>
    <t>Arlon</t>
  </si>
  <si>
    <t>As  Niel-bj-As</t>
  </si>
  <si>
    <t>3665, 3668</t>
  </si>
  <si>
    <t>Asse</t>
  </si>
  <si>
    <t>Assenede</t>
  </si>
  <si>
    <t>Assesse</t>
  </si>
  <si>
    <t>Aubange</t>
  </si>
  <si>
    <t>Audenarde / Oudenarde</t>
  </si>
  <si>
    <t>Auderghem/  Oudergem</t>
  </si>
  <si>
    <t>Aubel</t>
  </si>
  <si>
    <t>Awans</t>
  </si>
  <si>
    <t xml:space="preserve">Aywaille        </t>
  </si>
  <si>
    <t>Bassange</t>
  </si>
  <si>
    <t>Bastogne</t>
  </si>
  <si>
    <t>Battice</t>
  </si>
  <si>
    <t>Beaumont</t>
  </si>
  <si>
    <t>Beauraing</t>
  </si>
  <si>
    <t>Beauvechin</t>
  </si>
  <si>
    <t>Beersel</t>
  </si>
  <si>
    <t>Bekkevoort</t>
  </si>
  <si>
    <t xml:space="preserve">Belœil </t>
  </si>
  <si>
    <t>Berlare</t>
  </si>
  <si>
    <t>Berloz</t>
  </si>
  <si>
    <t>Bertem</t>
  </si>
  <si>
    <t>Bertogne</t>
  </si>
  <si>
    <t xml:space="preserve"> Bertrix</t>
  </si>
  <si>
    <t>Bierbeek</t>
  </si>
  <si>
    <t>Bièvre</t>
  </si>
  <si>
    <t>Bilzen</t>
  </si>
  <si>
    <t>Binche</t>
  </si>
  <si>
    <t>Blegny</t>
  </si>
  <si>
    <t>Bonheiden</t>
  </si>
  <si>
    <t>Bouillon</t>
  </si>
  <si>
    <t>Boutersem</t>
  </si>
  <si>
    <t>Borgloon (Looz)</t>
  </si>
  <si>
    <t>Braine-l'Alleud</t>
  </si>
  <si>
    <t>Braine-le-Comte</t>
  </si>
  <si>
    <t>Braives</t>
  </si>
  <si>
    <t>Brakel</t>
  </si>
  <si>
    <t xml:space="preserve"> Braasschaat</t>
  </si>
  <si>
    <t>Bree</t>
  </si>
  <si>
    <t>Brussel (VILLE)</t>
  </si>
  <si>
    <t>Buggenhout</t>
  </si>
  <si>
    <t>Burdinne</t>
  </si>
  <si>
    <t>Bütgenbach</t>
  </si>
  <si>
    <t>Cerfontaine</t>
  </si>
  <si>
    <t>Chapelle-lez-Herlaimont</t>
  </si>
  <si>
    <t>Charleroi</t>
  </si>
  <si>
    <t>Chastre</t>
  </si>
  <si>
    <t>Châtelet</t>
  </si>
  <si>
    <t>Chaudfontaine</t>
  </si>
  <si>
    <t>Chiny</t>
  </si>
  <si>
    <t>Ciney</t>
  </si>
  <si>
    <t>Clavier</t>
  </si>
  <si>
    <t>Comblain-au-Pont</t>
  </si>
  <si>
    <t>Courcelles</t>
  </si>
  <si>
    <t>Courtrai Kortrijk</t>
  </si>
  <si>
    <t>Court-Saint-Étienne</t>
  </si>
  <si>
    <t>Couvin</t>
  </si>
  <si>
    <t>5560,  5660</t>
  </si>
  <si>
    <t>Crainhem</t>
  </si>
  <si>
    <t>Crisnée</t>
  </si>
  <si>
    <t>Dalhem</t>
  </si>
  <si>
    <t>Dentergem</t>
  </si>
  <si>
    <t>Dessel</t>
  </si>
  <si>
    <t>Diepenbeek</t>
  </si>
  <si>
    <t>Dinant</t>
  </si>
  <si>
    <t>Dison</t>
  </si>
  <si>
    <t>Donceel</t>
  </si>
  <si>
    <t>Doische</t>
  </si>
  <si>
    <t>Durbuy</t>
  </si>
  <si>
    <t>Écaussinnes</t>
  </si>
  <si>
    <t>Enghien</t>
  </si>
  <si>
    <t>Engis</t>
  </si>
  <si>
    <t>Érezée</t>
  </si>
  <si>
    <t>Esneux</t>
  </si>
  <si>
    <t>Estinnes</t>
  </si>
  <si>
    <t>Étalle</t>
  </si>
  <si>
    <t>Etterbeek</t>
  </si>
  <si>
    <t>Eupen</t>
  </si>
  <si>
    <t>4700-4701</t>
  </si>
  <si>
    <t>Evere</t>
  </si>
  <si>
    <t>Faimes</t>
  </si>
  <si>
    <t>Farciennes</t>
  </si>
  <si>
    <t>Fernelmont</t>
  </si>
  <si>
    <t>Ferrières (Liège)</t>
  </si>
  <si>
    <t>Fléron</t>
  </si>
  <si>
    <t>Fleurus</t>
  </si>
  <si>
    <t>Flemalle</t>
  </si>
  <si>
    <t>Floreffe</t>
  </si>
  <si>
    <t>Florennes</t>
  </si>
  <si>
    <t>Florenville</t>
  </si>
  <si>
    <t>Forest</t>
  </si>
  <si>
    <t>Fosses-la-Ville</t>
  </si>
  <si>
    <t>Froidchapelle</t>
  </si>
  <si>
    <t>Gand  Gent</t>
  </si>
  <si>
    <t>Ganshoren</t>
  </si>
  <si>
    <t>Gedinne</t>
  </si>
  <si>
    <t>Gembloux</t>
  </si>
  <si>
    <t>Genappe</t>
  </si>
  <si>
    <t>Genk</t>
  </si>
  <si>
    <t>Gerpinnes</t>
  </si>
  <si>
    <t>Gesves</t>
  </si>
  <si>
    <t>Gingelom</t>
  </si>
  <si>
    <t>Gouvy</t>
  </si>
  <si>
    <t>Grâce-Hollogne</t>
  </si>
  <si>
    <t>Grez-Doiceau</t>
  </si>
  <si>
    <t>Grimbergen</t>
  </si>
  <si>
    <t>2280, 2282</t>
  </si>
  <si>
    <t>Haacht</t>
  </si>
  <si>
    <t>Habay</t>
  </si>
  <si>
    <t>6720 - 6721, 6723-6724</t>
  </si>
  <si>
    <t>Ham-sur-Heure-Nalinnes</t>
  </si>
  <si>
    <t>Hamont-Achel</t>
  </si>
  <si>
    <t>Hamoir</t>
  </si>
  <si>
    <t>Hamois</t>
  </si>
  <si>
    <t>Hannut</t>
  </si>
  <si>
    <t>Hastière</t>
  </si>
  <si>
    <t>Havelange</t>
  </si>
  <si>
    <t>Heers</t>
  </si>
  <si>
    <t>Herent</t>
  </si>
  <si>
    <t>Herk-de-Stad</t>
  </si>
  <si>
    <t>Herstal</t>
  </si>
  <si>
    <t>Herselt</t>
  </si>
  <si>
    <t>Herstappe</t>
  </si>
  <si>
    <t>Herve</t>
  </si>
  <si>
    <t>Hoegarden</t>
  </si>
  <si>
    <t>Hoeselt</t>
  </si>
  <si>
    <t>Holsbeek</t>
  </si>
  <si>
    <t>Houffalize</t>
  </si>
  <si>
    <t>Hove</t>
  </si>
  <si>
    <t>Houyet</t>
  </si>
  <si>
    <t>Huy</t>
  </si>
  <si>
    <t>Incourt</t>
  </si>
  <si>
    <t>Ittre</t>
  </si>
  <si>
    <t>Ixelles</t>
  </si>
  <si>
    <t>Jalhay</t>
  </si>
  <si>
    <t>Jette</t>
  </si>
  <si>
    <t>Jemeppe-sur-Sambre</t>
  </si>
  <si>
    <t>Jodoigne</t>
  </si>
  <si>
    <t>Juprelle</t>
  </si>
  <si>
    <t>Knesselare</t>
  </si>
  <si>
    <t>Koekelberg</t>
  </si>
  <si>
    <t>Kortenberg</t>
  </si>
  <si>
    <t>Kortessem</t>
  </si>
  <si>
    <t>L'Eglise</t>
  </si>
  <si>
    <t>Laakdal</t>
  </si>
  <si>
    <t>2430, 2431</t>
  </si>
  <si>
    <t>La Bruyère</t>
  </si>
  <si>
    <t>4720 - 4721, 4728</t>
  </si>
  <si>
    <t>La Hulpe</t>
  </si>
  <si>
    <t>La Louvière</t>
  </si>
  <si>
    <t>La Roche-en-Ardenne</t>
  </si>
  <si>
    <t>6980, 6986, 6912 - 6914</t>
  </si>
  <si>
    <t>Lanaken</t>
  </si>
  <si>
    <t>Landen</t>
  </si>
  <si>
    <t>3400, 3401, 3404</t>
  </si>
  <si>
    <t>Lasne</t>
  </si>
  <si>
    <t>Léau  (Zoutleeuw)</t>
  </si>
  <si>
    <t>Le Rœulx</t>
  </si>
  <si>
    <t>Leuwen</t>
  </si>
  <si>
    <t>Leuze-en-Hainaut</t>
  </si>
  <si>
    <t>Libin</t>
  </si>
  <si>
    <t>Libramont-Chevigny</t>
  </si>
  <si>
    <t>Liège</t>
  </si>
  <si>
    <t>4000, 4020</t>
  </si>
  <si>
    <t>4450 - 4453, 4458</t>
  </si>
  <si>
    <t>Lierneux</t>
  </si>
  <si>
    <t>Limbourg</t>
  </si>
  <si>
    <t>Lincent</t>
  </si>
  <si>
    <t>Lint</t>
  </si>
  <si>
    <t>Linter</t>
  </si>
  <si>
    <t>Londerzeel</t>
  </si>
  <si>
    <t>Lubbeek</t>
  </si>
  <si>
    <t>Lummen</t>
  </si>
  <si>
    <t>Maasmechelen</t>
  </si>
  <si>
    <t>Machelen</t>
  </si>
  <si>
    <t>Malines/   Mechelen</t>
  </si>
  <si>
    <t>1830-1831</t>
  </si>
  <si>
    <t>2800 - 2801, 2811 - 2812</t>
  </si>
  <si>
    <t>Malmédy</t>
  </si>
  <si>
    <t>Manage</t>
  </si>
  <si>
    <t>Manhay</t>
  </si>
  <si>
    <t>Marche-en-Famenne</t>
  </si>
  <si>
    <t>Martelange</t>
  </si>
  <si>
    <t>Meise</t>
  </si>
  <si>
    <t>Merchtem</t>
  </si>
  <si>
    <t>Messancy</t>
  </si>
  <si>
    <t>Mettet</t>
  </si>
  <si>
    <t>Meix-devant-Virton</t>
  </si>
  <si>
    <t>Modave</t>
  </si>
  <si>
    <t>Molenbeek-Saint-Jean</t>
  </si>
  <si>
    <t>Mons</t>
  </si>
  <si>
    <t>7000, 7011 - 7012</t>
  </si>
  <si>
    <t>7020 - 7024, 7030 - 7034</t>
  </si>
  <si>
    <t>Montigny-le-Tilleul</t>
  </si>
  <si>
    <t>Morlanwelz</t>
  </si>
  <si>
    <t>Musson</t>
  </si>
  <si>
    <t>Namur</t>
  </si>
  <si>
    <t>Nandrin</t>
  </si>
  <si>
    <t>Nassogne</t>
  </si>
  <si>
    <t>Neufchâteau</t>
  </si>
  <si>
    <t>Neupré</t>
  </si>
  <si>
    <t>Niewerkeren</t>
  </si>
  <si>
    <t>Nivelles</t>
  </si>
  <si>
    <t>Ohey</t>
  </si>
  <si>
    <t>Onhaye</t>
  </si>
  <si>
    <t>Oreye</t>
  </si>
  <si>
    <t>Orp-Jauche</t>
  </si>
  <si>
    <t>Ottignies-Louvain-la-Neuve</t>
  </si>
  <si>
    <t>Opwijk</t>
  </si>
  <si>
    <t>Oud-Heverlee</t>
  </si>
  <si>
    <t>Ouffet</t>
  </si>
  <si>
    <t>Oupeye</t>
  </si>
  <si>
    <t>Overpelt</t>
  </si>
  <si>
    <t>Overijse</t>
  </si>
  <si>
    <t>Paliseul</t>
  </si>
  <si>
    <t>1670 - 1671, 1673 - 1674</t>
  </si>
  <si>
    <t>Pepinster</t>
  </si>
  <si>
    <t>Perwez</t>
  </si>
  <si>
    <t>Philippeville</t>
  </si>
  <si>
    <t>Plombières (Liège)</t>
  </si>
  <si>
    <t>Pont-à-Celles</t>
  </si>
  <si>
    <t>Profondeville</t>
  </si>
  <si>
    <t>Raeren</t>
  </si>
  <si>
    <t>Ramillies</t>
  </si>
  <si>
    <t>Rebecq</t>
  </si>
  <si>
    <t>Rendeux</t>
  </si>
  <si>
    <t>Riemst</t>
  </si>
  <si>
    <t>Rixensart</t>
  </si>
  <si>
    <t>Rochefort</t>
  </si>
  <si>
    <t>Rotselaar</t>
  </si>
  <si>
    <t>Roulers/ Roeselare</t>
  </si>
  <si>
    <t>Rumst</t>
  </si>
  <si>
    <t>Sainte-Ode</t>
  </si>
  <si>
    <t>Saint-Gilles</t>
  </si>
  <si>
    <t>Saint-Nicolas  Sint-Niklaas</t>
  </si>
  <si>
    <t>Sambreville</t>
  </si>
  <si>
    <t>Schaerbeek</t>
  </si>
  <si>
    <t>Schelle</t>
  </si>
  <si>
    <t>Senefe</t>
  </si>
  <si>
    <t>Seraing</t>
  </si>
  <si>
    <t>Silly</t>
  </si>
  <si>
    <t>Sint-Truiden</t>
  </si>
  <si>
    <t>4100-4102</t>
  </si>
  <si>
    <t>Soignies / Zinnik</t>
  </si>
  <si>
    <t>Sombreffe</t>
  </si>
  <si>
    <t>Somme-Leuze</t>
  </si>
  <si>
    <t>Soumagne</t>
  </si>
  <si>
    <t>4630 - 4631, 4633</t>
  </si>
  <si>
    <t>Spa</t>
  </si>
  <si>
    <t>Sprimont</t>
  </si>
  <si>
    <t>Saint-Hubert</t>
  </si>
  <si>
    <t>Stoumont</t>
  </si>
  <si>
    <t>Tellin</t>
  </si>
  <si>
    <t>Tenneville</t>
  </si>
  <si>
    <t>Ternat</t>
  </si>
  <si>
    <t>Tervuren</t>
  </si>
  <si>
    <t>Thuin</t>
  </si>
  <si>
    <t>Tielt-Winge</t>
  </si>
  <si>
    <t>Tintigny</t>
  </si>
  <si>
    <t>Tongeren / Tongres</t>
  </si>
  <si>
    <t>Tournai</t>
  </si>
  <si>
    <t>Tremelo</t>
  </si>
  <si>
    <t>Trois-Ponts</t>
  </si>
  <si>
    <t>Uccle</t>
  </si>
  <si>
    <t>Vaux-sur-Sûre</t>
  </si>
  <si>
    <t>Verlaine</t>
  </si>
  <si>
    <t>Verviers</t>
  </si>
  <si>
    <t>Vielsalm</t>
  </si>
  <si>
    <t>Villers-le-Bouillet</t>
  </si>
  <si>
    <t>Vilvoorde</t>
  </si>
  <si>
    <t>Virton</t>
  </si>
  <si>
    <t>Visé</t>
  </si>
  <si>
    <t>Vresse-sur-Semois</t>
  </si>
  <si>
    <t>Walcourt</t>
  </si>
  <si>
    <t>Walhain</t>
  </si>
  <si>
    <t>Wanze</t>
  </si>
  <si>
    <t>Waregem</t>
  </si>
  <si>
    <t>Waremme</t>
  </si>
  <si>
    <t>Waterloo</t>
  </si>
  <si>
    <t>Wavre</t>
  </si>
  <si>
    <t>Welkenraedt</t>
  </si>
  <si>
    <t>Wellen</t>
  </si>
  <si>
    <t>Wellin</t>
  </si>
  <si>
    <t>Wemmel</t>
  </si>
  <si>
    <t>Wezembeek-Oppem</t>
  </si>
  <si>
    <t>Woluwe-Saint-Lambert</t>
  </si>
  <si>
    <t>Woluwe-Saint-Pierre</t>
  </si>
  <si>
    <t>Yvoir</t>
  </si>
  <si>
    <t>Zaventem</t>
  </si>
  <si>
    <t>Zemst</t>
  </si>
  <si>
    <t>Zomergem</t>
  </si>
  <si>
    <t>Zonhofen</t>
  </si>
  <si>
    <t>Pourcentage détaillé</t>
  </si>
  <si>
    <t>Reste</t>
  </si>
  <si>
    <t>Total à reporter</t>
  </si>
  <si>
    <t>Ville/ Commune</t>
  </si>
  <si>
    <t>Code Postal</t>
  </si>
  <si>
    <t>POPULATION</t>
  </si>
  <si>
    <t>Temps de Trajet</t>
  </si>
  <si>
    <t>Créneau Horaire &gt;</t>
  </si>
  <si>
    <t>Région</t>
  </si>
  <si>
    <t>1.31 - 2</t>
  </si>
  <si>
    <t>&gt;3</t>
  </si>
  <si>
    <t>7500 - 7506, 7520 - 7522, 7530 - 7538, 7540, 7542 - 7543, 7548</t>
  </si>
  <si>
    <t>7000, 7011 - 7012, 7020 - 7024, 7030 - 7034</t>
  </si>
  <si>
    <t>8500 - 8501, 8510 - 8511</t>
  </si>
  <si>
    <t>4340, 4342</t>
  </si>
  <si>
    <t>2000, 2018, 2020,2030, 2050, 2060, 2040, 2100,2140,2170,2180, 2600,2610, 2660</t>
  </si>
  <si>
    <t>7800-7809 7810-7812, 7822, 7823</t>
  </si>
  <si>
    <t>9960 - 9961, 9968</t>
  </si>
  <si>
    <t>4820 - 4821</t>
  </si>
  <si>
    <t>6000,6010, 6020, 6060 ,6041, 6030, 6040 ,6042, 6030, 6001 ,6031, 6032 ,6061,6043,   6044</t>
  </si>
  <si>
    <t>6780-6782</t>
  </si>
  <si>
    <t>5330, 5336, 5332 - 5334</t>
  </si>
  <si>
    <t>Athus</t>
  </si>
  <si>
    <t>9300, 9308, 9310, 9320</t>
  </si>
  <si>
    <t>9000, 9030 -9032, 9040 - 9042, 9050 - 9052</t>
  </si>
  <si>
    <t>1470-1471, 1473-1474, 1476</t>
  </si>
  <si>
    <t xml:space="preserve">Hasselt 3500, Nederhasselt 9400, Nederhasselt 9400,  </t>
  </si>
  <si>
    <t>Total</t>
  </si>
  <si>
    <t>Dutch Speaking Belgium</t>
  </si>
  <si>
    <t xml:space="preserve">        Flanders</t>
  </si>
  <si>
    <t xml:space="preserve">        Flemish Speaking Brussels</t>
  </si>
  <si>
    <t>Entités</t>
  </si>
  <si>
    <t>Luxembourg Science Center: Étude de Marché</t>
  </si>
  <si>
    <t>Français</t>
  </si>
  <si>
    <t>Estimation</t>
  </si>
  <si>
    <t>Trajet</t>
  </si>
  <si>
    <t xml:space="preserve">1.2.2.2    Belgique  -  Région wallonne (1ère Partie) </t>
  </si>
  <si>
    <t xml:space="preserve">1.2.2.2   Belgique  -  Région wallonne (2ième Partie) </t>
  </si>
  <si>
    <t xml:space="preserve">1.2.2.3.   Belgique  -  Région flamande  (1ère Partie)  </t>
  </si>
  <si>
    <t xml:space="preserve">1.2.2.3.   Belgique  -  Région flamande  (2ième Partie) </t>
  </si>
  <si>
    <t>1.2.2.4.     Belgique  -  Bruxelles Capitale</t>
  </si>
  <si>
    <t>Total Pays-Bas</t>
  </si>
  <si>
    <t>(jusqu'à 2.30 de trajet)</t>
  </si>
  <si>
    <t>(jusqu'à 3.00 de trajet)</t>
  </si>
  <si>
    <t xml:space="preserve">1.2.4.   Chalandise des Pays-Bas </t>
  </si>
  <si>
    <t xml:space="preserve"> Trajet</t>
  </si>
  <si>
    <t xml:space="preserve">Berchem-Sainte-Agathe </t>
  </si>
  <si>
    <t xml:space="preserve">Watermael-Boitsfort </t>
  </si>
  <si>
    <t>101 - 1.30</t>
  </si>
  <si>
    <t>&lt;3.01</t>
  </si>
  <si>
    <t>OFFICIELLE</t>
  </si>
  <si>
    <t>CHALANDISE</t>
  </si>
  <si>
    <t>POURCENTAGE</t>
  </si>
  <si>
    <t>1 heure de trajet</t>
  </si>
  <si>
    <t>1.30 H</t>
  </si>
  <si>
    <t>2.00 H</t>
  </si>
  <si>
    <t>2.30 H</t>
  </si>
  <si>
    <t>3.00 H</t>
  </si>
  <si>
    <t>Belgique</t>
  </si>
  <si>
    <t>REGION</t>
  </si>
  <si>
    <t>WALLONE</t>
  </si>
  <si>
    <t>FLAMANDE</t>
  </si>
  <si>
    <t>BRUXELLES CAPITALE</t>
  </si>
  <si>
    <t>&gt;3.00 H</t>
  </si>
  <si>
    <t>TOTAL</t>
  </si>
  <si>
    <t xml:space="preserve">TRAJET&gt; </t>
  </si>
  <si>
    <t>1.2.2.1.  RECAPITULATIF</t>
  </si>
  <si>
    <t>POPULATION PAR TEMPS DE TRAJET</t>
  </si>
  <si>
    <t>6370493</t>
  </si>
  <si>
    <t xml:space="preserve">1.3.1.1.       Suisse : Statistiques détaillées   (Quatrième Partie)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</si>
</sst>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0.00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scheme val="minor"/>
    </font>
    <font>
      <sz val="12"/>
      <color theme="1"/>
      <name val="Helvetica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6"/>
      <color rgb="FF000000"/>
      <name val="Calibri"/>
      <scheme val="minor"/>
    </font>
    <font>
      <sz val="18"/>
      <color theme="1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Arial Black"/>
    </font>
    <font>
      <b/>
      <sz val="16"/>
      <color rgb="FF000000"/>
      <name val="Arial Black"/>
    </font>
    <font>
      <sz val="16"/>
      <color theme="1"/>
      <name val="Arial Black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9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1" xfId="0" quotePrefix="1" applyFill="1" applyBorder="1" applyAlignment="1">
      <alignment horizontal="center" vertical="center"/>
    </xf>
    <xf numFmtId="16" fontId="0" fillId="0" borderId="1" xfId="0" quotePrefix="1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1" applyNumberFormat="1" applyFont="1"/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43" fontId="0" fillId="0" borderId="0" xfId="1" applyFont="1"/>
    <xf numFmtId="43" fontId="0" fillId="0" borderId="0" xfId="1" applyNumberFormat="1" applyFont="1"/>
    <xf numFmtId="0" fontId="0" fillId="0" borderId="0" xfId="0" quotePrefix="1"/>
    <xf numFmtId="164" fontId="0" fillId="0" borderId="0" xfId="0" applyNumberFormat="1"/>
    <xf numFmtId="0" fontId="7" fillId="0" borderId="0" xfId="0" applyFont="1"/>
    <xf numFmtId="0" fontId="8" fillId="0" borderId="0" xfId="0" applyFont="1"/>
    <xf numFmtId="0" fontId="0" fillId="0" borderId="0" xfId="0" quotePrefix="1" applyAlignment="1">
      <alignment horizontal="left"/>
    </xf>
    <xf numFmtId="0" fontId="0" fillId="0" borderId="2" xfId="0" applyBorder="1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 applyFill="1" applyBorder="1"/>
    <xf numFmtId="0" fontId="9" fillId="2" borderId="0" xfId="0" applyFont="1" applyFill="1"/>
    <xf numFmtId="0" fontId="0" fillId="0" borderId="0" xfId="0" applyAlignment="1">
      <alignment horizontal="center"/>
    </xf>
    <xf numFmtId="164" fontId="0" fillId="0" borderId="2" xfId="1" applyNumberFormat="1" applyFont="1" applyBorder="1"/>
    <xf numFmtId="43" fontId="0" fillId="0" borderId="2" xfId="1" applyNumberFormat="1" applyFont="1" applyBorder="1"/>
    <xf numFmtId="164" fontId="0" fillId="0" borderId="2" xfId="0" applyNumberFormat="1" applyBorder="1"/>
    <xf numFmtId="0" fontId="0" fillId="3" borderId="0" xfId="0" applyFill="1"/>
    <xf numFmtId="164" fontId="0" fillId="3" borderId="0" xfId="1" applyNumberFormat="1" applyFont="1" applyFill="1"/>
    <xf numFmtId="0" fontId="0" fillId="0" borderId="0" xfId="0" applyFont="1"/>
    <xf numFmtId="0" fontId="7" fillId="3" borderId="0" xfId="0" applyFont="1" applyFill="1"/>
    <xf numFmtId="164" fontId="7" fillId="3" borderId="0" xfId="1" applyNumberFormat="1" applyFont="1" applyFill="1"/>
    <xf numFmtId="164" fontId="0" fillId="0" borderId="2" xfId="0" applyNumberFormat="1" applyFill="1" applyBorder="1"/>
    <xf numFmtId="0" fontId="0" fillId="3" borderId="0" xfId="0" applyFill="1" applyBorder="1"/>
    <xf numFmtId="0" fontId="7" fillId="0" borderId="0" xfId="0" applyFont="1" applyFill="1" applyBorder="1" applyAlignment="1">
      <alignment horizontal="center"/>
    </xf>
    <xf numFmtId="164" fontId="0" fillId="0" borderId="0" xfId="1" applyNumberFormat="1" applyFont="1" applyBorder="1"/>
    <xf numFmtId="164" fontId="0" fillId="0" borderId="0" xfId="0" applyNumberFormat="1" applyFill="1" applyBorder="1" applyAlignment="1">
      <alignment horizontal="center" vertical="center"/>
    </xf>
    <xf numFmtId="0" fontId="8" fillId="0" borderId="0" xfId="0" applyNumberFormat="1" applyFont="1"/>
    <xf numFmtId="164" fontId="0" fillId="0" borderId="0" xfId="1" applyNumberFormat="1" applyFont="1" applyFill="1"/>
    <xf numFmtId="9" fontId="0" fillId="0" borderId="0" xfId="692" applyFont="1" applyFill="1"/>
    <xf numFmtId="166" fontId="0" fillId="0" borderId="0" xfId="692" applyNumberFormat="1" applyFont="1" applyFill="1"/>
    <xf numFmtId="164" fontId="0" fillId="0" borderId="0" xfId="0" applyNumberFormat="1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3" fontId="0" fillId="0" borderId="0" xfId="1" applyFont="1" applyFill="1"/>
    <xf numFmtId="1" fontId="0" fillId="0" borderId="0" xfId="0" applyNumberFormat="1" applyFill="1"/>
    <xf numFmtId="2" fontId="0" fillId="0" borderId="0" xfId="0" applyNumberFormat="1" applyFill="1"/>
    <xf numFmtId="164" fontId="0" fillId="0" borderId="0" xfId="1" applyNumberFormat="1" applyFont="1" applyFill="1" applyBorder="1"/>
    <xf numFmtId="0" fontId="0" fillId="0" borderId="0" xfId="0" applyAlignment="1">
      <alignment horizontal="left"/>
    </xf>
    <xf numFmtId="0" fontId="10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11" fillId="0" borderId="0" xfId="0" applyFont="1"/>
    <xf numFmtId="0" fontId="7" fillId="0" borderId="0" xfId="0" applyFont="1" applyAlignment="1">
      <alignment horizontal="center"/>
    </xf>
    <xf numFmtId="164" fontId="7" fillId="0" borderId="0" xfId="1" applyNumberFormat="1" applyFont="1" applyFill="1"/>
    <xf numFmtId="164" fontId="7" fillId="0" borderId="0" xfId="1" applyNumberFormat="1" applyFont="1"/>
    <xf numFmtId="164" fontId="0" fillId="0" borderId="2" xfId="1" applyNumberFormat="1" applyFont="1" applyFill="1" applyBorder="1"/>
    <xf numFmtId="43" fontId="0" fillId="0" borderId="0" xfId="1" applyFont="1" applyFill="1" applyBorder="1"/>
    <xf numFmtId="0" fontId="0" fillId="4" borderId="1" xfId="0" quotePrefix="1" applyFill="1" applyBorder="1" applyAlignment="1">
      <alignment horizontal="center" vertical="center"/>
    </xf>
    <xf numFmtId="16" fontId="0" fillId="4" borderId="1" xfId="0" quotePrefix="1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Font="1" applyFill="1"/>
    <xf numFmtId="9" fontId="2" fillId="0" borderId="0" xfId="692" applyFont="1" applyFill="1"/>
    <xf numFmtId="9" fontId="2" fillId="0" borderId="0" xfId="692" applyFont="1"/>
    <xf numFmtId="164" fontId="0" fillId="0" borderId="0" xfId="1" applyNumberFormat="1" applyFont="1" applyAlignment="1">
      <alignment horizontal="right"/>
    </xf>
    <xf numFmtId="9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165" fontId="0" fillId="0" borderId="0" xfId="1" applyNumberFormat="1" applyFont="1" applyFill="1"/>
    <xf numFmtId="0" fontId="12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0" fillId="0" borderId="0" xfId="0" applyFill="1" applyBorder="1" applyAlignment="1">
      <alignment horizontal="center"/>
    </xf>
    <xf numFmtId="0" fontId="0" fillId="4" borderId="0" xfId="0" quotePrefix="1" applyFill="1" applyBorder="1" applyAlignment="1">
      <alignment horizontal="center" vertical="center"/>
    </xf>
    <xf numFmtId="16" fontId="0" fillId="4" borderId="0" xfId="0" quotePrefix="1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5" borderId="1" xfId="0" quotePrefix="1" applyFill="1" applyBorder="1" applyAlignment="1">
      <alignment horizontal="center" vertical="center"/>
    </xf>
    <xf numFmtId="16" fontId="0" fillId="5" borderId="1" xfId="0" quotePrefix="1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4" fontId="11" fillId="0" borderId="0" xfId="1" applyNumberFormat="1" applyFont="1"/>
    <xf numFmtId="164" fontId="11" fillId="0" borderId="0" xfId="0" applyNumberFormat="1" applyFont="1"/>
    <xf numFmtId="164" fontId="11" fillId="0" borderId="0" xfId="0" applyNumberFormat="1" applyFont="1" applyFill="1"/>
    <xf numFmtId="43" fontId="0" fillId="0" borderId="0" xfId="1" applyFont="1" applyFill="1" applyAlignment="1">
      <alignment horizontal="center"/>
    </xf>
    <xf numFmtId="0" fontId="12" fillId="0" borderId="0" xfId="0" applyFont="1" applyAlignment="1">
      <alignment vertical="top"/>
    </xf>
    <xf numFmtId="164" fontId="0" fillId="0" borderId="0" xfId="1283" applyNumberFormat="1" applyFont="1" applyFill="1"/>
    <xf numFmtId="0" fontId="15" fillId="0" borderId="0" xfId="0" applyFont="1" applyAlignment="1">
      <alignment vertical="top"/>
    </xf>
    <xf numFmtId="0" fontId="7" fillId="0" borderId="8" xfId="0" applyFont="1" applyBorder="1" applyAlignment="1">
      <alignment horizontal="center"/>
    </xf>
    <xf numFmtId="164" fontId="7" fillId="0" borderId="9" xfId="1283" applyNumberFormat="1" applyFont="1" applyFill="1" applyBorder="1" applyAlignment="1">
      <alignment horizontal="center"/>
    </xf>
    <xf numFmtId="0" fontId="0" fillId="6" borderId="10" xfId="0" quotePrefix="1" applyFill="1" applyBorder="1" applyAlignment="1">
      <alignment horizontal="center" vertical="center"/>
    </xf>
    <xf numFmtId="16" fontId="0" fillId="6" borderId="10" xfId="0" quotePrefix="1" applyNumberForma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7" fillId="0" borderId="1" xfId="0" applyFont="1" applyBorder="1"/>
    <xf numFmtId="0" fontId="7" fillId="0" borderId="3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1" xfId="1283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64" fontId="0" fillId="0" borderId="0" xfId="1283" applyNumberFormat="1" applyFont="1" applyFill="1" applyBorder="1"/>
    <xf numFmtId="9" fontId="0" fillId="0" borderId="0" xfId="1284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3" fontId="0" fillId="0" borderId="0" xfId="0" applyNumberFormat="1"/>
    <xf numFmtId="9" fontId="0" fillId="0" borderId="0" xfId="1284" applyNumberFormat="1" applyFont="1" applyFill="1" applyBorder="1" applyAlignment="1">
      <alignment horizontal="center"/>
    </xf>
    <xf numFmtId="3" fontId="0" fillId="0" borderId="2" xfId="0" applyNumberFormat="1" applyBorder="1"/>
    <xf numFmtId="164" fontId="0" fillId="0" borderId="2" xfId="1283" applyNumberFormat="1" applyFont="1" applyFill="1" applyBorder="1"/>
    <xf numFmtId="9" fontId="0" fillId="0" borderId="2" xfId="1284" applyNumberFormat="1" applyFont="1" applyFill="1" applyBorder="1" applyAlignment="1">
      <alignment horizontal="center"/>
    </xf>
    <xf numFmtId="43" fontId="0" fillId="0" borderId="0" xfId="1283" applyFont="1" applyFill="1" applyAlignment="1">
      <alignment horizontal="center"/>
    </xf>
    <xf numFmtId="0" fontId="0" fillId="0" borderId="0" xfId="0" applyAlignment="1">
      <alignment horizontal="right"/>
    </xf>
    <xf numFmtId="43" fontId="0" fillId="0" borderId="0" xfId="1283" applyFont="1" applyAlignment="1">
      <alignment horizontal="right"/>
    </xf>
    <xf numFmtId="0" fontId="7" fillId="0" borderId="0" xfId="0" applyFont="1" applyBorder="1"/>
    <xf numFmtId="43" fontId="0" fillId="0" borderId="0" xfId="1283" quotePrefix="1" applyFont="1" applyAlignment="1">
      <alignment horizontal="right"/>
    </xf>
    <xf numFmtId="164" fontId="0" fillId="0" borderId="0" xfId="0" applyNumberFormat="1" applyFill="1" applyAlignment="1">
      <alignment horizontal="center"/>
    </xf>
    <xf numFmtId="164" fontId="0" fillId="0" borderId="0" xfId="1283" applyNumberFormat="1" applyFont="1" applyFill="1" applyAlignment="1">
      <alignment horizontal="center"/>
    </xf>
    <xf numFmtId="164" fontId="0" fillId="0" borderId="0" xfId="1283" applyNumberFormat="1" applyFont="1"/>
    <xf numFmtId="165" fontId="0" fillId="0" borderId="0" xfId="1283" applyNumberFormat="1" applyFont="1" applyFill="1" applyAlignment="1">
      <alignment horizontal="center"/>
    </xf>
    <xf numFmtId="43" fontId="0" fillId="0" borderId="0" xfId="1283" applyFont="1" applyFill="1" applyBorder="1" applyAlignment="1">
      <alignment horizontal="center"/>
    </xf>
    <xf numFmtId="164" fontId="0" fillId="0" borderId="0" xfId="1283" applyNumberFormat="1" applyFont="1" applyFill="1" applyBorder="1" applyAlignment="1">
      <alignment horizontal="center"/>
    </xf>
    <xf numFmtId="165" fontId="0" fillId="0" borderId="0" xfId="1283" applyNumberFormat="1" applyFont="1" applyFill="1" applyBorder="1" applyAlignment="1">
      <alignment horizontal="center"/>
    </xf>
    <xf numFmtId="0" fontId="7" fillId="0" borderId="0" xfId="0" applyFont="1" applyFill="1" applyBorder="1"/>
    <xf numFmtId="166" fontId="0" fillId="0" borderId="0" xfId="1284" applyNumberFormat="1" applyFont="1" applyFill="1" applyAlignment="1">
      <alignment horizontal="center"/>
    </xf>
    <xf numFmtId="43" fontId="0" fillId="0" borderId="0" xfId="0" applyNumberFormat="1" applyFill="1" applyAlignment="1">
      <alignment horizontal="center"/>
    </xf>
    <xf numFmtId="167" fontId="0" fillId="0" borderId="0" xfId="1284" applyNumberFormat="1" applyFont="1" applyFill="1"/>
    <xf numFmtId="0" fontId="0" fillId="6" borderId="1" xfId="0" quotePrefix="1" applyFill="1" applyBorder="1" applyAlignment="1">
      <alignment horizontal="center" vertical="center"/>
    </xf>
    <xf numFmtId="16" fontId="0" fillId="6" borderId="1" xfId="0" quotePrefix="1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43" fontId="0" fillId="0" borderId="0" xfId="1" quotePrefix="1" applyFont="1" applyFill="1"/>
    <xf numFmtId="0" fontId="13" fillId="0" borderId="0" xfId="0" applyFont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5" fillId="0" borderId="0" xfId="0" applyFont="1"/>
    <xf numFmtId="9" fontId="0" fillId="0" borderId="0" xfId="0" applyNumberFormat="1"/>
  </cellXfs>
  <cellStyles count="1297">
    <cellStyle name="Comma" xfId="1" builtinId="3"/>
    <cellStyle name="Comma 2" xfId="128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Normal" xfId="0" builtinId="0"/>
    <cellStyle name="Percent" xfId="692" builtinId="5"/>
    <cellStyle name="Percent 2" xfId="128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L4" sqref="L4"/>
    </sheetView>
  </sheetViews>
  <sheetFormatPr baseColWidth="10" defaultRowHeight="15" x14ac:dyDescent="0"/>
  <cols>
    <col min="1" max="1" width="10.5" customWidth="1"/>
    <col min="2" max="2" width="18.1640625" customWidth="1"/>
    <col min="3" max="3" width="13" customWidth="1"/>
    <col min="4" max="4" width="13.5" style="91" customWidth="1"/>
    <col min="5" max="5" width="15.83203125" style="42" customWidth="1"/>
    <col min="6" max="7" width="9.5" style="42" customWidth="1"/>
    <col min="8" max="10" width="10.1640625" style="42" customWidth="1"/>
    <col min="11" max="11" width="12.1640625" style="42" customWidth="1"/>
    <col min="13" max="13" width="12.5" customWidth="1"/>
  </cols>
  <sheetData>
    <row r="1" spans="1:12" ht="39" customHeight="1">
      <c r="A1" s="132" t="s">
        <v>885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81"/>
    </row>
    <row r="2" spans="1:12" ht="45" customHeight="1" thickBot="1">
      <c r="A2" s="130" t="s">
        <v>0</v>
      </c>
    </row>
    <row r="3" spans="1:12" ht="21" customHeight="1" thickBot="1">
      <c r="A3" s="90" t="s">
        <v>919</v>
      </c>
      <c r="F3" s="133" t="s">
        <v>9</v>
      </c>
      <c r="G3" s="134"/>
      <c r="H3" s="134"/>
      <c r="I3" s="134"/>
      <c r="J3" s="134"/>
      <c r="K3" s="135"/>
    </row>
    <row r="4" spans="1:12" ht="20">
      <c r="A4" s="92"/>
      <c r="C4" s="93" t="s">
        <v>858</v>
      </c>
      <c r="D4" s="94" t="s">
        <v>858</v>
      </c>
      <c r="E4" s="80" t="s">
        <v>918</v>
      </c>
      <c r="F4" s="95" t="s">
        <v>10</v>
      </c>
      <c r="G4" s="96" t="s">
        <v>901</v>
      </c>
      <c r="H4" s="96" t="s">
        <v>301</v>
      </c>
      <c r="I4" s="97" t="s">
        <v>11</v>
      </c>
      <c r="J4" s="97" t="s">
        <v>12</v>
      </c>
      <c r="K4" s="95" t="s">
        <v>902</v>
      </c>
      <c r="L4" s="21" t="s">
        <v>917</v>
      </c>
    </row>
    <row r="5" spans="1:12" ht="16" customHeight="1">
      <c r="A5" s="98"/>
      <c r="B5" s="99" t="s">
        <v>912</v>
      </c>
      <c r="C5" s="100" t="s">
        <v>903</v>
      </c>
      <c r="D5" s="101" t="s">
        <v>904</v>
      </c>
    </row>
    <row r="6" spans="1:12">
      <c r="E6" s="102" t="s">
        <v>905</v>
      </c>
    </row>
    <row r="7" spans="1:12">
      <c r="A7" s="13" t="s">
        <v>911</v>
      </c>
      <c r="C7" s="106">
        <f>C16</f>
        <v>11043964</v>
      </c>
      <c r="D7" s="103"/>
      <c r="E7" s="104"/>
      <c r="F7" s="105"/>
      <c r="G7" s="73"/>
      <c r="H7" s="73"/>
      <c r="I7" s="73"/>
      <c r="J7" s="73"/>
      <c r="K7" s="73"/>
    </row>
    <row r="8" spans="1:12">
      <c r="B8" t="s">
        <v>913</v>
      </c>
      <c r="C8" s="106">
        <v>3546329</v>
      </c>
      <c r="D8" s="103">
        <f>L8</f>
        <v>3476761</v>
      </c>
      <c r="E8" s="104">
        <f t="shared" ref="E8:E10" si="0">D8/C8</f>
        <v>0.98038309474388863</v>
      </c>
      <c r="F8" s="105">
        <f>'Belgique Non Print Version'!J272</f>
        <v>198607</v>
      </c>
      <c r="G8" s="105">
        <f>'Belgique Non Print Version'!K272</f>
        <v>281296</v>
      </c>
      <c r="H8" s="105">
        <f>'Belgique Non Print Version'!L272</f>
        <v>1928144</v>
      </c>
      <c r="I8" s="105">
        <f>'Belgique Non Print Version'!M272</f>
        <v>877066</v>
      </c>
      <c r="J8" s="105">
        <f>'Belgique Non Print Version'!N272</f>
        <v>191648</v>
      </c>
      <c r="K8" s="105">
        <f>'Belgique Non Print Version'!O272</f>
        <v>0</v>
      </c>
      <c r="L8" s="12">
        <f>SUM(F8:K8)</f>
        <v>3476761</v>
      </c>
    </row>
    <row r="9" spans="1:12">
      <c r="A9" s="13"/>
      <c r="B9" t="s">
        <v>914</v>
      </c>
      <c r="C9" s="106">
        <v>6350765</v>
      </c>
      <c r="D9" s="91">
        <f>L9</f>
        <v>5690433</v>
      </c>
      <c r="E9" s="104">
        <f t="shared" si="0"/>
        <v>0.89602323499609893</v>
      </c>
      <c r="F9" s="91">
        <f>'Belgique Non Print Version'!J528</f>
        <v>0</v>
      </c>
      <c r="G9" s="91">
        <f>'Belgique Non Print Version'!K528</f>
        <v>0</v>
      </c>
      <c r="H9" s="91">
        <f>'Belgique Non Print Version'!L528</f>
        <v>165209</v>
      </c>
      <c r="I9" s="91">
        <f>'Belgique Non Print Version'!M528</f>
        <v>3118782</v>
      </c>
      <c r="J9" s="91">
        <f>'Belgique Non Print Version'!N528</f>
        <v>2204984</v>
      </c>
      <c r="K9" s="91">
        <f>'Belgique Non Print Version'!O528</f>
        <v>201458</v>
      </c>
      <c r="L9" s="12">
        <f>SUM(F9:K9)</f>
        <v>5690433</v>
      </c>
    </row>
    <row r="10" spans="1:12">
      <c r="B10" t="s">
        <v>915</v>
      </c>
      <c r="C10" s="106">
        <f>L10</f>
        <v>1146870</v>
      </c>
      <c r="D10" s="91">
        <f>L10</f>
        <v>1146870</v>
      </c>
      <c r="E10" s="104">
        <f t="shared" si="0"/>
        <v>1</v>
      </c>
      <c r="F10" s="91">
        <f>'Belgique Non Print Version'!J558</f>
        <v>0</v>
      </c>
      <c r="G10" s="91">
        <f>'Belgique Non Print Version'!K558</f>
        <v>0</v>
      </c>
      <c r="H10" s="91">
        <f>'Belgique Non Print Version'!L558</f>
        <v>24320</v>
      </c>
      <c r="I10" s="91">
        <f>'Belgique Non Print Version'!M558</f>
        <v>1122550</v>
      </c>
      <c r="J10" s="91">
        <f>'Belgique Non Print Version'!N558</f>
        <v>0</v>
      </c>
      <c r="K10" s="91">
        <f>'Belgique Non Print Version'!O558</f>
        <v>0</v>
      </c>
      <c r="L10" s="12">
        <f>SUM(F10:K10)</f>
        <v>1146870</v>
      </c>
    </row>
    <row r="11" spans="1:12">
      <c r="C11" s="106"/>
      <c r="E11" s="107"/>
      <c r="F11" s="91"/>
      <c r="G11" s="91"/>
      <c r="H11" s="91"/>
      <c r="I11" s="91"/>
      <c r="J11" s="91"/>
      <c r="K11" s="91"/>
    </row>
    <row r="12" spans="1:12">
      <c r="E12" s="107"/>
      <c r="F12" s="91"/>
      <c r="G12" s="91"/>
      <c r="H12" s="91"/>
      <c r="I12" s="91"/>
      <c r="J12" s="91"/>
      <c r="K12" s="91"/>
    </row>
    <row r="13" spans="1:12">
      <c r="C13" s="106"/>
      <c r="E13" s="107"/>
      <c r="F13" s="91"/>
      <c r="G13" s="91"/>
      <c r="H13" s="91"/>
      <c r="I13" s="91"/>
      <c r="J13" s="91"/>
      <c r="K13" s="91"/>
    </row>
    <row r="14" spans="1:12">
      <c r="C14" s="106"/>
      <c r="E14" s="107"/>
      <c r="F14" s="91"/>
      <c r="G14" s="91"/>
      <c r="H14" s="91"/>
      <c r="I14" s="91"/>
      <c r="J14" s="91"/>
      <c r="K14" s="91"/>
    </row>
    <row r="15" spans="1:12" ht="16" thickBot="1">
      <c r="B15" s="16"/>
      <c r="C15" s="108"/>
      <c r="D15" s="109"/>
      <c r="E15" s="110"/>
      <c r="F15" s="109"/>
      <c r="G15" s="109"/>
      <c r="H15" s="109"/>
      <c r="I15" s="109"/>
      <c r="J15" s="109"/>
      <c r="K15" s="109"/>
    </row>
    <row r="16" spans="1:12" ht="16" thickTop="1">
      <c r="A16" s="13" t="s">
        <v>917</v>
      </c>
      <c r="C16" s="106">
        <f>SUM(C8:C15)</f>
        <v>11043964</v>
      </c>
      <c r="D16" s="106">
        <f>SUM(D8:D15)</f>
        <v>10314064</v>
      </c>
      <c r="E16" s="107">
        <f t="shared" ref="E16" si="1">D16/C16</f>
        <v>0.93390959985019872</v>
      </c>
      <c r="F16" s="91">
        <f t="shared" ref="F16:K16" si="2">SUM(F9:F15)</f>
        <v>0</v>
      </c>
      <c r="G16" s="91">
        <f t="shared" si="2"/>
        <v>0</v>
      </c>
      <c r="H16" s="91">
        <f t="shared" si="2"/>
        <v>189529</v>
      </c>
      <c r="I16" s="91">
        <f t="shared" si="2"/>
        <v>4241332</v>
      </c>
      <c r="J16" s="91">
        <f t="shared" si="2"/>
        <v>2204984</v>
      </c>
      <c r="K16" s="91">
        <f t="shared" si="2"/>
        <v>201458</v>
      </c>
    </row>
    <row r="17" spans="1:11">
      <c r="E17" s="91"/>
      <c r="F17" s="91"/>
      <c r="G17" s="91"/>
      <c r="H17" s="91"/>
      <c r="I17" s="91"/>
      <c r="J17" s="91"/>
      <c r="K17" s="91"/>
    </row>
    <row r="18" spans="1:11">
      <c r="E18" s="91"/>
      <c r="F18" s="91"/>
      <c r="G18" s="91"/>
      <c r="H18" s="91"/>
      <c r="I18" s="91"/>
      <c r="J18" s="91"/>
      <c r="K18" s="91"/>
    </row>
    <row r="19" spans="1:11">
      <c r="F19" s="111"/>
    </row>
    <row r="20" spans="1:11">
      <c r="A20" s="13"/>
      <c r="B20" s="13" t="s">
        <v>920</v>
      </c>
      <c r="D20"/>
      <c r="E20"/>
      <c r="F20" s="127" t="s">
        <v>10</v>
      </c>
      <c r="G20" s="128" t="s">
        <v>901</v>
      </c>
      <c r="H20" s="128" t="s">
        <v>301</v>
      </c>
      <c r="I20" s="129" t="s">
        <v>11</v>
      </c>
      <c r="J20" s="129" t="s">
        <v>12</v>
      </c>
      <c r="K20" s="127" t="s">
        <v>902</v>
      </c>
    </row>
    <row r="21" spans="1:11">
      <c r="D21" s="112"/>
      <c r="E21"/>
      <c r="F21" s="5"/>
      <c r="G21" s="6"/>
      <c r="H21" s="6"/>
      <c r="I21" s="7"/>
      <c r="J21" s="7"/>
    </row>
    <row r="22" spans="1:11">
      <c r="A22" s="17"/>
      <c r="B22" s="17"/>
      <c r="C22" s="17"/>
      <c r="E22" s="112" t="s">
        <v>906</v>
      </c>
      <c r="F22" s="12">
        <f>SUM(F8:F10)</f>
        <v>198607</v>
      </c>
      <c r="G22"/>
      <c r="H22"/>
      <c r="I22"/>
      <c r="J22"/>
      <c r="K22" s="73"/>
    </row>
    <row r="23" spans="1:11">
      <c r="A23" s="17"/>
      <c r="B23" s="17"/>
      <c r="C23" s="17"/>
      <c r="E23" s="113" t="s">
        <v>907</v>
      </c>
      <c r="F23"/>
      <c r="G23" s="12">
        <f>F22+SUM(G8:G10)</f>
        <v>479903</v>
      </c>
      <c r="H23"/>
      <c r="I23"/>
      <c r="J23"/>
      <c r="K23" s="73"/>
    </row>
    <row r="24" spans="1:11">
      <c r="A24" s="114"/>
      <c r="B24" s="17"/>
      <c r="C24" s="17"/>
      <c r="E24" s="115" t="s">
        <v>908</v>
      </c>
      <c r="F24"/>
      <c r="G24"/>
      <c r="H24" s="12">
        <f>G23+SUM(H8:H10)</f>
        <v>2597576</v>
      </c>
      <c r="I24"/>
      <c r="J24"/>
      <c r="K24" s="73"/>
    </row>
    <row r="25" spans="1:11">
      <c r="E25" s="115" t="s">
        <v>909</v>
      </c>
      <c r="F25"/>
      <c r="G25"/>
      <c r="H25"/>
      <c r="I25" s="12">
        <f>H24+SUM(I8:I10)</f>
        <v>7715974</v>
      </c>
      <c r="J25"/>
    </row>
    <row r="26" spans="1:11">
      <c r="E26" s="115" t="s">
        <v>910</v>
      </c>
      <c r="F26"/>
      <c r="G26"/>
      <c r="H26"/>
      <c r="I26"/>
      <c r="J26" s="12">
        <f>I25+J16</f>
        <v>9920958</v>
      </c>
    </row>
    <row r="27" spans="1:11">
      <c r="E27" s="115" t="s">
        <v>916</v>
      </c>
      <c r="F27"/>
      <c r="G27"/>
      <c r="H27"/>
      <c r="I27"/>
      <c r="J27"/>
      <c r="K27" s="116">
        <f>J26+K16</f>
        <v>10122416</v>
      </c>
    </row>
    <row r="28" spans="1:11">
      <c r="F28" s="117"/>
      <c r="G28" s="117"/>
      <c r="H28" s="117"/>
      <c r="I28" s="117"/>
    </row>
    <row r="29" spans="1:11">
      <c r="A29" s="13"/>
      <c r="F29" s="117"/>
      <c r="G29" s="117"/>
      <c r="H29" s="117"/>
      <c r="I29" s="117"/>
    </row>
    <row r="30" spans="1:11">
      <c r="D30"/>
      <c r="E30"/>
      <c r="F30"/>
      <c r="G30"/>
      <c r="H30"/>
      <c r="I30" s="91"/>
      <c r="J30" s="118"/>
      <c r="K30"/>
    </row>
    <row r="31" spans="1:11" s="8" customFormat="1">
      <c r="D31" s="91"/>
      <c r="E31" s="42"/>
      <c r="F31" s="117"/>
      <c r="G31" s="117"/>
      <c r="H31" s="117"/>
      <c r="I31" s="117"/>
      <c r="J31" s="42"/>
      <c r="K31" s="42"/>
    </row>
    <row r="32" spans="1:11" s="8" customFormat="1">
      <c r="D32" s="91"/>
      <c r="E32" s="42"/>
      <c r="F32" s="117"/>
      <c r="G32" s="117"/>
      <c r="H32" s="117"/>
      <c r="I32" s="117"/>
      <c r="J32" s="117"/>
      <c r="K32" s="42"/>
    </row>
    <row r="33" spans="1:11">
      <c r="G33" s="117"/>
      <c r="H33" s="117"/>
      <c r="I33" s="117"/>
      <c r="J33" s="117"/>
    </row>
    <row r="34" spans="1:11" s="8" customFormat="1">
      <c r="D34" s="91"/>
      <c r="E34" s="42"/>
      <c r="F34" s="111"/>
      <c r="G34" s="117"/>
      <c r="H34" s="117"/>
      <c r="I34" s="117"/>
      <c r="J34" s="117"/>
      <c r="K34" s="119"/>
    </row>
    <row r="35" spans="1:11">
      <c r="F35" s="117"/>
      <c r="G35" s="117"/>
      <c r="H35" s="117"/>
      <c r="I35" s="117"/>
    </row>
    <row r="36" spans="1:11">
      <c r="F36" s="117"/>
      <c r="G36" s="117"/>
      <c r="H36" s="117"/>
      <c r="I36" s="117"/>
    </row>
    <row r="37" spans="1:11">
      <c r="F37" s="117"/>
      <c r="G37" s="117"/>
      <c r="H37" s="117"/>
      <c r="I37" s="117"/>
    </row>
    <row r="38" spans="1:11">
      <c r="F38" s="117"/>
      <c r="G38" s="117"/>
      <c r="H38" s="117"/>
      <c r="I38" s="117"/>
      <c r="J38" s="117"/>
    </row>
    <row r="39" spans="1:11" s="52" customFormat="1">
      <c r="D39" s="103"/>
      <c r="E39" s="73"/>
      <c r="F39" s="120"/>
      <c r="G39" s="121"/>
      <c r="H39" s="121"/>
      <c r="I39" s="121"/>
      <c r="J39" s="122"/>
      <c r="K39" s="122"/>
    </row>
    <row r="40" spans="1:11" s="52" customFormat="1">
      <c r="D40" s="103"/>
      <c r="E40" s="73"/>
      <c r="F40" s="120"/>
      <c r="G40" s="73"/>
      <c r="H40" s="121"/>
      <c r="I40" s="121"/>
      <c r="J40" s="121"/>
      <c r="K40" s="121"/>
    </row>
    <row r="41" spans="1:11" s="52" customFormat="1">
      <c r="A41" s="123"/>
      <c r="D41" s="103"/>
      <c r="E41" s="73"/>
      <c r="F41" s="121"/>
      <c r="G41" s="121"/>
      <c r="H41" s="121"/>
      <c r="I41" s="121"/>
      <c r="J41" s="121"/>
      <c r="K41" s="105"/>
    </row>
    <row r="42" spans="1:11" s="52" customFormat="1">
      <c r="D42" s="103"/>
      <c r="E42" s="73"/>
      <c r="F42" s="120"/>
      <c r="G42" s="73"/>
      <c r="H42" s="73"/>
      <c r="I42" s="73"/>
      <c r="J42" s="73"/>
      <c r="K42" s="73"/>
    </row>
    <row r="43" spans="1:11" s="52" customFormat="1">
      <c r="D43" s="121"/>
      <c r="E43" s="73"/>
      <c r="F43" s="120"/>
      <c r="G43" s="73"/>
      <c r="H43" s="73"/>
      <c r="I43" s="73"/>
      <c r="J43" s="73"/>
      <c r="K43" s="73"/>
    </row>
    <row r="44" spans="1:11">
      <c r="E44" s="116"/>
      <c r="F44" s="116"/>
      <c r="G44" s="116"/>
      <c r="H44" s="116"/>
      <c r="I44" s="116"/>
      <c r="J44" s="116"/>
      <c r="K44" s="116"/>
    </row>
    <row r="45" spans="1:11">
      <c r="E45" s="116"/>
      <c r="F45" s="116"/>
      <c r="G45" s="116"/>
      <c r="H45" s="116"/>
      <c r="I45" s="116"/>
      <c r="J45" s="116"/>
      <c r="K45" s="116"/>
    </row>
    <row r="46" spans="1:11">
      <c r="E46" s="116"/>
      <c r="F46" s="116"/>
      <c r="G46" s="116"/>
      <c r="H46" s="116"/>
      <c r="I46" s="117"/>
      <c r="J46" s="116"/>
      <c r="K46" s="116"/>
    </row>
    <row r="47" spans="1:11">
      <c r="F47" s="117"/>
      <c r="G47" s="117"/>
      <c r="H47" s="117"/>
    </row>
    <row r="48" spans="1:11">
      <c r="E48" s="116"/>
      <c r="F48" s="116"/>
      <c r="G48" s="116"/>
      <c r="H48" s="116"/>
      <c r="I48" s="116"/>
      <c r="J48" s="116"/>
    </row>
    <row r="49" spans="4:11">
      <c r="D49" s="124"/>
      <c r="E49" s="124"/>
    </row>
    <row r="50" spans="4:11">
      <c r="H50" s="116"/>
      <c r="I50" s="116"/>
      <c r="K50" s="116"/>
    </row>
    <row r="51" spans="4:11">
      <c r="E51" s="125"/>
    </row>
    <row r="53" spans="4:11">
      <c r="D53" s="126"/>
    </row>
  </sheetData>
  <mergeCells count="2">
    <mergeCell ref="A1:K1"/>
    <mergeCell ref="F3:K3"/>
  </mergeCells>
  <phoneticPr fontId="6" type="noConversion"/>
  <printOptions horizontalCentered="1" verticalCentered="1"/>
  <pageMargins left="0" right="0" top="1.75" bottom="0" header="0.5" footer="0"/>
  <pageSetup scale="85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9"/>
  <sheetViews>
    <sheetView topLeftCell="A29" zoomScale="125" zoomScaleNormal="125" zoomScalePageLayoutView="125" workbookViewId="0">
      <selection sqref="A1:N1"/>
    </sheetView>
  </sheetViews>
  <sheetFormatPr baseColWidth="10" defaultRowHeight="15" x14ac:dyDescent="0"/>
  <cols>
    <col min="2" max="2" width="31" customWidth="1"/>
    <col min="3" max="3" width="10.83203125" customWidth="1"/>
    <col min="4" max="4" width="18.33203125" customWidth="1"/>
    <col min="5" max="5" width="16.1640625" style="8" customWidth="1"/>
    <col min="6" max="6" width="10.83203125" style="8" customWidth="1"/>
    <col min="7" max="7" width="15.6640625" style="8" customWidth="1"/>
    <col min="8" max="8" width="15.6640625" style="8" hidden="1" customWidth="1"/>
    <col min="9" max="9" width="10.83203125" customWidth="1"/>
    <col min="12" max="12" width="10.83203125" style="8"/>
    <col min="15" max="15" width="12.5" customWidth="1"/>
  </cols>
  <sheetData>
    <row r="1" spans="1:14" ht="20">
      <c r="A1" s="132" t="s">
        <v>885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</row>
    <row r="2" spans="1:14" ht="20">
      <c r="A2" s="70" t="s">
        <v>0</v>
      </c>
    </row>
    <row r="3" spans="1:14">
      <c r="G3" s="36">
        <v>11116243</v>
      </c>
      <c r="H3" s="36"/>
    </row>
    <row r="4" spans="1:14">
      <c r="E4" s="42"/>
      <c r="F4" s="42"/>
      <c r="G4" s="42"/>
      <c r="H4" s="42"/>
      <c r="I4" s="136" t="s">
        <v>9</v>
      </c>
      <c r="J4" s="137"/>
      <c r="K4" s="137"/>
      <c r="L4" s="137"/>
      <c r="M4" s="137"/>
      <c r="N4" s="138"/>
    </row>
    <row r="5" spans="1:14">
      <c r="B5" s="40" t="s">
        <v>856</v>
      </c>
      <c r="C5" s="40" t="s">
        <v>861</v>
      </c>
      <c r="D5" s="40" t="s">
        <v>857</v>
      </c>
      <c r="E5" s="43" t="s">
        <v>859</v>
      </c>
      <c r="F5" s="43" t="s">
        <v>303</v>
      </c>
      <c r="G5" s="43" t="s">
        <v>858</v>
      </c>
      <c r="H5" s="44" t="s">
        <v>860</v>
      </c>
      <c r="I5" s="1" t="s">
        <v>10</v>
      </c>
      <c r="J5" s="2" t="s">
        <v>300</v>
      </c>
      <c r="K5" s="2" t="s">
        <v>862</v>
      </c>
      <c r="L5" s="3" t="s">
        <v>11</v>
      </c>
      <c r="M5" s="3" t="s">
        <v>12</v>
      </c>
      <c r="N5" s="40" t="s">
        <v>863</v>
      </c>
    </row>
    <row r="6" spans="1:14">
      <c r="A6">
        <v>1</v>
      </c>
      <c r="B6" t="s">
        <v>544</v>
      </c>
      <c r="C6" t="s">
        <v>35</v>
      </c>
      <c r="D6">
        <v>9880</v>
      </c>
      <c r="E6" s="45">
        <v>2.4500000000000002</v>
      </c>
      <c r="F6" s="8">
        <v>290</v>
      </c>
      <c r="G6" s="36">
        <v>19885</v>
      </c>
      <c r="H6" s="36"/>
      <c r="I6" s="5"/>
      <c r="J6" s="6"/>
      <c r="K6" s="6"/>
      <c r="L6" s="7"/>
      <c r="M6" s="34">
        <f>G6</f>
        <v>19885</v>
      </c>
    </row>
    <row r="7" spans="1:14">
      <c r="A7">
        <v>2</v>
      </c>
      <c r="B7" t="s">
        <v>482</v>
      </c>
      <c r="C7" t="s">
        <v>35</v>
      </c>
      <c r="D7" t="s">
        <v>481</v>
      </c>
      <c r="E7" s="45">
        <v>2.23</v>
      </c>
      <c r="F7" s="8">
        <v>242</v>
      </c>
      <c r="G7" s="36">
        <v>29761</v>
      </c>
      <c r="H7" s="36"/>
      <c r="I7" s="5"/>
      <c r="J7" s="6"/>
      <c r="K7" s="6"/>
      <c r="L7" s="34">
        <f t="shared" ref="L7:L12" si="0">G7</f>
        <v>29761</v>
      </c>
      <c r="M7" s="7"/>
    </row>
    <row r="8" spans="1:14">
      <c r="A8">
        <v>3</v>
      </c>
      <c r="B8" t="s">
        <v>558</v>
      </c>
      <c r="C8" t="s">
        <v>35</v>
      </c>
      <c r="D8">
        <v>2630</v>
      </c>
      <c r="E8" s="45">
        <v>2.21</v>
      </c>
      <c r="F8" s="8">
        <v>245</v>
      </c>
      <c r="G8" s="36">
        <v>14281</v>
      </c>
      <c r="H8" s="36"/>
      <c r="I8" s="5"/>
      <c r="J8" s="6"/>
      <c r="K8" s="6"/>
      <c r="L8" s="34">
        <f t="shared" si="0"/>
        <v>14281</v>
      </c>
      <c r="M8" s="7"/>
    </row>
    <row r="9" spans="1:14">
      <c r="A9">
        <v>4</v>
      </c>
      <c r="B9" t="s">
        <v>77</v>
      </c>
      <c r="C9" t="s">
        <v>39</v>
      </c>
      <c r="D9">
        <v>6250</v>
      </c>
      <c r="E9" s="45">
        <v>2.02</v>
      </c>
      <c r="F9" s="8">
        <v>198</v>
      </c>
      <c r="G9" s="36">
        <v>10729</v>
      </c>
      <c r="H9" s="36"/>
      <c r="I9" s="5"/>
      <c r="J9" s="6"/>
      <c r="K9" s="6"/>
      <c r="L9" s="34">
        <f t="shared" si="0"/>
        <v>10729</v>
      </c>
      <c r="M9" s="7"/>
    </row>
    <row r="10" spans="1:14">
      <c r="A10">
        <v>5</v>
      </c>
      <c r="B10" t="s">
        <v>549</v>
      </c>
      <c r="C10" t="s">
        <v>35</v>
      </c>
      <c r="D10">
        <v>1790</v>
      </c>
      <c r="E10" s="45">
        <v>2.2000000000000002</v>
      </c>
      <c r="F10" s="8">
        <v>238</v>
      </c>
      <c r="G10" s="36">
        <v>12615</v>
      </c>
      <c r="H10" s="36"/>
      <c r="I10" s="5"/>
      <c r="J10" s="6"/>
      <c r="K10" s="6"/>
      <c r="L10" s="34">
        <f t="shared" si="0"/>
        <v>12615</v>
      </c>
      <c r="M10" s="7"/>
    </row>
    <row r="11" spans="1:14">
      <c r="A11">
        <v>6</v>
      </c>
      <c r="B11" t="s">
        <v>550</v>
      </c>
      <c r="C11" t="s">
        <v>35</v>
      </c>
      <c r="D11">
        <v>3570</v>
      </c>
      <c r="E11" s="45">
        <v>2.11</v>
      </c>
      <c r="F11" s="8">
        <v>215</v>
      </c>
      <c r="G11" s="36">
        <v>11315</v>
      </c>
      <c r="H11" s="36"/>
      <c r="I11" s="4"/>
      <c r="J11" s="4"/>
      <c r="K11" s="4"/>
      <c r="L11" s="36">
        <f t="shared" si="0"/>
        <v>11315</v>
      </c>
      <c r="M11" s="4"/>
      <c r="N11" s="4"/>
    </row>
    <row r="12" spans="1:14">
      <c r="A12">
        <v>7</v>
      </c>
      <c r="B12" t="s">
        <v>551</v>
      </c>
      <c r="C12" t="s">
        <v>35</v>
      </c>
      <c r="D12" t="s">
        <v>135</v>
      </c>
      <c r="E12" s="45">
        <v>2.23</v>
      </c>
      <c r="F12" s="8">
        <v>245</v>
      </c>
      <c r="G12" s="36">
        <v>81853</v>
      </c>
      <c r="H12" s="36"/>
      <c r="I12" s="4"/>
      <c r="J12" s="4"/>
      <c r="K12" s="4"/>
      <c r="L12" s="36">
        <f t="shared" si="0"/>
        <v>81853</v>
      </c>
      <c r="M12" s="4"/>
      <c r="N12" s="4"/>
    </row>
    <row r="13" spans="1:14">
      <c r="D13" t="s">
        <v>136</v>
      </c>
      <c r="E13" s="45"/>
      <c r="G13" s="36"/>
      <c r="H13" s="36"/>
      <c r="I13" s="4"/>
      <c r="J13" s="4"/>
      <c r="K13" s="4"/>
      <c r="L13" s="36"/>
      <c r="M13" s="4"/>
      <c r="N13" s="4"/>
    </row>
    <row r="14" spans="1:14">
      <c r="A14">
        <v>8</v>
      </c>
      <c r="B14" t="s">
        <v>552</v>
      </c>
      <c r="C14" t="s">
        <v>39</v>
      </c>
      <c r="D14">
        <v>4540</v>
      </c>
      <c r="E14" s="45">
        <v>1.55</v>
      </c>
      <c r="F14" s="8">
        <v>164</v>
      </c>
      <c r="G14" s="36">
        <v>13863</v>
      </c>
      <c r="H14" s="36"/>
      <c r="I14" s="4"/>
      <c r="K14" s="4">
        <f>G14</f>
        <v>13863</v>
      </c>
      <c r="L14" s="36"/>
      <c r="M14" s="4"/>
      <c r="N14" s="4"/>
    </row>
    <row r="15" spans="1:14">
      <c r="A15">
        <v>9</v>
      </c>
      <c r="B15" t="s">
        <v>208</v>
      </c>
      <c r="C15" t="s">
        <v>35</v>
      </c>
      <c r="D15" t="s">
        <v>209</v>
      </c>
      <c r="E15" s="45">
        <v>1.44</v>
      </c>
      <c r="F15" s="8">
        <v>122</v>
      </c>
      <c r="G15" s="36">
        <v>5466</v>
      </c>
      <c r="H15" s="36"/>
      <c r="I15" s="4"/>
      <c r="K15" s="4">
        <f>G15</f>
        <v>5466</v>
      </c>
      <c r="L15" s="36"/>
      <c r="M15" s="4"/>
      <c r="N15" s="4"/>
    </row>
    <row r="16" spans="1:14">
      <c r="A16">
        <v>10</v>
      </c>
      <c r="B16" t="s">
        <v>553</v>
      </c>
      <c r="C16" t="s">
        <v>39</v>
      </c>
      <c r="D16">
        <v>5300</v>
      </c>
      <c r="E16" s="45">
        <v>1.45</v>
      </c>
      <c r="F16" s="8">
        <v>163</v>
      </c>
      <c r="G16" s="36">
        <v>25729</v>
      </c>
      <c r="H16" s="36"/>
      <c r="I16" s="4"/>
      <c r="K16" s="4">
        <f>G16</f>
        <v>25729</v>
      </c>
      <c r="L16" s="36"/>
      <c r="M16" s="4"/>
      <c r="N16" s="4"/>
    </row>
    <row r="17" spans="1:14">
      <c r="A17">
        <v>11</v>
      </c>
      <c r="B17" t="s">
        <v>554</v>
      </c>
      <c r="C17" t="s">
        <v>444</v>
      </c>
      <c r="D17">
        <v>1070</v>
      </c>
      <c r="E17" s="45">
        <v>2.19</v>
      </c>
      <c r="F17" s="8">
        <v>232</v>
      </c>
      <c r="G17" s="36">
        <v>111279</v>
      </c>
      <c r="H17" s="36"/>
      <c r="I17" s="4"/>
      <c r="J17" s="4"/>
      <c r="K17" s="4"/>
      <c r="L17" s="36">
        <f>G17</f>
        <v>111279</v>
      </c>
      <c r="M17" s="4"/>
      <c r="N17" s="4"/>
    </row>
    <row r="18" spans="1:14">
      <c r="A18">
        <v>12</v>
      </c>
      <c r="B18" t="s">
        <v>555</v>
      </c>
      <c r="C18" t="s">
        <v>39</v>
      </c>
      <c r="D18">
        <v>6150</v>
      </c>
      <c r="E18" s="45">
        <v>2.0299999999999998</v>
      </c>
      <c r="F18" s="8">
        <v>210</v>
      </c>
      <c r="G18" s="36">
        <v>11885</v>
      </c>
      <c r="H18" s="36"/>
      <c r="I18" s="4"/>
      <c r="J18" s="4"/>
      <c r="K18" s="4"/>
      <c r="L18" s="36">
        <f>G18</f>
        <v>11885</v>
      </c>
      <c r="M18" s="4"/>
      <c r="N18" s="4"/>
    </row>
    <row r="19" spans="1:14">
      <c r="A19">
        <v>13</v>
      </c>
      <c r="B19" s="8" t="s">
        <v>161</v>
      </c>
      <c r="C19" t="s">
        <v>39</v>
      </c>
      <c r="D19">
        <v>5537</v>
      </c>
      <c r="E19" s="45">
        <v>1.3</v>
      </c>
      <c r="F19" s="8">
        <v>140</v>
      </c>
      <c r="G19" s="36">
        <v>7074</v>
      </c>
      <c r="H19" s="36"/>
      <c r="I19" s="4">
        <f>G19</f>
        <v>7074</v>
      </c>
      <c r="J19" s="4"/>
      <c r="K19" s="4"/>
      <c r="L19" s="36"/>
      <c r="M19" s="4"/>
      <c r="N19" s="4"/>
    </row>
    <row r="20" spans="1:14">
      <c r="A20">
        <v>14</v>
      </c>
      <c r="B20" t="s">
        <v>556</v>
      </c>
      <c r="C20" t="s">
        <v>39</v>
      </c>
      <c r="D20">
        <v>4430</v>
      </c>
      <c r="E20" s="45">
        <v>1.45</v>
      </c>
      <c r="F20" s="8">
        <v>170</v>
      </c>
      <c r="G20" s="36">
        <v>27813</v>
      </c>
      <c r="H20" s="36"/>
      <c r="I20" s="4"/>
      <c r="K20" s="4">
        <f>G20</f>
        <v>27813</v>
      </c>
      <c r="L20" s="36"/>
      <c r="M20" s="4"/>
      <c r="N20" s="4"/>
    </row>
    <row r="21" spans="1:14">
      <c r="A21">
        <v>15</v>
      </c>
      <c r="B21" t="s">
        <v>264</v>
      </c>
      <c r="C21" t="s">
        <v>39</v>
      </c>
      <c r="D21" t="s">
        <v>265</v>
      </c>
      <c r="E21" s="45">
        <v>1.46</v>
      </c>
      <c r="F21" s="8">
        <v>154</v>
      </c>
      <c r="G21" s="36">
        <v>4100</v>
      </c>
      <c r="H21" s="36"/>
      <c r="I21" s="4"/>
      <c r="K21" s="4">
        <f>G21</f>
        <v>4100</v>
      </c>
      <c r="L21" s="36"/>
      <c r="M21" s="4"/>
      <c r="N21" s="4"/>
    </row>
    <row r="22" spans="1:14">
      <c r="A22">
        <v>16</v>
      </c>
      <c r="B22" t="s">
        <v>152</v>
      </c>
      <c r="C22" t="s">
        <v>39</v>
      </c>
      <c r="D22" t="s">
        <v>266</v>
      </c>
      <c r="E22" s="45">
        <v>2.2999999999999998</v>
      </c>
      <c r="F22" s="8">
        <v>269</v>
      </c>
      <c r="G22" s="36">
        <v>7693</v>
      </c>
      <c r="H22" s="36"/>
      <c r="I22" s="4"/>
      <c r="J22" s="4"/>
      <c r="K22" s="4"/>
      <c r="L22" s="36">
        <f>G22</f>
        <v>7693</v>
      </c>
      <c r="M22" s="4"/>
      <c r="N22" s="4"/>
    </row>
    <row r="23" spans="1:14">
      <c r="A23">
        <v>17</v>
      </c>
      <c r="B23" t="s">
        <v>557</v>
      </c>
      <c r="C23" t="s">
        <v>35</v>
      </c>
      <c r="D23" t="s">
        <v>127</v>
      </c>
      <c r="E23" s="45">
        <v>2.2799999999999998</v>
      </c>
      <c r="F23" s="8">
        <v>248</v>
      </c>
      <c r="G23" s="36">
        <v>506922</v>
      </c>
      <c r="H23" s="36"/>
      <c r="I23" s="33"/>
      <c r="J23" s="33"/>
      <c r="K23" s="33"/>
      <c r="L23" s="48">
        <f>G23</f>
        <v>506922</v>
      </c>
      <c r="M23" s="33"/>
      <c r="N23" s="4"/>
    </row>
    <row r="24" spans="1:14">
      <c r="D24" t="s">
        <v>128</v>
      </c>
      <c r="E24" s="45"/>
      <c r="G24" s="36"/>
      <c r="H24" s="36"/>
      <c r="I24" s="4"/>
      <c r="J24" s="4"/>
      <c r="K24" s="4"/>
      <c r="L24" s="36"/>
      <c r="M24" s="4"/>
      <c r="N24" s="4"/>
    </row>
    <row r="25" spans="1:14">
      <c r="D25">
        <v>2040</v>
      </c>
      <c r="E25" s="45"/>
      <c r="G25" s="36"/>
      <c r="H25" s="36"/>
      <c r="I25" s="4"/>
      <c r="J25" s="4"/>
      <c r="K25" s="4"/>
      <c r="L25" s="36"/>
      <c r="M25" s="4"/>
      <c r="N25" s="4"/>
    </row>
    <row r="26" spans="1:14">
      <c r="D26">
        <v>2100</v>
      </c>
      <c r="E26" s="45"/>
      <c r="G26" s="36"/>
      <c r="H26" s="36"/>
      <c r="I26" s="4"/>
      <c r="J26" s="4"/>
      <c r="K26" s="4"/>
      <c r="L26" s="36"/>
      <c r="M26" s="4"/>
      <c r="N26" s="4"/>
    </row>
    <row r="27" spans="1:14">
      <c r="D27">
        <v>2140</v>
      </c>
      <c r="E27" s="45"/>
      <c r="G27" s="36"/>
      <c r="H27" s="36"/>
      <c r="I27" s="4"/>
      <c r="J27" s="4"/>
      <c r="K27" s="4"/>
      <c r="L27" s="36"/>
      <c r="M27" s="4"/>
      <c r="N27" s="4"/>
    </row>
    <row r="28" spans="1:14">
      <c r="D28">
        <v>2170</v>
      </c>
      <c r="E28" s="45"/>
      <c r="G28" s="36"/>
      <c r="H28" s="36"/>
      <c r="I28" s="4"/>
      <c r="J28" s="4"/>
      <c r="K28" s="4"/>
      <c r="L28" s="36"/>
      <c r="M28" s="4"/>
      <c r="N28" s="4"/>
    </row>
    <row r="29" spans="1:14">
      <c r="D29">
        <v>2180</v>
      </c>
      <c r="E29" s="45"/>
      <c r="G29" s="36"/>
      <c r="H29" s="36"/>
      <c r="I29" s="4"/>
      <c r="J29" s="4"/>
      <c r="K29" s="4"/>
      <c r="L29" s="36"/>
      <c r="M29" s="4"/>
      <c r="N29" s="4"/>
    </row>
    <row r="30" spans="1:14">
      <c r="D30">
        <v>2600</v>
      </c>
      <c r="E30" s="45"/>
      <c r="G30" s="36"/>
      <c r="H30" s="36"/>
      <c r="I30" s="4"/>
      <c r="J30" s="4"/>
      <c r="K30" s="4"/>
      <c r="L30" s="36"/>
      <c r="M30" s="4"/>
      <c r="N30" s="4"/>
    </row>
    <row r="31" spans="1:14">
      <c r="D31">
        <v>2610</v>
      </c>
      <c r="E31" s="45"/>
      <c r="G31" s="36"/>
      <c r="H31" s="36"/>
      <c r="I31" s="4"/>
      <c r="J31" s="4"/>
      <c r="K31" s="4"/>
      <c r="L31" s="36"/>
      <c r="M31" s="4"/>
      <c r="N31" s="4"/>
    </row>
    <row r="32" spans="1:14">
      <c r="D32">
        <v>2660</v>
      </c>
      <c r="E32" s="45"/>
      <c r="G32" s="36"/>
      <c r="H32" s="36"/>
      <c r="I32" s="4"/>
      <c r="J32" s="4"/>
      <c r="K32" s="4"/>
      <c r="L32" s="36"/>
      <c r="M32" s="4"/>
      <c r="N32" s="4"/>
    </row>
    <row r="33" spans="1:14">
      <c r="A33">
        <v>18</v>
      </c>
      <c r="B33" t="s">
        <v>29</v>
      </c>
      <c r="C33" t="s">
        <v>35</v>
      </c>
      <c r="D33">
        <v>2370</v>
      </c>
      <c r="E33" s="45">
        <v>2.5299999999999998</v>
      </c>
      <c r="F33" s="8">
        <v>271</v>
      </c>
      <c r="G33" s="36">
        <v>12894</v>
      </c>
      <c r="H33" s="36"/>
      <c r="I33" s="4"/>
      <c r="J33" s="4"/>
      <c r="K33" s="4"/>
      <c r="L33" s="36"/>
      <c r="M33" s="4">
        <f>G33</f>
        <v>12894</v>
      </c>
      <c r="N33" s="4"/>
    </row>
    <row r="34" spans="1:14">
      <c r="A34">
        <v>19</v>
      </c>
      <c r="B34" t="s">
        <v>559</v>
      </c>
      <c r="C34" t="s">
        <v>39</v>
      </c>
      <c r="D34">
        <v>6700</v>
      </c>
      <c r="E34" s="45">
        <v>0.34</v>
      </c>
      <c r="F34" s="8">
        <v>27</v>
      </c>
      <c r="G34" s="36">
        <v>28339</v>
      </c>
      <c r="H34" s="36"/>
      <c r="I34" s="4">
        <f>G34</f>
        <v>28339</v>
      </c>
      <c r="J34" s="4"/>
      <c r="K34" s="4"/>
      <c r="L34" s="36"/>
      <c r="M34" s="4"/>
      <c r="N34" s="4"/>
    </row>
    <row r="35" spans="1:14">
      <c r="A35">
        <v>20</v>
      </c>
      <c r="B35" t="s">
        <v>483</v>
      </c>
      <c r="C35" t="s">
        <v>39</v>
      </c>
      <c r="D35" t="s">
        <v>484</v>
      </c>
      <c r="E35" s="45">
        <v>2.33</v>
      </c>
      <c r="F35" s="8">
        <v>248</v>
      </c>
      <c r="G35" s="36">
        <v>28543</v>
      </c>
      <c r="H35" s="36"/>
      <c r="I35" s="4"/>
      <c r="J35" s="4"/>
      <c r="K35" s="4"/>
      <c r="L35" s="36">
        <f>G35</f>
        <v>28543</v>
      </c>
      <c r="M35" s="4"/>
      <c r="N35" s="4"/>
    </row>
    <row r="36" spans="1:14">
      <c r="D36" t="s">
        <v>485</v>
      </c>
      <c r="E36" s="45"/>
      <c r="G36" s="36"/>
      <c r="H36" s="36"/>
      <c r="I36" s="4"/>
      <c r="J36" s="4"/>
      <c r="K36" s="4"/>
      <c r="L36" s="36"/>
      <c r="M36" s="4"/>
      <c r="N36" s="4"/>
    </row>
    <row r="37" spans="1:14">
      <c r="A37">
        <v>21</v>
      </c>
      <c r="B37" t="s">
        <v>560</v>
      </c>
      <c r="C37" t="s">
        <v>39</v>
      </c>
      <c r="D37" t="s">
        <v>561</v>
      </c>
      <c r="E37" s="45">
        <v>2.2400000000000002</v>
      </c>
      <c r="F37" s="8">
        <v>224</v>
      </c>
      <c r="G37" s="36">
        <v>8020</v>
      </c>
      <c r="H37" s="36"/>
      <c r="I37" s="4"/>
      <c r="J37" s="4"/>
      <c r="K37" s="4"/>
      <c r="L37" s="36">
        <f>G37</f>
        <v>8020</v>
      </c>
      <c r="M37" s="4"/>
      <c r="N37" s="4"/>
    </row>
    <row r="38" spans="1:14">
      <c r="A38">
        <v>22</v>
      </c>
      <c r="B38" t="s">
        <v>562</v>
      </c>
      <c r="C38" t="s">
        <v>35</v>
      </c>
      <c r="D38">
        <v>1730</v>
      </c>
      <c r="E38" s="45">
        <v>2.19</v>
      </c>
      <c r="F38" s="8">
        <v>231</v>
      </c>
      <c r="G38" s="36">
        <v>30930</v>
      </c>
      <c r="H38" s="36"/>
      <c r="I38" s="4"/>
      <c r="J38" s="4"/>
      <c r="K38" s="4"/>
      <c r="L38" s="36">
        <f>G38</f>
        <v>30930</v>
      </c>
      <c r="M38" s="4"/>
      <c r="N38" s="4"/>
    </row>
    <row r="39" spans="1:14">
      <c r="A39">
        <v>23</v>
      </c>
      <c r="B39" t="s">
        <v>563</v>
      </c>
      <c r="C39" t="s">
        <v>35</v>
      </c>
      <c r="D39" t="s">
        <v>23</v>
      </c>
      <c r="E39" s="45">
        <v>2.5</v>
      </c>
      <c r="F39" s="8">
        <v>299</v>
      </c>
      <c r="G39" s="36">
        <v>13942</v>
      </c>
      <c r="H39" s="36"/>
      <c r="I39" s="4"/>
      <c r="J39" s="4"/>
      <c r="K39" s="4"/>
      <c r="L39" s="36"/>
      <c r="M39" s="4">
        <f>G39</f>
        <v>13942</v>
      </c>
      <c r="N39" s="4"/>
    </row>
    <row r="40" spans="1:14">
      <c r="D40">
        <v>9968</v>
      </c>
      <c r="E40" s="45"/>
      <c r="G40" s="36"/>
      <c r="H40" s="36"/>
      <c r="I40" s="4"/>
      <c r="J40" s="4"/>
      <c r="K40" s="4"/>
      <c r="L40" s="36"/>
      <c r="M40" s="4"/>
      <c r="N40" s="4"/>
    </row>
    <row r="41" spans="1:14">
      <c r="A41">
        <v>24</v>
      </c>
      <c r="B41" t="s">
        <v>564</v>
      </c>
      <c r="C41" t="s">
        <v>39</v>
      </c>
      <c r="D41" t="s">
        <v>172</v>
      </c>
      <c r="E41" s="45">
        <v>1.25</v>
      </c>
      <c r="F41" s="8">
        <v>136</v>
      </c>
      <c r="G41" s="36">
        <v>6752</v>
      </c>
      <c r="H41" s="36"/>
      <c r="I41" s="4"/>
      <c r="J41" s="4">
        <f>G41</f>
        <v>6752</v>
      </c>
      <c r="K41" s="4"/>
      <c r="L41" s="36"/>
      <c r="M41" s="4"/>
      <c r="N41" s="4"/>
    </row>
    <row r="42" spans="1:14">
      <c r="D42" t="s">
        <v>173</v>
      </c>
      <c r="E42" s="45"/>
      <c r="G42" s="36"/>
      <c r="H42" s="36"/>
      <c r="I42" s="4"/>
      <c r="J42" s="4"/>
      <c r="K42" s="4"/>
      <c r="L42" s="36"/>
      <c r="M42" s="4"/>
      <c r="N42" s="4"/>
    </row>
    <row r="43" spans="1:14">
      <c r="A43">
        <v>25</v>
      </c>
      <c r="B43" t="s">
        <v>2</v>
      </c>
      <c r="C43" t="s">
        <v>39</v>
      </c>
      <c r="D43">
        <v>6791</v>
      </c>
      <c r="E43" s="45">
        <v>0.13</v>
      </c>
      <c r="F43" s="8">
        <v>12</v>
      </c>
      <c r="G43" s="36">
        <v>7283</v>
      </c>
      <c r="H43" s="36"/>
      <c r="I43" s="4">
        <f>G43</f>
        <v>7283</v>
      </c>
      <c r="J43" s="4"/>
      <c r="K43" s="4"/>
      <c r="L43" s="36"/>
      <c r="M43" s="4"/>
      <c r="N43" s="4"/>
    </row>
    <row r="44" spans="1:14">
      <c r="A44">
        <v>26</v>
      </c>
      <c r="B44" t="s">
        <v>221</v>
      </c>
      <c r="C44" t="s">
        <v>39</v>
      </c>
      <c r="D44">
        <v>6717</v>
      </c>
      <c r="E44" s="45">
        <v>0.37</v>
      </c>
      <c r="F44" s="8">
        <v>33</v>
      </c>
      <c r="G44" s="36">
        <v>5167</v>
      </c>
      <c r="H44" s="36"/>
      <c r="I44" s="4">
        <f>G44</f>
        <v>5167</v>
      </c>
      <c r="J44" s="4"/>
      <c r="K44" s="4"/>
      <c r="L44" s="36"/>
      <c r="M44" s="4"/>
      <c r="N44" s="4"/>
    </row>
    <row r="45" spans="1:14">
      <c r="A45">
        <v>27</v>
      </c>
      <c r="B45" t="s">
        <v>565</v>
      </c>
      <c r="C45" t="s">
        <v>39</v>
      </c>
      <c r="D45">
        <v>6780</v>
      </c>
      <c r="E45" s="45">
        <v>0.19</v>
      </c>
      <c r="F45" s="46">
        <v>13.9</v>
      </c>
      <c r="G45" s="36">
        <v>16042</v>
      </c>
      <c r="H45" s="36"/>
      <c r="I45" s="4">
        <f>G45</f>
        <v>16042</v>
      </c>
      <c r="J45" s="4"/>
      <c r="K45" s="4"/>
      <c r="L45" s="36"/>
      <c r="M45" s="4"/>
      <c r="N45" s="4"/>
    </row>
    <row r="46" spans="1:14">
      <c r="D46">
        <v>6781</v>
      </c>
      <c r="E46" s="45"/>
      <c r="G46" s="36"/>
      <c r="H46" s="36"/>
      <c r="I46" s="4"/>
      <c r="J46" s="4"/>
      <c r="K46" s="4"/>
      <c r="L46" s="36"/>
      <c r="M46" s="4"/>
      <c r="N46" s="4"/>
    </row>
    <row r="47" spans="1:14">
      <c r="D47">
        <v>6782</v>
      </c>
      <c r="E47" s="45"/>
      <c r="G47" s="36"/>
      <c r="H47" s="36"/>
      <c r="I47" s="4"/>
      <c r="J47" s="4"/>
      <c r="K47" s="4"/>
      <c r="L47" s="36"/>
      <c r="M47" s="4"/>
      <c r="N47" s="4"/>
    </row>
    <row r="48" spans="1:14">
      <c r="A48">
        <v>28</v>
      </c>
      <c r="B48" t="s">
        <v>566</v>
      </c>
      <c r="C48" t="s">
        <v>35</v>
      </c>
      <c r="D48">
        <v>9700</v>
      </c>
      <c r="E48" s="45">
        <v>2.52</v>
      </c>
      <c r="F48" s="8">
        <v>291</v>
      </c>
      <c r="G48" s="36">
        <v>30318</v>
      </c>
      <c r="H48" s="36"/>
      <c r="I48" s="4"/>
      <c r="J48" s="4"/>
      <c r="K48" s="4"/>
      <c r="L48" s="36"/>
      <c r="M48" s="4">
        <f>G48</f>
        <v>30318</v>
      </c>
      <c r="N48" s="4"/>
    </row>
    <row r="49" spans="1:14">
      <c r="A49">
        <v>29</v>
      </c>
      <c r="B49" t="s">
        <v>567</v>
      </c>
      <c r="C49" t="s">
        <v>444</v>
      </c>
      <c r="D49">
        <v>1160</v>
      </c>
      <c r="E49" s="45">
        <v>2.0099999999999998</v>
      </c>
      <c r="F49" s="8">
        <v>203</v>
      </c>
      <c r="G49" s="36">
        <v>31963</v>
      </c>
      <c r="H49" s="36"/>
      <c r="I49" s="4"/>
      <c r="J49" s="4"/>
      <c r="K49" s="4"/>
      <c r="L49" s="36">
        <f>G49</f>
        <v>31963</v>
      </c>
      <c r="M49" s="4"/>
      <c r="N49" s="4"/>
    </row>
    <row r="50" spans="1:14">
      <c r="A50">
        <v>30</v>
      </c>
      <c r="B50" t="s">
        <v>568</v>
      </c>
      <c r="C50" t="s">
        <v>39</v>
      </c>
      <c r="D50">
        <v>4880</v>
      </c>
      <c r="E50" s="45">
        <v>1.56</v>
      </c>
      <c r="F50" s="8">
        <v>174</v>
      </c>
      <c r="G50" s="36">
        <v>4155</v>
      </c>
      <c r="H50" s="36"/>
      <c r="I50" s="4"/>
      <c r="K50" s="4">
        <f>G50</f>
        <v>4155</v>
      </c>
      <c r="L50" s="36"/>
      <c r="M50" s="4"/>
      <c r="N50" s="4"/>
    </row>
    <row r="51" spans="1:14">
      <c r="A51">
        <v>31</v>
      </c>
      <c r="B51" t="s">
        <v>105</v>
      </c>
      <c r="C51" t="s">
        <v>35</v>
      </c>
      <c r="D51" t="s">
        <v>106</v>
      </c>
      <c r="E51" s="45">
        <v>2.52</v>
      </c>
      <c r="F51" s="8">
        <v>290</v>
      </c>
      <c r="G51" s="36">
        <v>9641</v>
      </c>
      <c r="H51" s="36"/>
      <c r="I51" s="4"/>
      <c r="J51" s="4"/>
      <c r="K51" s="4"/>
      <c r="L51" s="36"/>
      <c r="M51" s="4">
        <f>G51</f>
        <v>9641</v>
      </c>
      <c r="N51" s="4"/>
    </row>
    <row r="52" spans="1:14">
      <c r="A52">
        <v>32</v>
      </c>
      <c r="B52" t="s">
        <v>569</v>
      </c>
      <c r="C52" t="s">
        <v>39</v>
      </c>
      <c r="D52">
        <v>4340</v>
      </c>
      <c r="E52" s="45">
        <v>1.44</v>
      </c>
      <c r="F52" s="8">
        <v>173</v>
      </c>
      <c r="G52" s="36">
        <v>8998</v>
      </c>
      <c r="H52" s="36"/>
      <c r="I52" s="4"/>
      <c r="K52" s="4">
        <f>G52</f>
        <v>8998</v>
      </c>
      <c r="L52" s="36"/>
      <c r="M52" s="4"/>
      <c r="N52" s="4"/>
    </row>
    <row r="53" spans="1:14">
      <c r="D53">
        <v>4342</v>
      </c>
      <c r="E53" s="45"/>
      <c r="G53" s="36"/>
      <c r="H53" s="36"/>
      <c r="I53" s="4"/>
      <c r="J53" s="4"/>
      <c r="K53" s="4"/>
      <c r="L53" s="36"/>
      <c r="M53" s="4"/>
      <c r="N53" s="4"/>
    </row>
    <row r="54" spans="1:14">
      <c r="A54">
        <v>33</v>
      </c>
      <c r="B54" t="s">
        <v>570</v>
      </c>
      <c r="C54" t="s">
        <v>39</v>
      </c>
      <c r="D54">
        <v>4920</v>
      </c>
      <c r="E54" s="45">
        <v>1.29</v>
      </c>
      <c r="F54" s="8">
        <v>139</v>
      </c>
      <c r="G54" s="36">
        <v>11689</v>
      </c>
      <c r="H54" s="36"/>
      <c r="I54" s="4"/>
      <c r="J54" s="4">
        <f>G54</f>
        <v>11689</v>
      </c>
      <c r="K54" s="4"/>
      <c r="L54" s="36"/>
      <c r="M54" s="4"/>
      <c r="N54" s="4"/>
    </row>
    <row r="55" spans="1:14">
      <c r="A55">
        <v>34</v>
      </c>
      <c r="B55" t="s">
        <v>290</v>
      </c>
      <c r="C55" t="s">
        <v>35</v>
      </c>
      <c r="D55">
        <v>2387</v>
      </c>
      <c r="E55" s="45">
        <v>3</v>
      </c>
      <c r="F55" s="8">
        <v>296</v>
      </c>
      <c r="G55" s="36">
        <v>2592</v>
      </c>
      <c r="H55" s="36"/>
      <c r="I55" s="4"/>
      <c r="J55" s="4"/>
      <c r="K55" s="4"/>
      <c r="L55" s="36"/>
      <c r="M55" s="4">
        <f>G55</f>
        <v>2592</v>
      </c>
      <c r="N55" s="4"/>
    </row>
    <row r="56" spans="1:14">
      <c r="A56">
        <v>35</v>
      </c>
      <c r="B56" t="s">
        <v>259</v>
      </c>
      <c r="C56" t="s">
        <v>39</v>
      </c>
      <c r="D56">
        <v>4837</v>
      </c>
      <c r="E56" s="45">
        <v>1.59</v>
      </c>
      <c r="F56" s="8">
        <v>181</v>
      </c>
      <c r="G56" s="36">
        <v>4326</v>
      </c>
      <c r="H56" s="36"/>
      <c r="I56" s="4"/>
      <c r="K56" s="4">
        <f>G56</f>
        <v>4326</v>
      </c>
      <c r="L56" s="36"/>
      <c r="M56" s="4"/>
      <c r="N56" s="4"/>
    </row>
    <row r="57" spans="1:14">
      <c r="A57">
        <v>36</v>
      </c>
      <c r="B57" t="s">
        <v>523</v>
      </c>
      <c r="C57" t="s">
        <v>35</v>
      </c>
      <c r="D57" t="s">
        <v>524</v>
      </c>
      <c r="E57" s="45">
        <v>2.2999999999999998</v>
      </c>
      <c r="F57" s="8">
        <v>250</v>
      </c>
      <c r="G57" s="36">
        <v>21588</v>
      </c>
      <c r="H57" s="36"/>
      <c r="I57" s="4"/>
      <c r="K57" s="4">
        <f>G57</f>
        <v>21588</v>
      </c>
      <c r="L57" s="36"/>
      <c r="M57" s="4"/>
      <c r="N57" s="4"/>
    </row>
    <row r="58" spans="1:14">
      <c r="A58">
        <v>37</v>
      </c>
      <c r="B58" t="s">
        <v>571</v>
      </c>
      <c r="C58" t="s">
        <v>39</v>
      </c>
      <c r="D58">
        <v>4690</v>
      </c>
      <c r="E58" s="45">
        <v>1.51</v>
      </c>
      <c r="F58" s="8">
        <v>189</v>
      </c>
      <c r="G58" s="36">
        <v>8815</v>
      </c>
      <c r="H58" s="36"/>
      <c r="I58" s="4"/>
      <c r="K58" s="4">
        <f>G58</f>
        <v>8815</v>
      </c>
      <c r="L58" s="36"/>
      <c r="M58" s="4"/>
      <c r="N58" s="4"/>
    </row>
    <row r="59" spans="1:14">
      <c r="A59">
        <v>38</v>
      </c>
      <c r="B59" t="s">
        <v>572</v>
      </c>
      <c r="C59" t="s">
        <v>39</v>
      </c>
      <c r="D59">
        <v>6600</v>
      </c>
      <c r="E59" s="45">
        <v>0.55000000000000004</v>
      </c>
      <c r="F59" s="8">
        <v>79</v>
      </c>
      <c r="G59" s="36">
        <v>15127</v>
      </c>
      <c r="H59" s="36"/>
      <c r="I59" s="4">
        <f>G59</f>
        <v>15127</v>
      </c>
      <c r="J59" s="4"/>
      <c r="K59" s="4"/>
      <c r="L59" s="36"/>
      <c r="M59" s="4"/>
      <c r="N59" s="4"/>
    </row>
    <row r="60" spans="1:14">
      <c r="A60">
        <v>39</v>
      </c>
      <c r="B60" t="s">
        <v>573</v>
      </c>
      <c r="C60" t="s">
        <v>39</v>
      </c>
      <c r="D60">
        <v>4651</v>
      </c>
      <c r="E60" s="45">
        <v>1.49</v>
      </c>
      <c r="F60" s="8">
        <v>170</v>
      </c>
      <c r="G60" s="36">
        <v>3200</v>
      </c>
      <c r="H60" s="36"/>
      <c r="I60" s="4"/>
      <c r="K60" s="4">
        <f>G60</f>
        <v>3200</v>
      </c>
      <c r="L60" s="36"/>
      <c r="M60" s="4"/>
      <c r="N60" s="4"/>
    </row>
    <row r="61" spans="1:14">
      <c r="A61">
        <v>40</v>
      </c>
      <c r="B61" t="s">
        <v>574</v>
      </c>
      <c r="C61" t="s">
        <v>39</v>
      </c>
      <c r="D61" t="s">
        <v>163</v>
      </c>
      <c r="E61" s="45">
        <v>2</v>
      </c>
      <c r="F61" s="8">
        <v>184</v>
      </c>
      <c r="G61" s="36">
        <v>7090</v>
      </c>
      <c r="H61" s="36"/>
      <c r="I61" s="4"/>
      <c r="K61" s="4">
        <f>G61</f>
        <v>7090</v>
      </c>
      <c r="L61" s="36"/>
      <c r="M61" s="4"/>
      <c r="N61" s="4"/>
    </row>
    <row r="62" spans="1:14">
      <c r="A62">
        <v>41</v>
      </c>
      <c r="B62" t="s">
        <v>575</v>
      </c>
      <c r="C62" t="s">
        <v>39</v>
      </c>
      <c r="D62" t="s">
        <v>18</v>
      </c>
      <c r="E62" s="45">
        <v>1.21</v>
      </c>
      <c r="F62" s="8">
        <v>118</v>
      </c>
      <c r="G62" s="36">
        <v>9050</v>
      </c>
      <c r="H62" s="36"/>
      <c r="I62" s="4"/>
      <c r="J62" s="4">
        <f>G62</f>
        <v>9050</v>
      </c>
      <c r="K62" s="4"/>
      <c r="L62" s="36"/>
      <c r="M62" s="4"/>
      <c r="N62" s="4"/>
    </row>
    <row r="63" spans="1:14">
      <c r="A63">
        <v>42</v>
      </c>
      <c r="B63" t="s">
        <v>576</v>
      </c>
      <c r="C63" t="s">
        <v>39</v>
      </c>
      <c r="D63">
        <v>1320</v>
      </c>
      <c r="E63" s="45">
        <v>2</v>
      </c>
      <c r="F63" s="8">
        <v>198</v>
      </c>
      <c r="G63" s="36">
        <v>6826</v>
      </c>
      <c r="H63" s="36"/>
      <c r="I63" s="4"/>
      <c r="K63" s="4">
        <f>G63</f>
        <v>6826</v>
      </c>
      <c r="L63" s="36"/>
      <c r="M63" s="4"/>
      <c r="N63" s="4"/>
    </row>
    <row r="64" spans="1:14">
      <c r="A64">
        <v>43</v>
      </c>
      <c r="B64" t="s">
        <v>577</v>
      </c>
      <c r="C64" t="s">
        <v>35</v>
      </c>
      <c r="D64">
        <v>1650</v>
      </c>
      <c r="E64" s="45">
        <v>2.15</v>
      </c>
      <c r="F64" s="8">
        <v>230</v>
      </c>
      <c r="G64" s="36">
        <v>24447</v>
      </c>
      <c r="H64" s="36"/>
      <c r="I64" s="4"/>
      <c r="J64" s="4"/>
      <c r="K64" s="4"/>
      <c r="L64" s="36">
        <f t="shared" ref="L64:L69" si="1">G64</f>
        <v>24447</v>
      </c>
      <c r="M64" s="4"/>
      <c r="N64" s="4"/>
    </row>
    <row r="65" spans="1:14">
      <c r="A65">
        <v>44</v>
      </c>
      <c r="B65" t="s">
        <v>95</v>
      </c>
      <c r="C65" t="s">
        <v>35</v>
      </c>
      <c r="D65">
        <v>3130</v>
      </c>
      <c r="E65" s="45">
        <v>2.2799999999999998</v>
      </c>
      <c r="F65" s="8">
        <v>229</v>
      </c>
      <c r="G65" s="36">
        <v>9962</v>
      </c>
      <c r="H65" s="36"/>
      <c r="I65" s="4"/>
      <c r="J65" s="4"/>
      <c r="K65" s="4"/>
      <c r="L65" s="36">
        <f t="shared" si="1"/>
        <v>9962</v>
      </c>
      <c r="M65" s="4"/>
      <c r="N65" s="4"/>
    </row>
    <row r="66" spans="1:14">
      <c r="A66">
        <v>45</v>
      </c>
      <c r="B66" t="s">
        <v>578</v>
      </c>
      <c r="C66" t="s">
        <v>35</v>
      </c>
      <c r="D66" t="s">
        <v>188</v>
      </c>
      <c r="E66" s="45">
        <v>2.2000000000000002</v>
      </c>
      <c r="F66" s="8">
        <v>244</v>
      </c>
      <c r="G66" s="36">
        <v>6082</v>
      </c>
      <c r="H66" s="36"/>
      <c r="I66" s="4"/>
      <c r="J66" s="4"/>
      <c r="K66" s="4"/>
      <c r="L66" s="36">
        <f t="shared" si="1"/>
        <v>6082</v>
      </c>
      <c r="M66" s="4"/>
      <c r="N66" s="4"/>
    </row>
    <row r="67" spans="1:14">
      <c r="A67">
        <v>46</v>
      </c>
      <c r="B67" t="s">
        <v>579</v>
      </c>
      <c r="C67" t="s">
        <v>39</v>
      </c>
      <c r="D67" t="s">
        <v>24</v>
      </c>
      <c r="E67" s="45">
        <v>2.29</v>
      </c>
      <c r="F67" s="8">
        <v>249</v>
      </c>
      <c r="G67" s="36">
        <v>13769</v>
      </c>
      <c r="H67" s="36"/>
      <c r="I67" s="4"/>
      <c r="J67" s="4"/>
      <c r="K67" s="4"/>
      <c r="L67" s="36">
        <f t="shared" si="1"/>
        <v>13769</v>
      </c>
      <c r="M67" s="4"/>
      <c r="N67" s="4"/>
    </row>
    <row r="68" spans="1:14">
      <c r="A68">
        <v>47</v>
      </c>
      <c r="B68" t="s">
        <v>512</v>
      </c>
      <c r="C68" t="s">
        <v>444</v>
      </c>
      <c r="D68">
        <v>1082</v>
      </c>
      <c r="E68" s="45">
        <v>2.11</v>
      </c>
      <c r="F68" s="8">
        <v>228</v>
      </c>
      <c r="G68" s="36">
        <v>22975</v>
      </c>
      <c r="H68" s="36"/>
      <c r="I68" s="4"/>
      <c r="J68" s="4"/>
      <c r="K68" s="4"/>
      <c r="L68" s="36">
        <f t="shared" si="1"/>
        <v>22975</v>
      </c>
      <c r="M68" s="4"/>
      <c r="N68" s="4"/>
    </row>
    <row r="69" spans="1:14">
      <c r="A69">
        <v>48</v>
      </c>
      <c r="B69" t="s">
        <v>1</v>
      </c>
      <c r="C69" t="s">
        <v>35</v>
      </c>
      <c r="D69">
        <v>3580</v>
      </c>
      <c r="E69" s="45">
        <v>2.19</v>
      </c>
      <c r="F69" s="8">
        <v>234</v>
      </c>
      <c r="G69" s="36">
        <v>43661</v>
      </c>
      <c r="H69" s="36"/>
      <c r="I69" s="4"/>
      <c r="J69" s="4"/>
      <c r="K69" s="4"/>
      <c r="L69" s="36">
        <f t="shared" si="1"/>
        <v>43661</v>
      </c>
      <c r="M69" s="4"/>
      <c r="N69" s="4"/>
    </row>
    <row r="70" spans="1:14">
      <c r="A70">
        <v>49</v>
      </c>
      <c r="B70" t="s">
        <v>73</v>
      </c>
      <c r="C70" t="s">
        <v>35</v>
      </c>
      <c r="D70">
        <v>2590</v>
      </c>
      <c r="E70" s="45">
        <v>2.34</v>
      </c>
      <c r="F70" s="8">
        <v>249</v>
      </c>
      <c r="G70" s="36">
        <v>10960</v>
      </c>
      <c r="H70" s="36"/>
      <c r="I70" s="4"/>
      <c r="J70" s="4"/>
      <c r="K70" s="4"/>
      <c r="L70" s="36"/>
      <c r="M70" s="4">
        <f>G70</f>
        <v>10960</v>
      </c>
      <c r="N70" s="4"/>
    </row>
    <row r="71" spans="1:14">
      <c r="A71">
        <v>50</v>
      </c>
      <c r="B71" t="s">
        <v>580</v>
      </c>
      <c r="C71" t="s">
        <v>35</v>
      </c>
      <c r="D71">
        <v>9290</v>
      </c>
      <c r="E71" s="45">
        <v>2.1800000000000002</v>
      </c>
      <c r="F71" s="8">
        <v>231</v>
      </c>
      <c r="G71" s="36">
        <v>14703</v>
      </c>
      <c r="H71" s="36"/>
      <c r="I71" s="4"/>
      <c r="J71" s="4"/>
      <c r="K71" s="4"/>
      <c r="L71" s="36">
        <f>G71</f>
        <v>14703</v>
      </c>
      <c r="M71" s="4"/>
      <c r="N71" s="4"/>
    </row>
    <row r="72" spans="1:14">
      <c r="A72">
        <v>51</v>
      </c>
      <c r="B72" t="s">
        <v>581</v>
      </c>
      <c r="C72" t="s">
        <v>39</v>
      </c>
      <c r="D72">
        <v>4257</v>
      </c>
      <c r="E72" s="45">
        <v>1.59</v>
      </c>
      <c r="F72" s="8">
        <v>196</v>
      </c>
      <c r="G72" s="36">
        <v>2942</v>
      </c>
      <c r="H72" s="36"/>
      <c r="I72" s="4"/>
      <c r="K72" s="4">
        <f>G72</f>
        <v>2942</v>
      </c>
      <c r="L72" s="36"/>
      <c r="M72" s="4"/>
      <c r="N72" s="4"/>
    </row>
    <row r="73" spans="1:14">
      <c r="A73">
        <v>52</v>
      </c>
      <c r="B73" t="s">
        <v>54</v>
      </c>
      <c r="C73" t="s">
        <v>39</v>
      </c>
      <c r="D73" t="s">
        <v>55</v>
      </c>
      <c r="E73" s="45">
        <v>2.29</v>
      </c>
      <c r="F73" s="8">
        <v>250</v>
      </c>
      <c r="G73" s="36">
        <v>11673</v>
      </c>
      <c r="H73" s="36"/>
      <c r="I73" s="4"/>
      <c r="J73" s="4"/>
      <c r="K73" s="4"/>
      <c r="L73" s="36">
        <f>G73</f>
        <v>11673</v>
      </c>
      <c r="M73" s="4"/>
      <c r="N73" s="4"/>
    </row>
    <row r="74" spans="1:14">
      <c r="A74">
        <v>53</v>
      </c>
      <c r="B74" t="s">
        <v>582</v>
      </c>
      <c r="C74" t="s">
        <v>35</v>
      </c>
      <c r="D74" t="s">
        <v>107</v>
      </c>
      <c r="E74" s="45">
        <v>2.0699999999999998</v>
      </c>
      <c r="F74" s="8">
        <v>217</v>
      </c>
      <c r="G74" s="36">
        <v>9638</v>
      </c>
      <c r="H74" s="36"/>
      <c r="I74" s="4"/>
      <c r="J74" s="4"/>
      <c r="K74" s="4"/>
      <c r="L74" s="36">
        <f>G74</f>
        <v>9638</v>
      </c>
      <c r="M74" s="4"/>
      <c r="N74" s="4"/>
    </row>
    <row r="75" spans="1:14">
      <c r="A75">
        <v>54</v>
      </c>
      <c r="B75" t="s">
        <v>583</v>
      </c>
      <c r="C75" t="s">
        <v>39</v>
      </c>
      <c r="D75" t="s">
        <v>282</v>
      </c>
      <c r="E75" s="45">
        <v>1.06</v>
      </c>
      <c r="F75" s="8">
        <v>90</v>
      </c>
      <c r="G75" s="36">
        <v>3220</v>
      </c>
      <c r="H75" s="36"/>
      <c r="I75" s="4"/>
      <c r="J75" s="4">
        <f>G75</f>
        <v>3220</v>
      </c>
      <c r="K75" s="4"/>
      <c r="L75" s="36"/>
      <c r="M75" s="4"/>
      <c r="N75" s="4"/>
    </row>
    <row r="76" spans="1:14">
      <c r="A76">
        <v>55</v>
      </c>
      <c r="B76" t="s">
        <v>584</v>
      </c>
      <c r="C76" t="s">
        <v>39</v>
      </c>
      <c r="D76">
        <v>6880</v>
      </c>
      <c r="E76" s="45">
        <v>1</v>
      </c>
      <c r="F76" s="8">
        <v>82</v>
      </c>
      <c r="G76" s="36">
        <v>8494</v>
      </c>
      <c r="H76" s="36"/>
      <c r="I76" s="4">
        <f>G76</f>
        <v>8494</v>
      </c>
      <c r="J76" s="4"/>
      <c r="K76" s="4"/>
      <c r="L76" s="36"/>
      <c r="M76" s="4"/>
      <c r="N76" s="4"/>
    </row>
    <row r="77" spans="1:14">
      <c r="A77">
        <v>56</v>
      </c>
      <c r="B77" t="s">
        <v>448</v>
      </c>
      <c r="C77" t="s">
        <v>35</v>
      </c>
      <c r="D77" t="s">
        <v>449</v>
      </c>
      <c r="E77" s="45">
        <v>2.34</v>
      </c>
      <c r="F77" s="8">
        <v>261</v>
      </c>
      <c r="G77" s="36">
        <v>46814</v>
      </c>
      <c r="H77" s="36"/>
      <c r="I77" s="4"/>
      <c r="J77" s="4"/>
      <c r="K77" s="4"/>
      <c r="L77" s="36"/>
      <c r="M77" s="4">
        <f>G77</f>
        <v>46814</v>
      </c>
      <c r="N77" s="4"/>
    </row>
    <row r="78" spans="1:14">
      <c r="A78">
        <v>57</v>
      </c>
      <c r="B78" t="s">
        <v>43</v>
      </c>
      <c r="C78" t="s">
        <v>39</v>
      </c>
      <c r="D78">
        <v>4610</v>
      </c>
      <c r="E78" s="45">
        <v>1.42</v>
      </c>
      <c r="F78" s="8">
        <v>162</v>
      </c>
      <c r="G78" s="36">
        <v>11995</v>
      </c>
      <c r="H78" s="36"/>
      <c r="I78" s="4"/>
      <c r="K78" s="4">
        <f>G78</f>
        <v>11995</v>
      </c>
      <c r="L78" s="36"/>
      <c r="M78" s="4"/>
      <c r="N78" s="4"/>
    </row>
    <row r="79" spans="1:14">
      <c r="A79">
        <v>58</v>
      </c>
      <c r="B79" t="s">
        <v>585</v>
      </c>
      <c r="C79" t="s">
        <v>35</v>
      </c>
      <c r="D79">
        <v>3360</v>
      </c>
      <c r="E79" s="45">
        <v>2.08</v>
      </c>
      <c r="F79" s="8">
        <v>203</v>
      </c>
      <c r="G79" s="36">
        <v>9609</v>
      </c>
      <c r="H79" s="36"/>
      <c r="I79" s="4"/>
      <c r="J79" s="4"/>
      <c r="K79" s="4"/>
      <c r="L79" s="36">
        <f>G79</f>
        <v>9609</v>
      </c>
      <c r="M79" s="4"/>
      <c r="N79" s="4"/>
    </row>
    <row r="80" spans="1:14">
      <c r="A80">
        <v>59</v>
      </c>
      <c r="B80" t="s">
        <v>294</v>
      </c>
      <c r="C80" t="s">
        <v>39</v>
      </c>
      <c r="D80">
        <v>1547</v>
      </c>
      <c r="E80" s="45">
        <v>2.2799999999999998</v>
      </c>
      <c r="F80" s="8">
        <v>253</v>
      </c>
      <c r="G80" s="36">
        <v>2170</v>
      </c>
      <c r="H80" s="36"/>
      <c r="I80" s="4"/>
      <c r="J80" s="4"/>
      <c r="K80" s="4"/>
      <c r="L80" s="36">
        <f>G80</f>
        <v>2170</v>
      </c>
      <c r="M80" s="4"/>
      <c r="N80" s="4"/>
    </row>
    <row r="81" spans="1:14">
      <c r="A81">
        <v>60</v>
      </c>
      <c r="B81" t="s">
        <v>586</v>
      </c>
      <c r="C81" t="s">
        <v>39</v>
      </c>
      <c r="D81">
        <v>5555</v>
      </c>
      <c r="E81" s="45">
        <v>1.1399999999999999</v>
      </c>
      <c r="F81" s="8">
        <v>102</v>
      </c>
      <c r="G81" s="36">
        <v>3219</v>
      </c>
      <c r="H81" s="36"/>
      <c r="I81" s="4"/>
      <c r="J81" s="4">
        <f>G81</f>
        <v>3219</v>
      </c>
      <c r="K81" s="4"/>
      <c r="L81" s="36"/>
      <c r="M81" s="4"/>
      <c r="N81" s="4"/>
    </row>
    <row r="82" spans="1:14">
      <c r="A82">
        <v>61</v>
      </c>
      <c r="B82" t="s">
        <v>587</v>
      </c>
      <c r="C82" t="s">
        <v>35</v>
      </c>
      <c r="D82">
        <v>3740</v>
      </c>
      <c r="E82" s="45">
        <v>2.0499999999999998</v>
      </c>
      <c r="F82" s="8">
        <v>203</v>
      </c>
      <c r="G82" s="36">
        <v>31412</v>
      </c>
      <c r="H82" s="36"/>
      <c r="I82" s="4"/>
      <c r="J82" s="4"/>
      <c r="K82" s="4"/>
      <c r="L82" s="36">
        <f>G82</f>
        <v>31412</v>
      </c>
      <c r="M82" s="4"/>
      <c r="N82" s="4"/>
    </row>
    <row r="83" spans="1:14">
      <c r="A83">
        <v>62</v>
      </c>
      <c r="B83" t="s">
        <v>588</v>
      </c>
      <c r="C83" t="s">
        <v>39</v>
      </c>
      <c r="D83">
        <v>7130</v>
      </c>
      <c r="E83" s="45">
        <v>2.13</v>
      </c>
      <c r="F83" s="8">
        <v>214</v>
      </c>
      <c r="G83" s="36">
        <v>33009</v>
      </c>
      <c r="H83" s="36"/>
      <c r="I83" s="4"/>
      <c r="J83" s="4"/>
      <c r="K83" s="4"/>
      <c r="L83" s="36">
        <f>G83</f>
        <v>33009</v>
      </c>
      <c r="M83" s="4"/>
      <c r="N83" s="4"/>
    </row>
    <row r="84" spans="1:14">
      <c r="A84">
        <v>63</v>
      </c>
      <c r="B84" t="s">
        <v>548</v>
      </c>
      <c r="C84" t="s">
        <v>35</v>
      </c>
      <c r="D84">
        <v>8370</v>
      </c>
      <c r="E84" s="45">
        <v>3.11</v>
      </c>
      <c r="F84" s="8">
        <v>327</v>
      </c>
      <c r="G84" s="36">
        <v>19362</v>
      </c>
      <c r="H84" s="36"/>
      <c r="I84" s="4"/>
      <c r="J84" s="4"/>
      <c r="K84" s="4"/>
      <c r="L84" s="36"/>
      <c r="M84" s="4"/>
      <c r="N84" s="4">
        <f>G84</f>
        <v>19362</v>
      </c>
    </row>
    <row r="85" spans="1:14">
      <c r="A85">
        <v>64</v>
      </c>
      <c r="B85" t="s">
        <v>589</v>
      </c>
      <c r="C85" t="s">
        <v>39</v>
      </c>
      <c r="D85" t="s">
        <v>52</v>
      </c>
      <c r="E85" s="45">
        <v>1.52</v>
      </c>
      <c r="F85" s="8">
        <v>177</v>
      </c>
      <c r="G85" s="36">
        <v>13130</v>
      </c>
      <c r="H85" s="36"/>
      <c r="I85" s="4"/>
      <c r="K85" s="4">
        <f>G85</f>
        <v>13130</v>
      </c>
      <c r="L85" s="36"/>
      <c r="M85" s="4"/>
      <c r="N85" s="4"/>
    </row>
    <row r="86" spans="1:14">
      <c r="A86">
        <v>65</v>
      </c>
      <c r="B86" t="s">
        <v>31</v>
      </c>
      <c r="C86" t="s">
        <v>35</v>
      </c>
      <c r="D86">
        <v>3950</v>
      </c>
      <c r="E86" s="45">
        <v>2.38</v>
      </c>
      <c r="F86" s="8">
        <v>241</v>
      </c>
      <c r="G86" s="36">
        <v>12729</v>
      </c>
      <c r="H86" s="36"/>
      <c r="I86" s="4"/>
      <c r="J86" s="4"/>
      <c r="K86" s="4"/>
      <c r="L86" s="36"/>
      <c r="M86" s="4">
        <f>G86</f>
        <v>12729</v>
      </c>
      <c r="N86" s="4"/>
    </row>
    <row r="87" spans="1:14">
      <c r="A87">
        <v>66</v>
      </c>
      <c r="B87" t="s">
        <v>32</v>
      </c>
      <c r="C87" t="s">
        <v>35</v>
      </c>
      <c r="D87" t="s">
        <v>33</v>
      </c>
      <c r="E87" s="45">
        <v>2.2799999999999998</v>
      </c>
      <c r="F87" s="8">
        <v>249</v>
      </c>
      <c r="G87" s="36">
        <v>12724</v>
      </c>
      <c r="H87" s="36"/>
      <c r="I87" s="4"/>
      <c r="J87" s="4"/>
      <c r="K87" s="4"/>
      <c r="L87" s="36">
        <f>G87</f>
        <v>12724</v>
      </c>
      <c r="M87" s="4"/>
      <c r="N87" s="4"/>
    </row>
    <row r="88" spans="1:14">
      <c r="A88">
        <v>67</v>
      </c>
      <c r="B88" t="s">
        <v>590</v>
      </c>
      <c r="C88" t="s">
        <v>35</v>
      </c>
      <c r="D88">
        <v>2820</v>
      </c>
      <c r="E88" s="45">
        <v>2.1800000000000002</v>
      </c>
      <c r="F88" s="8">
        <v>231</v>
      </c>
      <c r="G88" s="36">
        <v>14774</v>
      </c>
      <c r="H88" s="36"/>
      <c r="I88" s="4"/>
      <c r="J88" s="4"/>
      <c r="K88" s="4"/>
      <c r="L88" s="36">
        <f>G88</f>
        <v>14774</v>
      </c>
      <c r="M88" s="4"/>
      <c r="N88" s="4"/>
    </row>
    <row r="89" spans="1:14">
      <c r="A89">
        <v>68</v>
      </c>
      <c r="B89" t="s">
        <v>85</v>
      </c>
      <c r="C89" t="s">
        <v>35</v>
      </c>
      <c r="D89">
        <v>2150</v>
      </c>
      <c r="E89" s="45">
        <v>2.25</v>
      </c>
      <c r="F89" s="8">
        <v>248</v>
      </c>
      <c r="G89" s="36">
        <v>10233</v>
      </c>
      <c r="H89" s="36"/>
      <c r="I89" s="4"/>
      <c r="J89" s="4"/>
      <c r="K89" s="4"/>
      <c r="L89" s="36">
        <f>G89</f>
        <v>10233</v>
      </c>
      <c r="M89" s="4"/>
      <c r="N89" s="4"/>
    </row>
    <row r="90" spans="1:14">
      <c r="A90">
        <v>69</v>
      </c>
      <c r="B90" t="s">
        <v>45</v>
      </c>
      <c r="C90" t="s">
        <v>35</v>
      </c>
      <c r="D90" t="s">
        <v>46</v>
      </c>
      <c r="E90" s="45">
        <v>2.16</v>
      </c>
      <c r="F90" s="8">
        <v>227</v>
      </c>
      <c r="G90" s="36">
        <v>11967</v>
      </c>
      <c r="H90" s="36"/>
      <c r="I90" s="4"/>
      <c r="J90" s="4"/>
      <c r="K90" s="4"/>
      <c r="L90" s="36">
        <f>G90</f>
        <v>11967</v>
      </c>
      <c r="M90" s="4"/>
      <c r="N90" s="4"/>
    </row>
    <row r="91" spans="1:14">
      <c r="A91">
        <v>70</v>
      </c>
      <c r="B91" t="s">
        <v>591</v>
      </c>
      <c r="C91" t="s">
        <v>39</v>
      </c>
      <c r="D91" t="s">
        <v>17</v>
      </c>
      <c r="E91" s="45">
        <v>1.0900000000000001</v>
      </c>
      <c r="F91" s="8">
        <v>100</v>
      </c>
      <c r="G91" s="36">
        <v>5427</v>
      </c>
      <c r="H91" s="36"/>
      <c r="I91" s="4"/>
      <c r="J91" s="4">
        <f>G91</f>
        <v>5427</v>
      </c>
      <c r="K91" s="4"/>
      <c r="L91" s="36"/>
      <c r="M91" s="4"/>
      <c r="N91" s="4"/>
    </row>
    <row r="92" spans="1:14">
      <c r="A92">
        <v>71</v>
      </c>
      <c r="B92" t="s">
        <v>542</v>
      </c>
      <c r="C92" t="s">
        <v>39</v>
      </c>
      <c r="D92" t="s">
        <v>543</v>
      </c>
      <c r="E92" s="45">
        <v>2.2000000000000002</v>
      </c>
      <c r="F92" s="8">
        <v>239</v>
      </c>
      <c r="G92" s="36">
        <v>19942</v>
      </c>
      <c r="H92" s="36"/>
      <c r="I92" s="4"/>
      <c r="J92" s="4"/>
      <c r="K92" s="4"/>
      <c r="L92" s="36">
        <f t="shared" ref="L92:L97" si="2">G92</f>
        <v>19942</v>
      </c>
      <c r="M92" s="4"/>
      <c r="N92" s="4"/>
    </row>
    <row r="93" spans="1:14">
      <c r="A93">
        <v>72</v>
      </c>
      <c r="B93" t="s">
        <v>592</v>
      </c>
      <c r="C93" t="s">
        <v>35</v>
      </c>
      <c r="D93">
        <v>3370</v>
      </c>
      <c r="E93" s="45">
        <v>2.12</v>
      </c>
      <c r="F93" s="8">
        <v>200</v>
      </c>
      <c r="G93" s="36">
        <v>7795</v>
      </c>
      <c r="H93" s="36"/>
      <c r="I93" s="4"/>
      <c r="J93" s="4"/>
      <c r="K93" s="4"/>
      <c r="L93" s="36">
        <f t="shared" si="2"/>
        <v>7795</v>
      </c>
      <c r="M93" s="4"/>
      <c r="N93" s="4"/>
    </row>
    <row r="94" spans="1:14">
      <c r="A94">
        <v>73</v>
      </c>
      <c r="B94" t="s">
        <v>593</v>
      </c>
      <c r="C94" t="s">
        <v>35</v>
      </c>
      <c r="D94">
        <v>3840</v>
      </c>
      <c r="E94" s="45">
        <v>2.06</v>
      </c>
      <c r="F94" s="8">
        <v>195</v>
      </c>
      <c r="G94" s="36">
        <v>10495</v>
      </c>
      <c r="H94" s="36"/>
      <c r="I94" s="4"/>
      <c r="J94" s="4"/>
      <c r="K94" s="4"/>
      <c r="L94" s="36">
        <f t="shared" si="2"/>
        <v>10495</v>
      </c>
      <c r="M94" s="4"/>
      <c r="N94" s="4"/>
    </row>
    <row r="95" spans="1:14">
      <c r="A95">
        <v>74</v>
      </c>
      <c r="B95" t="s">
        <v>529</v>
      </c>
      <c r="C95" t="s">
        <v>35</v>
      </c>
      <c r="D95">
        <v>2880</v>
      </c>
      <c r="E95" s="45">
        <v>2.2400000000000002</v>
      </c>
      <c r="F95" s="8">
        <v>245</v>
      </c>
      <c r="G95" s="36">
        <v>20885</v>
      </c>
      <c r="H95" s="36"/>
      <c r="I95" s="4"/>
      <c r="J95" s="4"/>
      <c r="K95" s="4"/>
      <c r="L95" s="36">
        <f t="shared" si="2"/>
        <v>20885</v>
      </c>
      <c r="M95" s="4"/>
      <c r="N95" s="4"/>
    </row>
    <row r="96" spans="1:14">
      <c r="A96">
        <v>75</v>
      </c>
      <c r="B96" t="s">
        <v>594</v>
      </c>
      <c r="C96" t="s">
        <v>39</v>
      </c>
      <c r="D96">
        <v>1420</v>
      </c>
      <c r="E96" s="45">
        <v>2.09</v>
      </c>
      <c r="F96" s="8">
        <v>205</v>
      </c>
      <c r="G96" s="36">
        <v>38882</v>
      </c>
      <c r="H96" s="36"/>
      <c r="I96" s="4"/>
      <c r="J96" s="4"/>
      <c r="K96" s="4"/>
      <c r="L96" s="36">
        <f t="shared" si="2"/>
        <v>38882</v>
      </c>
      <c r="M96" s="4"/>
      <c r="N96" s="4"/>
    </row>
    <row r="97" spans="1:14">
      <c r="A97">
        <v>76</v>
      </c>
      <c r="B97" t="s">
        <v>595</v>
      </c>
      <c r="C97" t="s">
        <v>39</v>
      </c>
      <c r="D97">
        <v>7090</v>
      </c>
      <c r="E97" s="45">
        <v>2.16</v>
      </c>
      <c r="F97" s="8">
        <v>220</v>
      </c>
      <c r="G97" s="36">
        <v>21355</v>
      </c>
      <c r="H97" s="36"/>
      <c r="I97" s="4"/>
      <c r="J97" s="4"/>
      <c r="K97" s="4"/>
      <c r="L97" s="36">
        <f t="shared" si="2"/>
        <v>21355</v>
      </c>
      <c r="M97" s="4"/>
      <c r="N97" s="4"/>
    </row>
    <row r="98" spans="1:14">
      <c r="A98">
        <v>77</v>
      </c>
      <c r="B98" t="s">
        <v>596</v>
      </c>
      <c r="C98" t="s">
        <v>39</v>
      </c>
      <c r="D98" t="s">
        <v>151</v>
      </c>
      <c r="E98" s="45">
        <v>1.53</v>
      </c>
      <c r="F98" s="8">
        <v>187</v>
      </c>
      <c r="G98" s="36">
        <v>5949</v>
      </c>
      <c r="H98" s="36"/>
      <c r="I98" s="4"/>
      <c r="K98" s="4">
        <f>G98</f>
        <v>5949</v>
      </c>
      <c r="L98" s="36"/>
      <c r="M98" s="4"/>
      <c r="N98" s="4"/>
    </row>
    <row r="99" spans="1:14">
      <c r="A99">
        <v>78</v>
      </c>
      <c r="B99" t="s">
        <v>597</v>
      </c>
      <c r="C99" t="s">
        <v>35</v>
      </c>
      <c r="D99" t="s">
        <v>20</v>
      </c>
      <c r="E99" s="45">
        <v>2.4700000000000002</v>
      </c>
      <c r="F99" s="8">
        <v>270</v>
      </c>
      <c r="G99" s="36">
        <v>14330</v>
      </c>
      <c r="H99" s="36"/>
      <c r="I99" s="4"/>
      <c r="J99" s="4"/>
      <c r="K99" s="4"/>
      <c r="L99" s="36"/>
      <c r="M99" s="4">
        <f>G99</f>
        <v>14330</v>
      </c>
      <c r="N99" s="4"/>
    </row>
    <row r="100" spans="1:14">
      <c r="A100">
        <v>79</v>
      </c>
      <c r="B100" t="s">
        <v>598</v>
      </c>
      <c r="C100" t="s">
        <v>35</v>
      </c>
      <c r="D100">
        <v>2930</v>
      </c>
      <c r="E100" s="45">
        <v>2.19</v>
      </c>
      <c r="F100" s="8">
        <v>219</v>
      </c>
      <c r="G100" s="36">
        <v>37301</v>
      </c>
      <c r="H100" s="36"/>
      <c r="I100" s="4"/>
      <c r="J100" s="4"/>
      <c r="K100" s="4"/>
      <c r="L100" s="36">
        <f>G100</f>
        <v>37301</v>
      </c>
      <c r="M100" s="4"/>
      <c r="N100" s="4"/>
    </row>
    <row r="101" spans="1:14">
      <c r="A101">
        <v>80</v>
      </c>
      <c r="B101" t="s">
        <v>486</v>
      </c>
      <c r="C101" t="s">
        <v>35</v>
      </c>
      <c r="D101">
        <v>2960</v>
      </c>
      <c r="E101" s="45">
        <v>2.37</v>
      </c>
      <c r="F101" s="8">
        <v>276</v>
      </c>
      <c r="G101" s="36">
        <v>27959</v>
      </c>
      <c r="H101" s="36"/>
      <c r="I101" s="4"/>
      <c r="J101" s="4"/>
      <c r="K101" s="4"/>
      <c r="L101" s="36"/>
      <c r="M101" s="4">
        <f>G101</f>
        <v>27959</v>
      </c>
      <c r="N101" s="4"/>
    </row>
    <row r="102" spans="1:14">
      <c r="A102">
        <v>81</v>
      </c>
      <c r="B102" t="s">
        <v>599</v>
      </c>
      <c r="C102" t="s">
        <v>35</v>
      </c>
      <c r="D102">
        <v>3960</v>
      </c>
      <c r="E102" s="45">
        <v>2.34</v>
      </c>
      <c r="F102" s="8">
        <v>237</v>
      </c>
      <c r="G102" s="36">
        <v>15410</v>
      </c>
      <c r="H102" s="36"/>
      <c r="I102" s="4"/>
      <c r="J102" s="4"/>
      <c r="K102" s="4"/>
      <c r="L102" s="36"/>
      <c r="M102" s="4">
        <f>G102</f>
        <v>15410</v>
      </c>
      <c r="N102" s="4"/>
    </row>
    <row r="103" spans="1:14">
      <c r="A103">
        <v>82</v>
      </c>
      <c r="B103" t="s">
        <v>273</v>
      </c>
      <c r="C103" t="s">
        <v>39</v>
      </c>
      <c r="D103" t="s">
        <v>274</v>
      </c>
      <c r="E103" s="45">
        <v>2.27</v>
      </c>
      <c r="F103" s="8">
        <v>240</v>
      </c>
      <c r="G103" s="36">
        <v>3515</v>
      </c>
      <c r="H103" s="36"/>
      <c r="I103" s="4"/>
      <c r="J103" s="4"/>
      <c r="K103" s="4"/>
      <c r="L103" s="36">
        <f>G103</f>
        <v>3515</v>
      </c>
      <c r="M103" s="4"/>
      <c r="N103" s="4"/>
    </row>
    <row r="104" spans="1:14">
      <c r="A104">
        <v>83</v>
      </c>
      <c r="B104" t="s">
        <v>149</v>
      </c>
      <c r="C104" t="s">
        <v>39</v>
      </c>
      <c r="D104" t="s">
        <v>150</v>
      </c>
      <c r="E104" s="45">
        <v>2.44</v>
      </c>
      <c r="F104" s="8">
        <v>276</v>
      </c>
      <c r="G104" s="36">
        <v>7889</v>
      </c>
      <c r="H104" s="36"/>
      <c r="I104" s="4"/>
      <c r="J104" s="4"/>
      <c r="K104" s="4"/>
      <c r="L104" s="36"/>
      <c r="M104" s="4">
        <f>G104</f>
        <v>7889</v>
      </c>
      <c r="N104" s="4"/>
    </row>
    <row r="105" spans="1:14">
      <c r="A105">
        <v>84</v>
      </c>
      <c r="B105" t="s">
        <v>600</v>
      </c>
      <c r="C105" t="s">
        <v>444</v>
      </c>
      <c r="E105" s="45">
        <v>2.14</v>
      </c>
      <c r="F105" s="8">
        <v>211</v>
      </c>
      <c r="G105" s="36">
        <v>166497</v>
      </c>
      <c r="H105" s="36"/>
      <c r="I105" s="4"/>
      <c r="J105" s="4"/>
      <c r="K105" s="4"/>
      <c r="L105" s="36">
        <f>G105</f>
        <v>166497</v>
      </c>
      <c r="M105" s="4"/>
      <c r="N105" s="4"/>
    </row>
    <row r="106" spans="1:14">
      <c r="A106">
        <v>85</v>
      </c>
      <c r="B106" t="s">
        <v>267</v>
      </c>
      <c r="C106" t="s">
        <v>39</v>
      </c>
      <c r="D106" t="s">
        <v>268</v>
      </c>
      <c r="E106" s="45">
        <v>1.28</v>
      </c>
      <c r="F106" s="8">
        <v>106</v>
      </c>
      <c r="G106" s="36">
        <v>4001</v>
      </c>
      <c r="H106" s="36"/>
      <c r="I106" s="4"/>
      <c r="J106" s="4">
        <f>G106</f>
        <v>4001</v>
      </c>
      <c r="K106" s="4"/>
      <c r="L106" s="36"/>
      <c r="M106" s="4"/>
      <c r="N106" s="4"/>
    </row>
    <row r="107" spans="1:14">
      <c r="A107">
        <v>86</v>
      </c>
      <c r="B107" t="s">
        <v>601</v>
      </c>
      <c r="C107" t="s">
        <v>35</v>
      </c>
      <c r="D107">
        <v>9255</v>
      </c>
      <c r="E107" s="45">
        <v>2.27</v>
      </c>
      <c r="F107" s="8">
        <v>237</v>
      </c>
      <c r="G107" s="36">
        <v>14237</v>
      </c>
      <c r="H107" s="36"/>
      <c r="I107" s="4"/>
      <c r="J107" s="4"/>
      <c r="K107" s="4"/>
      <c r="L107" s="36">
        <f>G107</f>
        <v>14237</v>
      </c>
      <c r="M107" s="4"/>
      <c r="N107" s="4"/>
    </row>
    <row r="108" spans="1:14">
      <c r="A108">
        <v>87</v>
      </c>
      <c r="B108" t="s">
        <v>203</v>
      </c>
      <c r="C108" t="s">
        <v>39</v>
      </c>
      <c r="D108" t="s">
        <v>204</v>
      </c>
      <c r="E108" s="45">
        <v>1.54</v>
      </c>
      <c r="F108" s="8">
        <v>131</v>
      </c>
      <c r="G108" s="36">
        <v>5701</v>
      </c>
      <c r="H108" s="36"/>
      <c r="I108" s="4"/>
      <c r="K108" s="4">
        <f>G108</f>
        <v>5701</v>
      </c>
      <c r="L108" s="36"/>
      <c r="M108" s="4"/>
      <c r="N108" s="4"/>
    </row>
    <row r="109" spans="1:14">
      <c r="A109">
        <v>88</v>
      </c>
      <c r="B109" t="s">
        <v>602</v>
      </c>
      <c r="C109" t="s">
        <v>39</v>
      </c>
      <c r="D109">
        <v>4210</v>
      </c>
      <c r="E109" s="45">
        <v>1.48</v>
      </c>
      <c r="F109" s="8">
        <v>173</v>
      </c>
      <c r="G109" s="36">
        <v>2986</v>
      </c>
      <c r="H109" s="36"/>
      <c r="I109" s="4"/>
      <c r="K109" s="4">
        <f>G109</f>
        <v>2986</v>
      </c>
      <c r="L109" s="36"/>
      <c r="M109" s="4"/>
      <c r="N109" s="4"/>
    </row>
    <row r="110" spans="1:14">
      <c r="A110">
        <v>89</v>
      </c>
      <c r="B110" t="s">
        <v>603</v>
      </c>
      <c r="C110" t="s">
        <v>39</v>
      </c>
      <c r="D110">
        <v>4750</v>
      </c>
      <c r="E110" s="45">
        <v>1.59</v>
      </c>
      <c r="F110" s="8">
        <v>133</v>
      </c>
      <c r="G110" s="36">
        <v>5741</v>
      </c>
      <c r="H110" s="36"/>
      <c r="I110" s="4"/>
      <c r="K110" s="4">
        <f>G110</f>
        <v>5741</v>
      </c>
      <c r="L110" s="36"/>
      <c r="M110" s="4"/>
      <c r="N110" s="4"/>
    </row>
    <row r="111" spans="1:14">
      <c r="A111">
        <v>90</v>
      </c>
      <c r="B111" t="s">
        <v>604</v>
      </c>
      <c r="C111" t="s">
        <v>39</v>
      </c>
      <c r="D111">
        <v>5630</v>
      </c>
      <c r="E111" s="45">
        <v>1.55</v>
      </c>
      <c r="F111" s="8">
        <v>174</v>
      </c>
      <c r="G111" s="36">
        <v>4855</v>
      </c>
      <c r="H111" s="36"/>
      <c r="I111" s="4"/>
      <c r="K111" s="4">
        <f>G111</f>
        <v>4855</v>
      </c>
      <c r="L111" s="36"/>
      <c r="M111" s="4"/>
      <c r="N111" s="4"/>
    </row>
    <row r="112" spans="1:14">
      <c r="A112">
        <v>91</v>
      </c>
      <c r="B112" t="s">
        <v>605</v>
      </c>
      <c r="C112" t="s">
        <v>39</v>
      </c>
      <c r="D112">
        <v>7160</v>
      </c>
      <c r="E112" s="45">
        <v>1.58</v>
      </c>
      <c r="F112" s="8">
        <v>201</v>
      </c>
      <c r="G112" s="36">
        <v>14561</v>
      </c>
      <c r="H112" s="36"/>
      <c r="I112" s="4"/>
      <c r="K112" s="4"/>
      <c r="L112" s="36">
        <f>G112</f>
        <v>14561</v>
      </c>
      <c r="M112" s="4"/>
      <c r="N112" s="4"/>
    </row>
    <row r="113" spans="1:14">
      <c r="A113">
        <v>92</v>
      </c>
      <c r="B113" t="s">
        <v>606</v>
      </c>
      <c r="C113" t="s">
        <v>39</v>
      </c>
      <c r="D113" s="50" t="s">
        <v>872</v>
      </c>
      <c r="E113" s="45">
        <v>1.59</v>
      </c>
      <c r="F113" s="8">
        <v>194</v>
      </c>
      <c r="G113" s="36">
        <v>203871</v>
      </c>
      <c r="H113" s="36"/>
      <c r="I113" s="4"/>
      <c r="K113" s="4">
        <f>G113</f>
        <v>203871</v>
      </c>
      <c r="L113" s="36"/>
      <c r="M113" s="4"/>
      <c r="N113" s="4"/>
    </row>
    <row r="114" spans="1:14">
      <c r="A114">
        <v>93</v>
      </c>
      <c r="B114" t="s">
        <v>607</v>
      </c>
      <c r="C114" t="s">
        <v>39</v>
      </c>
      <c r="D114">
        <v>1450</v>
      </c>
      <c r="E114" s="45">
        <v>1.54</v>
      </c>
      <c r="F114" s="8">
        <v>182</v>
      </c>
      <c r="G114" s="36">
        <v>7124</v>
      </c>
      <c r="H114" s="36"/>
      <c r="I114" s="4"/>
      <c r="K114" s="4">
        <f>G114</f>
        <v>7124</v>
      </c>
      <c r="L114" s="36"/>
      <c r="M114" s="4"/>
      <c r="N114" s="4"/>
    </row>
    <row r="115" spans="1:14">
      <c r="A115">
        <v>94</v>
      </c>
      <c r="B115" t="s">
        <v>608</v>
      </c>
      <c r="C115" t="s">
        <v>39</v>
      </c>
      <c r="D115">
        <v>6200</v>
      </c>
      <c r="E115" s="45">
        <v>2.0099999999999998</v>
      </c>
      <c r="F115" s="8">
        <v>195</v>
      </c>
      <c r="G115" s="36">
        <v>36196</v>
      </c>
      <c r="H115" s="36"/>
      <c r="I115" s="4"/>
      <c r="J115" s="4"/>
      <c r="K115" s="4"/>
      <c r="L115" s="36">
        <f>G115</f>
        <v>36196</v>
      </c>
      <c r="M115" s="4"/>
      <c r="N115" s="4"/>
    </row>
    <row r="116" spans="1:14">
      <c r="A116">
        <v>95</v>
      </c>
      <c r="B116" t="s">
        <v>609</v>
      </c>
      <c r="C116" t="s">
        <v>39</v>
      </c>
      <c r="D116" t="s">
        <v>528</v>
      </c>
      <c r="E116" s="45">
        <v>1.38</v>
      </c>
      <c r="F116" s="8">
        <v>154</v>
      </c>
      <c r="G116" s="36">
        <v>21003</v>
      </c>
      <c r="H116" s="36"/>
      <c r="I116" s="4"/>
      <c r="K116" s="4">
        <f>G116</f>
        <v>21003</v>
      </c>
      <c r="L116" s="36"/>
      <c r="M116" s="4"/>
      <c r="N116" s="4"/>
    </row>
    <row r="117" spans="1:14">
      <c r="A117">
        <v>96</v>
      </c>
      <c r="B117" t="s">
        <v>57</v>
      </c>
      <c r="C117" t="s">
        <v>39</v>
      </c>
      <c r="D117">
        <v>1325</v>
      </c>
      <c r="E117" s="45">
        <v>1.45</v>
      </c>
      <c r="F117" s="8">
        <v>175</v>
      </c>
      <c r="G117" s="36">
        <v>11602</v>
      </c>
      <c r="H117" s="36"/>
      <c r="I117" s="4"/>
      <c r="K117" s="4">
        <f>G117</f>
        <v>11602</v>
      </c>
      <c r="L117" s="36"/>
      <c r="M117" s="4"/>
      <c r="N117" s="4"/>
    </row>
    <row r="118" spans="1:14">
      <c r="A118">
        <v>97</v>
      </c>
      <c r="B118" t="s">
        <v>200</v>
      </c>
      <c r="C118" t="s">
        <v>39</v>
      </c>
      <c r="D118">
        <v>7760</v>
      </c>
      <c r="E118" s="45">
        <v>1.19</v>
      </c>
      <c r="F118" s="8">
        <v>121</v>
      </c>
      <c r="G118" s="36">
        <v>5552</v>
      </c>
      <c r="H118" s="36"/>
      <c r="I118" s="4"/>
      <c r="J118" s="4">
        <f>G118</f>
        <v>5552</v>
      </c>
      <c r="K118" s="4"/>
      <c r="L118" s="36"/>
      <c r="M118" s="4"/>
      <c r="N118" s="4"/>
    </row>
    <row r="119" spans="1:14">
      <c r="A119">
        <v>98</v>
      </c>
      <c r="B119" t="s">
        <v>174</v>
      </c>
      <c r="C119" t="s">
        <v>39</v>
      </c>
      <c r="D119" t="s">
        <v>175</v>
      </c>
      <c r="E119" s="45">
        <v>2.29</v>
      </c>
      <c r="F119" s="8">
        <v>242</v>
      </c>
      <c r="G119" s="36">
        <v>6665</v>
      </c>
      <c r="H119" s="36"/>
      <c r="I119" s="4"/>
      <c r="L119" s="36">
        <f>G119</f>
        <v>6665</v>
      </c>
      <c r="M119" s="4"/>
      <c r="N119" s="4"/>
    </row>
    <row r="120" spans="1:14">
      <c r="A120">
        <v>99</v>
      </c>
      <c r="B120" t="s">
        <v>610</v>
      </c>
      <c r="C120" t="s">
        <v>39</v>
      </c>
      <c r="D120" t="s">
        <v>220</v>
      </c>
      <c r="E120" s="45">
        <v>1</v>
      </c>
      <c r="F120" s="8">
        <v>65</v>
      </c>
      <c r="G120" s="36">
        <v>5168</v>
      </c>
      <c r="H120" s="36"/>
      <c r="I120" s="4">
        <f>G120</f>
        <v>5168</v>
      </c>
      <c r="J120" s="4"/>
      <c r="K120" s="4"/>
      <c r="L120" s="36"/>
      <c r="M120" s="4"/>
      <c r="N120" s="4"/>
    </row>
    <row r="121" spans="1:14">
      <c r="A121">
        <v>100</v>
      </c>
      <c r="B121" t="s">
        <v>611</v>
      </c>
      <c r="C121" t="s">
        <v>39</v>
      </c>
      <c r="D121">
        <v>5590</v>
      </c>
      <c r="E121" s="45">
        <v>1.25</v>
      </c>
      <c r="F121" s="8">
        <v>130</v>
      </c>
      <c r="G121" s="36">
        <v>15670</v>
      </c>
      <c r="H121" s="36"/>
      <c r="I121" s="4"/>
      <c r="J121" s="4">
        <f>G121</f>
        <v>15670</v>
      </c>
      <c r="K121" s="4"/>
      <c r="L121" s="36"/>
      <c r="M121" s="4"/>
      <c r="N121" s="4"/>
    </row>
    <row r="122" spans="1:14">
      <c r="A122">
        <v>101</v>
      </c>
      <c r="B122" t="s">
        <v>98</v>
      </c>
      <c r="C122" t="s">
        <v>39</v>
      </c>
      <c r="D122" t="s">
        <v>99</v>
      </c>
      <c r="E122" s="45">
        <v>2.0699999999999998</v>
      </c>
      <c r="F122" s="8">
        <v>192</v>
      </c>
      <c r="G122" s="36">
        <v>9847</v>
      </c>
      <c r="H122" s="36"/>
      <c r="I122" s="4"/>
      <c r="J122" s="4"/>
      <c r="K122" s="4"/>
      <c r="L122" s="36">
        <f>G122</f>
        <v>9847</v>
      </c>
      <c r="M122" s="4"/>
      <c r="N122" s="4"/>
    </row>
    <row r="123" spans="1:14">
      <c r="A123">
        <v>102</v>
      </c>
      <c r="B123" t="s">
        <v>612</v>
      </c>
      <c r="C123" t="s">
        <v>39</v>
      </c>
      <c r="D123">
        <v>4560</v>
      </c>
      <c r="E123" s="45">
        <v>1.34</v>
      </c>
      <c r="F123" s="8">
        <v>140</v>
      </c>
      <c r="G123" s="36">
        <v>4463</v>
      </c>
      <c r="H123" s="36"/>
      <c r="I123" s="4"/>
      <c r="K123" s="4">
        <f>G123</f>
        <v>4463</v>
      </c>
      <c r="L123" s="36"/>
      <c r="M123" s="4"/>
      <c r="N123" s="4"/>
    </row>
    <row r="124" spans="1:14">
      <c r="A124">
        <v>103</v>
      </c>
      <c r="B124" t="s">
        <v>532</v>
      </c>
      <c r="C124" t="s">
        <v>39</v>
      </c>
      <c r="D124">
        <v>7340</v>
      </c>
      <c r="E124" s="45">
        <v>2.2200000000000002</v>
      </c>
      <c r="F124" s="8">
        <v>239</v>
      </c>
      <c r="G124" s="36">
        <v>20446</v>
      </c>
      <c r="H124" s="36"/>
      <c r="I124" s="4"/>
      <c r="K124" s="4"/>
      <c r="L124" s="36">
        <f>G124</f>
        <v>20446</v>
      </c>
      <c r="M124" s="4"/>
      <c r="N124" s="4"/>
    </row>
    <row r="125" spans="1:14">
      <c r="A125">
        <v>104</v>
      </c>
      <c r="B125" t="s">
        <v>613</v>
      </c>
      <c r="C125" t="s">
        <v>39</v>
      </c>
      <c r="D125" t="s">
        <v>211</v>
      </c>
      <c r="E125" s="45">
        <v>1.38</v>
      </c>
      <c r="F125" s="8">
        <v>153</v>
      </c>
      <c r="G125" s="36">
        <v>5359</v>
      </c>
      <c r="H125" s="36"/>
      <c r="I125" s="4"/>
      <c r="K125" s="4">
        <f>G125</f>
        <v>5359</v>
      </c>
      <c r="L125" s="36"/>
      <c r="M125" s="4"/>
      <c r="N125" s="4"/>
    </row>
    <row r="126" spans="1:14">
      <c r="A126">
        <v>105</v>
      </c>
      <c r="B126" t="s">
        <v>614</v>
      </c>
      <c r="C126" t="s">
        <v>39</v>
      </c>
      <c r="D126">
        <v>6180</v>
      </c>
      <c r="E126" s="45">
        <v>2</v>
      </c>
      <c r="F126" s="8">
        <v>195</v>
      </c>
      <c r="G126" s="36">
        <v>30516</v>
      </c>
      <c r="H126" s="36"/>
      <c r="I126" s="4"/>
      <c r="K126" s="4">
        <f>G126</f>
        <v>30516</v>
      </c>
      <c r="L126" s="36"/>
      <c r="M126" s="4"/>
      <c r="N126" s="4"/>
    </row>
    <row r="127" spans="1:14">
      <c r="A127">
        <v>106</v>
      </c>
      <c r="B127" t="s">
        <v>615</v>
      </c>
      <c r="C127" t="s">
        <v>35</v>
      </c>
      <c r="D127" t="s">
        <v>130</v>
      </c>
      <c r="E127" s="45">
        <v>2.57</v>
      </c>
      <c r="F127" s="8">
        <v>308</v>
      </c>
      <c r="G127" s="36">
        <v>75219</v>
      </c>
      <c r="H127" s="36"/>
      <c r="I127" s="4"/>
      <c r="J127" s="4"/>
      <c r="K127" s="4"/>
      <c r="L127" s="36"/>
      <c r="M127" s="4">
        <f>G127</f>
        <v>75219</v>
      </c>
      <c r="N127" s="4"/>
    </row>
    <row r="128" spans="1:14">
      <c r="D128" t="s">
        <v>131</v>
      </c>
      <c r="E128" s="45"/>
      <c r="G128" s="36"/>
      <c r="H128" s="36"/>
      <c r="I128" s="4"/>
      <c r="J128" s="4"/>
      <c r="K128" s="4"/>
      <c r="L128" s="36"/>
      <c r="M128" s="4"/>
      <c r="N128" s="4"/>
    </row>
    <row r="129" spans="1:14">
      <c r="A129">
        <v>107</v>
      </c>
      <c r="B129" t="s">
        <v>616</v>
      </c>
      <c r="C129" t="s">
        <v>39</v>
      </c>
      <c r="D129">
        <v>1490</v>
      </c>
      <c r="E129" s="45">
        <v>2.2799999999999998</v>
      </c>
      <c r="F129" s="8">
        <v>229</v>
      </c>
      <c r="G129" s="36">
        <v>9962</v>
      </c>
      <c r="H129" s="36"/>
      <c r="I129" s="4"/>
      <c r="J129" s="4"/>
      <c r="K129" s="4"/>
      <c r="L129" s="36">
        <f>G129</f>
        <v>9962</v>
      </c>
      <c r="M129" s="4"/>
      <c r="N129" s="4"/>
    </row>
    <row r="130" spans="1:14">
      <c r="A130">
        <v>108</v>
      </c>
      <c r="B130" t="s">
        <v>617</v>
      </c>
      <c r="C130" t="s">
        <v>39</v>
      </c>
      <c r="D130" t="s">
        <v>618</v>
      </c>
      <c r="E130" s="45">
        <v>1.53</v>
      </c>
      <c r="F130" s="8">
        <v>181</v>
      </c>
      <c r="G130" s="36">
        <v>13897</v>
      </c>
      <c r="H130" s="36"/>
      <c r="I130" s="4"/>
      <c r="K130" s="4">
        <f>G130</f>
        <v>13897</v>
      </c>
      <c r="L130" s="36"/>
      <c r="M130" s="4"/>
      <c r="N130" s="4"/>
    </row>
    <row r="131" spans="1:14">
      <c r="A131">
        <v>109</v>
      </c>
      <c r="B131" t="s">
        <v>619</v>
      </c>
      <c r="C131" t="s">
        <v>35</v>
      </c>
      <c r="D131">
        <v>1959</v>
      </c>
      <c r="E131" s="45">
        <v>2</v>
      </c>
      <c r="F131" s="8">
        <v>208</v>
      </c>
      <c r="G131" s="36">
        <v>13585</v>
      </c>
      <c r="H131" s="36"/>
      <c r="I131" s="4"/>
      <c r="K131" s="4">
        <f>G131</f>
        <v>13585</v>
      </c>
      <c r="L131" s="36"/>
      <c r="M131" s="4"/>
      <c r="N131" s="4"/>
    </row>
    <row r="132" spans="1:14">
      <c r="A132">
        <v>110</v>
      </c>
      <c r="B132" t="s">
        <v>620</v>
      </c>
      <c r="C132" t="s">
        <v>39</v>
      </c>
      <c r="D132">
        <v>4367</v>
      </c>
      <c r="E132" s="45">
        <v>1.52</v>
      </c>
      <c r="F132" s="8">
        <v>181</v>
      </c>
      <c r="G132" s="36">
        <v>3087</v>
      </c>
      <c r="H132" s="36"/>
      <c r="I132" s="4"/>
      <c r="K132" s="4">
        <f>G132</f>
        <v>3087</v>
      </c>
      <c r="L132" s="36"/>
      <c r="M132" s="4"/>
      <c r="N132" s="4"/>
    </row>
    <row r="133" spans="1:14">
      <c r="A133">
        <v>111</v>
      </c>
      <c r="B133" t="s">
        <v>621</v>
      </c>
      <c r="C133" t="s">
        <v>39</v>
      </c>
      <c r="D133" t="s">
        <v>164</v>
      </c>
      <c r="E133" s="45">
        <v>1.54</v>
      </c>
      <c r="F133" s="8">
        <v>178</v>
      </c>
      <c r="G133" s="36">
        <v>7019</v>
      </c>
      <c r="H133" s="36"/>
      <c r="I133" s="4"/>
      <c r="K133" s="4">
        <f>G133</f>
        <v>7019</v>
      </c>
      <c r="L133" s="36"/>
      <c r="M133" s="4"/>
      <c r="N133" s="4"/>
    </row>
    <row r="134" spans="1:14">
      <c r="A134">
        <v>112</v>
      </c>
      <c r="B134" t="s">
        <v>299</v>
      </c>
      <c r="C134" t="s">
        <v>39</v>
      </c>
      <c r="D134">
        <v>6929</v>
      </c>
      <c r="E134" s="45">
        <v>1.1200000000000001</v>
      </c>
      <c r="F134" s="8">
        <v>97</v>
      </c>
      <c r="G134" s="36">
        <v>1405</v>
      </c>
      <c r="H134" s="36"/>
      <c r="I134" s="4"/>
      <c r="J134" s="4">
        <f>G134</f>
        <v>1405</v>
      </c>
      <c r="K134" s="4"/>
      <c r="L134" s="36"/>
      <c r="M134" s="4"/>
      <c r="N134" s="4"/>
    </row>
    <row r="135" spans="1:14">
      <c r="A135">
        <v>113</v>
      </c>
      <c r="B135" t="s">
        <v>61</v>
      </c>
      <c r="C135" t="s">
        <v>35</v>
      </c>
      <c r="D135">
        <v>8540</v>
      </c>
      <c r="E135" s="45">
        <v>2.5099999999999998</v>
      </c>
      <c r="F135" s="8">
        <v>300</v>
      </c>
      <c r="G135" s="36">
        <v>11414</v>
      </c>
      <c r="H135" s="36"/>
      <c r="I135" s="4"/>
      <c r="J135" s="4"/>
      <c r="K135" s="4"/>
      <c r="L135" s="36"/>
      <c r="M135" s="4">
        <f>G135</f>
        <v>11414</v>
      </c>
      <c r="N135" s="4"/>
    </row>
    <row r="136" spans="1:14">
      <c r="A136">
        <v>114</v>
      </c>
      <c r="B136" t="s">
        <v>479</v>
      </c>
      <c r="C136" t="s">
        <v>35</v>
      </c>
      <c r="D136">
        <v>9800</v>
      </c>
      <c r="E136" s="45">
        <v>2.4700000000000002</v>
      </c>
      <c r="F136" s="8">
        <v>288</v>
      </c>
      <c r="G136" s="36">
        <v>29822</v>
      </c>
      <c r="H136" s="36"/>
      <c r="I136" s="4"/>
      <c r="J136" s="4"/>
      <c r="K136" s="4"/>
      <c r="L136" s="36"/>
      <c r="M136" s="4">
        <f>G136</f>
        <v>29822</v>
      </c>
      <c r="N136" s="4"/>
    </row>
    <row r="137" spans="1:14">
      <c r="A137">
        <v>115</v>
      </c>
      <c r="B137" t="s">
        <v>87</v>
      </c>
      <c r="C137" t="s">
        <v>35</v>
      </c>
      <c r="D137">
        <v>9840</v>
      </c>
      <c r="E137" s="45">
        <v>2.39</v>
      </c>
      <c r="F137" s="8">
        <v>275</v>
      </c>
      <c r="G137" s="36">
        <v>10204</v>
      </c>
      <c r="H137" s="36"/>
      <c r="I137" s="4"/>
      <c r="J137" s="4"/>
      <c r="K137" s="4"/>
      <c r="L137" s="36"/>
      <c r="M137" s="4">
        <f>G137</f>
        <v>10204</v>
      </c>
      <c r="N137" s="4"/>
    </row>
    <row r="138" spans="1:14">
      <c r="A138">
        <v>116</v>
      </c>
      <c r="B138" t="s">
        <v>622</v>
      </c>
      <c r="C138" t="s">
        <v>35</v>
      </c>
      <c r="D138">
        <v>8720</v>
      </c>
      <c r="E138" s="45">
        <v>2.5299999999999998</v>
      </c>
      <c r="F138" s="8">
        <v>295</v>
      </c>
      <c r="G138" s="36">
        <v>8345</v>
      </c>
      <c r="H138" s="36"/>
      <c r="I138" s="4"/>
      <c r="J138" s="4"/>
      <c r="K138" s="4"/>
      <c r="L138" s="36"/>
      <c r="M138" s="4">
        <f>G138</f>
        <v>8345</v>
      </c>
      <c r="N138" s="4"/>
    </row>
    <row r="139" spans="1:14">
      <c r="A139">
        <v>117</v>
      </c>
      <c r="B139" t="s">
        <v>623</v>
      </c>
      <c r="C139" t="s">
        <v>35</v>
      </c>
      <c r="D139">
        <v>2480</v>
      </c>
      <c r="E139" s="45">
        <v>2.44</v>
      </c>
      <c r="F139" s="8">
        <v>258</v>
      </c>
      <c r="G139" s="36">
        <v>9231</v>
      </c>
      <c r="H139" s="36"/>
      <c r="I139" s="4"/>
      <c r="J139" s="4"/>
      <c r="K139" s="4"/>
      <c r="L139" s="36"/>
      <c r="M139" s="4">
        <f>G139</f>
        <v>9231</v>
      </c>
      <c r="N139" s="4"/>
    </row>
    <row r="140" spans="1:14">
      <c r="A140">
        <v>118</v>
      </c>
      <c r="B140" t="s">
        <v>624</v>
      </c>
      <c r="C140" t="s">
        <v>35</v>
      </c>
      <c r="D140">
        <v>3590</v>
      </c>
      <c r="E140" s="45">
        <v>2.0699999999999998</v>
      </c>
      <c r="F140" s="8">
        <v>208</v>
      </c>
      <c r="G140" s="36">
        <v>10403</v>
      </c>
      <c r="H140" s="36"/>
      <c r="I140" s="4"/>
      <c r="J140" s="4"/>
      <c r="K140" s="4"/>
      <c r="L140" s="36">
        <f>G140</f>
        <v>10403</v>
      </c>
      <c r="M140" s="4"/>
      <c r="N140" s="4"/>
    </row>
    <row r="141" spans="1:14">
      <c r="A141">
        <v>119</v>
      </c>
      <c r="B141" t="s">
        <v>506</v>
      </c>
      <c r="C141" t="s">
        <v>35</v>
      </c>
      <c r="D141" t="s">
        <v>507</v>
      </c>
      <c r="E141" s="45">
        <v>2.21</v>
      </c>
      <c r="F141" s="8">
        <v>241</v>
      </c>
      <c r="G141" s="36">
        <v>23328</v>
      </c>
      <c r="H141" s="36"/>
      <c r="I141" s="4"/>
      <c r="J141" s="4"/>
      <c r="K141" s="4"/>
      <c r="L141" s="36">
        <f>G141</f>
        <v>23328</v>
      </c>
      <c r="M141" s="4"/>
      <c r="N141" s="4"/>
    </row>
    <row r="142" spans="1:14">
      <c r="A142">
        <v>120</v>
      </c>
      <c r="B142" t="s">
        <v>454</v>
      </c>
      <c r="C142" t="s">
        <v>35</v>
      </c>
      <c r="D142" t="s">
        <v>440</v>
      </c>
      <c r="E142" s="45">
        <v>2.15</v>
      </c>
      <c r="F142" s="8">
        <v>230</v>
      </c>
      <c r="G142" s="36">
        <v>40388</v>
      </c>
      <c r="H142" s="36"/>
      <c r="I142" s="4"/>
      <c r="J142" s="4"/>
      <c r="K142" s="4"/>
      <c r="L142" s="36">
        <f>G142</f>
        <v>40388</v>
      </c>
      <c r="M142" s="4"/>
      <c r="N142" s="4"/>
    </row>
    <row r="143" spans="1:14">
      <c r="A143">
        <v>121</v>
      </c>
      <c r="B143" t="s">
        <v>540</v>
      </c>
      <c r="C143" t="s">
        <v>35</v>
      </c>
      <c r="D143">
        <v>3650</v>
      </c>
      <c r="E143" s="45">
        <v>2.2400000000000002</v>
      </c>
      <c r="F143" s="8">
        <v>227</v>
      </c>
      <c r="G143" s="36">
        <v>19977</v>
      </c>
      <c r="H143" s="36"/>
      <c r="I143" s="4"/>
      <c r="J143" s="4"/>
      <c r="K143" s="4"/>
      <c r="L143" s="36">
        <f>G143</f>
        <v>19977</v>
      </c>
      <c r="M143" s="4"/>
      <c r="N143" s="4"/>
    </row>
    <row r="144" spans="1:14">
      <c r="A144">
        <v>122</v>
      </c>
      <c r="B144" t="s">
        <v>625</v>
      </c>
      <c r="C144" t="s">
        <v>39</v>
      </c>
      <c r="D144" t="s">
        <v>25</v>
      </c>
      <c r="E144" s="45">
        <v>1.25</v>
      </c>
      <c r="F144" s="8">
        <v>136</v>
      </c>
      <c r="G144" s="36">
        <v>13584</v>
      </c>
      <c r="H144" s="36"/>
      <c r="I144" s="4"/>
      <c r="J144" s="4">
        <f>G144</f>
        <v>13584</v>
      </c>
      <c r="K144" s="4"/>
      <c r="L144" s="36"/>
      <c r="M144" s="4"/>
      <c r="N144" s="4"/>
    </row>
    <row r="145" spans="1:14">
      <c r="A145">
        <v>123</v>
      </c>
      <c r="B145" t="s">
        <v>626</v>
      </c>
      <c r="C145" t="s">
        <v>39</v>
      </c>
      <c r="D145">
        <v>4820</v>
      </c>
      <c r="E145" s="45">
        <v>1.47</v>
      </c>
      <c r="F145" s="8">
        <v>162</v>
      </c>
      <c r="G145" s="36">
        <v>15289</v>
      </c>
      <c r="H145" s="36"/>
      <c r="I145" s="4"/>
      <c r="K145" s="4">
        <f>G145</f>
        <v>15289</v>
      </c>
      <c r="L145" s="36"/>
      <c r="M145" s="4"/>
      <c r="N145" s="4"/>
    </row>
    <row r="146" spans="1:14">
      <c r="D146">
        <v>4821</v>
      </c>
      <c r="E146" s="45"/>
      <c r="G146" s="36"/>
      <c r="H146" s="36"/>
      <c r="I146" s="4"/>
      <c r="K146" s="4"/>
      <c r="L146" s="36"/>
      <c r="M146" s="4"/>
      <c r="N146" s="4"/>
    </row>
    <row r="147" spans="1:14">
      <c r="A147">
        <v>124</v>
      </c>
      <c r="B147" t="s">
        <v>627</v>
      </c>
      <c r="C147" t="s">
        <v>39</v>
      </c>
      <c r="D147">
        <v>4357</v>
      </c>
      <c r="E147" s="45">
        <v>1.59</v>
      </c>
      <c r="F147" s="8">
        <v>189</v>
      </c>
      <c r="G147" s="36">
        <v>2962</v>
      </c>
      <c r="H147" s="36"/>
      <c r="I147" s="4"/>
      <c r="K147" s="4">
        <f>G147</f>
        <v>2962</v>
      </c>
      <c r="L147" s="36"/>
      <c r="M147" s="4"/>
      <c r="N147" s="4"/>
    </row>
    <row r="148" spans="1:14">
      <c r="A148">
        <v>125</v>
      </c>
      <c r="B148" t="s">
        <v>628</v>
      </c>
      <c r="C148" t="s">
        <v>39</v>
      </c>
      <c r="D148">
        <v>5680</v>
      </c>
      <c r="E148" s="45">
        <v>1.45</v>
      </c>
      <c r="F148" s="8">
        <v>136</v>
      </c>
      <c r="G148" s="36">
        <v>2919</v>
      </c>
      <c r="H148" s="36"/>
      <c r="I148" s="4"/>
      <c r="K148" s="4">
        <f>G148</f>
        <v>2919</v>
      </c>
      <c r="L148" s="36"/>
      <c r="M148" s="4"/>
      <c r="N148" s="4"/>
    </row>
    <row r="149" spans="1:14">
      <c r="A149">
        <v>126</v>
      </c>
      <c r="B149" t="s">
        <v>227</v>
      </c>
      <c r="C149" t="s">
        <v>35</v>
      </c>
      <c r="D149">
        <v>1620</v>
      </c>
      <c r="E149" s="45">
        <v>2.15</v>
      </c>
      <c r="F149" s="8">
        <v>211</v>
      </c>
      <c r="G149" s="36">
        <v>5021</v>
      </c>
      <c r="H149" s="36"/>
      <c r="I149" s="4"/>
      <c r="J149" s="4"/>
      <c r="K149" s="4"/>
      <c r="L149" s="36">
        <f>G149</f>
        <v>5021</v>
      </c>
      <c r="M149" s="4"/>
      <c r="N149" s="4"/>
    </row>
    <row r="150" spans="1:14">
      <c r="A150">
        <v>127</v>
      </c>
      <c r="B150" t="s">
        <v>629</v>
      </c>
      <c r="C150" t="s">
        <v>39</v>
      </c>
      <c r="D150" t="s">
        <v>67</v>
      </c>
      <c r="E150" s="45">
        <v>1.36</v>
      </c>
      <c r="F150" s="8">
        <v>137</v>
      </c>
      <c r="G150" s="36">
        <v>11207</v>
      </c>
      <c r="H150" s="36"/>
      <c r="I150" s="4"/>
      <c r="K150" s="4">
        <f>G150</f>
        <v>11207</v>
      </c>
      <c r="L150" s="36"/>
      <c r="M150" s="4"/>
      <c r="N150" s="4"/>
    </row>
    <row r="151" spans="1:14">
      <c r="A151">
        <v>128</v>
      </c>
      <c r="B151" t="s">
        <v>630</v>
      </c>
      <c r="C151" t="s">
        <v>39</v>
      </c>
      <c r="D151" t="s">
        <v>76</v>
      </c>
      <c r="E151" s="45">
        <v>2.06</v>
      </c>
      <c r="F151" s="8">
        <v>213</v>
      </c>
      <c r="G151" s="36">
        <v>10750</v>
      </c>
      <c r="H151" s="36"/>
      <c r="I151" s="4"/>
      <c r="L151" s="36">
        <f>G151</f>
        <v>10750</v>
      </c>
      <c r="M151" s="4"/>
      <c r="N151" s="4"/>
    </row>
    <row r="152" spans="1:14">
      <c r="A152">
        <v>129</v>
      </c>
      <c r="B152" t="s">
        <v>527</v>
      </c>
      <c r="C152" t="s">
        <v>35</v>
      </c>
      <c r="D152">
        <v>2650</v>
      </c>
      <c r="E152" s="45">
        <v>2.1800000000000002</v>
      </c>
      <c r="F152" s="8">
        <v>242</v>
      </c>
      <c r="G152" s="36">
        <v>21151</v>
      </c>
      <c r="H152" s="36"/>
      <c r="I152" s="4"/>
      <c r="L152" s="36">
        <f>G152</f>
        <v>21151</v>
      </c>
      <c r="M152" s="4"/>
      <c r="N152" s="4"/>
    </row>
    <row r="153" spans="1:14">
      <c r="A153">
        <v>130</v>
      </c>
      <c r="B153" t="s">
        <v>536</v>
      </c>
      <c r="C153" t="s">
        <v>35</v>
      </c>
      <c r="D153">
        <v>9900</v>
      </c>
      <c r="E153" s="45">
        <v>2.44</v>
      </c>
      <c r="F153" s="8">
        <v>286</v>
      </c>
      <c r="G153" s="36">
        <v>20486</v>
      </c>
      <c r="H153" s="36"/>
      <c r="I153" s="4"/>
      <c r="L153" s="36"/>
      <c r="M153" s="4">
        <f>G153</f>
        <v>20486</v>
      </c>
      <c r="N153" s="4"/>
    </row>
    <row r="154" spans="1:14">
      <c r="A154">
        <v>131</v>
      </c>
      <c r="B154" t="s">
        <v>8</v>
      </c>
      <c r="C154" t="s">
        <v>39</v>
      </c>
      <c r="D154">
        <v>5310</v>
      </c>
      <c r="E154" s="45">
        <v>1.43</v>
      </c>
      <c r="F154" s="8">
        <v>163</v>
      </c>
      <c r="G154" s="36">
        <v>15420</v>
      </c>
      <c r="H154" s="36"/>
      <c r="I154" s="4"/>
      <c r="K154" s="4">
        <f>G154</f>
        <v>15420</v>
      </c>
      <c r="L154" s="36"/>
      <c r="M154" s="4"/>
      <c r="N154" s="4"/>
    </row>
    <row r="155" spans="1:14">
      <c r="A155">
        <v>132</v>
      </c>
      <c r="B155" t="s">
        <v>191</v>
      </c>
      <c r="C155" t="s">
        <v>39</v>
      </c>
      <c r="D155">
        <v>7890</v>
      </c>
      <c r="E155" s="45">
        <v>2.44</v>
      </c>
      <c r="F155" s="8">
        <v>272</v>
      </c>
      <c r="G155" s="36">
        <v>5907</v>
      </c>
      <c r="H155" s="36"/>
      <c r="I155" s="4"/>
      <c r="J155" s="4"/>
      <c r="K155" s="4"/>
      <c r="L155" s="36"/>
      <c r="M155" s="4">
        <f>G155</f>
        <v>5907</v>
      </c>
      <c r="N155" s="4"/>
    </row>
    <row r="156" spans="1:14">
      <c r="A156">
        <v>133</v>
      </c>
      <c r="B156" t="s">
        <v>631</v>
      </c>
      <c r="C156" t="s">
        <v>39</v>
      </c>
      <c r="D156">
        <v>7850</v>
      </c>
      <c r="E156" s="45">
        <v>2.23</v>
      </c>
      <c r="F156" s="8">
        <v>244</v>
      </c>
      <c r="G156" s="36">
        <v>13091</v>
      </c>
      <c r="H156" s="36"/>
      <c r="I156" s="4"/>
      <c r="J156" s="4"/>
      <c r="K156" s="4"/>
      <c r="L156" s="36">
        <f>G156</f>
        <v>13091</v>
      </c>
      <c r="M156" s="4"/>
      <c r="N156" s="4"/>
    </row>
    <row r="157" spans="1:14">
      <c r="A157">
        <v>134</v>
      </c>
      <c r="B157" t="s">
        <v>632</v>
      </c>
      <c r="C157" t="s">
        <v>39</v>
      </c>
      <c r="D157">
        <v>4480</v>
      </c>
      <c r="E157" s="45">
        <v>1.53</v>
      </c>
      <c r="F157" s="8">
        <v>162</v>
      </c>
      <c r="G157" s="36">
        <v>5811</v>
      </c>
      <c r="H157" s="36"/>
      <c r="I157" s="4"/>
      <c r="K157" s="4">
        <f>G157</f>
        <v>5811</v>
      </c>
      <c r="L157" s="36"/>
      <c r="M157" s="4"/>
      <c r="N157" s="4"/>
    </row>
    <row r="158" spans="1:14">
      <c r="A158">
        <v>135</v>
      </c>
      <c r="B158" t="s">
        <v>633</v>
      </c>
      <c r="C158" t="s">
        <v>39</v>
      </c>
      <c r="D158">
        <v>4130</v>
      </c>
      <c r="E158" s="45">
        <v>1.28</v>
      </c>
      <c r="F158" s="8">
        <v>131</v>
      </c>
      <c r="G158" s="36">
        <v>3089</v>
      </c>
      <c r="H158" s="36"/>
      <c r="I158" s="4"/>
      <c r="J158" s="4">
        <f>G158</f>
        <v>3089</v>
      </c>
      <c r="K158" s="4"/>
      <c r="L158" s="36"/>
      <c r="M158" s="4"/>
      <c r="N158" s="4"/>
    </row>
    <row r="159" spans="1:14">
      <c r="A159">
        <v>136</v>
      </c>
      <c r="B159" t="s">
        <v>546</v>
      </c>
      <c r="C159" t="s">
        <v>35</v>
      </c>
      <c r="D159">
        <v>9420</v>
      </c>
      <c r="E159" s="45">
        <v>2.4500000000000002</v>
      </c>
      <c r="F159" s="8">
        <v>290</v>
      </c>
      <c r="G159" s="36">
        <v>19479</v>
      </c>
      <c r="H159" s="36"/>
      <c r="I159" s="4"/>
      <c r="J159" s="4"/>
      <c r="K159" s="4"/>
      <c r="L159" s="36"/>
      <c r="M159" s="4">
        <f>G159</f>
        <v>19479</v>
      </c>
      <c r="N159" s="4"/>
    </row>
    <row r="160" spans="1:14">
      <c r="A160">
        <v>137</v>
      </c>
      <c r="B160" t="s">
        <v>103</v>
      </c>
      <c r="C160" t="s">
        <v>39</v>
      </c>
      <c r="D160">
        <v>6560</v>
      </c>
      <c r="E160" s="45">
        <v>2.17</v>
      </c>
      <c r="F160" s="8">
        <v>198</v>
      </c>
      <c r="G160" s="36">
        <v>9722</v>
      </c>
      <c r="H160" s="36"/>
      <c r="I160" s="4"/>
      <c r="J160" s="4"/>
      <c r="K160" s="4"/>
      <c r="L160" s="36">
        <f>G160</f>
        <v>9722</v>
      </c>
      <c r="M160" s="4"/>
      <c r="N160" s="4"/>
    </row>
    <row r="161" spans="1:14">
      <c r="A161">
        <v>138</v>
      </c>
      <c r="B161" t="s">
        <v>634</v>
      </c>
      <c r="C161" t="s">
        <v>39</v>
      </c>
      <c r="D161">
        <v>4130</v>
      </c>
      <c r="E161" s="45">
        <v>1.38</v>
      </c>
      <c r="F161" s="8">
        <v>153</v>
      </c>
      <c r="G161" s="36">
        <v>13228</v>
      </c>
      <c r="H161" s="36"/>
      <c r="I161" s="4"/>
      <c r="K161" s="4">
        <f>G161</f>
        <v>13228</v>
      </c>
      <c r="L161" s="36"/>
      <c r="M161" s="4"/>
      <c r="N161" s="4"/>
    </row>
    <row r="162" spans="1:14">
      <c r="A162">
        <v>139</v>
      </c>
      <c r="B162" t="s">
        <v>295</v>
      </c>
      <c r="C162" t="s">
        <v>35</v>
      </c>
      <c r="D162">
        <v>8587</v>
      </c>
      <c r="E162" s="45">
        <v>2.5</v>
      </c>
      <c r="F162" s="8">
        <v>288</v>
      </c>
      <c r="G162" s="36">
        <v>2110</v>
      </c>
      <c r="H162" s="36"/>
      <c r="I162" s="4"/>
      <c r="J162" s="4"/>
      <c r="K162" s="4"/>
      <c r="L162" s="36"/>
      <c r="M162" s="4">
        <f>G162</f>
        <v>2110</v>
      </c>
      <c r="N162" s="4"/>
    </row>
    <row r="163" spans="1:14">
      <c r="A163">
        <v>140</v>
      </c>
      <c r="B163" t="s">
        <v>91</v>
      </c>
      <c r="C163" t="s">
        <v>39</v>
      </c>
      <c r="D163">
        <v>7730</v>
      </c>
      <c r="E163" s="45">
        <v>2.4900000000000002</v>
      </c>
      <c r="F163" s="8">
        <v>288</v>
      </c>
      <c r="G163" s="36">
        <v>10066</v>
      </c>
      <c r="H163" s="36"/>
      <c r="I163" s="4"/>
      <c r="J163" s="4"/>
      <c r="K163" s="4"/>
      <c r="L163" s="36"/>
      <c r="M163" s="4">
        <f>G163</f>
        <v>10066</v>
      </c>
      <c r="N163" s="4"/>
    </row>
    <row r="164" spans="1:14">
      <c r="A164">
        <v>141</v>
      </c>
      <c r="B164" t="s">
        <v>635</v>
      </c>
      <c r="C164" t="s">
        <v>39</v>
      </c>
      <c r="D164">
        <v>7120</v>
      </c>
      <c r="E164" s="45">
        <v>2.23</v>
      </c>
      <c r="F164" s="8">
        <v>212</v>
      </c>
      <c r="G164" s="36">
        <v>7796</v>
      </c>
      <c r="H164" s="36"/>
      <c r="I164" s="4"/>
      <c r="J164" s="4"/>
      <c r="K164" s="4"/>
      <c r="L164" s="36">
        <f>G164</f>
        <v>7796</v>
      </c>
      <c r="M164" s="4"/>
      <c r="N164" s="4"/>
    </row>
    <row r="165" spans="1:14">
      <c r="A165">
        <v>142</v>
      </c>
      <c r="B165" t="s">
        <v>636</v>
      </c>
      <c r="C165" t="s">
        <v>39</v>
      </c>
      <c r="D165" t="s">
        <v>14</v>
      </c>
      <c r="E165" s="45">
        <v>0.41</v>
      </c>
      <c r="F165" s="8">
        <v>43</v>
      </c>
      <c r="G165" s="36">
        <v>5691</v>
      </c>
      <c r="H165" s="36"/>
      <c r="I165" s="4">
        <f>G165</f>
        <v>5691</v>
      </c>
      <c r="J165" s="4"/>
      <c r="K165" s="4"/>
      <c r="L165" s="36"/>
      <c r="M165" s="4"/>
      <c r="N165" s="4"/>
    </row>
    <row r="166" spans="1:14">
      <c r="A166">
        <v>143</v>
      </c>
      <c r="B166" t="s">
        <v>637</v>
      </c>
      <c r="C166" t="s">
        <v>444</v>
      </c>
      <c r="D166">
        <v>1040</v>
      </c>
      <c r="E166" s="45">
        <v>2.0499999999999998</v>
      </c>
      <c r="F166" s="8">
        <v>206</v>
      </c>
      <c r="G166" s="36">
        <v>45502</v>
      </c>
      <c r="H166" s="36"/>
      <c r="I166" s="4"/>
      <c r="J166" s="4"/>
      <c r="K166" s="4"/>
      <c r="L166" s="36">
        <f>G166</f>
        <v>45502</v>
      </c>
      <c r="M166" s="4"/>
      <c r="N166" s="4"/>
    </row>
    <row r="167" spans="1:14">
      <c r="A167">
        <v>144</v>
      </c>
      <c r="B167" t="s">
        <v>638</v>
      </c>
      <c r="C167" t="s">
        <v>39</v>
      </c>
      <c r="D167" t="s">
        <v>639</v>
      </c>
      <c r="E167" s="45">
        <v>2.0299999999999998</v>
      </c>
      <c r="F167" s="8">
        <v>183</v>
      </c>
      <c r="G167" s="36">
        <v>19254</v>
      </c>
      <c r="H167" s="36"/>
      <c r="I167" s="4"/>
      <c r="J167" s="4"/>
      <c r="K167" s="4"/>
      <c r="L167" s="36">
        <f>G167</f>
        <v>19254</v>
      </c>
      <c r="M167" s="4"/>
      <c r="N167" s="4"/>
    </row>
    <row r="168" spans="1:14">
      <c r="A168">
        <v>145</v>
      </c>
      <c r="B168" t="s">
        <v>640</v>
      </c>
      <c r="C168" t="s">
        <v>444</v>
      </c>
      <c r="D168">
        <v>1140</v>
      </c>
      <c r="E168" s="45">
        <v>2.15</v>
      </c>
      <c r="F168" s="8">
        <v>210</v>
      </c>
      <c r="G168" s="36">
        <v>37009</v>
      </c>
      <c r="H168" s="36"/>
      <c r="I168" s="4"/>
      <c r="J168" s="4"/>
      <c r="K168" s="4"/>
      <c r="L168" s="36">
        <f>G168</f>
        <v>37009</v>
      </c>
      <c r="M168" s="4"/>
      <c r="N168" s="4"/>
    </row>
    <row r="169" spans="1:14">
      <c r="A169">
        <v>146</v>
      </c>
      <c r="B169" t="s">
        <v>468</v>
      </c>
      <c r="C169" t="s">
        <v>35</v>
      </c>
      <c r="D169">
        <v>9940</v>
      </c>
      <c r="E169" s="45">
        <v>2.4500000000000002</v>
      </c>
      <c r="F169" s="8">
        <v>285</v>
      </c>
      <c r="G169" s="36">
        <v>33733</v>
      </c>
      <c r="H169" s="36"/>
      <c r="I169" s="4"/>
      <c r="J169" s="4"/>
      <c r="K169" s="4"/>
      <c r="L169" s="36">
        <f>G169</f>
        <v>33733</v>
      </c>
      <c r="M169" s="4"/>
      <c r="N169" s="4"/>
    </row>
    <row r="170" spans="1:14">
      <c r="A170">
        <v>147</v>
      </c>
      <c r="B170" t="s">
        <v>641</v>
      </c>
      <c r="C170" t="s">
        <v>39</v>
      </c>
      <c r="D170">
        <v>4317</v>
      </c>
      <c r="E170" s="45">
        <v>1.55</v>
      </c>
      <c r="F170" s="8">
        <v>191</v>
      </c>
      <c r="G170" s="36">
        <v>3787</v>
      </c>
      <c r="H170" s="36"/>
      <c r="I170" s="4"/>
      <c r="K170" s="4">
        <f>G170</f>
        <v>3787</v>
      </c>
      <c r="L170" s="36"/>
      <c r="M170" s="4"/>
      <c r="N170" s="4"/>
    </row>
    <row r="171" spans="1:14">
      <c r="A171">
        <v>148</v>
      </c>
      <c r="B171" t="s">
        <v>642</v>
      </c>
      <c r="C171" t="s">
        <v>39</v>
      </c>
      <c r="D171">
        <v>6240</v>
      </c>
      <c r="E171" s="45">
        <v>1.52</v>
      </c>
      <c r="F171" s="8">
        <v>184</v>
      </c>
      <c r="G171" s="36">
        <v>11177</v>
      </c>
      <c r="H171" s="36"/>
      <c r="I171" s="4"/>
      <c r="K171" s="4">
        <f>G171</f>
        <v>11177</v>
      </c>
      <c r="L171" s="36"/>
      <c r="M171" s="4"/>
      <c r="N171" s="4"/>
    </row>
    <row r="172" spans="1:14">
      <c r="A172">
        <v>149</v>
      </c>
      <c r="B172" t="s">
        <v>293</v>
      </c>
      <c r="C172" t="s">
        <v>39</v>
      </c>
      <c r="D172">
        <v>6637</v>
      </c>
      <c r="E172" s="45">
        <v>0.54</v>
      </c>
      <c r="F172" s="8">
        <v>51</v>
      </c>
      <c r="G172" s="36">
        <v>2215</v>
      </c>
      <c r="H172" s="36"/>
      <c r="I172" s="4">
        <f>G172</f>
        <v>2215</v>
      </c>
      <c r="K172" s="4"/>
      <c r="L172" s="36"/>
      <c r="M172" s="4"/>
      <c r="N172" s="4"/>
    </row>
    <row r="173" spans="1:14">
      <c r="A173">
        <v>150</v>
      </c>
      <c r="B173" t="s">
        <v>643</v>
      </c>
      <c r="C173" t="s">
        <v>39</v>
      </c>
      <c r="D173">
        <v>5380</v>
      </c>
      <c r="E173" s="45">
        <v>1.39</v>
      </c>
      <c r="F173" s="8">
        <v>164</v>
      </c>
      <c r="G173" s="36">
        <v>7360</v>
      </c>
      <c r="H173" s="36"/>
      <c r="I173" s="4"/>
      <c r="K173" s="4">
        <f>G173</f>
        <v>7360</v>
      </c>
      <c r="L173" s="36"/>
      <c r="M173" s="4"/>
      <c r="N173" s="4"/>
    </row>
    <row r="174" spans="1:14">
      <c r="A174">
        <v>151</v>
      </c>
      <c r="B174" t="s">
        <v>644</v>
      </c>
      <c r="C174" t="s">
        <v>39</v>
      </c>
      <c r="D174">
        <v>4190</v>
      </c>
      <c r="E174" s="45">
        <v>1.24</v>
      </c>
      <c r="F174" s="8">
        <v>133</v>
      </c>
      <c r="G174" s="36">
        <v>4724</v>
      </c>
      <c r="H174" s="36"/>
      <c r="I174" s="4"/>
      <c r="J174" s="4">
        <f>G174</f>
        <v>4724</v>
      </c>
      <c r="K174" s="4"/>
      <c r="L174" s="36"/>
      <c r="M174" s="4"/>
      <c r="N174" s="4"/>
    </row>
    <row r="175" spans="1:14">
      <c r="A175">
        <v>152</v>
      </c>
      <c r="B175" t="s">
        <v>281</v>
      </c>
      <c r="C175" t="s">
        <v>39</v>
      </c>
      <c r="D175">
        <v>4347</v>
      </c>
      <c r="E175" s="45">
        <v>1.49</v>
      </c>
      <c r="F175" s="8">
        <v>180</v>
      </c>
      <c r="G175" s="36">
        <v>3226</v>
      </c>
      <c r="H175" s="36"/>
      <c r="I175" s="4"/>
      <c r="K175" s="4">
        <f>G175</f>
        <v>3226</v>
      </c>
      <c r="L175" s="36"/>
      <c r="M175" s="4"/>
      <c r="N175" s="4"/>
    </row>
    <row r="176" spans="1:14">
      <c r="A176">
        <v>153</v>
      </c>
      <c r="B176" t="s">
        <v>526</v>
      </c>
      <c r="C176" t="s">
        <v>39</v>
      </c>
      <c r="D176">
        <v>7080</v>
      </c>
      <c r="E176" s="45">
        <v>2.15</v>
      </c>
      <c r="F176" s="8">
        <v>235</v>
      </c>
      <c r="G176" s="36">
        <v>21296</v>
      </c>
      <c r="H176" s="36"/>
      <c r="I176" s="4"/>
      <c r="K176" s="4"/>
      <c r="L176" s="36">
        <f>G176</f>
        <v>21296</v>
      </c>
      <c r="M176" s="4"/>
      <c r="N176" s="4"/>
    </row>
    <row r="177" spans="1:14">
      <c r="A177">
        <v>154</v>
      </c>
      <c r="B177" t="s">
        <v>647</v>
      </c>
      <c r="C177" t="s">
        <v>39</v>
      </c>
      <c r="D177">
        <v>4400</v>
      </c>
      <c r="E177" s="45">
        <v>1.51</v>
      </c>
      <c r="F177" s="8">
        <v>180</v>
      </c>
      <c r="G177" s="36">
        <v>25612</v>
      </c>
      <c r="H177" s="36"/>
      <c r="I177" s="4"/>
      <c r="K177" s="4">
        <f>G177</f>
        <v>25612</v>
      </c>
      <c r="L177" s="36"/>
      <c r="M177" s="4"/>
      <c r="N177" s="4"/>
    </row>
    <row r="178" spans="1:14">
      <c r="A178">
        <v>155</v>
      </c>
      <c r="B178" t="s">
        <v>646</v>
      </c>
      <c r="C178" t="s">
        <v>39</v>
      </c>
      <c r="D178" t="s">
        <v>514</v>
      </c>
      <c r="E178" s="45">
        <v>1.5</v>
      </c>
      <c r="F178" s="8">
        <v>182</v>
      </c>
      <c r="G178" s="36">
        <v>22742</v>
      </c>
      <c r="H178" s="36"/>
      <c r="I178" s="4"/>
      <c r="K178" s="4">
        <f>G178</f>
        <v>22742</v>
      </c>
      <c r="L178" s="36"/>
      <c r="M178" s="4"/>
      <c r="N178" s="4"/>
    </row>
    <row r="179" spans="1:14">
      <c r="A179">
        <v>156</v>
      </c>
      <c r="B179" t="s">
        <v>645</v>
      </c>
      <c r="C179" t="s">
        <v>39</v>
      </c>
      <c r="D179" t="s">
        <v>275</v>
      </c>
      <c r="E179" s="45">
        <v>1.48</v>
      </c>
      <c r="F179" s="8">
        <v>161</v>
      </c>
      <c r="G179" s="36">
        <v>16227</v>
      </c>
      <c r="H179" s="36"/>
      <c r="I179" s="4"/>
      <c r="K179" s="4">
        <f>G179</f>
        <v>16227</v>
      </c>
      <c r="L179" s="36"/>
      <c r="M179" s="4"/>
      <c r="N179" s="4"/>
    </row>
    <row r="180" spans="1:14">
      <c r="A180">
        <v>157</v>
      </c>
      <c r="B180" t="s">
        <v>278</v>
      </c>
      <c r="C180" t="s">
        <v>39</v>
      </c>
      <c r="D180">
        <v>7880</v>
      </c>
      <c r="E180" s="45">
        <v>2.4</v>
      </c>
      <c r="F180" s="8">
        <v>267</v>
      </c>
      <c r="G180" s="36">
        <v>3480</v>
      </c>
      <c r="H180" s="36"/>
      <c r="I180" s="4"/>
      <c r="L180" s="36"/>
      <c r="M180" s="4">
        <f>G180</f>
        <v>3480</v>
      </c>
      <c r="N180" s="4"/>
    </row>
    <row r="181" spans="1:14">
      <c r="A181">
        <v>158</v>
      </c>
      <c r="B181" t="s">
        <v>648</v>
      </c>
      <c r="C181" t="s">
        <v>39</v>
      </c>
      <c r="D181">
        <v>5150</v>
      </c>
      <c r="E181" s="45">
        <v>1.47</v>
      </c>
      <c r="F181" s="8">
        <v>169</v>
      </c>
      <c r="G181" s="36">
        <v>7883</v>
      </c>
      <c r="H181" s="36"/>
      <c r="I181" s="4"/>
      <c r="K181" s="4">
        <f>G181</f>
        <v>7883</v>
      </c>
      <c r="L181" s="36"/>
      <c r="M181" s="4"/>
      <c r="N181" s="4"/>
    </row>
    <row r="182" spans="1:14">
      <c r="A182">
        <v>159</v>
      </c>
      <c r="B182" t="s">
        <v>649</v>
      </c>
      <c r="C182" t="s">
        <v>39</v>
      </c>
      <c r="D182" t="s">
        <v>68</v>
      </c>
      <c r="E182" s="45">
        <v>1.41</v>
      </c>
      <c r="F182" s="8">
        <v>157</v>
      </c>
      <c r="G182" s="36">
        <v>11183</v>
      </c>
      <c r="H182" s="36"/>
      <c r="I182" s="4"/>
      <c r="K182" s="4">
        <f>G182</f>
        <v>11183</v>
      </c>
      <c r="L182" s="36"/>
      <c r="M182" s="4"/>
      <c r="N182" s="4"/>
    </row>
    <row r="183" spans="1:14">
      <c r="A183">
        <v>160</v>
      </c>
      <c r="B183" t="s">
        <v>650</v>
      </c>
      <c r="C183" t="s">
        <v>39</v>
      </c>
      <c r="D183" t="s">
        <v>16</v>
      </c>
      <c r="E183" s="45">
        <v>0.56999999999999995</v>
      </c>
      <c r="F183" s="8">
        <v>65</v>
      </c>
      <c r="G183" s="36">
        <v>5512</v>
      </c>
      <c r="H183" s="36"/>
      <c r="I183" s="4">
        <f>G183</f>
        <v>5512</v>
      </c>
      <c r="K183" s="4"/>
      <c r="L183" s="36"/>
      <c r="M183" s="4"/>
      <c r="N183" s="4"/>
    </row>
    <row r="184" spans="1:14">
      <c r="A184">
        <v>161</v>
      </c>
      <c r="B184" t="s">
        <v>7</v>
      </c>
      <c r="C184" t="s">
        <v>39</v>
      </c>
      <c r="D184" t="s">
        <v>276</v>
      </c>
      <c r="E184" s="45">
        <v>2.0299999999999998</v>
      </c>
      <c r="F184" s="8">
        <v>205</v>
      </c>
      <c r="G184" s="36">
        <v>17262</v>
      </c>
      <c r="H184" s="36"/>
      <c r="I184" s="4"/>
      <c r="K184" s="4"/>
      <c r="L184" s="36">
        <f>G184</f>
        <v>17262</v>
      </c>
      <c r="M184" s="4"/>
      <c r="N184" s="4"/>
    </row>
    <row r="185" spans="1:14">
      <c r="A185">
        <v>162</v>
      </c>
      <c r="B185" t="s">
        <v>651</v>
      </c>
      <c r="C185" t="s">
        <v>444</v>
      </c>
      <c r="D185">
        <v>1190</v>
      </c>
      <c r="E185" s="45">
        <v>2.19</v>
      </c>
      <c r="F185" s="8">
        <v>212</v>
      </c>
      <c r="G185" s="36">
        <v>53312</v>
      </c>
      <c r="H185" s="36"/>
      <c r="I185" s="4"/>
      <c r="K185" s="4"/>
      <c r="L185" s="36">
        <f>G185</f>
        <v>53312</v>
      </c>
      <c r="M185" s="4"/>
      <c r="N185" s="4"/>
    </row>
    <row r="186" spans="1:14">
      <c r="A186">
        <v>163</v>
      </c>
      <c r="B186" t="s">
        <v>652</v>
      </c>
      <c r="C186" t="s">
        <v>39</v>
      </c>
      <c r="D186">
        <v>5070</v>
      </c>
      <c r="E186" s="45">
        <v>1.48</v>
      </c>
      <c r="F186" s="8">
        <v>166</v>
      </c>
      <c r="G186" s="36">
        <v>10037</v>
      </c>
      <c r="H186" s="36"/>
      <c r="I186" s="4"/>
      <c r="K186" s="4">
        <f>G186</f>
        <v>10037</v>
      </c>
      <c r="L186" s="36"/>
      <c r="M186" s="4"/>
      <c r="N186" s="4"/>
    </row>
    <row r="187" spans="1:14">
      <c r="A187">
        <v>164</v>
      </c>
      <c r="B187" t="s">
        <v>262</v>
      </c>
      <c r="C187" t="s">
        <v>39</v>
      </c>
      <c r="D187" t="s">
        <v>263</v>
      </c>
      <c r="E187" s="45">
        <v>1.59</v>
      </c>
      <c r="F187" s="8">
        <v>185</v>
      </c>
      <c r="G187" s="36">
        <v>4180</v>
      </c>
      <c r="H187" s="36"/>
      <c r="I187" s="4"/>
      <c r="K187" s="4">
        <f>G187</f>
        <v>4180</v>
      </c>
      <c r="L187" s="36"/>
      <c r="M187" s="4"/>
      <c r="N187" s="4"/>
    </row>
    <row r="188" spans="1:14">
      <c r="A188">
        <v>165</v>
      </c>
      <c r="B188" t="s">
        <v>58</v>
      </c>
      <c r="C188" t="s">
        <v>39</v>
      </c>
      <c r="D188" t="s">
        <v>59</v>
      </c>
      <c r="E188" s="45">
        <v>2.39</v>
      </c>
      <c r="F188" s="8">
        <v>277</v>
      </c>
      <c r="G188" s="36">
        <v>11439</v>
      </c>
      <c r="H188" s="36"/>
      <c r="I188" s="4"/>
      <c r="K188" s="4"/>
      <c r="L188" s="36"/>
      <c r="M188" s="4">
        <f>G188</f>
        <v>11439</v>
      </c>
      <c r="N188" s="4"/>
    </row>
    <row r="189" spans="1:14">
      <c r="A189">
        <v>166</v>
      </c>
      <c r="B189" t="s">
        <v>653</v>
      </c>
      <c r="C189" t="s">
        <v>39</v>
      </c>
      <c r="D189" t="s">
        <v>269</v>
      </c>
      <c r="E189" s="45">
        <v>2</v>
      </c>
      <c r="F189" s="8">
        <v>182</v>
      </c>
      <c r="G189" s="36">
        <v>3835</v>
      </c>
      <c r="H189" s="36"/>
      <c r="I189" s="4"/>
      <c r="K189" s="4">
        <f>G189</f>
        <v>3835</v>
      </c>
      <c r="L189" s="36"/>
      <c r="M189" s="4"/>
      <c r="N189" s="4"/>
    </row>
    <row r="190" spans="1:14">
      <c r="A190">
        <v>167</v>
      </c>
      <c r="B190" t="s">
        <v>123</v>
      </c>
      <c r="C190" t="s">
        <v>35</v>
      </c>
      <c r="D190">
        <v>2330</v>
      </c>
      <c r="E190" s="45">
        <v>2.37</v>
      </c>
      <c r="F190" s="8">
        <v>254</v>
      </c>
      <c r="G190" s="36">
        <v>8576</v>
      </c>
      <c r="H190" s="36"/>
      <c r="I190" s="4"/>
      <c r="J190" s="4"/>
      <c r="K190" s="4"/>
      <c r="L190" s="36"/>
      <c r="M190" s="4">
        <f>G190</f>
        <v>8576</v>
      </c>
      <c r="N190" s="4"/>
    </row>
    <row r="191" spans="1:14">
      <c r="A191">
        <v>168</v>
      </c>
      <c r="B191" t="s">
        <v>654</v>
      </c>
      <c r="C191" t="s">
        <v>35</v>
      </c>
      <c r="D191">
        <v>9000</v>
      </c>
      <c r="E191" s="45">
        <v>2.38</v>
      </c>
      <c r="F191" s="8">
        <v>248</v>
      </c>
      <c r="G191" s="36">
        <v>502604</v>
      </c>
      <c r="H191" s="36"/>
      <c r="I191" s="33"/>
      <c r="J191" s="33"/>
      <c r="K191" s="33"/>
      <c r="L191" s="48"/>
      <c r="M191" s="33">
        <f>G191</f>
        <v>502604</v>
      </c>
      <c r="N191" s="4"/>
    </row>
    <row r="192" spans="1:14">
      <c r="D192" t="s">
        <v>255</v>
      </c>
      <c r="E192" s="45"/>
      <c r="G192" s="36"/>
      <c r="H192" s="36"/>
      <c r="I192" s="4"/>
      <c r="J192" s="4"/>
      <c r="K192" s="4"/>
      <c r="L192" s="36"/>
      <c r="M192" s="4"/>
      <c r="N192" s="4"/>
    </row>
    <row r="193" spans="1:14">
      <c r="D193" t="s">
        <v>256</v>
      </c>
      <c r="E193" s="45"/>
      <c r="G193" s="36"/>
      <c r="H193" s="36"/>
      <c r="I193" s="4"/>
      <c r="J193" s="4"/>
      <c r="K193" s="4"/>
      <c r="L193" s="36"/>
      <c r="M193" s="4"/>
      <c r="N193" s="4"/>
    </row>
    <row r="194" spans="1:14">
      <c r="D194" t="s">
        <v>254</v>
      </c>
      <c r="E194" s="45"/>
      <c r="G194" s="36"/>
      <c r="H194" s="36"/>
      <c r="I194" s="4"/>
      <c r="J194" s="4"/>
      <c r="K194" s="4"/>
      <c r="L194" s="36"/>
      <c r="M194" s="4"/>
      <c r="N194" s="4"/>
    </row>
    <row r="195" spans="1:14">
      <c r="A195">
        <v>169</v>
      </c>
      <c r="B195" t="s">
        <v>655</v>
      </c>
      <c r="C195" t="s">
        <v>444</v>
      </c>
      <c r="D195">
        <v>1083</v>
      </c>
      <c r="E195" s="45">
        <v>2.15</v>
      </c>
      <c r="F195" s="8">
        <v>225</v>
      </c>
      <c r="G195" s="36">
        <v>23466</v>
      </c>
      <c r="H195" s="36"/>
      <c r="I195" s="4"/>
      <c r="J195" s="4"/>
      <c r="K195" s="4"/>
      <c r="L195" s="36">
        <f>G195</f>
        <v>23466</v>
      </c>
      <c r="M195" s="4"/>
      <c r="N195" s="4"/>
    </row>
    <row r="196" spans="1:14">
      <c r="A196">
        <v>170</v>
      </c>
      <c r="B196" t="s">
        <v>37</v>
      </c>
      <c r="C196" t="s">
        <v>35</v>
      </c>
      <c r="D196">
        <v>9890</v>
      </c>
      <c r="E196" s="45">
        <v>2.46</v>
      </c>
      <c r="F196" s="8">
        <v>282</v>
      </c>
      <c r="G196" s="36">
        <v>12529</v>
      </c>
      <c r="H196" s="36"/>
      <c r="I196" s="4"/>
      <c r="J196" s="4"/>
      <c r="K196" s="4"/>
      <c r="L196" s="36"/>
      <c r="M196" s="4">
        <f>G196</f>
        <v>12529</v>
      </c>
      <c r="N196" s="4"/>
    </row>
    <row r="197" spans="1:14">
      <c r="A197">
        <v>171</v>
      </c>
      <c r="B197" t="s">
        <v>189</v>
      </c>
      <c r="C197" t="s">
        <v>35</v>
      </c>
      <c r="D197" t="s">
        <v>190</v>
      </c>
      <c r="E197" s="45">
        <v>2.2200000000000002</v>
      </c>
      <c r="F197" s="8">
        <v>210</v>
      </c>
      <c r="G197" s="36">
        <v>5968</v>
      </c>
      <c r="H197" s="36"/>
      <c r="I197" s="4"/>
      <c r="J197" s="4"/>
      <c r="K197" s="4"/>
      <c r="L197" s="36">
        <f>G197</f>
        <v>5968</v>
      </c>
      <c r="M197" s="4"/>
      <c r="N197" s="4"/>
    </row>
    <row r="198" spans="1:14">
      <c r="A198">
        <v>172</v>
      </c>
      <c r="B198" t="s">
        <v>656</v>
      </c>
      <c r="C198" t="s">
        <v>39</v>
      </c>
      <c r="D198">
        <v>5575</v>
      </c>
      <c r="E198" s="45">
        <v>1.22</v>
      </c>
      <c r="F198" s="8">
        <v>110</v>
      </c>
      <c r="G198" s="36">
        <v>4455</v>
      </c>
      <c r="H198" s="36"/>
      <c r="I198" s="4"/>
      <c r="J198" s="4">
        <f>G198</f>
        <v>4455</v>
      </c>
      <c r="K198" s="4"/>
      <c r="L198" s="36"/>
      <c r="M198" s="4"/>
      <c r="N198" s="4"/>
    </row>
    <row r="199" spans="1:14">
      <c r="A199">
        <v>173</v>
      </c>
      <c r="B199" t="s">
        <v>456</v>
      </c>
      <c r="C199" t="s">
        <v>35</v>
      </c>
      <c r="D199">
        <v>2440</v>
      </c>
      <c r="E199" s="45">
        <v>2.2999999999999998</v>
      </c>
      <c r="F199" s="8">
        <v>253</v>
      </c>
      <c r="G199" s="36">
        <v>37884</v>
      </c>
      <c r="H199" s="36"/>
      <c r="I199" s="4"/>
      <c r="J199" s="4"/>
      <c r="K199" s="4"/>
      <c r="L199" s="36">
        <f>G199</f>
        <v>37884</v>
      </c>
      <c r="M199" s="4"/>
      <c r="N199" s="4"/>
    </row>
    <row r="200" spans="1:14">
      <c r="A200">
        <v>174</v>
      </c>
      <c r="B200" t="s">
        <v>283</v>
      </c>
      <c r="C200" t="s">
        <v>39</v>
      </c>
      <c r="D200" t="s">
        <v>284</v>
      </c>
      <c r="E200" s="45">
        <v>1.57</v>
      </c>
      <c r="F200" s="8">
        <v>196</v>
      </c>
      <c r="G200" s="36">
        <v>3211</v>
      </c>
      <c r="H200" s="36"/>
      <c r="I200" s="4"/>
      <c r="K200" s="4">
        <f>G200</f>
        <v>3211</v>
      </c>
      <c r="L200" s="36"/>
      <c r="M200" s="4"/>
      <c r="N200" s="4"/>
    </row>
    <row r="201" spans="1:14">
      <c r="A201">
        <v>175</v>
      </c>
      <c r="B201" t="s">
        <v>657</v>
      </c>
      <c r="C201" t="s">
        <v>39</v>
      </c>
      <c r="D201">
        <v>5030</v>
      </c>
      <c r="E201" s="45">
        <v>1.49</v>
      </c>
      <c r="F201" s="8">
        <v>178</v>
      </c>
      <c r="G201" s="36">
        <v>24206</v>
      </c>
      <c r="H201" s="36"/>
      <c r="I201" s="4"/>
      <c r="K201" s="4">
        <f>G201</f>
        <v>24206</v>
      </c>
      <c r="L201" s="36"/>
      <c r="M201" s="4"/>
      <c r="N201" s="4"/>
    </row>
    <row r="202" spans="1:14">
      <c r="A202">
        <v>176</v>
      </c>
      <c r="B202" t="s">
        <v>658</v>
      </c>
      <c r="C202" t="s">
        <v>39</v>
      </c>
      <c r="D202" t="s">
        <v>277</v>
      </c>
      <c r="E202" s="45">
        <v>1.57</v>
      </c>
      <c r="F202" s="8">
        <v>195</v>
      </c>
      <c r="G202" s="36">
        <v>15137</v>
      </c>
      <c r="H202" s="36"/>
      <c r="I202" s="4"/>
      <c r="K202" s="4">
        <f>G202</f>
        <v>15137</v>
      </c>
      <c r="L202" s="36"/>
      <c r="M202" s="4"/>
      <c r="N202" s="4"/>
    </row>
    <row r="203" spans="1:14">
      <c r="D203">
        <v>1476</v>
      </c>
      <c r="E203" s="45"/>
      <c r="G203" s="36"/>
      <c r="H203" s="36"/>
      <c r="I203" s="4"/>
      <c r="K203" s="4"/>
      <c r="L203" s="36"/>
      <c r="M203" s="4"/>
      <c r="N203" s="4"/>
    </row>
    <row r="204" spans="1:14" ht="14" customHeight="1">
      <c r="A204">
        <v>177</v>
      </c>
      <c r="B204" t="s">
        <v>659</v>
      </c>
      <c r="C204" t="s">
        <v>35</v>
      </c>
      <c r="D204">
        <v>3600</v>
      </c>
      <c r="E204" s="45">
        <v>2.16</v>
      </c>
      <c r="F204" s="8">
        <v>217</v>
      </c>
      <c r="G204" s="36">
        <v>65264</v>
      </c>
      <c r="H204" s="36"/>
      <c r="I204" s="4"/>
      <c r="K204" s="4"/>
      <c r="L204" s="36">
        <f>G204</f>
        <v>65264</v>
      </c>
      <c r="M204" s="4"/>
      <c r="N204" s="4"/>
    </row>
    <row r="205" spans="1:14">
      <c r="A205">
        <v>178</v>
      </c>
      <c r="B205" t="s">
        <v>660</v>
      </c>
      <c r="C205" t="s">
        <v>39</v>
      </c>
      <c r="D205">
        <v>6280</v>
      </c>
      <c r="E205" s="45">
        <v>1.56</v>
      </c>
      <c r="F205" s="8">
        <v>170</v>
      </c>
      <c r="G205" s="36">
        <v>12248</v>
      </c>
      <c r="H205" s="36"/>
      <c r="I205" s="4"/>
      <c r="K205" s="4">
        <f>G205</f>
        <v>12248</v>
      </c>
      <c r="L205" s="36"/>
      <c r="M205" s="4"/>
      <c r="N205" s="4"/>
    </row>
    <row r="206" spans="1:14">
      <c r="A206">
        <v>179</v>
      </c>
      <c r="B206" t="s">
        <v>661</v>
      </c>
      <c r="C206" t="s">
        <v>39</v>
      </c>
      <c r="D206">
        <v>5340</v>
      </c>
      <c r="E206" s="45">
        <v>1.3</v>
      </c>
      <c r="F206" s="8">
        <v>140</v>
      </c>
      <c r="G206" s="36">
        <v>6874</v>
      </c>
      <c r="H206" s="36"/>
      <c r="I206" s="4"/>
      <c r="J206" s="4">
        <f>G206</f>
        <v>6874</v>
      </c>
      <c r="K206" s="4"/>
      <c r="L206" s="36"/>
      <c r="M206" s="4"/>
      <c r="N206" s="4"/>
    </row>
    <row r="207" spans="1:14">
      <c r="A207">
        <v>180</v>
      </c>
      <c r="B207" t="s">
        <v>662</v>
      </c>
      <c r="C207" t="s">
        <v>35</v>
      </c>
      <c r="D207" t="s">
        <v>138</v>
      </c>
      <c r="E207" s="45">
        <v>2</v>
      </c>
      <c r="F207" s="8">
        <v>205</v>
      </c>
      <c r="G207" s="36">
        <v>8245</v>
      </c>
      <c r="H207" s="36"/>
      <c r="I207" s="4"/>
      <c r="K207" s="4">
        <f>G207</f>
        <v>8245</v>
      </c>
      <c r="L207" s="36"/>
      <c r="M207" s="4"/>
      <c r="N207" s="4"/>
    </row>
    <row r="208" spans="1:14">
      <c r="A208">
        <v>181</v>
      </c>
      <c r="B208" t="s">
        <v>215</v>
      </c>
      <c r="C208" t="s">
        <v>35</v>
      </c>
      <c r="D208" t="s">
        <v>216</v>
      </c>
      <c r="E208" s="45">
        <v>2.14</v>
      </c>
      <c r="F208" s="8">
        <v>201</v>
      </c>
      <c r="G208" s="36">
        <v>5273</v>
      </c>
      <c r="H208" s="36"/>
      <c r="I208" s="4"/>
      <c r="J208" s="4"/>
      <c r="K208" s="4"/>
      <c r="L208" s="36">
        <f>G208</f>
        <v>5273</v>
      </c>
      <c r="M208" s="4"/>
      <c r="N208" s="4"/>
    </row>
    <row r="209" spans="1:14">
      <c r="A209">
        <v>182</v>
      </c>
      <c r="B209" t="s">
        <v>114</v>
      </c>
      <c r="C209" t="s">
        <v>35</v>
      </c>
      <c r="D209">
        <v>1755</v>
      </c>
      <c r="E209" s="45">
        <v>2.2400000000000002</v>
      </c>
      <c r="F209" s="8">
        <v>242</v>
      </c>
      <c r="G209" s="36">
        <v>9181</v>
      </c>
      <c r="H209" s="36"/>
      <c r="I209" s="4"/>
      <c r="J209" s="4"/>
      <c r="K209" s="4"/>
      <c r="L209" s="36">
        <f>G209</f>
        <v>9181</v>
      </c>
      <c r="M209" s="4"/>
      <c r="N209" s="4"/>
    </row>
    <row r="210" spans="1:14">
      <c r="A210">
        <v>183</v>
      </c>
      <c r="B210" t="s">
        <v>663</v>
      </c>
      <c r="C210" t="s">
        <v>39</v>
      </c>
      <c r="D210" t="s">
        <v>226</v>
      </c>
      <c r="E210" s="45">
        <v>1.17</v>
      </c>
      <c r="F210" s="8">
        <v>110</v>
      </c>
      <c r="G210" s="36">
        <v>5459</v>
      </c>
      <c r="H210" s="36"/>
      <c r="I210" s="4"/>
      <c r="J210" s="4">
        <f>G210</f>
        <v>5459</v>
      </c>
      <c r="K210" s="4"/>
      <c r="L210" s="36"/>
      <c r="M210" s="4"/>
      <c r="N210" s="4"/>
    </row>
    <row r="211" spans="1:14">
      <c r="A211">
        <v>184</v>
      </c>
      <c r="B211" t="s">
        <v>664</v>
      </c>
      <c r="C211" t="s">
        <v>39</v>
      </c>
      <c r="D211">
        <v>4460</v>
      </c>
      <c r="E211" s="45">
        <v>1.47</v>
      </c>
      <c r="F211" s="8">
        <v>175</v>
      </c>
      <c r="G211" s="36">
        <v>22297</v>
      </c>
      <c r="H211" s="36"/>
      <c r="I211" s="4"/>
      <c r="K211" s="4">
        <f>G211</f>
        <v>22297</v>
      </c>
      <c r="L211" s="36"/>
      <c r="M211" s="4"/>
      <c r="N211" s="4"/>
    </row>
    <row r="212" spans="1:14">
      <c r="A212">
        <v>185</v>
      </c>
      <c r="B212" t="s">
        <v>472</v>
      </c>
      <c r="C212" t="s">
        <v>35</v>
      </c>
      <c r="D212" t="s">
        <v>473</v>
      </c>
      <c r="E212" s="45">
        <v>2.41</v>
      </c>
      <c r="F212" s="8">
        <v>265</v>
      </c>
      <c r="G212" s="36">
        <v>32733</v>
      </c>
      <c r="H212" s="36"/>
      <c r="I212" s="4"/>
      <c r="K212" s="4"/>
      <c r="L212" s="36"/>
      <c r="M212" s="4">
        <f>G212</f>
        <v>32733</v>
      </c>
      <c r="N212" s="4"/>
    </row>
    <row r="213" spans="1:14">
      <c r="A213">
        <v>186</v>
      </c>
      <c r="B213" t="s">
        <v>665</v>
      </c>
      <c r="C213" t="s">
        <v>39</v>
      </c>
      <c r="D213">
        <v>1390</v>
      </c>
      <c r="E213" s="45">
        <v>1.52</v>
      </c>
      <c r="F213" s="8">
        <v>189</v>
      </c>
      <c r="G213" s="36">
        <v>12861</v>
      </c>
      <c r="H213" s="36"/>
      <c r="I213" s="4"/>
      <c r="K213" s="4">
        <f>G213</f>
        <v>12861</v>
      </c>
      <c r="L213" s="36"/>
      <c r="M213" s="4"/>
      <c r="N213" s="4"/>
    </row>
    <row r="214" spans="1:14">
      <c r="A214">
        <v>187</v>
      </c>
      <c r="B214" t="s">
        <v>666</v>
      </c>
      <c r="C214" t="s">
        <v>35</v>
      </c>
      <c r="D214">
        <v>1850</v>
      </c>
      <c r="E214" s="45">
        <v>2.0099999999999998</v>
      </c>
      <c r="F214" s="8">
        <v>195</v>
      </c>
      <c r="G214" s="36">
        <v>35810</v>
      </c>
      <c r="H214" s="36"/>
      <c r="I214" s="4"/>
      <c r="J214" s="4"/>
      <c r="K214" s="4"/>
      <c r="L214" s="36">
        <f>G214</f>
        <v>35810</v>
      </c>
      <c r="M214" s="4"/>
      <c r="N214" s="4"/>
    </row>
    <row r="215" spans="1:14">
      <c r="A215">
        <v>188</v>
      </c>
      <c r="B215" t="s">
        <v>69</v>
      </c>
      <c r="C215" t="s">
        <v>35</v>
      </c>
      <c r="D215" t="s">
        <v>667</v>
      </c>
      <c r="E215" s="45">
        <v>2.36</v>
      </c>
      <c r="F215" s="8">
        <v>267</v>
      </c>
      <c r="G215" s="36">
        <v>11047</v>
      </c>
      <c r="H215" s="36"/>
      <c r="I215" s="4"/>
      <c r="J215" s="4"/>
      <c r="K215" s="4"/>
      <c r="L215" s="36"/>
      <c r="M215" s="4">
        <f>G215</f>
        <v>11047</v>
      </c>
      <c r="N215" s="4"/>
    </row>
    <row r="216" spans="1:14">
      <c r="A216">
        <v>189</v>
      </c>
      <c r="B216" t="s">
        <v>668</v>
      </c>
      <c r="C216" t="s">
        <v>35</v>
      </c>
      <c r="D216">
        <v>3150</v>
      </c>
      <c r="E216" s="45">
        <v>2.2200000000000002</v>
      </c>
      <c r="F216" s="8">
        <v>229</v>
      </c>
      <c r="G216" s="36">
        <v>14186</v>
      </c>
      <c r="H216" s="36"/>
      <c r="I216" s="4"/>
      <c r="J216" s="4"/>
      <c r="K216" s="4"/>
      <c r="L216" s="36">
        <f>G216</f>
        <v>14186</v>
      </c>
      <c r="N216" s="4"/>
    </row>
    <row r="217" spans="1:14">
      <c r="A217">
        <v>190</v>
      </c>
      <c r="B217" t="s">
        <v>669</v>
      </c>
      <c r="C217" t="s">
        <v>39</v>
      </c>
      <c r="D217" t="s">
        <v>670</v>
      </c>
      <c r="E217" s="45">
        <v>0.38</v>
      </c>
      <c r="F217" s="8">
        <v>42</v>
      </c>
      <c r="G217" s="36">
        <v>8260</v>
      </c>
      <c r="H217" s="36"/>
      <c r="I217" s="4">
        <f>G217</f>
        <v>8260</v>
      </c>
      <c r="J217" s="4"/>
      <c r="K217" s="4"/>
      <c r="L217" s="36"/>
      <c r="M217" s="4"/>
      <c r="N217" s="4"/>
    </row>
    <row r="218" spans="1:14">
      <c r="A218">
        <v>191</v>
      </c>
      <c r="B218" t="s">
        <v>459</v>
      </c>
      <c r="C218" t="s">
        <v>35</v>
      </c>
      <c r="D218" t="s">
        <v>460</v>
      </c>
      <c r="E218" s="45">
        <v>2.13</v>
      </c>
      <c r="F218" s="8">
        <v>229</v>
      </c>
      <c r="G218" s="36">
        <v>36922</v>
      </c>
      <c r="H218" s="36"/>
      <c r="I218" s="4"/>
      <c r="J218" s="4"/>
      <c r="K218" s="4"/>
      <c r="L218" s="36">
        <f>G218</f>
        <v>36922</v>
      </c>
      <c r="M218" s="4"/>
      <c r="N218" s="4"/>
    </row>
    <row r="219" spans="1:14">
      <c r="A219">
        <v>192</v>
      </c>
      <c r="B219" t="s">
        <v>112</v>
      </c>
      <c r="C219" t="s">
        <v>35</v>
      </c>
      <c r="D219">
        <v>3545</v>
      </c>
      <c r="E219" s="45">
        <v>2.21</v>
      </c>
      <c r="F219" s="8">
        <v>228</v>
      </c>
      <c r="G219" s="36">
        <v>9352</v>
      </c>
      <c r="H219" s="36"/>
      <c r="I219" s="4"/>
      <c r="J219" s="4"/>
      <c r="K219" s="4"/>
      <c r="L219" s="36">
        <f>G219</f>
        <v>9352</v>
      </c>
      <c r="M219" s="4"/>
      <c r="N219" s="4"/>
    </row>
    <row r="220" spans="1:14">
      <c r="A220">
        <v>193</v>
      </c>
      <c r="B220" t="s">
        <v>84</v>
      </c>
      <c r="C220" t="s">
        <v>35</v>
      </c>
      <c r="D220">
        <v>3945</v>
      </c>
      <c r="E220" s="8">
        <v>2.2200000000000002</v>
      </c>
      <c r="F220" s="36">
        <v>241</v>
      </c>
      <c r="G220" s="36">
        <v>10393</v>
      </c>
      <c r="H220" s="36"/>
      <c r="I220" s="4"/>
      <c r="J220" s="4"/>
      <c r="K220" s="4"/>
      <c r="L220" s="36">
        <f>G220</f>
        <v>10393</v>
      </c>
      <c r="M220" s="4"/>
      <c r="N220" s="4"/>
    </row>
    <row r="221" spans="1:14">
      <c r="A221">
        <v>194</v>
      </c>
      <c r="B221" t="s">
        <v>671</v>
      </c>
      <c r="C221" t="s">
        <v>39</v>
      </c>
      <c r="D221">
        <v>6120</v>
      </c>
      <c r="E221" s="45">
        <v>1.52</v>
      </c>
      <c r="F221" s="8">
        <v>181</v>
      </c>
      <c r="G221" s="36">
        <v>13464</v>
      </c>
      <c r="H221" s="36"/>
      <c r="I221" s="4"/>
      <c r="K221" s="4">
        <f>G221</f>
        <v>13464</v>
      </c>
      <c r="L221" s="36"/>
      <c r="M221" s="4"/>
      <c r="N221" s="4"/>
    </row>
    <row r="222" spans="1:14">
      <c r="A222">
        <v>195</v>
      </c>
      <c r="B222" t="s">
        <v>497</v>
      </c>
      <c r="C222" t="s">
        <v>35</v>
      </c>
      <c r="D222">
        <v>9220</v>
      </c>
      <c r="E222" s="45">
        <v>2.39</v>
      </c>
      <c r="F222" s="8">
        <v>255</v>
      </c>
      <c r="G222" s="36">
        <v>24462</v>
      </c>
      <c r="H222" s="36"/>
      <c r="I222" s="4"/>
      <c r="K222" s="4"/>
      <c r="L222" s="36"/>
      <c r="M222" s="4">
        <f>G222</f>
        <v>24462</v>
      </c>
      <c r="N222" s="4"/>
    </row>
    <row r="223" spans="1:14">
      <c r="A223">
        <v>196</v>
      </c>
      <c r="B223" t="s">
        <v>672</v>
      </c>
      <c r="C223" t="s">
        <v>35</v>
      </c>
      <c r="D223">
        <v>3930</v>
      </c>
      <c r="E223" s="45">
        <v>2.46</v>
      </c>
      <c r="F223" s="8">
        <v>272</v>
      </c>
      <c r="G223" s="36">
        <v>14225</v>
      </c>
      <c r="H223" s="36"/>
      <c r="I223" s="4"/>
      <c r="K223" s="4"/>
      <c r="L223" s="36"/>
      <c r="M223" s="4">
        <f>G223</f>
        <v>14225</v>
      </c>
      <c r="N223" s="4"/>
    </row>
    <row r="224" spans="1:14">
      <c r="A224">
        <v>197</v>
      </c>
      <c r="B224" t="s">
        <v>673</v>
      </c>
      <c r="C224" t="s">
        <v>39</v>
      </c>
      <c r="D224" t="s">
        <v>271</v>
      </c>
      <c r="E224" s="45">
        <v>1.31</v>
      </c>
      <c r="F224" s="8">
        <v>140</v>
      </c>
      <c r="G224" s="36">
        <v>3819</v>
      </c>
      <c r="H224" s="36"/>
      <c r="I224" s="4"/>
      <c r="K224" s="4">
        <f>G224</f>
        <v>3819</v>
      </c>
      <c r="L224" s="36"/>
      <c r="M224" s="4"/>
      <c r="N224" s="4"/>
    </row>
    <row r="225" spans="1:14">
      <c r="A225">
        <v>198</v>
      </c>
      <c r="B225" t="s">
        <v>674</v>
      </c>
      <c r="C225" t="s">
        <v>39</v>
      </c>
      <c r="D225" t="s">
        <v>162</v>
      </c>
      <c r="E225" s="45">
        <v>1.24</v>
      </c>
      <c r="F225" s="8">
        <v>134</v>
      </c>
      <c r="G225" s="36">
        <v>7375</v>
      </c>
      <c r="H225" s="36"/>
      <c r="I225" s="4"/>
      <c r="K225" s="4">
        <f>G225</f>
        <v>7375</v>
      </c>
      <c r="L225" s="36"/>
      <c r="M225" s="4"/>
      <c r="N225" s="4"/>
    </row>
    <row r="226" spans="1:14">
      <c r="A226">
        <v>199</v>
      </c>
      <c r="B226" t="s">
        <v>675</v>
      </c>
      <c r="C226" t="s">
        <v>39</v>
      </c>
      <c r="D226">
        <v>4280</v>
      </c>
      <c r="E226" s="45">
        <v>1.55</v>
      </c>
      <c r="F226" s="8">
        <v>182</v>
      </c>
      <c r="G226" s="36">
        <v>15587</v>
      </c>
      <c r="H226" s="36"/>
      <c r="I226" s="4"/>
      <c r="K226" s="4">
        <f>G226</f>
        <v>15587</v>
      </c>
      <c r="L226" s="36"/>
      <c r="M226" s="4"/>
      <c r="N226" s="4"/>
    </row>
    <row r="227" spans="1:14">
      <c r="A227">
        <v>200</v>
      </c>
      <c r="B227" t="s">
        <v>489</v>
      </c>
      <c r="C227" t="s">
        <v>35</v>
      </c>
      <c r="D227" t="s">
        <v>490</v>
      </c>
      <c r="E227" s="45">
        <v>2.54</v>
      </c>
      <c r="F227" s="8">
        <v>305</v>
      </c>
      <c r="G227" s="36">
        <v>27005</v>
      </c>
      <c r="H227" s="36"/>
      <c r="I227" s="4"/>
      <c r="L227" s="36"/>
      <c r="M227" s="4">
        <f>G227</f>
        <v>27005</v>
      </c>
      <c r="N227" s="4"/>
    </row>
    <row r="228" spans="1:14">
      <c r="A228">
        <v>201</v>
      </c>
      <c r="B228" t="s">
        <v>676</v>
      </c>
      <c r="C228" t="s">
        <v>39</v>
      </c>
      <c r="D228" t="s">
        <v>196</v>
      </c>
      <c r="E228" s="45">
        <v>1.3</v>
      </c>
      <c r="F228" s="8">
        <v>145</v>
      </c>
      <c r="G228" s="36">
        <v>5708</v>
      </c>
      <c r="H228" s="36"/>
      <c r="I228" s="4"/>
      <c r="J228" s="4">
        <f>G228</f>
        <v>5708</v>
      </c>
      <c r="K228" s="4"/>
      <c r="L228" s="36"/>
      <c r="M228" s="4"/>
      <c r="N228" s="4"/>
    </row>
    <row r="229" spans="1:14">
      <c r="A229">
        <v>202</v>
      </c>
      <c r="B229" t="s">
        <v>3</v>
      </c>
      <c r="C229" t="s">
        <v>35</v>
      </c>
      <c r="D229" t="s">
        <v>441</v>
      </c>
      <c r="E229" s="45">
        <v>2.12</v>
      </c>
      <c r="F229" s="8">
        <v>220</v>
      </c>
      <c r="G229" s="36">
        <v>74588</v>
      </c>
      <c r="H229" s="36"/>
      <c r="I229" s="4"/>
      <c r="J229" s="4"/>
      <c r="K229" s="4"/>
      <c r="L229" s="36">
        <f>G229</f>
        <v>74588</v>
      </c>
      <c r="M229" s="4"/>
      <c r="N229" s="4"/>
    </row>
    <row r="230" spans="1:14">
      <c r="D230" t="s">
        <v>442</v>
      </c>
      <c r="E230" s="45"/>
      <c r="G230" s="36"/>
      <c r="H230" s="36"/>
      <c r="I230" s="4"/>
      <c r="J230" s="4"/>
      <c r="K230" s="4"/>
      <c r="L230" s="36"/>
      <c r="M230" s="4"/>
      <c r="N230" s="4"/>
    </row>
    <row r="231" spans="1:14">
      <c r="D231" t="s">
        <v>443</v>
      </c>
      <c r="E231" s="45"/>
      <c r="G231" s="36"/>
      <c r="H231" s="36"/>
      <c r="I231" s="4"/>
      <c r="J231" s="4"/>
      <c r="K231" s="4"/>
      <c r="L231" s="36"/>
      <c r="M231" s="4"/>
      <c r="N231" s="4"/>
    </row>
    <row r="232" spans="1:14">
      <c r="A232">
        <v>203</v>
      </c>
      <c r="B232" t="s">
        <v>677</v>
      </c>
      <c r="C232" t="s">
        <v>39</v>
      </c>
      <c r="D232">
        <v>5370</v>
      </c>
      <c r="E232" s="45">
        <v>1.3</v>
      </c>
      <c r="F232" s="8">
        <v>143</v>
      </c>
      <c r="G232" s="36">
        <v>5053</v>
      </c>
      <c r="H232" s="36"/>
      <c r="I232" s="4"/>
      <c r="J232" s="4">
        <f>G232</f>
        <v>5053</v>
      </c>
      <c r="K232" s="4"/>
      <c r="L232" s="36"/>
      <c r="M232" s="4"/>
      <c r="N232" s="4"/>
    </row>
    <row r="233" spans="1:14">
      <c r="A233">
        <v>204</v>
      </c>
      <c r="B233" t="s">
        <v>678</v>
      </c>
      <c r="C233" t="s">
        <v>35</v>
      </c>
      <c r="D233">
        <v>3870</v>
      </c>
      <c r="E233" s="45">
        <v>1.57</v>
      </c>
      <c r="F233" s="8">
        <v>188</v>
      </c>
      <c r="G233" s="36">
        <v>7120</v>
      </c>
      <c r="H233" s="36"/>
      <c r="I233" s="4"/>
      <c r="K233" s="4">
        <f>G233</f>
        <v>7120</v>
      </c>
      <c r="L233" s="36"/>
      <c r="M233" s="4"/>
      <c r="N233" s="4"/>
    </row>
    <row r="234" spans="1:14">
      <c r="A234">
        <v>205</v>
      </c>
      <c r="B234" t="s">
        <v>47</v>
      </c>
      <c r="C234" t="s">
        <v>35</v>
      </c>
      <c r="D234" t="s">
        <v>48</v>
      </c>
      <c r="E234" s="45">
        <v>2.2999999999999998</v>
      </c>
      <c r="F234" s="8">
        <v>249</v>
      </c>
      <c r="G234" s="36">
        <v>11940</v>
      </c>
      <c r="H234" s="36"/>
      <c r="I234" s="4"/>
      <c r="K234" s="4"/>
      <c r="L234" s="36">
        <f>G234</f>
        <v>11940</v>
      </c>
      <c r="M234" s="4"/>
      <c r="N234" s="4"/>
    </row>
    <row r="235" spans="1:14">
      <c r="A235">
        <v>206</v>
      </c>
      <c r="B235" t="s">
        <v>452</v>
      </c>
      <c r="C235" t="s">
        <v>35</v>
      </c>
      <c r="D235" t="s">
        <v>453</v>
      </c>
      <c r="E235" s="45">
        <v>2.34</v>
      </c>
      <c r="F235" s="8">
        <v>247</v>
      </c>
      <c r="G235" s="36">
        <v>40560</v>
      </c>
      <c r="H235" s="36"/>
      <c r="I235" s="4"/>
      <c r="K235" s="4"/>
      <c r="L235" s="36"/>
      <c r="M235" s="4">
        <f>G235</f>
        <v>40560</v>
      </c>
      <c r="N235" s="4"/>
    </row>
    <row r="236" spans="1:14">
      <c r="A236">
        <v>207</v>
      </c>
      <c r="B236" t="s">
        <v>280</v>
      </c>
      <c r="C236" t="s">
        <v>39</v>
      </c>
      <c r="D236">
        <v>1357</v>
      </c>
      <c r="E236" s="45">
        <v>1.52</v>
      </c>
      <c r="F236" s="8">
        <v>189</v>
      </c>
      <c r="G236" s="36">
        <v>3284</v>
      </c>
      <c r="H236" s="36"/>
      <c r="I236" s="4"/>
      <c r="K236" s="4">
        <f>G236</f>
        <v>3284</v>
      </c>
      <c r="L236" s="36"/>
      <c r="M236" s="4"/>
      <c r="N236" s="4"/>
    </row>
    <row r="237" spans="1:14">
      <c r="A237">
        <v>208</v>
      </c>
      <c r="B237" t="s">
        <v>80</v>
      </c>
      <c r="C237" t="s">
        <v>35</v>
      </c>
      <c r="D237">
        <v>2620</v>
      </c>
      <c r="E237" s="45">
        <v>2.27</v>
      </c>
      <c r="F237" s="8">
        <v>250</v>
      </c>
      <c r="G237" s="36">
        <v>10605</v>
      </c>
      <c r="H237" s="36"/>
      <c r="I237" s="4"/>
      <c r="K237" s="4"/>
      <c r="L237" s="36">
        <f>G237</f>
        <v>10605</v>
      </c>
      <c r="M237" s="4"/>
      <c r="N237" s="4"/>
    </row>
    <row r="238" spans="1:14">
      <c r="A238">
        <v>209</v>
      </c>
      <c r="B238" t="s">
        <v>167</v>
      </c>
      <c r="C238" t="s">
        <v>39</v>
      </c>
      <c r="D238">
        <v>7350</v>
      </c>
      <c r="E238" s="45">
        <v>2</v>
      </c>
      <c r="F238" s="8">
        <v>198</v>
      </c>
      <c r="G238" s="36">
        <v>6778</v>
      </c>
      <c r="H238" s="36"/>
      <c r="I238" s="4"/>
      <c r="K238" s="4">
        <f>G238</f>
        <v>6778</v>
      </c>
      <c r="L238" s="36"/>
      <c r="M238" s="4"/>
      <c r="N238" s="4"/>
    </row>
    <row r="239" spans="1:14">
      <c r="A239">
        <v>210</v>
      </c>
      <c r="B239" t="s">
        <v>298</v>
      </c>
      <c r="C239" t="s">
        <v>39</v>
      </c>
      <c r="D239">
        <v>6887</v>
      </c>
      <c r="E239" s="45">
        <v>1.1000000000000001</v>
      </c>
      <c r="F239" s="8">
        <v>78</v>
      </c>
      <c r="G239" s="36">
        <v>2010</v>
      </c>
      <c r="H239" s="36"/>
      <c r="I239" s="4"/>
      <c r="J239" s="4">
        <f>G239</f>
        <v>2010</v>
      </c>
      <c r="K239" s="4"/>
      <c r="L239" s="36"/>
      <c r="M239" s="4"/>
      <c r="N239" s="4"/>
    </row>
    <row r="240" spans="1:14">
      <c r="A240">
        <v>211</v>
      </c>
      <c r="B240" t="s">
        <v>679</v>
      </c>
      <c r="C240" t="s">
        <v>35</v>
      </c>
      <c r="D240">
        <v>3020</v>
      </c>
      <c r="E240" s="45">
        <v>2.15</v>
      </c>
      <c r="F240" s="8">
        <v>224</v>
      </c>
      <c r="G240" s="36">
        <v>20695</v>
      </c>
      <c r="H240" s="36"/>
      <c r="I240" s="4"/>
      <c r="J240" s="4"/>
      <c r="K240" s="4"/>
      <c r="L240" s="36">
        <f>G240</f>
        <v>20695</v>
      </c>
      <c r="M240" s="4"/>
      <c r="N240" s="4"/>
    </row>
    <row r="241" spans="1:14">
      <c r="A241">
        <v>212</v>
      </c>
      <c r="B241" t="s">
        <v>487</v>
      </c>
      <c r="C241" t="s">
        <v>35</v>
      </c>
      <c r="D241">
        <v>2200</v>
      </c>
      <c r="E241" s="45">
        <v>2.33</v>
      </c>
      <c r="F241" s="8">
        <v>261</v>
      </c>
      <c r="G241" s="36">
        <v>27469</v>
      </c>
      <c r="H241" s="36"/>
      <c r="I241" s="4"/>
      <c r="J241" s="4"/>
      <c r="K241" s="4"/>
      <c r="L241" s="36"/>
      <c r="M241" s="4">
        <f>G241</f>
        <v>27469</v>
      </c>
      <c r="N241" s="4"/>
    </row>
    <row r="242" spans="1:14">
      <c r="A242">
        <v>213</v>
      </c>
      <c r="B242" t="s">
        <v>121</v>
      </c>
      <c r="C242" t="s">
        <v>35</v>
      </c>
      <c r="D242">
        <v>2270</v>
      </c>
      <c r="E242" s="45">
        <v>2.36</v>
      </c>
      <c r="F242" s="8">
        <v>265</v>
      </c>
      <c r="G242" s="36">
        <v>8747</v>
      </c>
      <c r="H242" s="36"/>
      <c r="I242" s="4"/>
      <c r="J242" s="4"/>
      <c r="K242" s="4"/>
      <c r="L242" s="36"/>
      <c r="M242" s="4">
        <f>G242</f>
        <v>8747</v>
      </c>
      <c r="N242" s="4"/>
    </row>
    <row r="243" spans="1:14">
      <c r="A243">
        <v>214</v>
      </c>
      <c r="B243" t="s">
        <v>176</v>
      </c>
      <c r="C243" t="s">
        <v>35</v>
      </c>
      <c r="D243" t="s">
        <v>177</v>
      </c>
      <c r="E243" s="45">
        <v>2.4700000000000002</v>
      </c>
      <c r="F243" s="8">
        <v>286</v>
      </c>
      <c r="G243" s="36">
        <v>6575</v>
      </c>
      <c r="H243" s="36"/>
      <c r="I243" s="4"/>
      <c r="J243" s="4"/>
      <c r="K243" s="4"/>
      <c r="L243" s="36"/>
      <c r="M243" s="4">
        <f>G243</f>
        <v>6575</v>
      </c>
      <c r="N243" s="4"/>
    </row>
    <row r="244" spans="1:14">
      <c r="A244">
        <v>215</v>
      </c>
      <c r="B244" t="s">
        <v>680</v>
      </c>
      <c r="C244" t="s">
        <v>35</v>
      </c>
      <c r="D244">
        <v>3540</v>
      </c>
      <c r="E244" s="45">
        <v>2.2999999999999998</v>
      </c>
      <c r="F244" s="8">
        <v>227</v>
      </c>
      <c r="G244" s="36">
        <v>12316</v>
      </c>
      <c r="H244" s="36"/>
      <c r="I244" s="4"/>
      <c r="J244" s="4"/>
      <c r="K244" s="4"/>
      <c r="L244" s="36">
        <f>G244</f>
        <v>12316</v>
      </c>
      <c r="M244" s="4"/>
      <c r="N244" s="4"/>
    </row>
    <row r="245" spans="1:14">
      <c r="A245">
        <v>216</v>
      </c>
      <c r="B245" t="s">
        <v>229</v>
      </c>
      <c r="C245" t="s">
        <v>39</v>
      </c>
      <c r="D245" t="s">
        <v>230</v>
      </c>
      <c r="E245" s="45">
        <v>1.45</v>
      </c>
      <c r="F245" s="8">
        <v>171</v>
      </c>
      <c r="G245" s="36">
        <v>5028</v>
      </c>
      <c r="H245" s="36"/>
      <c r="I245" s="4"/>
      <c r="K245" s="4">
        <f>G245</f>
        <v>5028</v>
      </c>
      <c r="L245" s="36"/>
      <c r="M245" s="4"/>
      <c r="N245" s="4"/>
    </row>
    <row r="246" spans="1:14">
      <c r="A246">
        <v>217</v>
      </c>
      <c r="B246" t="s">
        <v>681</v>
      </c>
      <c r="C246" t="s">
        <v>39</v>
      </c>
      <c r="D246">
        <v>4040</v>
      </c>
      <c r="E246" s="45">
        <v>1.52</v>
      </c>
      <c r="F246" s="8">
        <v>170</v>
      </c>
      <c r="G246" s="36">
        <v>38772</v>
      </c>
      <c r="H246" s="36"/>
      <c r="I246" s="4"/>
      <c r="K246" s="4">
        <f>G246</f>
        <v>38772</v>
      </c>
      <c r="L246" s="36"/>
      <c r="M246" s="4"/>
      <c r="N246" s="4"/>
    </row>
    <row r="247" spans="1:14">
      <c r="A247">
        <v>218</v>
      </c>
      <c r="B247" t="s">
        <v>682</v>
      </c>
      <c r="C247" t="s">
        <v>35</v>
      </c>
      <c r="D247">
        <v>2230</v>
      </c>
      <c r="E247" s="45">
        <v>2.2999999999999998</v>
      </c>
      <c r="F247" s="8">
        <v>240</v>
      </c>
      <c r="G247" s="36">
        <v>14399</v>
      </c>
      <c r="H247" s="36"/>
      <c r="I247" s="4"/>
      <c r="J247" s="4"/>
      <c r="K247" s="4"/>
      <c r="L247" s="36">
        <f>G247</f>
        <v>14399</v>
      </c>
      <c r="M247" s="4"/>
      <c r="N247" s="4"/>
    </row>
    <row r="248" spans="1:14">
      <c r="A248">
        <v>219</v>
      </c>
      <c r="B248" t="s">
        <v>683</v>
      </c>
      <c r="C248" t="s">
        <v>35</v>
      </c>
      <c r="D248">
        <v>3717</v>
      </c>
      <c r="E248" s="45">
        <v>1.52</v>
      </c>
      <c r="F248" s="8">
        <v>183</v>
      </c>
      <c r="G248" s="36">
        <v>87</v>
      </c>
      <c r="H248" s="36"/>
      <c r="I248" s="4"/>
      <c r="K248" s="4">
        <f>G248</f>
        <v>87</v>
      </c>
      <c r="L248" s="36"/>
      <c r="M248" s="4"/>
      <c r="N248" s="4"/>
    </row>
    <row r="249" spans="1:14">
      <c r="A249">
        <v>220</v>
      </c>
      <c r="B249" t="s">
        <v>684</v>
      </c>
      <c r="C249" t="s">
        <v>39</v>
      </c>
      <c r="D249" t="s">
        <v>228</v>
      </c>
      <c r="E249" s="45">
        <v>1.55</v>
      </c>
      <c r="F249" s="8">
        <v>172</v>
      </c>
      <c r="G249" s="36">
        <v>17213</v>
      </c>
      <c r="H249" s="36"/>
      <c r="I249" s="4"/>
      <c r="K249" s="4">
        <f>G249</f>
        <v>17213</v>
      </c>
      <c r="L249" s="36"/>
      <c r="M249" s="4"/>
      <c r="N249" s="4"/>
    </row>
    <row r="250" spans="1:14">
      <c r="A250">
        <v>221</v>
      </c>
      <c r="B250" t="s">
        <v>476</v>
      </c>
      <c r="C250" t="s">
        <v>35</v>
      </c>
      <c r="D250">
        <v>3550</v>
      </c>
      <c r="E250" s="45">
        <v>2.2000000000000002</v>
      </c>
      <c r="F250" s="8">
        <v>2.37</v>
      </c>
      <c r="G250" s="36">
        <v>32249</v>
      </c>
      <c r="H250" s="36"/>
      <c r="I250" s="4"/>
      <c r="L250" s="36">
        <f>G250</f>
        <v>32249</v>
      </c>
      <c r="M250" s="4"/>
      <c r="N250" s="4"/>
    </row>
    <row r="251" spans="1:14">
      <c r="A251">
        <v>222</v>
      </c>
      <c r="B251" t="s">
        <v>685</v>
      </c>
      <c r="C251" t="s">
        <v>35</v>
      </c>
      <c r="D251" t="s">
        <v>169</v>
      </c>
      <c r="E251" s="45">
        <v>2</v>
      </c>
      <c r="F251" s="8">
        <v>189</v>
      </c>
      <c r="G251" s="36">
        <v>6762</v>
      </c>
      <c r="H251" s="36"/>
      <c r="I251" s="4"/>
      <c r="K251" s="4">
        <f>G251</f>
        <v>6762</v>
      </c>
      <c r="L251" s="36"/>
      <c r="M251" s="4"/>
      <c r="N251" s="4"/>
    </row>
    <row r="252" spans="1:14">
      <c r="A252">
        <v>223</v>
      </c>
      <c r="B252" t="s">
        <v>83</v>
      </c>
      <c r="C252" t="s">
        <v>35</v>
      </c>
      <c r="D252">
        <v>1560</v>
      </c>
      <c r="E252" s="45">
        <v>2</v>
      </c>
      <c r="F252" s="8">
        <v>198</v>
      </c>
      <c r="G252" s="36">
        <v>10539</v>
      </c>
      <c r="H252" s="36"/>
      <c r="I252" s="4"/>
      <c r="K252" s="36">
        <f>G252</f>
        <v>10539</v>
      </c>
      <c r="M252" s="4"/>
      <c r="N252" s="4"/>
    </row>
    <row r="253" spans="1:14">
      <c r="A253">
        <v>224</v>
      </c>
      <c r="B253" t="s">
        <v>686</v>
      </c>
      <c r="C253" t="s">
        <v>35</v>
      </c>
      <c r="D253" t="s">
        <v>257</v>
      </c>
      <c r="E253" s="45">
        <v>2</v>
      </c>
      <c r="F253" s="8">
        <v>200</v>
      </c>
      <c r="G253" s="36">
        <v>9588</v>
      </c>
      <c r="H253" s="36"/>
      <c r="I253" s="4"/>
      <c r="K253" s="4">
        <f>G253</f>
        <v>9588</v>
      </c>
      <c r="L253" s="36"/>
      <c r="M253" s="4"/>
      <c r="N253" s="4"/>
    </row>
    <row r="254" spans="1:14">
      <c r="A254">
        <v>225</v>
      </c>
      <c r="B254" t="s">
        <v>687</v>
      </c>
      <c r="C254" t="s">
        <v>35</v>
      </c>
      <c r="D254" t="s">
        <v>102</v>
      </c>
      <c r="E254" s="45">
        <v>2.14</v>
      </c>
      <c r="F254" s="8">
        <v>219</v>
      </c>
      <c r="G254" s="36">
        <v>9724</v>
      </c>
      <c r="H254" s="36"/>
      <c r="I254" s="4"/>
      <c r="J254" s="4"/>
      <c r="K254" s="4"/>
      <c r="L254" s="36">
        <f>G254</f>
        <v>9724</v>
      </c>
      <c r="M254" s="4"/>
      <c r="N254" s="4"/>
    </row>
    <row r="255" spans="1:14">
      <c r="A255">
        <v>226</v>
      </c>
      <c r="B255" t="s">
        <v>224</v>
      </c>
      <c r="C255" t="s">
        <v>39</v>
      </c>
      <c r="D255">
        <v>7387</v>
      </c>
      <c r="E255" s="45">
        <v>2.2999999999999998</v>
      </c>
      <c r="F255" s="8">
        <v>253</v>
      </c>
      <c r="G255" s="36">
        <v>5059</v>
      </c>
      <c r="H255" s="36"/>
      <c r="I255" s="4"/>
      <c r="J255" s="4"/>
      <c r="K255" s="4"/>
      <c r="L255" s="36">
        <f>G255</f>
        <v>5059</v>
      </c>
      <c r="M255" s="4"/>
      <c r="N255" s="4"/>
    </row>
    <row r="256" spans="1:14">
      <c r="A256">
        <v>227</v>
      </c>
      <c r="B256" t="s">
        <v>533</v>
      </c>
      <c r="C256" t="s">
        <v>35</v>
      </c>
      <c r="D256" t="s">
        <v>534</v>
      </c>
      <c r="E256" s="45">
        <v>2.44</v>
      </c>
      <c r="F256" s="8">
        <v>286</v>
      </c>
      <c r="G256" s="36">
        <v>20408</v>
      </c>
      <c r="H256" s="36"/>
      <c r="I256" s="4"/>
      <c r="J256" s="4"/>
      <c r="K256" s="4"/>
      <c r="L256" s="36"/>
      <c r="M256" s="4">
        <f>G256</f>
        <v>20408</v>
      </c>
      <c r="N256" s="4"/>
    </row>
    <row r="257" spans="1:14">
      <c r="A257">
        <v>228</v>
      </c>
      <c r="B257" t="s">
        <v>210</v>
      </c>
      <c r="C257" t="s">
        <v>39</v>
      </c>
      <c r="D257">
        <v>6990</v>
      </c>
      <c r="E257" s="45">
        <v>1.26</v>
      </c>
      <c r="F257" s="8">
        <v>127</v>
      </c>
      <c r="G257" s="36">
        <v>5729</v>
      </c>
      <c r="H257" s="36"/>
      <c r="I257" s="4"/>
      <c r="J257" s="4">
        <f>G257</f>
        <v>5729</v>
      </c>
      <c r="K257" s="4"/>
      <c r="L257" s="36"/>
      <c r="M257" s="4"/>
      <c r="N257" s="4"/>
    </row>
    <row r="258" spans="1:14">
      <c r="A258">
        <v>229</v>
      </c>
      <c r="B258" t="s">
        <v>297</v>
      </c>
      <c r="C258" t="s">
        <v>35</v>
      </c>
      <c r="D258">
        <v>9667</v>
      </c>
      <c r="E258" s="45">
        <v>2.5</v>
      </c>
      <c r="F258" s="8">
        <v>275</v>
      </c>
      <c r="G258" s="36">
        <v>2063</v>
      </c>
      <c r="H258" s="36"/>
      <c r="I258" s="4"/>
      <c r="J258" s="4"/>
      <c r="K258" s="4"/>
      <c r="L258" s="36"/>
      <c r="M258" s="4">
        <f>G258</f>
        <v>2063</v>
      </c>
      <c r="N258" s="4"/>
    </row>
    <row r="259" spans="1:14">
      <c r="A259">
        <v>230</v>
      </c>
      <c r="B259" t="s">
        <v>688</v>
      </c>
      <c r="C259" t="s">
        <v>39</v>
      </c>
      <c r="D259" t="s">
        <v>225</v>
      </c>
      <c r="E259" s="45">
        <v>1</v>
      </c>
      <c r="F259" s="8">
        <v>97</v>
      </c>
      <c r="G259" s="36">
        <v>5068</v>
      </c>
      <c r="H259" s="36"/>
      <c r="I259" s="4">
        <f>G259</f>
        <v>5068</v>
      </c>
      <c r="J259" s="4"/>
      <c r="K259" s="4"/>
      <c r="L259" s="36"/>
      <c r="M259" s="4"/>
      <c r="N259" s="4"/>
    </row>
    <row r="260" spans="1:14">
      <c r="A260">
        <v>231</v>
      </c>
      <c r="B260" t="s">
        <v>478</v>
      </c>
      <c r="C260" t="s">
        <v>35</v>
      </c>
      <c r="D260">
        <v>3530</v>
      </c>
      <c r="E260" s="45">
        <v>2.1800000000000002</v>
      </c>
      <c r="F260" s="8">
        <v>238</v>
      </c>
      <c r="G260" s="36">
        <v>30400</v>
      </c>
      <c r="H260" s="36"/>
      <c r="I260" s="4"/>
      <c r="J260" s="4"/>
      <c r="K260" s="4"/>
      <c r="L260" s="36">
        <f>G260</f>
        <v>30400</v>
      </c>
      <c r="M260" s="4"/>
      <c r="N260" s="4"/>
    </row>
    <row r="261" spans="1:14">
      <c r="A261">
        <v>232</v>
      </c>
      <c r="B261" t="s">
        <v>689</v>
      </c>
      <c r="C261" t="s">
        <v>35</v>
      </c>
      <c r="D261">
        <v>2540</v>
      </c>
      <c r="E261" s="45">
        <v>2.2200000000000002</v>
      </c>
      <c r="F261" s="8">
        <v>242</v>
      </c>
      <c r="G261" s="36">
        <v>8224</v>
      </c>
      <c r="H261" s="36"/>
      <c r="I261" s="4"/>
      <c r="J261" s="4"/>
      <c r="K261" s="4"/>
      <c r="L261" s="36">
        <f>G261</f>
        <v>8224</v>
      </c>
      <c r="M261" s="4"/>
      <c r="N261" s="4"/>
    </row>
    <row r="262" spans="1:14">
      <c r="A262">
        <v>233</v>
      </c>
      <c r="B262" t="s">
        <v>690</v>
      </c>
      <c r="C262" t="s">
        <v>39</v>
      </c>
      <c r="D262" t="s">
        <v>253</v>
      </c>
      <c r="E262" s="45">
        <v>1.19</v>
      </c>
      <c r="F262" s="8">
        <v>119</v>
      </c>
      <c r="G262" s="36">
        <v>4649</v>
      </c>
      <c r="H262" s="36"/>
      <c r="I262" s="4"/>
      <c r="J262" s="4">
        <f>G262</f>
        <v>4649</v>
      </c>
      <c r="K262" s="4"/>
      <c r="L262" s="36"/>
      <c r="M262" s="4"/>
      <c r="N262" s="4"/>
    </row>
    <row r="263" spans="1:14">
      <c r="A263">
        <v>234</v>
      </c>
      <c r="B263" t="s">
        <v>108</v>
      </c>
      <c r="C263" t="s">
        <v>35</v>
      </c>
      <c r="D263">
        <v>3040</v>
      </c>
      <c r="E263" s="45">
        <v>1.57</v>
      </c>
      <c r="F263" s="8">
        <v>197</v>
      </c>
      <c r="G263" s="36">
        <v>9528</v>
      </c>
      <c r="H263" s="36"/>
      <c r="I263" s="4"/>
      <c r="K263" s="4">
        <f>G263</f>
        <v>9528</v>
      </c>
      <c r="L263" s="36"/>
      <c r="M263" s="4"/>
      <c r="N263" s="4"/>
    </row>
    <row r="264" spans="1:14">
      <c r="A264">
        <v>235</v>
      </c>
      <c r="B264" t="s">
        <v>92</v>
      </c>
      <c r="C264" t="s">
        <v>35</v>
      </c>
      <c r="D264">
        <v>2235</v>
      </c>
      <c r="E264" s="45">
        <v>2.39</v>
      </c>
      <c r="F264" s="8">
        <v>243</v>
      </c>
      <c r="G264" s="36">
        <v>10061</v>
      </c>
      <c r="H264" s="36"/>
      <c r="I264" s="4"/>
      <c r="K264" s="4"/>
      <c r="L264" s="36"/>
      <c r="M264" s="4">
        <f>G264</f>
        <v>10061</v>
      </c>
      <c r="N264" s="4"/>
    </row>
    <row r="265" spans="1:14">
      <c r="A265">
        <v>236</v>
      </c>
      <c r="B265" t="s">
        <v>691</v>
      </c>
      <c r="C265" t="s">
        <v>39</v>
      </c>
      <c r="D265">
        <v>4500</v>
      </c>
      <c r="E265" s="45">
        <v>1.56</v>
      </c>
      <c r="F265" s="8">
        <v>164</v>
      </c>
      <c r="G265" s="36">
        <v>21354</v>
      </c>
      <c r="H265" s="36"/>
      <c r="I265" s="4"/>
      <c r="K265" s="4">
        <f>G265</f>
        <v>21354</v>
      </c>
      <c r="L265" s="36"/>
      <c r="M265" s="4"/>
      <c r="N265" s="4"/>
    </row>
    <row r="266" spans="1:14">
      <c r="A266">
        <v>237</v>
      </c>
      <c r="B266" t="s">
        <v>692</v>
      </c>
      <c r="C266" t="s">
        <v>39</v>
      </c>
      <c r="D266">
        <v>1315</v>
      </c>
      <c r="E266" s="45">
        <v>1.5</v>
      </c>
      <c r="F266" s="8">
        <v>178</v>
      </c>
      <c r="G266" s="36">
        <v>4918</v>
      </c>
      <c r="H266" s="36"/>
      <c r="I266" s="4"/>
      <c r="K266" s="4">
        <f>G266</f>
        <v>4918</v>
      </c>
      <c r="L266" s="36"/>
      <c r="M266" s="4"/>
      <c r="N266" s="4"/>
    </row>
    <row r="267" spans="1:14">
      <c r="A267">
        <v>238</v>
      </c>
      <c r="B267" t="s">
        <v>693</v>
      </c>
      <c r="C267" t="s">
        <v>39</v>
      </c>
      <c r="D267" t="s">
        <v>180</v>
      </c>
      <c r="E267" s="45">
        <v>2.1</v>
      </c>
      <c r="F267" s="8">
        <v>219</v>
      </c>
      <c r="G267" s="36">
        <v>6553</v>
      </c>
      <c r="H267" s="36"/>
      <c r="I267" s="4"/>
      <c r="J267" s="4"/>
      <c r="K267" s="4"/>
      <c r="L267" s="36">
        <f>G267</f>
        <v>6553</v>
      </c>
      <c r="M267" s="4"/>
      <c r="N267" s="4"/>
    </row>
    <row r="268" spans="1:14">
      <c r="A268">
        <v>239</v>
      </c>
      <c r="B268" t="s">
        <v>694</v>
      </c>
      <c r="C268" t="s">
        <v>444</v>
      </c>
      <c r="D268">
        <v>1050</v>
      </c>
      <c r="E268" s="45">
        <v>2.09</v>
      </c>
      <c r="F268" s="8">
        <v>208</v>
      </c>
      <c r="G268" s="36">
        <v>83425</v>
      </c>
      <c r="H268" s="36"/>
      <c r="I268" s="4"/>
      <c r="J268" s="4"/>
      <c r="K268" s="4"/>
      <c r="L268" s="36">
        <f>G268</f>
        <v>83425</v>
      </c>
      <c r="M268" s="4"/>
      <c r="N268" s="4"/>
    </row>
    <row r="269" spans="1:14">
      <c r="A269">
        <v>240</v>
      </c>
      <c r="B269" t="s">
        <v>488</v>
      </c>
      <c r="C269" t="s">
        <v>35</v>
      </c>
      <c r="D269">
        <v>8870</v>
      </c>
      <c r="E269" s="45">
        <v>3</v>
      </c>
      <c r="F269" s="8">
        <v>322</v>
      </c>
      <c r="G269" s="36">
        <v>27442</v>
      </c>
      <c r="H269" s="36"/>
      <c r="I269" s="4"/>
      <c r="J269" s="4"/>
      <c r="K269" s="4"/>
      <c r="L269" s="36"/>
      <c r="M269" s="4">
        <f>G269</f>
        <v>27442</v>
      </c>
      <c r="N269" s="4"/>
    </row>
    <row r="270" spans="1:14">
      <c r="A270">
        <v>241</v>
      </c>
      <c r="B270" t="s">
        <v>695</v>
      </c>
      <c r="C270" t="s">
        <v>39</v>
      </c>
      <c r="D270">
        <v>4845</v>
      </c>
      <c r="E270" s="45">
        <v>1.55</v>
      </c>
      <c r="F270" s="8">
        <v>171</v>
      </c>
      <c r="G270" s="36">
        <v>8394</v>
      </c>
      <c r="H270" s="36"/>
      <c r="I270" s="4"/>
      <c r="K270" s="4">
        <f>G270</f>
        <v>8394</v>
      </c>
      <c r="L270" s="36"/>
      <c r="M270" s="4"/>
      <c r="N270" s="4"/>
    </row>
    <row r="271" spans="1:14">
      <c r="A271">
        <v>242</v>
      </c>
      <c r="B271" t="s">
        <v>696</v>
      </c>
      <c r="C271" t="s">
        <v>444</v>
      </c>
      <c r="D271">
        <v>1090</v>
      </c>
      <c r="E271" s="45">
        <v>2.15</v>
      </c>
      <c r="F271" s="8">
        <v>213</v>
      </c>
      <c r="G271" s="36">
        <v>48805</v>
      </c>
      <c r="H271" s="36"/>
      <c r="I271" s="4"/>
      <c r="K271" s="4"/>
      <c r="L271" s="36">
        <f>G271</f>
        <v>48805</v>
      </c>
      <c r="M271" s="4"/>
      <c r="N271" s="4"/>
    </row>
    <row r="272" spans="1:14">
      <c r="A272">
        <v>243</v>
      </c>
      <c r="B272" t="s">
        <v>697</v>
      </c>
      <c r="C272" t="s">
        <v>39</v>
      </c>
      <c r="D272">
        <v>5190</v>
      </c>
      <c r="E272" s="45">
        <v>1.5</v>
      </c>
      <c r="F272" s="8">
        <v>174</v>
      </c>
      <c r="G272" s="36">
        <v>18646</v>
      </c>
      <c r="H272" s="36"/>
      <c r="I272" s="4"/>
      <c r="K272" s="4">
        <f>G272</f>
        <v>18646</v>
      </c>
      <c r="L272" s="36"/>
      <c r="M272" s="4"/>
      <c r="N272" s="4"/>
    </row>
    <row r="273" spans="1:14">
      <c r="A273">
        <v>244</v>
      </c>
      <c r="B273" t="s">
        <v>698</v>
      </c>
      <c r="C273" t="s">
        <v>39</v>
      </c>
      <c r="D273">
        <v>1370</v>
      </c>
      <c r="E273" s="45">
        <v>1.52</v>
      </c>
      <c r="F273" s="8">
        <v>181</v>
      </c>
      <c r="G273" s="36">
        <v>13428</v>
      </c>
      <c r="H273" s="36"/>
      <c r="I273" s="4"/>
      <c r="K273" s="4">
        <f>G273</f>
        <v>13428</v>
      </c>
      <c r="L273" s="36"/>
      <c r="M273" s="4"/>
      <c r="N273" s="4"/>
    </row>
    <row r="274" spans="1:14">
      <c r="A274">
        <v>245</v>
      </c>
      <c r="B274" t="s">
        <v>699</v>
      </c>
      <c r="C274" t="s">
        <v>39</v>
      </c>
      <c r="D274" t="s">
        <v>725</v>
      </c>
      <c r="E274" s="45">
        <v>1.49</v>
      </c>
      <c r="F274" s="8">
        <v>178</v>
      </c>
      <c r="G274" s="36">
        <v>8997</v>
      </c>
      <c r="H274" s="36"/>
      <c r="I274" s="4"/>
      <c r="K274" s="4">
        <f>G274</f>
        <v>8997</v>
      </c>
      <c r="L274" s="36"/>
      <c r="M274" s="4"/>
      <c r="N274" s="4"/>
    </row>
    <row r="275" spans="1:14">
      <c r="A275">
        <v>246</v>
      </c>
      <c r="B275" t="s">
        <v>90</v>
      </c>
      <c r="C275" t="s">
        <v>39</v>
      </c>
      <c r="D275">
        <v>7050</v>
      </c>
      <c r="E275" s="45">
        <v>2.16</v>
      </c>
      <c r="F275" s="8">
        <v>230</v>
      </c>
      <c r="G275" s="36">
        <v>10104</v>
      </c>
      <c r="H275" s="36"/>
      <c r="I275" s="4"/>
      <c r="J275" s="4"/>
      <c r="K275" s="4"/>
      <c r="L275" s="36">
        <f>G275</f>
        <v>10104</v>
      </c>
      <c r="M275" s="4"/>
      <c r="N275" s="4"/>
    </row>
    <row r="276" spans="1:14">
      <c r="A276">
        <v>247</v>
      </c>
      <c r="B276" t="s">
        <v>64</v>
      </c>
      <c r="C276" t="s">
        <v>35</v>
      </c>
      <c r="D276">
        <v>1910</v>
      </c>
      <c r="E276" s="45">
        <v>2.12</v>
      </c>
      <c r="F276" s="8">
        <v>220</v>
      </c>
      <c r="G276" s="36">
        <v>11316</v>
      </c>
      <c r="H276" s="36"/>
      <c r="I276" s="4"/>
      <c r="J276" s="4"/>
      <c r="K276" s="4"/>
      <c r="L276" s="36">
        <f>G276</f>
        <v>11316</v>
      </c>
      <c r="M276" s="4"/>
      <c r="N276" s="4"/>
    </row>
    <row r="277" spans="1:14">
      <c r="A277">
        <v>248</v>
      </c>
      <c r="B277" t="s">
        <v>184</v>
      </c>
      <c r="C277" t="s">
        <v>35</v>
      </c>
      <c r="D277" t="s">
        <v>185</v>
      </c>
      <c r="E277" s="45">
        <v>2.5299999999999998</v>
      </c>
      <c r="F277" s="8">
        <v>304</v>
      </c>
      <c r="G277" s="36">
        <v>6333</v>
      </c>
      <c r="H277" s="36"/>
      <c r="I277" s="4"/>
      <c r="J277" s="4"/>
      <c r="K277" s="4"/>
      <c r="L277" s="36"/>
      <c r="M277" s="4">
        <f>G277</f>
        <v>6333</v>
      </c>
      <c r="N277" s="4"/>
    </row>
    <row r="278" spans="1:14">
      <c r="A278">
        <v>249</v>
      </c>
      <c r="B278" t="s">
        <v>137</v>
      </c>
      <c r="C278" t="s">
        <v>35</v>
      </c>
      <c r="D278">
        <v>2460</v>
      </c>
      <c r="E278" s="45">
        <v>2.39</v>
      </c>
      <c r="F278" s="8">
        <v>264</v>
      </c>
      <c r="G278" s="36">
        <v>18163</v>
      </c>
      <c r="H278" s="36"/>
      <c r="I278" s="4"/>
      <c r="J278" s="4"/>
      <c r="K278" s="4"/>
      <c r="L278" s="36"/>
      <c r="M278" s="4">
        <f>G278</f>
        <v>18163</v>
      </c>
      <c r="N278" s="4"/>
    </row>
    <row r="279" spans="1:14">
      <c r="A279">
        <v>250</v>
      </c>
      <c r="B279" t="s">
        <v>115</v>
      </c>
      <c r="C279" t="s">
        <v>35</v>
      </c>
      <c r="D279">
        <v>1880</v>
      </c>
      <c r="E279" s="45">
        <v>2.17</v>
      </c>
      <c r="F279" s="8">
        <v>231</v>
      </c>
      <c r="G279" s="36">
        <v>9161</v>
      </c>
      <c r="H279" s="36"/>
      <c r="I279" s="4"/>
      <c r="J279" s="4"/>
      <c r="K279" s="4"/>
      <c r="L279" s="36">
        <f>G279</f>
        <v>9161</v>
      </c>
      <c r="M279" s="4"/>
      <c r="N279" s="4"/>
    </row>
    <row r="280" spans="1:14">
      <c r="A280">
        <v>251</v>
      </c>
      <c r="B280" s="35" t="s">
        <v>491</v>
      </c>
      <c r="C280" t="s">
        <v>35</v>
      </c>
      <c r="D280">
        <v>2950</v>
      </c>
      <c r="E280" s="45">
        <v>2.33</v>
      </c>
      <c r="F280" s="8">
        <v>265</v>
      </c>
      <c r="G280" s="36">
        <v>27056</v>
      </c>
      <c r="H280" s="36"/>
      <c r="I280" s="4"/>
      <c r="J280" s="4"/>
      <c r="K280" s="4"/>
      <c r="L280" s="36"/>
      <c r="M280" s="4">
        <f>G280</f>
        <v>27056</v>
      </c>
      <c r="N280" s="4"/>
    </row>
    <row r="281" spans="1:14">
      <c r="A281">
        <v>252</v>
      </c>
      <c r="B281" t="s">
        <v>30</v>
      </c>
      <c r="C281" t="s">
        <v>35</v>
      </c>
      <c r="D281">
        <v>3140</v>
      </c>
      <c r="E281" s="45">
        <v>2.27</v>
      </c>
      <c r="F281" s="8">
        <v>231</v>
      </c>
      <c r="G281" s="36">
        <v>12774</v>
      </c>
      <c r="H281" s="36"/>
      <c r="I281" s="4"/>
      <c r="J281" s="4"/>
      <c r="K281" s="4"/>
      <c r="L281" s="36">
        <f>G281</f>
        <v>12774</v>
      </c>
      <c r="M281" s="4"/>
      <c r="N281" s="4"/>
    </row>
    <row r="282" spans="1:14">
      <c r="A282">
        <v>253</v>
      </c>
      <c r="B282" t="s">
        <v>182</v>
      </c>
      <c r="C282" t="s">
        <v>35</v>
      </c>
      <c r="D282">
        <v>9690</v>
      </c>
      <c r="E282" s="45">
        <v>2.56</v>
      </c>
      <c r="F282" s="8">
        <v>292</v>
      </c>
      <c r="G282" s="36">
        <v>6495</v>
      </c>
      <c r="H282" s="36"/>
      <c r="I282" s="4"/>
      <c r="J282" s="4"/>
      <c r="K282" s="4"/>
      <c r="L282" s="36"/>
      <c r="M282" s="4">
        <f>G282</f>
        <v>6495</v>
      </c>
      <c r="N282" s="4"/>
    </row>
    <row r="283" spans="1:14">
      <c r="A283">
        <v>254</v>
      </c>
      <c r="B283" t="s">
        <v>700</v>
      </c>
      <c r="C283" t="s">
        <v>35</v>
      </c>
      <c r="D283">
        <v>9910</v>
      </c>
      <c r="E283" s="45">
        <v>2.4900000000000002</v>
      </c>
      <c r="F283" s="8">
        <v>295</v>
      </c>
      <c r="G283" s="36">
        <v>8216</v>
      </c>
      <c r="H283" s="36"/>
      <c r="I283" s="4"/>
      <c r="J283" s="4"/>
      <c r="K283" s="4"/>
      <c r="L283" s="36"/>
      <c r="M283" s="4">
        <f>G283</f>
        <v>8216</v>
      </c>
      <c r="N283" s="4"/>
    </row>
    <row r="284" spans="1:14">
      <c r="A284">
        <v>255</v>
      </c>
      <c r="B284" t="s">
        <v>465</v>
      </c>
      <c r="C284" t="s">
        <v>35</v>
      </c>
      <c r="D284" t="s">
        <v>466</v>
      </c>
      <c r="E284" s="45">
        <v>3.12</v>
      </c>
      <c r="F284" s="8">
        <v>327</v>
      </c>
      <c r="G284" s="36">
        <v>34052</v>
      </c>
      <c r="H284" s="36"/>
      <c r="I284" s="4"/>
      <c r="J284" s="4"/>
      <c r="K284" s="4"/>
      <c r="L284" s="36"/>
      <c r="M284" s="4"/>
      <c r="N284" s="4">
        <f>G284</f>
        <v>34052</v>
      </c>
    </row>
    <row r="285" spans="1:14">
      <c r="A285">
        <v>256</v>
      </c>
      <c r="B285" t="s">
        <v>42</v>
      </c>
      <c r="C285" t="s">
        <v>35</v>
      </c>
      <c r="D285">
        <v>3640</v>
      </c>
      <c r="E285" s="45">
        <v>2.2999999999999998</v>
      </c>
      <c r="F285" s="8">
        <v>232</v>
      </c>
      <c r="G285" s="36">
        <v>12252</v>
      </c>
      <c r="H285" s="36"/>
      <c r="I285" s="4"/>
      <c r="J285" s="4"/>
      <c r="K285" s="4"/>
      <c r="L285" s="36">
        <f>G285</f>
        <v>12252</v>
      </c>
      <c r="M285" s="4"/>
      <c r="N285" s="4"/>
    </row>
    <row r="286" spans="1:14">
      <c r="A286">
        <v>257</v>
      </c>
      <c r="B286" t="s">
        <v>701</v>
      </c>
      <c r="C286" t="s">
        <v>444</v>
      </c>
      <c r="D286">
        <v>1081</v>
      </c>
      <c r="E286" s="45">
        <v>2.16</v>
      </c>
      <c r="F286" s="8">
        <v>213</v>
      </c>
      <c r="G286" s="36">
        <v>20742</v>
      </c>
      <c r="H286" s="36"/>
      <c r="I286" s="4"/>
      <c r="J286" s="4"/>
      <c r="K286" s="4"/>
      <c r="L286" s="36">
        <f>G286</f>
        <v>20742</v>
      </c>
      <c r="M286" s="4"/>
      <c r="N286" s="4"/>
    </row>
    <row r="287" spans="1:14">
      <c r="A287">
        <v>258</v>
      </c>
      <c r="B287" t="s">
        <v>520</v>
      </c>
      <c r="C287" t="s">
        <v>35</v>
      </c>
      <c r="D287">
        <v>8670</v>
      </c>
      <c r="E287" s="45">
        <v>3.19</v>
      </c>
      <c r="F287" s="8">
        <v>352</v>
      </c>
      <c r="G287" s="36">
        <v>22175</v>
      </c>
      <c r="H287" s="36"/>
      <c r="I287" s="4"/>
      <c r="J287" s="4"/>
      <c r="K287" s="4"/>
      <c r="L287" s="36"/>
      <c r="M287" s="4"/>
      <c r="N287" s="4">
        <f>G287</f>
        <v>22175</v>
      </c>
    </row>
    <row r="288" spans="1:14">
      <c r="A288">
        <v>259</v>
      </c>
      <c r="B288" t="s">
        <v>531</v>
      </c>
      <c r="C288" t="s">
        <v>35</v>
      </c>
      <c r="D288">
        <v>2550</v>
      </c>
      <c r="E288" s="45">
        <v>2.19</v>
      </c>
      <c r="F288" s="8">
        <v>241</v>
      </c>
      <c r="G288" s="36">
        <v>20789</v>
      </c>
      <c r="H288" s="36"/>
      <c r="I288" s="4"/>
      <c r="J288" s="4"/>
      <c r="K288" s="4"/>
      <c r="L288" s="36">
        <f>G288</f>
        <v>20789</v>
      </c>
      <c r="M288" s="4"/>
      <c r="N288" s="4"/>
    </row>
    <row r="289" spans="1:14">
      <c r="A289">
        <v>260</v>
      </c>
      <c r="B289" t="s">
        <v>702</v>
      </c>
      <c r="C289" t="s">
        <v>35</v>
      </c>
      <c r="D289" t="s">
        <v>250</v>
      </c>
      <c r="E289" s="45">
        <v>2.11</v>
      </c>
      <c r="F289" s="8">
        <v>213</v>
      </c>
      <c r="G289" s="36">
        <v>19405</v>
      </c>
      <c r="H289" s="36"/>
      <c r="I289" s="4"/>
      <c r="J289" s="4"/>
      <c r="K289" s="4"/>
      <c r="L289" s="36">
        <f>G289</f>
        <v>19405</v>
      </c>
      <c r="M289" s="4"/>
      <c r="N289" s="4"/>
    </row>
    <row r="290" spans="1:14">
      <c r="A290">
        <v>261</v>
      </c>
      <c r="B290" t="s">
        <v>703</v>
      </c>
      <c r="C290" t="s">
        <v>35</v>
      </c>
      <c r="D290" t="s">
        <v>124</v>
      </c>
      <c r="E290" s="45">
        <v>2</v>
      </c>
      <c r="F290" s="8">
        <v>209</v>
      </c>
      <c r="G290" s="36">
        <v>8400</v>
      </c>
      <c r="H290" s="36"/>
      <c r="I290" s="4"/>
      <c r="K290" s="4">
        <f>G290</f>
        <v>8400</v>
      </c>
      <c r="L290" s="36"/>
      <c r="M290" s="4"/>
      <c r="N290" s="4"/>
    </row>
    <row r="291" spans="1:14">
      <c r="A291">
        <v>262</v>
      </c>
      <c r="B291" t="s">
        <v>141</v>
      </c>
      <c r="C291" t="s">
        <v>35</v>
      </c>
      <c r="D291" t="s">
        <v>142</v>
      </c>
      <c r="E291" s="45">
        <v>2.46</v>
      </c>
      <c r="F291" s="8">
        <v>290</v>
      </c>
      <c r="G291" s="36">
        <v>8117</v>
      </c>
      <c r="H291" s="36"/>
      <c r="I291" s="4"/>
      <c r="K291" s="4"/>
      <c r="L291" s="36"/>
      <c r="M291" s="4">
        <f>G291</f>
        <v>8117</v>
      </c>
      <c r="N291" s="4"/>
    </row>
    <row r="292" spans="1:14">
      <c r="A292">
        <v>263</v>
      </c>
      <c r="B292" t="s">
        <v>53</v>
      </c>
      <c r="C292" t="s">
        <v>39</v>
      </c>
      <c r="D292">
        <v>8520</v>
      </c>
      <c r="E292" s="45">
        <v>2.57</v>
      </c>
      <c r="F292" s="8">
        <v>310</v>
      </c>
      <c r="G292" s="36">
        <v>12961</v>
      </c>
      <c r="H292" s="36"/>
      <c r="I292" s="4"/>
      <c r="J292" s="4"/>
      <c r="K292" s="4"/>
      <c r="L292" s="36"/>
      <c r="M292" s="4">
        <f>G292</f>
        <v>12961</v>
      </c>
      <c r="N292" s="4"/>
    </row>
    <row r="293" spans="1:14">
      <c r="A293">
        <v>264</v>
      </c>
      <c r="B293" t="s">
        <v>704</v>
      </c>
      <c r="C293" t="s">
        <v>39</v>
      </c>
      <c r="D293">
        <v>6860</v>
      </c>
      <c r="E293" s="45">
        <v>0.42</v>
      </c>
      <c r="F293" s="8">
        <v>53</v>
      </c>
      <c r="G293" s="36">
        <v>4824</v>
      </c>
      <c r="H293" s="36"/>
      <c r="I293" s="4">
        <f>G293</f>
        <v>4824</v>
      </c>
      <c r="K293" s="4"/>
      <c r="L293" s="36"/>
      <c r="M293" s="4"/>
      <c r="N293" s="4"/>
    </row>
    <row r="294" spans="1:14">
      <c r="A294">
        <v>265</v>
      </c>
      <c r="B294" t="s">
        <v>705</v>
      </c>
      <c r="C294" t="s">
        <v>35</v>
      </c>
      <c r="D294" t="s">
        <v>706</v>
      </c>
      <c r="E294" s="45">
        <v>2.2599999999999998</v>
      </c>
      <c r="F294" s="8">
        <v>248</v>
      </c>
      <c r="G294" s="36">
        <v>15541</v>
      </c>
      <c r="H294" s="36"/>
      <c r="I294" s="4"/>
      <c r="K294" s="4"/>
      <c r="L294" s="36">
        <f>G294</f>
        <v>15541</v>
      </c>
      <c r="M294" s="4"/>
      <c r="N294" s="4"/>
    </row>
    <row r="295" spans="1:14">
      <c r="A295">
        <v>266</v>
      </c>
      <c r="B295" t="s">
        <v>41</v>
      </c>
      <c r="C295" t="s">
        <v>35</v>
      </c>
      <c r="D295">
        <v>9270</v>
      </c>
      <c r="E295" s="45">
        <v>2.39</v>
      </c>
      <c r="F295" s="8">
        <v>272</v>
      </c>
      <c r="G295" s="36">
        <v>12290</v>
      </c>
      <c r="H295" s="36"/>
      <c r="I295" s="4"/>
      <c r="K295" s="4"/>
      <c r="L295" s="36"/>
      <c r="M295" s="4">
        <f>G295</f>
        <v>12290</v>
      </c>
      <c r="N295" s="4"/>
    </row>
    <row r="296" spans="1:14">
      <c r="A296">
        <v>267</v>
      </c>
      <c r="B296" t="s">
        <v>707</v>
      </c>
      <c r="C296" t="s">
        <v>39</v>
      </c>
      <c r="D296" t="s">
        <v>119</v>
      </c>
      <c r="E296" s="45">
        <v>1.39</v>
      </c>
      <c r="F296" s="8">
        <v>163</v>
      </c>
      <c r="G296" s="36">
        <v>8923</v>
      </c>
      <c r="H296" s="36"/>
      <c r="I296" s="4"/>
      <c r="K296" s="4">
        <f>G296</f>
        <v>8923</v>
      </c>
      <c r="L296" s="36"/>
      <c r="M296" s="4"/>
      <c r="N296" s="4"/>
    </row>
    <row r="297" spans="1:14">
      <c r="A297">
        <v>268</v>
      </c>
      <c r="B297" t="s">
        <v>74</v>
      </c>
      <c r="C297" t="s">
        <v>39</v>
      </c>
      <c r="D297" t="s">
        <v>708</v>
      </c>
      <c r="E297" s="45">
        <v>2.06</v>
      </c>
      <c r="F297" s="8">
        <v>184</v>
      </c>
      <c r="G297" s="36">
        <v>10874</v>
      </c>
      <c r="H297" s="36"/>
      <c r="I297" s="4"/>
      <c r="K297" s="4"/>
      <c r="L297" s="36">
        <f>G297</f>
        <v>10874</v>
      </c>
      <c r="M297" s="4"/>
      <c r="N297" s="4"/>
    </row>
    <row r="298" spans="1:14">
      <c r="A298">
        <v>269</v>
      </c>
      <c r="B298" t="s">
        <v>709</v>
      </c>
      <c r="C298" t="s">
        <v>39</v>
      </c>
      <c r="D298">
        <v>1310</v>
      </c>
      <c r="E298" s="45">
        <v>1.57</v>
      </c>
      <c r="F298" s="8">
        <v>195</v>
      </c>
      <c r="G298" s="36">
        <v>7488</v>
      </c>
      <c r="H298" s="36"/>
      <c r="I298" s="4"/>
      <c r="K298" s="4">
        <f>G298</f>
        <v>7488</v>
      </c>
      <c r="L298" s="36"/>
      <c r="M298" s="4"/>
      <c r="N298" s="4"/>
    </row>
    <row r="299" spans="1:14">
      <c r="A299">
        <v>270</v>
      </c>
      <c r="B299" t="s">
        <v>710</v>
      </c>
      <c r="C299" t="s">
        <v>39</v>
      </c>
      <c r="E299" s="45">
        <v>2.08</v>
      </c>
      <c r="F299" s="8">
        <v>209</v>
      </c>
      <c r="G299" s="36">
        <v>78774</v>
      </c>
      <c r="H299" s="36"/>
      <c r="I299" s="4"/>
      <c r="J299" s="4"/>
      <c r="K299" s="4"/>
      <c r="L299" s="36">
        <f>G299</f>
        <v>78774</v>
      </c>
      <c r="M299" s="4"/>
      <c r="N299" s="4"/>
    </row>
    <row r="300" spans="1:14">
      <c r="A300">
        <v>271</v>
      </c>
      <c r="B300" t="s">
        <v>711</v>
      </c>
      <c r="C300" t="s">
        <v>39</v>
      </c>
      <c r="D300" t="s">
        <v>712</v>
      </c>
      <c r="E300" s="45">
        <v>1.19</v>
      </c>
      <c r="F300" s="8">
        <v>112</v>
      </c>
      <c r="G300" s="36">
        <v>4249</v>
      </c>
      <c r="H300" s="36"/>
      <c r="I300" s="4"/>
      <c r="J300" s="4">
        <f>G300</f>
        <v>4249</v>
      </c>
      <c r="K300" s="4"/>
      <c r="L300" s="36"/>
      <c r="M300" s="4"/>
      <c r="N300" s="4"/>
    </row>
    <row r="301" spans="1:14">
      <c r="A301">
        <v>272</v>
      </c>
      <c r="B301" t="s">
        <v>713</v>
      </c>
      <c r="C301" t="s">
        <v>35</v>
      </c>
      <c r="D301">
        <v>3620</v>
      </c>
      <c r="E301" s="45">
        <v>2.13</v>
      </c>
      <c r="F301" s="8">
        <v>208</v>
      </c>
      <c r="G301" s="36">
        <v>25866</v>
      </c>
      <c r="H301" s="36"/>
      <c r="I301" s="4"/>
      <c r="J301" s="4"/>
      <c r="K301" s="4"/>
      <c r="L301" s="36">
        <f>G301</f>
        <v>25866</v>
      </c>
      <c r="M301" s="4"/>
      <c r="N301" s="4"/>
    </row>
    <row r="302" spans="1:14">
      <c r="A302">
        <v>273</v>
      </c>
      <c r="B302" t="s">
        <v>714</v>
      </c>
      <c r="C302" t="s">
        <v>35</v>
      </c>
      <c r="D302" t="s">
        <v>715</v>
      </c>
      <c r="E302" s="45">
        <v>2.04</v>
      </c>
      <c r="F302" s="8">
        <v>206</v>
      </c>
      <c r="G302" s="36">
        <v>15574</v>
      </c>
      <c r="H302" s="36"/>
      <c r="I302" s="4"/>
      <c r="J302" s="4"/>
      <c r="K302" s="4"/>
      <c r="L302" s="36">
        <f>G302</f>
        <v>15574</v>
      </c>
      <c r="M302" s="4"/>
      <c r="N302" s="4"/>
    </row>
    <row r="303" spans="1:14">
      <c r="A303">
        <v>274</v>
      </c>
      <c r="B303" t="s">
        <v>716</v>
      </c>
      <c r="C303" t="s">
        <v>39</v>
      </c>
      <c r="D303">
        <v>1380</v>
      </c>
      <c r="E303" s="45">
        <v>2</v>
      </c>
      <c r="F303" s="8">
        <v>197</v>
      </c>
      <c r="G303" s="36">
        <v>14083</v>
      </c>
      <c r="H303" s="36"/>
      <c r="I303" s="4"/>
      <c r="K303" s="4">
        <f>G303</f>
        <v>14083</v>
      </c>
      <c r="L303" s="36"/>
      <c r="M303" s="4"/>
      <c r="N303" s="4"/>
    </row>
    <row r="304" spans="1:14">
      <c r="A304">
        <v>275</v>
      </c>
      <c r="B304" t="s">
        <v>717</v>
      </c>
      <c r="C304" t="s">
        <v>35</v>
      </c>
      <c r="D304">
        <v>3440</v>
      </c>
      <c r="E304" s="45">
        <v>2.14</v>
      </c>
      <c r="F304" s="8">
        <v>204</v>
      </c>
      <c r="G304" s="36">
        <v>8250</v>
      </c>
      <c r="H304" s="36"/>
      <c r="I304" s="4"/>
      <c r="K304" s="4"/>
      <c r="L304" s="36">
        <f>G304</f>
        <v>8250</v>
      </c>
      <c r="M304" s="4"/>
      <c r="N304" s="4"/>
    </row>
    <row r="305" spans="1:14">
      <c r="A305">
        <v>276</v>
      </c>
      <c r="B305" t="s">
        <v>718</v>
      </c>
      <c r="C305" t="s">
        <v>39</v>
      </c>
      <c r="D305">
        <v>7070</v>
      </c>
      <c r="E305" s="45">
        <v>2</v>
      </c>
      <c r="F305" s="8">
        <v>214</v>
      </c>
      <c r="G305" s="36">
        <v>8191</v>
      </c>
      <c r="H305" s="36"/>
      <c r="I305" s="4"/>
      <c r="K305" s="4">
        <f>G305</f>
        <v>8191</v>
      </c>
      <c r="L305" s="36"/>
      <c r="M305" s="4"/>
      <c r="N305" s="4"/>
    </row>
    <row r="306" spans="1:14">
      <c r="A306">
        <v>277</v>
      </c>
      <c r="B306" t="s">
        <v>199</v>
      </c>
      <c r="C306" t="s">
        <v>35</v>
      </c>
      <c r="D306">
        <v>8860</v>
      </c>
      <c r="E306" s="45">
        <v>3</v>
      </c>
      <c r="F306" s="8">
        <v>310</v>
      </c>
      <c r="G306" s="36">
        <v>5690</v>
      </c>
      <c r="H306" s="36"/>
      <c r="I306" s="4"/>
      <c r="K306" s="4"/>
      <c r="L306" s="36"/>
      <c r="M306" s="4">
        <f>G306</f>
        <v>5690</v>
      </c>
      <c r="N306" s="4"/>
    </row>
    <row r="307" spans="1:14">
      <c r="A307">
        <v>278</v>
      </c>
      <c r="B307" t="s">
        <v>120</v>
      </c>
      <c r="C307" t="s">
        <v>35</v>
      </c>
      <c r="D307">
        <v>1750</v>
      </c>
      <c r="E307" s="45">
        <v>2.21</v>
      </c>
      <c r="F307" s="8">
        <v>238</v>
      </c>
      <c r="G307" s="36">
        <v>8915</v>
      </c>
      <c r="H307" s="36"/>
      <c r="I307" s="4"/>
      <c r="K307" s="4"/>
      <c r="L307" s="36">
        <f>G307</f>
        <v>8915</v>
      </c>
      <c r="M307" s="4"/>
      <c r="N307" s="4"/>
    </row>
    <row r="308" spans="1:14">
      <c r="A308">
        <v>279</v>
      </c>
      <c r="B308" t="s">
        <v>260</v>
      </c>
      <c r="C308" t="s">
        <v>39</v>
      </c>
      <c r="D308">
        <v>7870</v>
      </c>
      <c r="E308" s="45">
        <v>2.1800000000000002</v>
      </c>
      <c r="F308" s="8">
        <v>233</v>
      </c>
      <c r="G308" s="36">
        <v>4277</v>
      </c>
      <c r="H308" s="36"/>
      <c r="I308" s="4"/>
      <c r="K308" s="4"/>
      <c r="L308" s="36">
        <f>G308</f>
        <v>4277</v>
      </c>
      <c r="M308" s="4"/>
      <c r="N308" s="4"/>
    </row>
    <row r="309" spans="1:14">
      <c r="A309">
        <v>280</v>
      </c>
      <c r="B309" t="s">
        <v>116</v>
      </c>
      <c r="C309" t="s">
        <v>39</v>
      </c>
      <c r="D309" t="s">
        <v>117</v>
      </c>
      <c r="E309" s="45">
        <v>1.56</v>
      </c>
      <c r="F309" s="8">
        <v>193</v>
      </c>
      <c r="G309" s="36">
        <v>9136</v>
      </c>
      <c r="H309" s="36"/>
      <c r="I309" s="4"/>
      <c r="K309" s="4">
        <f>G309</f>
        <v>9136</v>
      </c>
      <c r="L309" s="36"/>
      <c r="M309" s="4"/>
      <c r="N309" s="4"/>
    </row>
    <row r="310" spans="1:14">
      <c r="A310">
        <v>281</v>
      </c>
      <c r="B310" t="s">
        <v>719</v>
      </c>
      <c r="C310" t="s">
        <v>35</v>
      </c>
      <c r="D310">
        <v>3000</v>
      </c>
      <c r="E310" s="45">
        <v>2.17</v>
      </c>
      <c r="F310" s="8">
        <v>209</v>
      </c>
      <c r="G310" s="36">
        <v>97656</v>
      </c>
      <c r="H310" s="36"/>
      <c r="I310" s="4"/>
      <c r="J310" s="4"/>
      <c r="K310" s="4"/>
      <c r="L310" s="36">
        <f>G310</f>
        <v>97656</v>
      </c>
      <c r="M310" s="4"/>
      <c r="N310" s="4"/>
    </row>
    <row r="311" spans="1:14">
      <c r="A311">
        <v>282</v>
      </c>
      <c r="B311" t="s">
        <v>720</v>
      </c>
      <c r="C311" t="s">
        <v>39</v>
      </c>
      <c r="D311" t="s">
        <v>26</v>
      </c>
      <c r="E311" s="45">
        <v>2.2999999999999998</v>
      </c>
      <c r="F311" s="8">
        <v>262</v>
      </c>
      <c r="G311" s="36">
        <v>13514</v>
      </c>
      <c r="H311" s="36"/>
      <c r="I311" s="4"/>
      <c r="J311" s="4"/>
      <c r="K311" s="4"/>
      <c r="L311" s="36">
        <f>G311</f>
        <v>13514</v>
      </c>
      <c r="M311" s="4"/>
      <c r="N311" s="4"/>
    </row>
    <row r="312" spans="1:14">
      <c r="A312">
        <v>283</v>
      </c>
      <c r="B312" t="s">
        <v>721</v>
      </c>
      <c r="C312" t="s">
        <v>39</v>
      </c>
      <c r="D312">
        <v>6890</v>
      </c>
      <c r="E312" s="45">
        <v>1</v>
      </c>
      <c r="F312" s="8">
        <v>91</v>
      </c>
      <c r="G312" s="36">
        <v>4911</v>
      </c>
      <c r="H312" s="36"/>
      <c r="I312" s="4">
        <f>G312</f>
        <v>4911</v>
      </c>
      <c r="J312" s="4"/>
      <c r="K312" s="4"/>
      <c r="L312" s="36"/>
      <c r="M312" s="4"/>
      <c r="N312" s="4"/>
    </row>
    <row r="313" spans="1:14">
      <c r="A313">
        <v>284</v>
      </c>
      <c r="B313" t="s">
        <v>722</v>
      </c>
      <c r="C313" t="s">
        <v>39</v>
      </c>
      <c r="D313">
        <v>6800</v>
      </c>
      <c r="E313" s="45">
        <v>0.53</v>
      </c>
      <c r="F313" s="8">
        <v>71</v>
      </c>
      <c r="G313" s="36">
        <v>10579</v>
      </c>
      <c r="H313" s="36"/>
      <c r="I313" s="4">
        <f>G313</f>
        <v>10579</v>
      </c>
      <c r="J313" s="4"/>
      <c r="K313" s="4"/>
      <c r="L313" s="36"/>
      <c r="M313" s="4"/>
      <c r="N313" s="4"/>
    </row>
    <row r="314" spans="1:14">
      <c r="A314">
        <v>285</v>
      </c>
      <c r="B314" t="s">
        <v>34</v>
      </c>
      <c r="C314" t="s">
        <v>35</v>
      </c>
      <c r="D314">
        <v>1770</v>
      </c>
      <c r="E314" s="45">
        <v>2.2200000000000002</v>
      </c>
      <c r="F314" s="8">
        <v>240</v>
      </c>
      <c r="G314" s="36">
        <v>12646</v>
      </c>
      <c r="H314" s="36"/>
      <c r="I314" s="4"/>
      <c r="J314" s="4"/>
      <c r="K314" s="4"/>
      <c r="L314" s="36">
        <f>G314</f>
        <v>12646</v>
      </c>
      <c r="M314" s="4"/>
      <c r="N314" s="4"/>
    </row>
    <row r="315" spans="1:14">
      <c r="A315">
        <v>286</v>
      </c>
      <c r="B315" t="s">
        <v>723</v>
      </c>
      <c r="C315" t="s">
        <v>39</v>
      </c>
      <c r="D315" t="s">
        <v>724</v>
      </c>
      <c r="E315" s="45">
        <v>1.4</v>
      </c>
      <c r="F315" s="8">
        <v>163</v>
      </c>
      <c r="G315" s="36">
        <v>205097</v>
      </c>
      <c r="H315" s="36"/>
      <c r="I315" s="4"/>
      <c r="K315" s="4">
        <f>G315</f>
        <v>205097</v>
      </c>
      <c r="L315" s="36"/>
      <c r="M315" s="4"/>
      <c r="N315" s="4"/>
    </row>
    <row r="316" spans="1:14">
      <c r="A316">
        <v>287</v>
      </c>
      <c r="B316" t="s">
        <v>178</v>
      </c>
      <c r="C316" t="s">
        <v>35</v>
      </c>
      <c r="D316" t="s">
        <v>179</v>
      </c>
      <c r="E316" s="45">
        <v>2.4700000000000002</v>
      </c>
      <c r="F316" s="8">
        <v>266</v>
      </c>
      <c r="G316" s="36">
        <v>6547</v>
      </c>
      <c r="H316" s="36"/>
      <c r="I316" s="4"/>
      <c r="J316" s="4"/>
      <c r="K316" s="4"/>
      <c r="L316" s="36"/>
      <c r="M316" s="4">
        <f>G316</f>
        <v>6547</v>
      </c>
      <c r="N316" s="4"/>
    </row>
    <row r="317" spans="1:14">
      <c r="A317">
        <v>288</v>
      </c>
      <c r="B317" t="s">
        <v>464</v>
      </c>
      <c r="C317" t="s">
        <v>35</v>
      </c>
      <c r="D317">
        <v>2500</v>
      </c>
      <c r="E317" s="45">
        <v>2.29</v>
      </c>
      <c r="F317" s="8">
        <v>246</v>
      </c>
      <c r="G317" s="36">
        <v>34392</v>
      </c>
      <c r="H317" s="36"/>
      <c r="I317" s="4"/>
      <c r="J317" s="4"/>
      <c r="K317" s="4"/>
      <c r="L317" s="36">
        <f>G317</f>
        <v>34392</v>
      </c>
      <c r="M317" s="4"/>
      <c r="N317" s="4"/>
    </row>
    <row r="318" spans="1:14">
      <c r="A318">
        <v>289</v>
      </c>
      <c r="B318" t="s">
        <v>726</v>
      </c>
      <c r="C318" t="s">
        <v>39</v>
      </c>
      <c r="D318">
        <v>4990</v>
      </c>
      <c r="E318" s="45">
        <v>1.19</v>
      </c>
      <c r="F318" s="8">
        <v>117</v>
      </c>
      <c r="G318" s="36">
        <v>3497</v>
      </c>
      <c r="H318" s="36"/>
      <c r="I318" s="4"/>
      <c r="J318" s="4">
        <f>G318</f>
        <v>3497</v>
      </c>
      <c r="K318" s="4"/>
      <c r="L318" s="36"/>
      <c r="M318" s="4"/>
      <c r="N318" s="4"/>
    </row>
    <row r="319" spans="1:14">
      <c r="A319">
        <v>290</v>
      </c>
      <c r="B319" t="s">
        <v>727</v>
      </c>
      <c r="C319" t="s">
        <v>35</v>
      </c>
      <c r="D319" t="s">
        <v>193</v>
      </c>
      <c r="E319" s="45">
        <v>1.59</v>
      </c>
      <c r="F319" s="8">
        <v>169</v>
      </c>
      <c r="G319" s="36">
        <v>5800</v>
      </c>
      <c r="H319" s="36"/>
      <c r="I319" s="4"/>
      <c r="K319" s="4">
        <f>G319</f>
        <v>5800</v>
      </c>
      <c r="L319" s="36"/>
      <c r="M319" s="4"/>
      <c r="N319" s="4"/>
    </row>
    <row r="320" spans="1:14">
      <c r="A320">
        <v>291</v>
      </c>
      <c r="B320" t="s">
        <v>728</v>
      </c>
      <c r="C320" t="s">
        <v>39</v>
      </c>
      <c r="D320">
        <v>4287</v>
      </c>
      <c r="E320" s="45">
        <v>1.59</v>
      </c>
      <c r="F320" s="8">
        <v>204</v>
      </c>
      <c r="G320" s="36">
        <v>3203</v>
      </c>
      <c r="H320" s="36"/>
      <c r="I320" s="4"/>
      <c r="K320" s="4">
        <f>G320</f>
        <v>3203</v>
      </c>
      <c r="L320" s="36"/>
      <c r="M320" s="4"/>
      <c r="N320" s="4"/>
    </row>
    <row r="321" spans="1:14">
      <c r="A321">
        <v>292</v>
      </c>
      <c r="B321" t="s">
        <v>252</v>
      </c>
      <c r="C321" t="s">
        <v>35</v>
      </c>
      <c r="D321">
        <v>1630</v>
      </c>
      <c r="E321" s="45">
        <v>2.16</v>
      </c>
      <c r="F321" s="8">
        <v>211</v>
      </c>
      <c r="G321" s="36">
        <v>4797</v>
      </c>
      <c r="H321" s="36"/>
      <c r="I321" s="4"/>
      <c r="K321" s="4"/>
      <c r="L321" s="36">
        <f>G321</f>
        <v>4797</v>
      </c>
      <c r="M321" s="4"/>
      <c r="N321" s="4"/>
    </row>
    <row r="322" spans="1:14">
      <c r="A322">
        <v>293</v>
      </c>
      <c r="B322" t="s">
        <v>729</v>
      </c>
      <c r="C322" t="s">
        <v>35</v>
      </c>
      <c r="D322">
        <v>2547</v>
      </c>
      <c r="E322" s="45">
        <v>2.2599999999999998</v>
      </c>
      <c r="F322" s="8">
        <v>242</v>
      </c>
      <c r="G322" s="36">
        <v>8620</v>
      </c>
      <c r="H322" s="36"/>
      <c r="I322" s="4"/>
      <c r="K322" s="4"/>
      <c r="L322" s="36">
        <f>G322</f>
        <v>8620</v>
      </c>
      <c r="M322" s="4"/>
      <c r="N322" s="4"/>
    </row>
    <row r="323" spans="1:14">
      <c r="A323">
        <v>294</v>
      </c>
      <c r="B323" t="s">
        <v>730</v>
      </c>
      <c r="C323" t="s">
        <v>35</v>
      </c>
      <c r="D323">
        <v>3350</v>
      </c>
      <c r="E323" s="45">
        <v>2.0299999999999998</v>
      </c>
      <c r="F323" s="8">
        <v>217</v>
      </c>
      <c r="G323" s="36">
        <v>7091</v>
      </c>
      <c r="H323" s="36"/>
      <c r="I323" s="4"/>
      <c r="K323" s="4"/>
      <c r="L323" s="36">
        <f>G323</f>
        <v>7091</v>
      </c>
      <c r="M323" s="4"/>
      <c r="N323" s="4"/>
    </row>
    <row r="324" spans="1:14">
      <c r="A324">
        <v>295</v>
      </c>
      <c r="B324" t="s">
        <v>197</v>
      </c>
      <c r="C324" t="s">
        <v>39</v>
      </c>
      <c r="D324" t="s">
        <v>198</v>
      </c>
      <c r="E324" s="45">
        <v>2.0699999999999998</v>
      </c>
      <c r="F324" s="8">
        <v>214</v>
      </c>
      <c r="G324" s="36">
        <v>5708</v>
      </c>
      <c r="H324" s="36"/>
      <c r="I324" s="4"/>
      <c r="K324" s="4"/>
      <c r="L324" s="36">
        <f>G324</f>
        <v>5708</v>
      </c>
      <c r="M324" s="4"/>
      <c r="N324" s="4"/>
    </row>
    <row r="325" spans="1:14">
      <c r="A325">
        <v>296</v>
      </c>
      <c r="B325" t="s">
        <v>522</v>
      </c>
      <c r="C325" t="s">
        <v>35</v>
      </c>
      <c r="D325">
        <v>9080</v>
      </c>
      <c r="E325" s="45">
        <v>2.4300000000000002</v>
      </c>
      <c r="F325" s="8">
        <v>281</v>
      </c>
      <c r="G325" s="36">
        <v>21791</v>
      </c>
      <c r="H325" s="36"/>
      <c r="I325" s="4"/>
      <c r="K325" s="4"/>
      <c r="L325" s="36"/>
      <c r="M325" s="4">
        <f>G325</f>
        <v>21791</v>
      </c>
      <c r="N325" s="4"/>
    </row>
    <row r="326" spans="1:14">
      <c r="A326">
        <v>297</v>
      </c>
      <c r="B326" t="s">
        <v>455</v>
      </c>
      <c r="C326" t="s">
        <v>35</v>
      </c>
      <c r="D326">
        <v>9160</v>
      </c>
      <c r="E326" s="45">
        <v>2.39</v>
      </c>
      <c r="F326" s="8">
        <v>289</v>
      </c>
      <c r="G326" s="36">
        <v>39967</v>
      </c>
      <c r="H326" s="36"/>
      <c r="I326" s="4"/>
      <c r="K326" s="4"/>
      <c r="L326" s="36"/>
      <c r="M326" s="4">
        <f>G326</f>
        <v>39967</v>
      </c>
      <c r="N326" s="4"/>
    </row>
    <row r="327" spans="1:14">
      <c r="A327">
        <v>298</v>
      </c>
      <c r="B327" t="s">
        <v>469</v>
      </c>
      <c r="C327" t="s">
        <v>35</v>
      </c>
      <c r="D327">
        <v>3920</v>
      </c>
      <c r="E327" s="45">
        <v>2.41</v>
      </c>
      <c r="F327" s="8">
        <v>268</v>
      </c>
      <c r="G327" s="36">
        <v>33448</v>
      </c>
      <c r="H327" s="36"/>
      <c r="I327" s="4"/>
      <c r="K327" s="4"/>
      <c r="L327" s="36">
        <f>G327</f>
        <v>33448</v>
      </c>
      <c r="M327" s="4"/>
      <c r="N327" s="4"/>
    </row>
    <row r="328" spans="1:14">
      <c r="A328">
        <v>299</v>
      </c>
      <c r="B328" t="s">
        <v>205</v>
      </c>
      <c r="C328" t="s">
        <v>39</v>
      </c>
      <c r="D328" t="s">
        <v>206</v>
      </c>
      <c r="E328" s="45">
        <v>2</v>
      </c>
      <c r="F328" s="8">
        <v>182</v>
      </c>
      <c r="G328" s="36">
        <v>5537</v>
      </c>
      <c r="H328" s="36"/>
      <c r="I328" s="4"/>
      <c r="K328" s="4">
        <f>G328</f>
        <v>5537</v>
      </c>
      <c r="L328" s="36"/>
      <c r="M328" s="4"/>
      <c r="N328" s="4"/>
    </row>
    <row r="329" spans="1:14">
      <c r="A329">
        <v>300</v>
      </c>
      <c r="B329" t="s">
        <v>731</v>
      </c>
      <c r="C329" t="s">
        <v>35</v>
      </c>
      <c r="D329">
        <v>1840</v>
      </c>
      <c r="E329" s="45">
        <v>2.16</v>
      </c>
      <c r="F329" s="8">
        <v>230</v>
      </c>
      <c r="G329" s="36">
        <v>17882</v>
      </c>
      <c r="H329" s="36"/>
      <c r="I329" s="4"/>
      <c r="J329" s="4"/>
      <c r="K329" s="4"/>
      <c r="L329" s="36">
        <f>G329</f>
        <v>17882</v>
      </c>
      <c r="M329" s="4"/>
      <c r="N329" s="4"/>
    </row>
    <row r="330" spans="1:14">
      <c r="A330">
        <v>301</v>
      </c>
      <c r="B330" t="s">
        <v>109</v>
      </c>
      <c r="C330" t="s">
        <v>35</v>
      </c>
      <c r="D330" t="s">
        <v>110</v>
      </c>
      <c r="E330" s="45">
        <v>2.42</v>
      </c>
      <c r="F330" s="8">
        <v>283</v>
      </c>
      <c r="G330" s="36">
        <v>9469</v>
      </c>
      <c r="H330" s="36"/>
      <c r="I330" s="4"/>
      <c r="J330" s="4"/>
      <c r="K330" s="4"/>
      <c r="L330" s="36"/>
      <c r="M330" s="4">
        <f>G330</f>
        <v>9469</v>
      </c>
      <c r="N330" s="4"/>
    </row>
    <row r="331" spans="1:14">
      <c r="A331">
        <v>302</v>
      </c>
      <c r="B331" t="s">
        <v>732</v>
      </c>
      <c r="C331" t="s">
        <v>35</v>
      </c>
      <c r="D331" t="s">
        <v>22</v>
      </c>
      <c r="E331" s="45">
        <v>2.1800000000000002</v>
      </c>
      <c r="F331" s="8">
        <v>215</v>
      </c>
      <c r="G331" s="36">
        <v>13953</v>
      </c>
      <c r="H331" s="36"/>
      <c r="I331" s="4"/>
      <c r="J331" s="4"/>
      <c r="K331" s="4"/>
      <c r="L331" s="36">
        <f>G331</f>
        <v>13953</v>
      </c>
      <c r="N331" s="4"/>
    </row>
    <row r="332" spans="1:14">
      <c r="A332">
        <v>303</v>
      </c>
      <c r="B332" t="s">
        <v>733</v>
      </c>
      <c r="C332" t="s">
        <v>35</v>
      </c>
      <c r="D332">
        <v>3560</v>
      </c>
      <c r="E332" s="45">
        <v>2.13</v>
      </c>
      <c r="F332" s="8">
        <v>228</v>
      </c>
      <c r="G332" s="36">
        <v>14358</v>
      </c>
      <c r="H332" s="36"/>
      <c r="I332" s="4"/>
      <c r="J332" s="4"/>
      <c r="K332" s="4"/>
      <c r="L332" s="36">
        <f>G332</f>
        <v>14358</v>
      </c>
      <c r="M332" s="4"/>
      <c r="N332" s="4"/>
    </row>
    <row r="333" spans="1:14">
      <c r="A333">
        <v>304</v>
      </c>
      <c r="B333" t="s">
        <v>495</v>
      </c>
      <c r="C333" t="s">
        <v>35</v>
      </c>
      <c r="D333">
        <v>3680</v>
      </c>
      <c r="E333" s="45">
        <v>2.23</v>
      </c>
      <c r="F333" s="8">
        <v>227</v>
      </c>
      <c r="G333" s="36">
        <v>24865</v>
      </c>
      <c r="H333" s="36"/>
      <c r="I333" s="4"/>
      <c r="J333" s="4"/>
      <c r="K333" s="4"/>
      <c r="L333" s="36">
        <f>G333</f>
        <v>24865</v>
      </c>
      <c r="M333" s="4"/>
      <c r="N333" s="4"/>
    </row>
    <row r="334" spans="1:14">
      <c r="A334">
        <v>305</v>
      </c>
      <c r="B334" t="s">
        <v>734</v>
      </c>
      <c r="C334" t="s">
        <v>35</v>
      </c>
      <c r="D334">
        <v>3630</v>
      </c>
      <c r="E334" s="45">
        <v>2.19</v>
      </c>
      <c r="F334" s="8">
        <v>219</v>
      </c>
      <c r="G334" s="36">
        <v>37369</v>
      </c>
      <c r="H334" s="36"/>
      <c r="I334" s="4"/>
      <c r="J334" s="4"/>
      <c r="K334" s="4"/>
      <c r="L334" s="36">
        <f>G334</f>
        <v>37369</v>
      </c>
      <c r="M334" s="4"/>
      <c r="N334" s="4"/>
    </row>
    <row r="335" spans="1:14">
      <c r="A335">
        <v>306</v>
      </c>
      <c r="B335" t="s">
        <v>735</v>
      </c>
      <c r="C335" t="s">
        <v>35</v>
      </c>
      <c r="D335" t="s">
        <v>737</v>
      </c>
      <c r="E335" s="45">
        <v>2</v>
      </c>
      <c r="F335" s="8">
        <v>212</v>
      </c>
      <c r="G335" s="36">
        <v>13739</v>
      </c>
      <c r="H335" s="36"/>
      <c r="I335" s="4"/>
      <c r="K335" s="4">
        <f>G335</f>
        <v>13739</v>
      </c>
      <c r="L335" s="36"/>
      <c r="M335" s="4"/>
      <c r="N335" s="4"/>
    </row>
    <row r="336" spans="1:14">
      <c r="A336">
        <v>307</v>
      </c>
      <c r="B336" t="s">
        <v>508</v>
      </c>
      <c r="C336" t="s">
        <v>35</v>
      </c>
      <c r="D336" t="s">
        <v>509</v>
      </c>
      <c r="E336" s="45">
        <v>2.57</v>
      </c>
      <c r="F336" s="8">
        <v>305</v>
      </c>
      <c r="G336" s="36">
        <v>23226</v>
      </c>
      <c r="H336" s="36"/>
      <c r="I336" s="4"/>
      <c r="K336" s="4"/>
      <c r="L336" s="36"/>
      <c r="M336" s="4">
        <f>G336</f>
        <v>23226</v>
      </c>
      <c r="N336" s="4"/>
    </row>
    <row r="337" spans="1:14">
      <c r="A337">
        <v>308</v>
      </c>
      <c r="B337" t="s">
        <v>736</v>
      </c>
      <c r="C337" t="s">
        <v>35</v>
      </c>
      <c r="D337" t="s">
        <v>738</v>
      </c>
      <c r="E337" s="45">
        <v>2.16</v>
      </c>
      <c r="F337" s="8">
        <v>228</v>
      </c>
      <c r="G337" s="36">
        <v>82325</v>
      </c>
      <c r="H337" s="36"/>
      <c r="I337" s="4"/>
      <c r="K337" s="4"/>
      <c r="L337" s="36">
        <f>G337</f>
        <v>82325</v>
      </c>
      <c r="M337" s="4"/>
      <c r="N337" s="4"/>
    </row>
    <row r="338" spans="1:14">
      <c r="A338">
        <v>309</v>
      </c>
      <c r="B338" t="s">
        <v>739</v>
      </c>
      <c r="C338" t="s">
        <v>39</v>
      </c>
      <c r="D338">
        <v>4960</v>
      </c>
      <c r="E338" s="45">
        <v>1.46</v>
      </c>
      <c r="F338" s="8">
        <v>145</v>
      </c>
      <c r="G338" s="36">
        <v>12336</v>
      </c>
      <c r="H338" s="36"/>
      <c r="I338" s="4"/>
      <c r="K338" s="4">
        <f>G338</f>
        <v>12336</v>
      </c>
      <c r="L338" s="36"/>
      <c r="M338" s="4"/>
      <c r="N338" s="4"/>
    </row>
    <row r="339" spans="1:14">
      <c r="A339">
        <v>310</v>
      </c>
      <c r="B339" t="s">
        <v>740</v>
      </c>
      <c r="C339" t="s">
        <v>39</v>
      </c>
      <c r="D339">
        <v>7170</v>
      </c>
      <c r="E339" s="45">
        <v>2.0099999999999998</v>
      </c>
      <c r="F339" s="8">
        <v>205</v>
      </c>
      <c r="G339" s="36">
        <v>22537</v>
      </c>
      <c r="H339" s="36"/>
      <c r="I339" s="4"/>
      <c r="J339" s="4"/>
      <c r="K339" s="4"/>
      <c r="L339" s="36">
        <f>G339</f>
        <v>22537</v>
      </c>
      <c r="M339" s="4"/>
      <c r="N339" s="4"/>
    </row>
    <row r="340" spans="1:14">
      <c r="A340">
        <v>311</v>
      </c>
      <c r="B340" t="s">
        <v>741</v>
      </c>
      <c r="C340" t="s">
        <v>39</v>
      </c>
      <c r="D340">
        <v>6960</v>
      </c>
      <c r="E340" s="45">
        <v>1.17</v>
      </c>
      <c r="F340" s="8">
        <v>121</v>
      </c>
      <c r="G340" s="36">
        <v>3460</v>
      </c>
      <c r="H340" s="36"/>
      <c r="I340" s="4"/>
      <c r="J340" s="4">
        <f>G340</f>
        <v>3460</v>
      </c>
      <c r="K340" s="4"/>
      <c r="L340" s="36"/>
      <c r="M340" s="4"/>
      <c r="N340" s="4"/>
    </row>
    <row r="341" spans="1:14">
      <c r="A341">
        <v>312</v>
      </c>
      <c r="B341" t="s">
        <v>742</v>
      </c>
      <c r="C341" t="s">
        <v>39</v>
      </c>
      <c r="D341">
        <v>6900</v>
      </c>
      <c r="E341" s="45">
        <v>1.21</v>
      </c>
      <c r="F341" s="8">
        <v>120</v>
      </c>
      <c r="G341" s="36">
        <v>17454</v>
      </c>
      <c r="H341" s="36"/>
      <c r="I341" s="4"/>
      <c r="J341" s="4">
        <f>G341</f>
        <v>17454</v>
      </c>
      <c r="K341" s="4"/>
      <c r="L341" s="36"/>
      <c r="M341" s="4"/>
      <c r="N341" s="4"/>
    </row>
    <row r="342" spans="1:14">
      <c r="A342">
        <v>313</v>
      </c>
      <c r="B342" t="s">
        <v>217</v>
      </c>
      <c r="C342" t="s">
        <v>39</v>
      </c>
      <c r="D342">
        <v>4570</v>
      </c>
      <c r="E342" s="45">
        <v>1.49</v>
      </c>
      <c r="F342" s="8">
        <v>157</v>
      </c>
      <c r="G342" s="36">
        <v>5259</v>
      </c>
      <c r="H342" s="36"/>
      <c r="I342" s="4"/>
      <c r="K342" s="4">
        <f>G342</f>
        <v>5259</v>
      </c>
      <c r="L342" s="36"/>
      <c r="M342" s="4"/>
      <c r="N342" s="4"/>
    </row>
    <row r="343" spans="1:14">
      <c r="A343">
        <v>314</v>
      </c>
      <c r="B343" t="s">
        <v>183</v>
      </c>
      <c r="C343" t="s">
        <v>35</v>
      </c>
      <c r="D343" t="s">
        <v>249</v>
      </c>
      <c r="E343" s="45">
        <v>2.57</v>
      </c>
      <c r="F343" s="8">
        <v>293</v>
      </c>
      <c r="G343" s="36">
        <v>6439</v>
      </c>
      <c r="H343" s="36"/>
      <c r="I343" s="4"/>
      <c r="J343" s="4"/>
      <c r="K343" s="4"/>
      <c r="L343" s="36"/>
      <c r="M343" s="4">
        <f>G343</f>
        <v>6439</v>
      </c>
      <c r="N343" s="4"/>
    </row>
    <row r="344" spans="1:14">
      <c r="A344">
        <v>315</v>
      </c>
      <c r="B344" t="s">
        <v>743</v>
      </c>
      <c r="C344" t="s">
        <v>39</v>
      </c>
      <c r="E344" s="45">
        <v>0.43</v>
      </c>
      <c r="F344" s="8">
        <v>43</v>
      </c>
      <c r="G344" s="36">
        <v>1719</v>
      </c>
      <c r="H344" s="36"/>
      <c r="I344" s="4">
        <f>G344</f>
        <v>1719</v>
      </c>
      <c r="J344" s="4"/>
      <c r="K344" s="4"/>
      <c r="L344" s="36"/>
      <c r="M344" s="4"/>
      <c r="N344" s="4"/>
    </row>
    <row r="345" spans="1:14">
      <c r="A345">
        <v>316</v>
      </c>
      <c r="B345" t="s">
        <v>96</v>
      </c>
      <c r="C345" t="s">
        <v>35</v>
      </c>
      <c r="D345">
        <v>2450</v>
      </c>
      <c r="E345" s="45">
        <v>2.2599999999999998</v>
      </c>
      <c r="F345" s="8">
        <v>244</v>
      </c>
      <c r="G345" s="36">
        <v>9913</v>
      </c>
      <c r="H345" s="36"/>
      <c r="I345" s="4"/>
      <c r="J345" s="4"/>
      <c r="K345" s="4"/>
      <c r="L345" s="36">
        <f>G345</f>
        <v>9913</v>
      </c>
      <c r="M345" s="4"/>
      <c r="N345" s="4"/>
    </row>
    <row r="346" spans="1:14">
      <c r="A346">
        <v>317</v>
      </c>
      <c r="B346" t="s">
        <v>27</v>
      </c>
      <c r="C346" t="s">
        <v>35</v>
      </c>
      <c r="D346">
        <v>3670</v>
      </c>
      <c r="E346" s="45">
        <v>2.29</v>
      </c>
      <c r="F346" s="8">
        <v>230</v>
      </c>
      <c r="G346" s="36">
        <v>12960</v>
      </c>
      <c r="H346" s="36"/>
      <c r="I346" s="4"/>
      <c r="J346" s="4"/>
      <c r="K346" s="4"/>
      <c r="L346" s="36">
        <f>G346</f>
        <v>12960</v>
      </c>
      <c r="M346" s="4"/>
      <c r="N346" s="4"/>
    </row>
    <row r="347" spans="1:14">
      <c r="A347">
        <v>318</v>
      </c>
      <c r="B347" t="s">
        <v>744</v>
      </c>
      <c r="C347" t="s">
        <v>35</v>
      </c>
      <c r="D347" t="s">
        <v>244</v>
      </c>
      <c r="E347" s="45">
        <v>2.14</v>
      </c>
      <c r="F347" s="8">
        <v>224</v>
      </c>
      <c r="G347" s="36">
        <v>18436</v>
      </c>
      <c r="H347" s="36"/>
      <c r="I347" s="4"/>
      <c r="J347" s="4"/>
      <c r="K347" s="4"/>
      <c r="L347" s="36">
        <f>G347</f>
        <v>18436</v>
      </c>
      <c r="M347" s="4"/>
      <c r="N347" s="4"/>
    </row>
    <row r="348" spans="1:14">
      <c r="A348">
        <v>319</v>
      </c>
      <c r="B348" t="s">
        <v>71</v>
      </c>
      <c r="C348" t="s">
        <v>35</v>
      </c>
      <c r="D348">
        <v>9090</v>
      </c>
      <c r="E348" s="45">
        <v>2.33</v>
      </c>
      <c r="F348" s="8">
        <v>263</v>
      </c>
      <c r="G348" s="36">
        <v>11016</v>
      </c>
      <c r="H348" s="36"/>
      <c r="I348" s="4"/>
      <c r="J348" s="4"/>
      <c r="K348" s="4"/>
      <c r="L348" s="36"/>
      <c r="M348" s="4">
        <f>G348</f>
        <v>11016</v>
      </c>
      <c r="N348" s="4"/>
    </row>
    <row r="349" spans="1:14">
      <c r="A349">
        <v>320</v>
      </c>
      <c r="B349" t="s">
        <v>471</v>
      </c>
      <c r="C349" t="s">
        <v>35</v>
      </c>
      <c r="D349">
        <v>8930</v>
      </c>
      <c r="E349" s="45">
        <v>2.59</v>
      </c>
      <c r="F349" s="8">
        <v>317</v>
      </c>
      <c r="G349" s="36">
        <v>33018</v>
      </c>
      <c r="H349" s="36"/>
      <c r="I349" s="4"/>
      <c r="J349" s="4"/>
      <c r="K349" s="4"/>
      <c r="L349" s="36"/>
      <c r="M349" s="4">
        <f>G349</f>
        <v>33018</v>
      </c>
      <c r="N349" s="4"/>
    </row>
    <row r="350" spans="1:14">
      <c r="A350">
        <v>321</v>
      </c>
      <c r="B350" t="s">
        <v>745</v>
      </c>
      <c r="C350" t="s">
        <v>35</v>
      </c>
      <c r="D350">
        <v>1785</v>
      </c>
      <c r="E350" s="45">
        <v>2.2200000000000002</v>
      </c>
      <c r="F350" s="8">
        <v>230</v>
      </c>
      <c r="G350" s="36">
        <v>15710</v>
      </c>
      <c r="H350" s="36"/>
      <c r="I350" s="4"/>
      <c r="J350" s="4"/>
      <c r="K350" s="4"/>
      <c r="L350" s="36">
        <f>G350</f>
        <v>15710</v>
      </c>
      <c r="M350" s="4"/>
      <c r="N350" s="4"/>
    </row>
    <row r="351" spans="1:14">
      <c r="A351">
        <v>322</v>
      </c>
      <c r="B351" t="s">
        <v>261</v>
      </c>
      <c r="C351" t="s">
        <v>39</v>
      </c>
      <c r="D351">
        <v>6567</v>
      </c>
      <c r="E351" s="45">
        <v>2.16</v>
      </c>
      <c r="F351" s="8">
        <v>199</v>
      </c>
      <c r="G351" s="36">
        <v>4280</v>
      </c>
      <c r="H351" s="36"/>
      <c r="I351" s="4"/>
      <c r="J351" s="4"/>
      <c r="K351" s="4"/>
      <c r="L351" s="36">
        <f>G351</f>
        <v>4280</v>
      </c>
      <c r="M351" s="4"/>
      <c r="N351" s="4"/>
    </row>
    <row r="352" spans="1:14">
      <c r="A352">
        <v>323</v>
      </c>
      <c r="B352" t="s">
        <v>122</v>
      </c>
      <c r="C352" t="s">
        <v>35</v>
      </c>
      <c r="D352">
        <v>2330</v>
      </c>
      <c r="E352" s="45">
        <v>2.5</v>
      </c>
      <c r="F352" s="8">
        <v>289</v>
      </c>
      <c r="G352" s="36">
        <v>8576</v>
      </c>
      <c r="H352" s="36"/>
      <c r="I352" s="4"/>
      <c r="J352" s="4"/>
      <c r="K352" s="4"/>
      <c r="L352" s="36"/>
      <c r="M352" s="4">
        <f>G352</f>
        <v>8576</v>
      </c>
      <c r="N352" s="4"/>
    </row>
    <row r="353" spans="1:14">
      <c r="A353">
        <v>324</v>
      </c>
      <c r="B353" t="s">
        <v>504</v>
      </c>
      <c r="C353" t="s">
        <v>35</v>
      </c>
      <c r="D353">
        <v>9820</v>
      </c>
      <c r="E353" s="45">
        <v>2.35</v>
      </c>
      <c r="F353" s="8">
        <v>270</v>
      </c>
      <c r="G353" s="36">
        <v>23521</v>
      </c>
      <c r="H353" s="36"/>
      <c r="I353" s="4"/>
      <c r="J353" s="4"/>
      <c r="K353" s="4"/>
      <c r="L353" s="36"/>
      <c r="M353" s="4">
        <f>G353</f>
        <v>23521</v>
      </c>
      <c r="N353" s="4"/>
    </row>
    <row r="354" spans="1:14">
      <c r="A354">
        <v>325</v>
      </c>
      <c r="B354" t="s">
        <v>746</v>
      </c>
      <c r="C354" t="s">
        <v>39</v>
      </c>
      <c r="D354" t="s">
        <v>15</v>
      </c>
      <c r="E354" s="45">
        <v>0.19</v>
      </c>
      <c r="F354" s="8">
        <v>15</v>
      </c>
      <c r="G354" s="36">
        <v>7999</v>
      </c>
      <c r="H354" s="36"/>
      <c r="I354" s="4">
        <f>G354</f>
        <v>7999</v>
      </c>
      <c r="J354" s="4"/>
      <c r="K354" s="4"/>
      <c r="L354" s="36"/>
      <c r="M354" s="4"/>
      <c r="N354" s="4"/>
    </row>
    <row r="355" spans="1:14">
      <c r="A355">
        <v>326</v>
      </c>
      <c r="B355" t="s">
        <v>747</v>
      </c>
      <c r="C355" t="s">
        <v>39</v>
      </c>
      <c r="D355" t="s">
        <v>243</v>
      </c>
      <c r="E355" s="45">
        <v>1.44</v>
      </c>
      <c r="F355" s="8">
        <v>161</v>
      </c>
      <c r="G355" s="36">
        <v>12789</v>
      </c>
      <c r="H355" s="36"/>
      <c r="I355" s="4"/>
      <c r="K355" s="4">
        <f>G355</f>
        <v>12789</v>
      </c>
      <c r="L355" s="36"/>
      <c r="M355" s="4"/>
      <c r="N355" s="4"/>
    </row>
    <row r="356" spans="1:14">
      <c r="A356">
        <v>327</v>
      </c>
      <c r="B356" t="s">
        <v>748</v>
      </c>
      <c r="C356" t="s">
        <v>39</v>
      </c>
      <c r="D356">
        <v>6769</v>
      </c>
      <c r="E356" s="45">
        <v>0.43</v>
      </c>
      <c r="F356" s="8">
        <v>48</v>
      </c>
      <c r="G356" s="36">
        <v>2742</v>
      </c>
      <c r="H356" s="36"/>
      <c r="I356" s="4">
        <f>G356</f>
        <v>2742</v>
      </c>
      <c r="K356" s="4"/>
      <c r="L356" s="36"/>
      <c r="M356" s="4"/>
      <c r="N356" s="4"/>
    </row>
    <row r="357" spans="1:14">
      <c r="A357">
        <v>328</v>
      </c>
      <c r="B357" t="s">
        <v>749</v>
      </c>
      <c r="C357" t="s">
        <v>39</v>
      </c>
      <c r="D357">
        <v>4577</v>
      </c>
      <c r="E357" s="45">
        <v>1.4</v>
      </c>
      <c r="F357" s="8">
        <v>145</v>
      </c>
      <c r="G357" s="36">
        <v>4036</v>
      </c>
      <c r="H357" s="36"/>
      <c r="I357" s="4"/>
      <c r="K357" s="4">
        <f>G357</f>
        <v>4036</v>
      </c>
      <c r="L357" s="36"/>
      <c r="M357" s="4"/>
      <c r="N357" s="4"/>
    </row>
    <row r="358" spans="1:14">
      <c r="A358">
        <v>329</v>
      </c>
      <c r="B358" t="s">
        <v>463</v>
      </c>
      <c r="C358" t="s">
        <v>35</v>
      </c>
      <c r="D358">
        <v>2400</v>
      </c>
      <c r="E358" s="45">
        <v>2.37</v>
      </c>
      <c r="F358" s="8">
        <v>255</v>
      </c>
      <c r="G358" s="36">
        <v>34916</v>
      </c>
      <c r="H358" s="36"/>
      <c r="I358" s="4"/>
      <c r="K358" s="4"/>
      <c r="L358" s="36"/>
      <c r="M358" s="4">
        <f>G358</f>
        <v>34916</v>
      </c>
      <c r="N358" s="4"/>
    </row>
    <row r="359" spans="1:14">
      <c r="A359">
        <v>330</v>
      </c>
      <c r="B359" t="s">
        <v>750</v>
      </c>
      <c r="C359" t="s">
        <v>444</v>
      </c>
      <c r="D359">
        <v>1080</v>
      </c>
      <c r="E359" s="45">
        <v>2.1800000000000002</v>
      </c>
      <c r="F359" s="8">
        <v>255</v>
      </c>
      <c r="G359" s="36">
        <v>93893</v>
      </c>
      <c r="H359" s="36"/>
      <c r="I359" s="4"/>
      <c r="J359" s="4"/>
      <c r="K359" s="4"/>
      <c r="L359" s="36">
        <f>G359</f>
        <v>93893</v>
      </c>
      <c r="M359" s="4"/>
      <c r="N359" s="4"/>
    </row>
    <row r="360" spans="1:14">
      <c r="A360">
        <v>331</v>
      </c>
      <c r="B360" t="s">
        <v>213</v>
      </c>
      <c r="C360" t="s">
        <v>39</v>
      </c>
      <c r="D360" t="s">
        <v>214</v>
      </c>
      <c r="E360" s="45">
        <v>2.2400000000000002</v>
      </c>
      <c r="F360" s="8">
        <v>205</v>
      </c>
      <c r="G360" s="36">
        <v>5301</v>
      </c>
      <c r="H360" s="36"/>
      <c r="I360" s="4"/>
      <c r="J360" s="4"/>
      <c r="K360" s="4"/>
      <c r="L360" s="36">
        <f>G360</f>
        <v>5301</v>
      </c>
      <c r="M360" s="4"/>
      <c r="N360" s="4"/>
    </row>
    <row r="361" spans="1:14">
      <c r="A361">
        <v>332</v>
      </c>
      <c r="B361" t="s">
        <v>751</v>
      </c>
      <c r="C361" t="s">
        <v>39</v>
      </c>
      <c r="D361" t="s">
        <v>752</v>
      </c>
      <c r="E361" s="45">
        <v>2.1800000000000002</v>
      </c>
      <c r="F361" s="8">
        <v>229</v>
      </c>
      <c r="G361" s="36">
        <v>93072</v>
      </c>
      <c r="H361" s="36"/>
      <c r="I361" s="4"/>
      <c r="J361" s="4"/>
      <c r="K361" s="4"/>
      <c r="L361" s="36">
        <f>G361</f>
        <v>93072</v>
      </c>
      <c r="M361" s="4"/>
      <c r="N361" s="4"/>
    </row>
    <row r="362" spans="1:14">
      <c r="D362" t="s">
        <v>753</v>
      </c>
      <c r="E362" s="45"/>
      <c r="G362" s="36"/>
      <c r="H362" s="36"/>
      <c r="I362" s="4"/>
      <c r="J362" s="4"/>
      <c r="K362" s="4"/>
      <c r="L362" s="36"/>
      <c r="M362" s="4"/>
      <c r="N362" s="4"/>
    </row>
    <row r="363" spans="1:14">
      <c r="A363">
        <v>333</v>
      </c>
      <c r="B363" t="s">
        <v>272</v>
      </c>
      <c r="C363" t="s">
        <v>39</v>
      </c>
      <c r="D363">
        <v>7750</v>
      </c>
      <c r="E363" s="45">
        <v>2.48</v>
      </c>
      <c r="F363" s="8">
        <v>248</v>
      </c>
      <c r="G363" s="36">
        <v>3585</v>
      </c>
      <c r="H363" s="36"/>
      <c r="I363" s="4"/>
      <c r="J363" s="4"/>
      <c r="K363" s="4"/>
      <c r="L363" s="36"/>
      <c r="M363" s="4">
        <f>G363</f>
        <v>3585</v>
      </c>
      <c r="N363" s="4"/>
    </row>
    <row r="364" spans="1:14">
      <c r="A364">
        <v>334</v>
      </c>
      <c r="B364" t="s">
        <v>165</v>
      </c>
      <c r="C364" t="s">
        <v>39</v>
      </c>
      <c r="D364">
        <v>1435</v>
      </c>
      <c r="E364" s="45">
        <v>1.51</v>
      </c>
      <c r="F364" s="8">
        <v>184</v>
      </c>
      <c r="G364" s="36">
        <v>6913</v>
      </c>
      <c r="H364" s="36"/>
      <c r="I364" s="4"/>
      <c r="K364" s="4">
        <f>G364</f>
        <v>6913</v>
      </c>
      <c r="L364" s="36"/>
      <c r="M364" s="4"/>
      <c r="N364" s="4"/>
    </row>
    <row r="365" spans="1:14">
      <c r="A365">
        <v>335</v>
      </c>
      <c r="B365" t="s">
        <v>754</v>
      </c>
      <c r="C365" t="s">
        <v>39</v>
      </c>
      <c r="D365" t="s">
        <v>89</v>
      </c>
      <c r="E365" s="45">
        <v>2.02</v>
      </c>
      <c r="F365" s="8">
        <v>203</v>
      </c>
      <c r="G365" s="36">
        <v>10125</v>
      </c>
      <c r="H365" s="36"/>
      <c r="I365" s="4"/>
      <c r="K365" s="4"/>
      <c r="L365" s="36">
        <f>G365</f>
        <v>10125</v>
      </c>
      <c r="M365" s="4"/>
      <c r="N365" s="4"/>
    </row>
    <row r="366" spans="1:14">
      <c r="A366">
        <v>336</v>
      </c>
      <c r="B366" t="s">
        <v>187</v>
      </c>
      <c r="C366" t="s">
        <v>35</v>
      </c>
      <c r="D366">
        <v>9180</v>
      </c>
      <c r="E366" s="45">
        <v>2.4500000000000002</v>
      </c>
      <c r="F366" s="8">
        <v>285</v>
      </c>
      <c r="G366" s="36">
        <v>6161</v>
      </c>
      <c r="H366" s="36"/>
      <c r="I366" s="4"/>
      <c r="K366" s="4"/>
      <c r="L366" s="36"/>
      <c r="M366" s="4">
        <f>G366</f>
        <v>6161</v>
      </c>
      <c r="N366" s="4"/>
    </row>
    <row r="367" spans="1:14">
      <c r="A367">
        <v>337</v>
      </c>
      <c r="B367" t="s">
        <v>755</v>
      </c>
      <c r="C367" t="s">
        <v>39</v>
      </c>
      <c r="D367" t="s">
        <v>245</v>
      </c>
      <c r="E367" s="45">
        <v>2.0499999999999998</v>
      </c>
      <c r="F367" s="8">
        <v>206</v>
      </c>
      <c r="G367" s="36">
        <v>19330</v>
      </c>
      <c r="H367" s="36"/>
      <c r="I367" s="4"/>
      <c r="K367" s="4"/>
      <c r="L367" s="36">
        <f>G367</f>
        <v>19330</v>
      </c>
      <c r="M367" s="4"/>
      <c r="N367" s="4"/>
    </row>
    <row r="368" spans="1:14">
      <c r="A368">
        <v>338</v>
      </c>
      <c r="B368" t="s">
        <v>494</v>
      </c>
      <c r="C368" t="s">
        <v>35</v>
      </c>
      <c r="D368">
        <v>2640</v>
      </c>
      <c r="E368" s="45">
        <v>2.23</v>
      </c>
      <c r="F368" s="8">
        <v>244</v>
      </c>
      <c r="G368" s="36">
        <v>25246</v>
      </c>
      <c r="H368" s="36"/>
      <c r="I368" s="4"/>
      <c r="K368" s="4"/>
      <c r="L368" s="36">
        <f>G368</f>
        <v>25246</v>
      </c>
      <c r="M368" s="4"/>
      <c r="N368" s="4"/>
    </row>
    <row r="369" spans="1:14">
      <c r="A369">
        <v>339</v>
      </c>
      <c r="B369" t="s">
        <v>446</v>
      </c>
      <c r="C369" t="s">
        <v>39</v>
      </c>
      <c r="D369" t="s">
        <v>447</v>
      </c>
      <c r="E369" s="45">
        <v>2.5</v>
      </c>
      <c r="F369" s="8">
        <v>300</v>
      </c>
      <c r="G369" s="36">
        <v>56023</v>
      </c>
      <c r="H369" s="36"/>
      <c r="I369" s="4"/>
      <c r="K369" s="4"/>
      <c r="L369" s="36"/>
      <c r="M369" s="4">
        <f>G369</f>
        <v>56023</v>
      </c>
      <c r="N369" s="4"/>
    </row>
    <row r="370" spans="1:14">
      <c r="A370">
        <v>340</v>
      </c>
      <c r="B370" t="s">
        <v>756</v>
      </c>
      <c r="C370" t="s">
        <v>39</v>
      </c>
      <c r="D370">
        <v>6750</v>
      </c>
      <c r="E370" s="45">
        <v>0.25</v>
      </c>
      <c r="F370" s="8">
        <v>22</v>
      </c>
      <c r="G370" s="36">
        <v>4434</v>
      </c>
      <c r="H370" s="36"/>
      <c r="I370" s="4">
        <f>G370</f>
        <v>4434</v>
      </c>
      <c r="K370" s="4"/>
      <c r="L370" s="36"/>
      <c r="M370" s="4"/>
      <c r="N370" s="4"/>
    </row>
    <row r="371" spans="1:14">
      <c r="A371">
        <v>341</v>
      </c>
      <c r="B371" t="s">
        <v>757</v>
      </c>
      <c r="C371" t="s">
        <v>39</v>
      </c>
      <c r="E371" s="45">
        <v>1.37</v>
      </c>
      <c r="F371" s="8">
        <v>152</v>
      </c>
      <c r="G371" s="36">
        <v>110096</v>
      </c>
      <c r="H371" s="36"/>
      <c r="I371" s="4"/>
      <c r="K371" s="4">
        <f>G371</f>
        <v>110096</v>
      </c>
      <c r="L371" s="36"/>
      <c r="M371" s="4"/>
      <c r="N371" s="4"/>
    </row>
    <row r="372" spans="1:14">
      <c r="A372">
        <v>342</v>
      </c>
      <c r="B372" t="s">
        <v>758</v>
      </c>
      <c r="C372" t="s">
        <v>39</v>
      </c>
      <c r="D372">
        <v>4550</v>
      </c>
      <c r="E372" s="45">
        <v>1.41</v>
      </c>
      <c r="F372" s="8">
        <v>152</v>
      </c>
      <c r="G372" s="36">
        <v>5732</v>
      </c>
      <c r="H372" s="36"/>
      <c r="I372" s="4"/>
      <c r="K372" s="4">
        <f>G372</f>
        <v>5732</v>
      </c>
      <c r="L372" s="36"/>
      <c r="M372" s="4"/>
      <c r="N372" s="4"/>
    </row>
    <row r="373" spans="1:14">
      <c r="A373">
        <v>343</v>
      </c>
      <c r="B373" t="s">
        <v>759</v>
      </c>
      <c r="C373" t="s">
        <v>39</v>
      </c>
      <c r="D373" t="s">
        <v>212</v>
      </c>
      <c r="E373" s="45">
        <v>1.17</v>
      </c>
      <c r="F373" s="8">
        <v>103</v>
      </c>
      <c r="G373" s="36">
        <v>5310</v>
      </c>
      <c r="H373" s="36"/>
      <c r="I373" s="4"/>
      <c r="J373" s="4">
        <f>G373</f>
        <v>5310</v>
      </c>
      <c r="K373" s="4"/>
      <c r="L373" s="36"/>
      <c r="M373" s="4"/>
      <c r="N373" s="4"/>
    </row>
    <row r="374" spans="1:14">
      <c r="A374">
        <v>344</v>
      </c>
      <c r="B374" t="s">
        <v>63</v>
      </c>
      <c r="C374" t="s">
        <v>35</v>
      </c>
      <c r="D374">
        <v>9810</v>
      </c>
      <c r="E374" s="45">
        <v>2.4500000000000002</v>
      </c>
      <c r="F374" s="8">
        <v>280</v>
      </c>
      <c r="G374" s="36">
        <v>11351</v>
      </c>
      <c r="H374" s="36"/>
      <c r="I374" s="4"/>
      <c r="J374" s="4"/>
      <c r="K374" s="4"/>
      <c r="L374" s="36"/>
      <c r="M374" s="4">
        <f>G374</f>
        <v>11351</v>
      </c>
      <c r="N374" s="4"/>
    </row>
    <row r="375" spans="1:14">
      <c r="A375">
        <v>345</v>
      </c>
      <c r="B375" t="s">
        <v>760</v>
      </c>
      <c r="C375" t="s">
        <v>39</v>
      </c>
      <c r="D375">
        <v>6840</v>
      </c>
      <c r="E375" s="45">
        <v>0.47</v>
      </c>
      <c r="F375" s="8">
        <v>59</v>
      </c>
      <c r="G375" s="36">
        <v>7284</v>
      </c>
      <c r="H375" s="36"/>
      <c r="I375" s="4">
        <f>G375</f>
        <v>7284</v>
      </c>
      <c r="J375" s="4"/>
      <c r="K375" s="4"/>
      <c r="L375" s="36"/>
      <c r="M375" s="4"/>
      <c r="N375" s="4"/>
    </row>
    <row r="376" spans="1:14">
      <c r="A376">
        <v>346</v>
      </c>
      <c r="B376" t="s">
        <v>761</v>
      </c>
      <c r="C376" t="s">
        <v>39</v>
      </c>
      <c r="D376" t="s">
        <v>100</v>
      </c>
      <c r="E376" s="45">
        <v>1.46</v>
      </c>
      <c r="F376" s="8">
        <v>163</v>
      </c>
      <c r="G376" s="36">
        <v>9786</v>
      </c>
      <c r="H376" s="36"/>
      <c r="I376" s="4"/>
      <c r="K376" s="4">
        <f>G376</f>
        <v>9786</v>
      </c>
      <c r="L376" s="36"/>
      <c r="M376" s="4"/>
      <c r="N376" s="4"/>
    </row>
    <row r="377" spans="1:14">
      <c r="A377">
        <v>347</v>
      </c>
      <c r="B377" t="s">
        <v>50</v>
      </c>
      <c r="C377" t="s">
        <v>35</v>
      </c>
      <c r="D377">
        <v>9850</v>
      </c>
      <c r="E377" s="45">
        <v>2.44</v>
      </c>
      <c r="F377" s="8">
        <v>285</v>
      </c>
      <c r="G377" s="36">
        <v>11908</v>
      </c>
      <c r="H377" s="36"/>
      <c r="I377" s="4"/>
      <c r="J377" s="4"/>
      <c r="K377" s="4"/>
      <c r="L377" s="36"/>
      <c r="M377" s="4">
        <f>G377</f>
        <v>11908</v>
      </c>
      <c r="N377" s="4"/>
    </row>
    <row r="378" spans="1:14">
      <c r="A378">
        <v>348</v>
      </c>
      <c r="B378" t="s">
        <v>111</v>
      </c>
      <c r="C378" t="s">
        <v>35</v>
      </c>
      <c r="D378">
        <v>2845</v>
      </c>
      <c r="E378" s="45">
        <v>2.23</v>
      </c>
      <c r="F378" s="8">
        <v>243</v>
      </c>
      <c r="G378" s="36">
        <v>9461</v>
      </c>
      <c r="H378" s="36"/>
      <c r="I378" s="4"/>
      <c r="J378" s="4"/>
      <c r="K378" s="4"/>
      <c r="L378" s="36">
        <f>G378</f>
        <v>9461</v>
      </c>
      <c r="M378" s="4"/>
      <c r="N378" s="4"/>
    </row>
    <row r="379" spans="1:14">
      <c r="A379">
        <v>349</v>
      </c>
      <c r="B379" t="s">
        <v>762</v>
      </c>
      <c r="C379" t="s">
        <v>35</v>
      </c>
      <c r="D379">
        <v>3850</v>
      </c>
      <c r="E379" s="45">
        <v>2.14</v>
      </c>
      <c r="F379" s="8">
        <v>204</v>
      </c>
      <c r="G379" s="36">
        <v>6706</v>
      </c>
      <c r="H379" s="36"/>
      <c r="I379" s="4"/>
      <c r="J379" s="4"/>
      <c r="K379" s="4"/>
      <c r="L379" s="36">
        <f>G379</f>
        <v>6706</v>
      </c>
      <c r="M379" s="4"/>
      <c r="N379" s="4"/>
    </row>
    <row r="380" spans="1:14">
      <c r="A380">
        <v>350</v>
      </c>
      <c r="B380" t="s">
        <v>521</v>
      </c>
      <c r="C380" t="s">
        <v>35</v>
      </c>
      <c r="D380">
        <v>2560</v>
      </c>
      <c r="E380" s="45">
        <v>2.37</v>
      </c>
      <c r="F380" s="8">
        <v>253</v>
      </c>
      <c r="G380" s="36">
        <v>22081</v>
      </c>
      <c r="H380" s="36"/>
      <c r="I380" s="4"/>
      <c r="J380" s="4"/>
      <c r="K380" s="4"/>
      <c r="L380" s="36"/>
      <c r="M380" s="4">
        <f>G380</f>
        <v>22081</v>
      </c>
      <c r="N380" s="4"/>
    </row>
    <row r="381" spans="1:14">
      <c r="A381">
        <v>351</v>
      </c>
      <c r="B381" t="s">
        <v>457</v>
      </c>
      <c r="C381" t="s">
        <v>35</v>
      </c>
      <c r="D381" t="s">
        <v>458</v>
      </c>
      <c r="E381" s="45">
        <v>2.2999999999999998</v>
      </c>
      <c r="F381" s="8">
        <v>249</v>
      </c>
      <c r="G381" s="36">
        <v>37352</v>
      </c>
      <c r="H381" s="36"/>
      <c r="I381" s="4"/>
      <c r="J381" s="4"/>
      <c r="K381" s="4"/>
      <c r="L381" s="36">
        <f>G381</f>
        <v>37352</v>
      </c>
      <c r="M381" s="4"/>
      <c r="N381" s="4"/>
    </row>
    <row r="382" spans="1:14">
      <c r="A382">
        <v>352</v>
      </c>
      <c r="B382" t="s">
        <v>763</v>
      </c>
      <c r="C382" t="s">
        <v>39</v>
      </c>
      <c r="D382">
        <v>1400</v>
      </c>
      <c r="E382" s="45">
        <v>2.06</v>
      </c>
      <c r="F382" s="8">
        <v>205</v>
      </c>
      <c r="G382" s="36">
        <v>26843</v>
      </c>
      <c r="H382" s="36"/>
      <c r="I382" s="4"/>
      <c r="J382" s="4"/>
      <c r="K382" s="4"/>
      <c r="L382" s="36">
        <f>G382</f>
        <v>26843</v>
      </c>
      <c r="M382" s="4"/>
      <c r="N382" s="4"/>
    </row>
    <row r="383" spans="1:14">
      <c r="A383">
        <v>353</v>
      </c>
      <c r="B383" t="s">
        <v>764</v>
      </c>
      <c r="C383" t="s">
        <v>39</v>
      </c>
      <c r="D383" t="s">
        <v>251</v>
      </c>
      <c r="E383" s="45">
        <v>1.36</v>
      </c>
      <c r="F383" s="8">
        <v>145</v>
      </c>
      <c r="G383" s="36">
        <v>4800</v>
      </c>
      <c r="H383" s="36"/>
      <c r="I383" s="4"/>
      <c r="K383" s="4">
        <f>G383</f>
        <v>4800</v>
      </c>
      <c r="L383" s="36"/>
      <c r="M383" s="4"/>
      <c r="N383" s="4"/>
    </row>
    <row r="384" spans="1:14">
      <c r="A384">
        <v>354</v>
      </c>
      <c r="B384" t="s">
        <v>49</v>
      </c>
      <c r="C384" t="s">
        <v>35</v>
      </c>
      <c r="D384">
        <v>2250</v>
      </c>
      <c r="E384" s="45">
        <v>2.2799999999999998</v>
      </c>
      <c r="F384" s="8">
        <v>257</v>
      </c>
      <c r="G384" s="36">
        <v>11923</v>
      </c>
      <c r="H384" s="36"/>
      <c r="I384" s="4"/>
      <c r="J384" s="4"/>
      <c r="K384" s="4"/>
      <c r="L384" s="36">
        <f>G384</f>
        <v>11923</v>
      </c>
      <c r="M384" s="4"/>
      <c r="N384" s="4"/>
    </row>
    <row r="385" spans="1:14">
      <c r="A385">
        <v>355</v>
      </c>
      <c r="B385" t="s">
        <v>270</v>
      </c>
      <c r="C385" t="s">
        <v>39</v>
      </c>
      <c r="D385">
        <v>4877</v>
      </c>
      <c r="E385" s="45">
        <v>1.41</v>
      </c>
      <c r="F385" s="8">
        <v>158</v>
      </c>
      <c r="G385" s="36">
        <v>3822</v>
      </c>
      <c r="H385" s="36"/>
      <c r="I385" s="4"/>
      <c r="J385" s="4"/>
      <c r="K385" s="4">
        <f>G385</f>
        <v>3822</v>
      </c>
      <c r="L385" s="36"/>
      <c r="M385" s="4"/>
      <c r="N385" s="4"/>
    </row>
    <row r="386" spans="1:14">
      <c r="A386">
        <v>356</v>
      </c>
      <c r="B386" t="s">
        <v>765</v>
      </c>
      <c r="C386" t="s">
        <v>39</v>
      </c>
      <c r="D386" t="s">
        <v>285</v>
      </c>
      <c r="E386" s="45">
        <v>1.29</v>
      </c>
      <c r="F386" s="8">
        <v>140</v>
      </c>
      <c r="G386" s="36">
        <v>3148</v>
      </c>
      <c r="H386" s="36"/>
      <c r="I386" s="4"/>
      <c r="J386" s="4">
        <f>G386</f>
        <v>3148</v>
      </c>
      <c r="K386" s="4"/>
      <c r="L386" s="36"/>
      <c r="M386" s="4"/>
      <c r="N386" s="4"/>
    </row>
    <row r="387" spans="1:14">
      <c r="A387">
        <v>357</v>
      </c>
      <c r="B387" t="s">
        <v>513</v>
      </c>
      <c r="C387" t="s">
        <v>35</v>
      </c>
      <c r="D387">
        <v>8020</v>
      </c>
      <c r="E387" s="45">
        <v>2.5299999999999998</v>
      </c>
      <c r="F387" s="8">
        <v>306</v>
      </c>
      <c r="G387" s="36">
        <v>22800</v>
      </c>
      <c r="H387" s="36"/>
      <c r="I387" s="4"/>
      <c r="J387" s="4"/>
      <c r="K387" s="4"/>
      <c r="L387" s="36"/>
      <c r="M387" s="4">
        <f>G387</f>
        <v>22800</v>
      </c>
      <c r="N387" s="4"/>
    </row>
    <row r="388" spans="1:14">
      <c r="A388">
        <v>358</v>
      </c>
      <c r="B388" t="s">
        <v>154</v>
      </c>
      <c r="C388" t="s">
        <v>35</v>
      </c>
      <c r="D388">
        <v>8780</v>
      </c>
      <c r="E388" s="45">
        <v>2.58</v>
      </c>
      <c r="F388" s="8">
        <v>304</v>
      </c>
      <c r="G388" s="36">
        <v>7556</v>
      </c>
      <c r="H388" s="36"/>
      <c r="I388" s="4"/>
      <c r="J388" s="4"/>
      <c r="K388" s="4"/>
      <c r="L388" s="36"/>
      <c r="M388" s="4">
        <f>G388</f>
        <v>7556</v>
      </c>
      <c r="N388" s="4"/>
    </row>
    <row r="389" spans="1:14">
      <c r="A389">
        <v>359</v>
      </c>
      <c r="B389" t="s">
        <v>766</v>
      </c>
      <c r="C389" t="s">
        <v>39</v>
      </c>
      <c r="D389">
        <v>4360</v>
      </c>
      <c r="E389" s="45">
        <v>1.52</v>
      </c>
      <c r="F389" s="8">
        <v>183</v>
      </c>
      <c r="G389" s="36">
        <v>3633</v>
      </c>
      <c r="H389" s="36"/>
      <c r="I389" s="4"/>
      <c r="K389" s="4">
        <f>G389</f>
        <v>3633</v>
      </c>
      <c r="L389" s="36"/>
      <c r="M389" s="4"/>
      <c r="N389" s="4"/>
    </row>
    <row r="390" spans="1:14">
      <c r="A390">
        <v>360</v>
      </c>
      <c r="B390" t="s">
        <v>767</v>
      </c>
      <c r="C390" t="s">
        <v>39</v>
      </c>
      <c r="D390">
        <v>1350</v>
      </c>
      <c r="E390" s="45">
        <v>1.58</v>
      </c>
      <c r="F390" s="8">
        <v>179</v>
      </c>
      <c r="G390" s="36">
        <v>8387</v>
      </c>
      <c r="H390" s="36"/>
      <c r="I390" s="4"/>
      <c r="K390" s="4">
        <f>G390</f>
        <v>8387</v>
      </c>
      <c r="L390" s="36"/>
      <c r="M390" s="4"/>
      <c r="N390" s="4"/>
    </row>
    <row r="391" spans="1:14">
      <c r="A391">
        <v>361</v>
      </c>
      <c r="B391" t="s">
        <v>445</v>
      </c>
      <c r="C391" t="s">
        <v>35</v>
      </c>
      <c r="D391">
        <v>8400</v>
      </c>
      <c r="E391" s="45">
        <v>3.06</v>
      </c>
      <c r="F391" s="8">
        <v>331</v>
      </c>
      <c r="G391" s="36">
        <v>70618</v>
      </c>
      <c r="H391" s="36"/>
      <c r="I391" s="4"/>
      <c r="K391" s="4"/>
      <c r="L391" s="36"/>
      <c r="M391" s="4"/>
      <c r="N391" s="4">
        <f>G391</f>
        <v>70618</v>
      </c>
    </row>
    <row r="392" spans="1:14">
      <c r="A392">
        <v>362</v>
      </c>
      <c r="B392" t="s">
        <v>768</v>
      </c>
      <c r="C392" t="s">
        <v>39</v>
      </c>
      <c r="D392">
        <v>1340</v>
      </c>
      <c r="E392" s="45">
        <v>1.52</v>
      </c>
      <c r="F392" s="8">
        <v>184</v>
      </c>
      <c r="G392" s="36">
        <v>31190</v>
      </c>
      <c r="H392" s="36"/>
      <c r="I392" s="4"/>
      <c r="K392" s="4">
        <f>G392</f>
        <v>31190</v>
      </c>
      <c r="L392" s="36"/>
      <c r="M392" s="4"/>
      <c r="N392" s="4"/>
    </row>
    <row r="393" spans="1:14">
      <c r="A393">
        <v>363</v>
      </c>
      <c r="B393" t="s">
        <v>88</v>
      </c>
      <c r="C393" t="s">
        <v>35</v>
      </c>
      <c r="D393">
        <v>3660</v>
      </c>
      <c r="E393" s="45">
        <v>2.23</v>
      </c>
      <c r="F393" s="8">
        <v>226</v>
      </c>
      <c r="G393" s="36">
        <v>10162</v>
      </c>
      <c r="H393" s="36"/>
      <c r="I393" s="4"/>
      <c r="J393" s="4"/>
      <c r="K393" s="4"/>
      <c r="L393" s="36">
        <f>G393</f>
        <v>10162</v>
      </c>
      <c r="M393" s="4"/>
      <c r="N393" s="4"/>
    </row>
    <row r="394" spans="1:14">
      <c r="A394">
        <v>364</v>
      </c>
      <c r="B394" t="s">
        <v>769</v>
      </c>
      <c r="C394" t="s">
        <v>35</v>
      </c>
      <c r="D394">
        <v>1745</v>
      </c>
      <c r="E394" s="45">
        <v>2.2599999999999998</v>
      </c>
      <c r="F394" s="8">
        <v>239</v>
      </c>
      <c r="G394" s="36">
        <v>13679</v>
      </c>
      <c r="H394" s="36"/>
      <c r="I394" s="4"/>
      <c r="J394" s="4"/>
      <c r="K394" s="4"/>
      <c r="L394" s="36">
        <f>G394</f>
        <v>13679</v>
      </c>
      <c r="M394" s="4"/>
      <c r="N394" s="4"/>
    </row>
    <row r="395" spans="1:14">
      <c r="A395">
        <v>365</v>
      </c>
      <c r="B395" t="s">
        <v>51</v>
      </c>
      <c r="C395" t="s">
        <v>35</v>
      </c>
      <c r="D395">
        <v>9860</v>
      </c>
      <c r="E395" s="45">
        <v>2.33</v>
      </c>
      <c r="F395" s="8">
        <v>262</v>
      </c>
      <c r="G395" s="36">
        <v>13420</v>
      </c>
      <c r="H395" s="36"/>
      <c r="I395" s="4"/>
      <c r="J395" s="4"/>
      <c r="K395" s="4"/>
      <c r="L395" s="36">
        <f>G395</f>
        <v>13420</v>
      </c>
      <c r="M395" s="4"/>
      <c r="N395" s="4"/>
    </row>
    <row r="396" spans="1:14">
      <c r="A396">
        <v>366</v>
      </c>
      <c r="B396" t="s">
        <v>770</v>
      </c>
      <c r="C396" t="s">
        <v>35</v>
      </c>
      <c r="D396" t="s">
        <v>70</v>
      </c>
      <c r="E396" s="45">
        <v>2.09</v>
      </c>
      <c r="F396" s="8">
        <v>204</v>
      </c>
      <c r="G396" s="36">
        <v>11046</v>
      </c>
      <c r="H396" s="36"/>
      <c r="I396" s="4"/>
      <c r="J396" s="4"/>
      <c r="K396" s="4"/>
      <c r="L396" s="36">
        <f>G396</f>
        <v>11046</v>
      </c>
      <c r="M396" s="4"/>
      <c r="N396" s="4"/>
    </row>
    <row r="397" spans="1:14">
      <c r="A397">
        <v>367</v>
      </c>
      <c r="B397" t="s">
        <v>28</v>
      </c>
      <c r="C397" t="s">
        <v>35</v>
      </c>
      <c r="D397">
        <v>2360</v>
      </c>
      <c r="E397" s="45">
        <v>2.48</v>
      </c>
      <c r="F397" s="8">
        <v>292</v>
      </c>
      <c r="G397" s="36">
        <v>12905</v>
      </c>
      <c r="H397" s="36"/>
      <c r="I397" s="4"/>
      <c r="J397" s="4"/>
      <c r="K397" s="4"/>
      <c r="L397" s="36"/>
      <c r="M397" s="4">
        <f>G397</f>
        <v>12905</v>
      </c>
      <c r="N397" s="4"/>
    </row>
    <row r="398" spans="1:14">
      <c r="A398">
        <v>368</v>
      </c>
      <c r="B398" t="s">
        <v>771</v>
      </c>
      <c r="C398" t="s">
        <v>39</v>
      </c>
      <c r="D398">
        <v>4590</v>
      </c>
      <c r="E398" s="45">
        <v>1.4</v>
      </c>
      <c r="F398" s="8">
        <v>148</v>
      </c>
      <c r="G398" s="36">
        <v>2749</v>
      </c>
      <c r="H398" s="36"/>
      <c r="I398" s="4"/>
      <c r="K398" s="4">
        <f>G398</f>
        <v>2749</v>
      </c>
      <c r="L398" s="36"/>
      <c r="M398" s="4"/>
      <c r="N398" s="4"/>
    </row>
    <row r="399" spans="1:14">
      <c r="A399">
        <v>369</v>
      </c>
      <c r="B399" t="s">
        <v>772</v>
      </c>
      <c r="C399" t="s">
        <v>39</v>
      </c>
      <c r="D399">
        <v>1170</v>
      </c>
      <c r="E399" s="45">
        <v>1.53</v>
      </c>
      <c r="F399" s="8">
        <v>177</v>
      </c>
      <c r="G399" s="36">
        <v>24318</v>
      </c>
      <c r="H399" s="36"/>
      <c r="I399" s="4"/>
      <c r="K399" s="4">
        <f>G399</f>
        <v>24318</v>
      </c>
      <c r="L399" s="36"/>
      <c r="M399" s="4"/>
      <c r="N399" s="4"/>
    </row>
    <row r="400" spans="1:14">
      <c r="A400">
        <v>370</v>
      </c>
      <c r="B400" t="s">
        <v>773</v>
      </c>
      <c r="C400" t="s">
        <v>35</v>
      </c>
      <c r="D400">
        <v>3900</v>
      </c>
      <c r="E400" s="45">
        <v>2.37</v>
      </c>
      <c r="F400" s="8">
        <v>262</v>
      </c>
      <c r="G400" s="36">
        <v>14400</v>
      </c>
      <c r="H400" s="36"/>
      <c r="I400" s="4"/>
      <c r="K400" s="4"/>
      <c r="L400" s="36"/>
      <c r="M400" s="4">
        <f>G400</f>
        <v>14400</v>
      </c>
      <c r="N400" s="4"/>
    </row>
    <row r="401" spans="1:14">
      <c r="A401">
        <v>371</v>
      </c>
      <c r="B401" t="s">
        <v>774</v>
      </c>
      <c r="C401" t="s">
        <v>35</v>
      </c>
      <c r="D401">
        <v>3090</v>
      </c>
      <c r="E401" s="45">
        <v>1.57</v>
      </c>
      <c r="F401" s="8">
        <v>195</v>
      </c>
      <c r="G401" s="36">
        <v>24721</v>
      </c>
      <c r="H401" s="36"/>
      <c r="I401" s="4"/>
      <c r="K401" s="4">
        <f>G401</f>
        <v>24721</v>
      </c>
      <c r="L401" s="36"/>
      <c r="M401" s="4"/>
      <c r="N401" s="4"/>
    </row>
    <row r="402" spans="1:14">
      <c r="A402">
        <v>372</v>
      </c>
      <c r="B402" t="s">
        <v>775</v>
      </c>
      <c r="C402" t="s">
        <v>39</v>
      </c>
      <c r="D402" t="s">
        <v>218</v>
      </c>
      <c r="E402" s="45">
        <v>1.07</v>
      </c>
      <c r="F402" s="8">
        <v>88</v>
      </c>
      <c r="G402" s="36">
        <v>5215</v>
      </c>
      <c r="H402" s="36"/>
      <c r="I402" s="4"/>
      <c r="J402" s="4">
        <f>G402</f>
        <v>5215</v>
      </c>
      <c r="K402" s="4"/>
      <c r="L402" s="36"/>
      <c r="M402" s="4"/>
      <c r="N402" s="4"/>
    </row>
    <row r="403" spans="1:14">
      <c r="A403">
        <v>373</v>
      </c>
      <c r="B403" t="s">
        <v>258</v>
      </c>
      <c r="C403" t="s">
        <v>35</v>
      </c>
      <c r="D403" t="s">
        <v>776</v>
      </c>
      <c r="E403" s="45">
        <v>2.19</v>
      </c>
      <c r="F403" s="8">
        <v>233</v>
      </c>
      <c r="G403" s="36">
        <v>4433</v>
      </c>
      <c r="H403" s="36"/>
      <c r="I403" s="4"/>
      <c r="J403" s="4"/>
      <c r="K403" s="4"/>
      <c r="L403" s="36">
        <f>G403</f>
        <v>4433</v>
      </c>
      <c r="M403" s="4"/>
      <c r="N403" s="4"/>
    </row>
    <row r="404" spans="1:14">
      <c r="A404">
        <v>374</v>
      </c>
      <c r="B404" t="s">
        <v>777</v>
      </c>
      <c r="C404" t="s">
        <v>39</v>
      </c>
      <c r="D404" t="s">
        <v>101</v>
      </c>
      <c r="E404" s="45">
        <v>1.43</v>
      </c>
      <c r="F404" s="8">
        <v>156</v>
      </c>
      <c r="G404" s="36">
        <v>9726</v>
      </c>
      <c r="H404" s="36"/>
      <c r="I404" s="4"/>
      <c r="K404" s="4">
        <f>G404</f>
        <v>9726</v>
      </c>
      <c r="L404" s="36"/>
      <c r="M404" s="4"/>
      <c r="N404" s="4"/>
    </row>
    <row r="405" spans="1:14">
      <c r="A405">
        <v>375</v>
      </c>
      <c r="B405" t="s">
        <v>201</v>
      </c>
      <c r="C405" t="s">
        <v>39</v>
      </c>
      <c r="D405" t="s">
        <v>202</v>
      </c>
      <c r="E405" s="45">
        <v>2.41</v>
      </c>
      <c r="F405" s="8">
        <v>282</v>
      </c>
      <c r="G405" s="36">
        <v>5563</v>
      </c>
      <c r="H405" s="36"/>
      <c r="I405" s="4"/>
      <c r="J405" s="4"/>
      <c r="K405" s="4"/>
      <c r="L405" s="36"/>
      <c r="M405" s="4">
        <f>G405</f>
        <v>5563</v>
      </c>
      <c r="N405" s="4"/>
    </row>
    <row r="406" spans="1:14">
      <c r="A406">
        <v>376</v>
      </c>
      <c r="B406" t="s">
        <v>778</v>
      </c>
      <c r="C406" t="s">
        <v>39</v>
      </c>
      <c r="D406">
        <v>1360</v>
      </c>
      <c r="E406" s="45">
        <v>1.22</v>
      </c>
      <c r="F406" s="8">
        <v>1.44</v>
      </c>
      <c r="G406" s="36">
        <v>8259</v>
      </c>
      <c r="H406" s="36"/>
      <c r="I406" s="4"/>
      <c r="J406" s="4">
        <f>G406</f>
        <v>8259</v>
      </c>
      <c r="K406" s="4"/>
      <c r="L406" s="36"/>
      <c r="M406" s="4"/>
      <c r="N406" s="4"/>
    </row>
    <row r="407" spans="1:14">
      <c r="A407">
        <v>377</v>
      </c>
      <c r="B407" t="s">
        <v>779</v>
      </c>
      <c r="C407" t="s">
        <v>39</v>
      </c>
      <c r="D407">
        <v>5600</v>
      </c>
      <c r="E407" s="45">
        <v>1.43</v>
      </c>
      <c r="F407" s="8">
        <v>160</v>
      </c>
      <c r="G407" s="36">
        <v>9001</v>
      </c>
      <c r="H407" s="36"/>
      <c r="I407" s="4"/>
      <c r="K407" s="4">
        <f>G407</f>
        <v>9001</v>
      </c>
      <c r="L407" s="36"/>
      <c r="M407" s="4"/>
      <c r="N407" s="4"/>
    </row>
    <row r="408" spans="1:14">
      <c r="A408">
        <v>378</v>
      </c>
      <c r="B408" t="s">
        <v>168</v>
      </c>
      <c r="C408" t="s">
        <v>35</v>
      </c>
      <c r="D408">
        <v>8740</v>
      </c>
      <c r="E408" s="45">
        <v>2.59</v>
      </c>
      <c r="F408" s="8">
        <v>304</v>
      </c>
      <c r="G408" s="36">
        <v>6775</v>
      </c>
      <c r="H408" s="36"/>
      <c r="I408" s="4"/>
      <c r="J408" s="4"/>
      <c r="K408" s="4"/>
      <c r="L408" s="36"/>
      <c r="M408" s="4">
        <f>G408</f>
        <v>6775</v>
      </c>
      <c r="N408" s="4"/>
    </row>
    <row r="409" spans="1:14">
      <c r="A409">
        <v>379</v>
      </c>
      <c r="B409" t="s">
        <v>780</v>
      </c>
      <c r="C409" t="s">
        <v>39</v>
      </c>
      <c r="D409" t="s">
        <v>97</v>
      </c>
      <c r="E409" s="45">
        <v>2.08</v>
      </c>
      <c r="F409" s="8">
        <v>185</v>
      </c>
      <c r="G409" s="36">
        <v>9907</v>
      </c>
      <c r="H409" s="36"/>
      <c r="I409" s="4"/>
      <c r="J409" s="4"/>
      <c r="K409" s="4"/>
      <c r="L409" s="36">
        <f>G409</f>
        <v>9907</v>
      </c>
      <c r="M409" s="4"/>
      <c r="N409" s="4"/>
    </row>
    <row r="410" spans="1:14">
      <c r="A410">
        <v>380</v>
      </c>
      <c r="B410" t="s">
        <v>781</v>
      </c>
      <c r="C410" t="s">
        <v>35</v>
      </c>
      <c r="D410" t="s">
        <v>248</v>
      </c>
      <c r="E410" s="45">
        <v>2.02</v>
      </c>
      <c r="F410" s="8">
        <v>189</v>
      </c>
      <c r="G410" s="36">
        <v>16830</v>
      </c>
      <c r="H410" s="36"/>
      <c r="I410" s="4"/>
      <c r="J410" s="4"/>
      <c r="K410" s="4"/>
      <c r="L410" s="36">
        <f>G410</f>
        <v>16830</v>
      </c>
      <c r="M410" s="4"/>
      <c r="N410" s="4"/>
    </row>
    <row r="411" spans="1:14">
      <c r="A411">
        <v>381</v>
      </c>
      <c r="B411" t="s">
        <v>538</v>
      </c>
      <c r="C411" t="s">
        <v>35</v>
      </c>
      <c r="D411" t="s">
        <v>539</v>
      </c>
      <c r="E411" s="45">
        <v>3.21</v>
      </c>
      <c r="F411" s="8">
        <v>347</v>
      </c>
      <c r="G411" s="36">
        <v>20009</v>
      </c>
      <c r="H411" s="36"/>
      <c r="I411" s="4"/>
      <c r="J411" s="4"/>
      <c r="K411" s="4"/>
      <c r="L411" s="36"/>
      <c r="M411" s="4"/>
      <c r="N411" s="4">
        <f>G411</f>
        <v>20009</v>
      </c>
    </row>
    <row r="412" spans="1:14">
      <c r="A412">
        <v>382</v>
      </c>
      <c r="B412" t="s">
        <v>782</v>
      </c>
      <c r="C412" t="s">
        <v>39</v>
      </c>
      <c r="D412">
        <v>5170</v>
      </c>
      <c r="E412" s="45">
        <v>1.37</v>
      </c>
      <c r="F412" s="8">
        <v>147</v>
      </c>
      <c r="G412" s="36">
        <v>11677</v>
      </c>
      <c r="H412" s="36"/>
      <c r="I412" s="4"/>
      <c r="K412" s="4">
        <f>G412</f>
        <v>11677</v>
      </c>
      <c r="L412" s="36"/>
      <c r="M412" s="4"/>
      <c r="N412" s="4"/>
    </row>
    <row r="413" spans="1:14">
      <c r="A413">
        <v>383</v>
      </c>
      <c r="B413" t="s">
        <v>147</v>
      </c>
      <c r="C413" t="s">
        <v>39</v>
      </c>
      <c r="D413" t="s">
        <v>148</v>
      </c>
      <c r="E413" s="45">
        <v>2.2999999999999998</v>
      </c>
      <c r="F413" s="8">
        <v>242</v>
      </c>
      <c r="G413" s="36">
        <v>7928</v>
      </c>
      <c r="H413" s="36"/>
      <c r="I413" s="4"/>
      <c r="K413" s="4"/>
      <c r="L413" s="36">
        <f>G413</f>
        <v>7928</v>
      </c>
      <c r="M413" s="4"/>
      <c r="N413" s="4"/>
    </row>
    <row r="414" spans="1:14">
      <c r="A414">
        <v>384</v>
      </c>
      <c r="B414" t="s">
        <v>170</v>
      </c>
      <c r="C414" t="s">
        <v>39</v>
      </c>
      <c r="D414" t="s">
        <v>171</v>
      </c>
      <c r="E414" s="45">
        <v>2.2799999999999998</v>
      </c>
      <c r="F414" s="8">
        <v>250</v>
      </c>
      <c r="G414" s="36">
        <v>6715</v>
      </c>
      <c r="H414" s="36"/>
      <c r="I414" s="4"/>
      <c r="K414" s="4"/>
      <c r="L414" s="36">
        <f>G414</f>
        <v>6715</v>
      </c>
      <c r="M414" s="4"/>
      <c r="N414" s="4"/>
    </row>
    <row r="415" spans="1:14">
      <c r="A415">
        <v>385</v>
      </c>
      <c r="B415" t="s">
        <v>783</v>
      </c>
      <c r="C415" t="s">
        <v>39</v>
      </c>
      <c r="D415" t="s">
        <v>79</v>
      </c>
      <c r="E415" s="45">
        <v>2.04</v>
      </c>
      <c r="F415" s="8">
        <v>190</v>
      </c>
      <c r="G415" s="36">
        <v>10618</v>
      </c>
      <c r="H415" s="36"/>
      <c r="I415" s="4"/>
      <c r="K415" s="4"/>
      <c r="L415" s="36">
        <f>G415</f>
        <v>10618</v>
      </c>
      <c r="M415" s="4"/>
      <c r="N415" s="4"/>
    </row>
    <row r="416" spans="1:14">
      <c r="A416">
        <v>386</v>
      </c>
      <c r="B416" t="s">
        <v>784</v>
      </c>
      <c r="C416" t="s">
        <v>35</v>
      </c>
      <c r="D416">
        <v>1367</v>
      </c>
      <c r="E416" s="45">
        <v>1.49</v>
      </c>
      <c r="F416" s="8">
        <v>166</v>
      </c>
      <c r="G416" s="36">
        <v>6211</v>
      </c>
      <c r="H416" s="36"/>
      <c r="I416" s="4"/>
      <c r="K416" s="4">
        <f>G416</f>
        <v>6211</v>
      </c>
      <c r="L416" s="36"/>
      <c r="M416" s="4"/>
      <c r="N416" s="4"/>
    </row>
    <row r="417" spans="1:14">
      <c r="A417">
        <v>387</v>
      </c>
      <c r="B417" t="s">
        <v>785</v>
      </c>
      <c r="C417" t="s">
        <v>39</v>
      </c>
      <c r="D417">
        <v>1430</v>
      </c>
      <c r="E417" s="45">
        <v>2.21</v>
      </c>
      <c r="F417" s="8">
        <v>237</v>
      </c>
      <c r="G417" s="36">
        <v>10550</v>
      </c>
      <c r="H417" s="36"/>
      <c r="I417" s="4"/>
      <c r="K417" s="4"/>
      <c r="L417" s="36">
        <f>G417</f>
        <v>10550</v>
      </c>
      <c r="M417" s="4"/>
      <c r="N417" s="4"/>
    </row>
    <row r="418" spans="1:14">
      <c r="A418">
        <v>388</v>
      </c>
      <c r="B418" t="s">
        <v>75</v>
      </c>
      <c r="C418" t="s">
        <v>35</v>
      </c>
      <c r="D418">
        <v>2470</v>
      </c>
      <c r="E418" s="45">
        <v>2.44</v>
      </c>
      <c r="F418" s="8">
        <v>264</v>
      </c>
      <c r="G418" s="36">
        <v>10799</v>
      </c>
      <c r="H418" s="36"/>
      <c r="I418" s="4"/>
      <c r="K418" s="4"/>
      <c r="L418" s="36"/>
      <c r="M418" s="4">
        <f>G418</f>
        <v>10799</v>
      </c>
      <c r="N418" s="4"/>
    </row>
    <row r="419" spans="1:14">
      <c r="A419">
        <v>389</v>
      </c>
      <c r="B419" t="s">
        <v>194</v>
      </c>
      <c r="C419" t="s">
        <v>39</v>
      </c>
      <c r="D419" t="s">
        <v>195</v>
      </c>
      <c r="E419" s="45">
        <v>1.54</v>
      </c>
      <c r="F419" s="8">
        <v>184</v>
      </c>
      <c r="G419" s="36">
        <v>5717</v>
      </c>
      <c r="H419" s="36"/>
      <c r="I419" s="4"/>
      <c r="K419" s="4">
        <f>G419</f>
        <v>5717</v>
      </c>
      <c r="L419" s="36"/>
      <c r="M419" s="4"/>
      <c r="N419" s="4"/>
    </row>
    <row r="420" spans="1:14">
      <c r="A420">
        <v>390</v>
      </c>
      <c r="B420" t="s">
        <v>492</v>
      </c>
      <c r="C420" t="s">
        <v>35</v>
      </c>
      <c r="D420">
        <v>9600</v>
      </c>
      <c r="E420" s="45">
        <v>2.5</v>
      </c>
      <c r="F420" s="8">
        <v>288</v>
      </c>
      <c r="G420" s="36">
        <v>25429</v>
      </c>
      <c r="H420" s="36"/>
      <c r="I420" s="4"/>
      <c r="K420" s="4"/>
      <c r="L420" s="36"/>
      <c r="M420" s="4">
        <f>G420</f>
        <v>25429</v>
      </c>
      <c r="N420" s="4"/>
    </row>
    <row r="421" spans="1:14">
      <c r="A421">
        <v>391</v>
      </c>
      <c r="B421" t="s">
        <v>786</v>
      </c>
      <c r="C421" t="s">
        <v>39</v>
      </c>
      <c r="D421">
        <v>6987</v>
      </c>
      <c r="E421" s="45">
        <v>1.3</v>
      </c>
      <c r="F421" s="8">
        <v>122</v>
      </c>
      <c r="G421" s="36">
        <v>2836</v>
      </c>
      <c r="H421" s="36"/>
      <c r="I421" s="4"/>
      <c r="J421" s="4">
        <f>G421</f>
        <v>2836</v>
      </c>
      <c r="K421" s="4"/>
      <c r="L421" s="36"/>
      <c r="M421" s="4"/>
      <c r="N421" s="4"/>
    </row>
    <row r="422" spans="1:14">
      <c r="A422">
        <v>392</v>
      </c>
      <c r="B422" t="s">
        <v>6</v>
      </c>
      <c r="C422" t="s">
        <v>35</v>
      </c>
      <c r="D422">
        <v>1640</v>
      </c>
      <c r="E422" s="45">
        <v>2.14</v>
      </c>
      <c r="F422" s="8">
        <v>216</v>
      </c>
      <c r="G422" s="36">
        <v>17975</v>
      </c>
      <c r="H422" s="36"/>
      <c r="I422" s="4"/>
      <c r="J422" s="4"/>
      <c r="K422" s="4"/>
      <c r="L422" s="36">
        <f>G422</f>
        <v>17975</v>
      </c>
      <c r="M422" s="4"/>
      <c r="N422" s="4"/>
    </row>
    <row r="423" spans="1:14">
      <c r="A423">
        <v>393</v>
      </c>
      <c r="B423" t="s">
        <v>787</v>
      </c>
      <c r="C423" t="s">
        <v>35</v>
      </c>
      <c r="D423">
        <v>3770</v>
      </c>
      <c r="E423" s="45">
        <v>2.02</v>
      </c>
      <c r="F423" s="8">
        <v>197</v>
      </c>
      <c r="G423" s="36">
        <v>16284</v>
      </c>
      <c r="H423" s="36"/>
      <c r="I423" s="4"/>
      <c r="J423" s="4"/>
      <c r="K423" s="4"/>
      <c r="L423" s="36">
        <f>G423</f>
        <v>16284</v>
      </c>
      <c r="M423" s="4"/>
      <c r="N423" s="4"/>
    </row>
    <row r="424" spans="1:14">
      <c r="A424">
        <v>394</v>
      </c>
      <c r="B424" t="s">
        <v>60</v>
      </c>
      <c r="C424" t="s">
        <v>35</v>
      </c>
      <c r="D424">
        <v>2310</v>
      </c>
      <c r="E424" s="45">
        <v>2.46</v>
      </c>
      <c r="F424" s="8">
        <v>281</v>
      </c>
      <c r="G424" s="36">
        <v>11434</v>
      </c>
      <c r="H424" s="36"/>
      <c r="I424" s="4"/>
      <c r="J424" s="4"/>
      <c r="K424" s="4"/>
      <c r="L424" s="36"/>
      <c r="M424" s="4">
        <f>G424</f>
        <v>11434</v>
      </c>
      <c r="N424" s="4"/>
    </row>
    <row r="425" spans="1:14">
      <c r="A425">
        <v>395</v>
      </c>
      <c r="B425" t="s">
        <v>788</v>
      </c>
      <c r="C425" t="s">
        <v>39</v>
      </c>
      <c r="D425">
        <v>1330</v>
      </c>
      <c r="E425" s="45">
        <v>2</v>
      </c>
      <c r="F425" s="8">
        <v>193</v>
      </c>
      <c r="G425" s="36">
        <v>22017</v>
      </c>
      <c r="H425" s="36"/>
      <c r="I425" s="4"/>
      <c r="J425" s="4"/>
      <c r="K425" s="36">
        <f>G425</f>
        <v>22017</v>
      </c>
      <c r="M425" s="4"/>
      <c r="N425" s="4"/>
    </row>
    <row r="426" spans="1:14">
      <c r="A426">
        <v>396</v>
      </c>
      <c r="B426" t="s">
        <v>789</v>
      </c>
      <c r="C426" t="s">
        <v>39</v>
      </c>
      <c r="D426">
        <v>5580</v>
      </c>
      <c r="E426" s="45">
        <v>1.18</v>
      </c>
      <c r="F426" s="8">
        <v>113</v>
      </c>
      <c r="G426" s="36">
        <v>12474</v>
      </c>
      <c r="H426" s="36"/>
      <c r="I426" s="4"/>
      <c r="J426" s="4">
        <f>G426</f>
        <v>12474</v>
      </c>
      <c r="K426" s="4"/>
      <c r="L426" s="36"/>
      <c r="M426" s="4"/>
      <c r="N426" s="4"/>
    </row>
    <row r="427" spans="1:14">
      <c r="A427">
        <v>397</v>
      </c>
      <c r="B427" t="s">
        <v>65</v>
      </c>
      <c r="C427" t="s">
        <v>35</v>
      </c>
      <c r="D427" t="s">
        <v>66</v>
      </c>
      <c r="E427" s="45">
        <v>2.25</v>
      </c>
      <c r="F427" s="8">
        <v>242</v>
      </c>
      <c r="G427" s="36">
        <v>11260</v>
      </c>
      <c r="H427" s="36"/>
      <c r="I427" s="4"/>
      <c r="J427" s="4"/>
      <c r="K427" s="4"/>
      <c r="L427" s="36">
        <f>G427</f>
        <v>11260</v>
      </c>
      <c r="M427" s="4"/>
      <c r="N427" s="4"/>
    </row>
    <row r="428" spans="1:14">
      <c r="A428">
        <v>398</v>
      </c>
      <c r="B428" t="s">
        <v>790</v>
      </c>
      <c r="C428" t="s">
        <v>35</v>
      </c>
      <c r="D428" t="s">
        <v>232</v>
      </c>
      <c r="E428" s="45">
        <v>2.2000000000000002</v>
      </c>
      <c r="F428" s="8">
        <v>234</v>
      </c>
      <c r="G428" s="36">
        <v>15973</v>
      </c>
      <c r="H428" s="36"/>
      <c r="I428" s="4"/>
      <c r="J428" s="4"/>
      <c r="K428" s="4"/>
      <c r="L428" s="36">
        <f>G428</f>
        <v>15973</v>
      </c>
      <c r="M428" s="4"/>
      <c r="N428" s="4"/>
    </row>
    <row r="429" spans="1:14">
      <c r="A429">
        <v>399</v>
      </c>
      <c r="B429" t="s">
        <v>791</v>
      </c>
      <c r="C429" t="s">
        <v>35</v>
      </c>
      <c r="D429">
        <v>8800</v>
      </c>
      <c r="E429" s="45">
        <v>3</v>
      </c>
      <c r="F429" s="8">
        <v>323</v>
      </c>
      <c r="G429" s="36">
        <v>59147</v>
      </c>
      <c r="H429" s="36"/>
      <c r="I429" s="4"/>
      <c r="J429" s="4"/>
      <c r="K429" s="4"/>
      <c r="L429" s="36"/>
      <c r="M429" s="4">
        <f>G429</f>
        <v>59147</v>
      </c>
      <c r="N429" s="4"/>
    </row>
    <row r="430" spans="1:14">
      <c r="A430">
        <v>400</v>
      </c>
      <c r="B430" t="s">
        <v>296</v>
      </c>
      <c r="C430" t="s">
        <v>39</v>
      </c>
      <c r="D430">
        <v>6767</v>
      </c>
      <c r="E430" s="45">
        <v>0.46</v>
      </c>
      <c r="F430" s="8">
        <v>38</v>
      </c>
      <c r="G430" s="36">
        <v>2081</v>
      </c>
      <c r="H430" s="36"/>
      <c r="I430" s="4">
        <f>G430</f>
        <v>2081</v>
      </c>
      <c r="J430" s="4"/>
      <c r="K430" s="4"/>
      <c r="L430" s="36"/>
      <c r="M430" s="4"/>
      <c r="N430" s="4"/>
    </row>
    <row r="431" spans="1:14">
      <c r="A431">
        <v>401</v>
      </c>
      <c r="B431" t="s">
        <v>219</v>
      </c>
      <c r="C431" t="s">
        <v>35</v>
      </c>
      <c r="D431">
        <v>8755</v>
      </c>
      <c r="E431" s="45">
        <v>2.48</v>
      </c>
      <c r="F431" s="8">
        <v>293</v>
      </c>
      <c r="G431" s="36">
        <v>5188</v>
      </c>
      <c r="H431" s="36"/>
      <c r="I431" s="4"/>
      <c r="J431" s="4"/>
      <c r="K431" s="4"/>
      <c r="L431" s="36"/>
      <c r="M431" s="4">
        <f>G431</f>
        <v>5188</v>
      </c>
      <c r="N431" s="4"/>
    </row>
    <row r="432" spans="1:14">
      <c r="A432">
        <v>402</v>
      </c>
      <c r="B432" t="s">
        <v>222</v>
      </c>
      <c r="C432" t="s">
        <v>39</v>
      </c>
      <c r="D432" t="s">
        <v>223</v>
      </c>
      <c r="E432" s="45">
        <v>2.4700000000000002</v>
      </c>
      <c r="F432" s="8">
        <v>281</v>
      </c>
      <c r="G432" s="36">
        <v>5142</v>
      </c>
      <c r="H432" s="36"/>
      <c r="I432" s="4"/>
      <c r="J432" s="4"/>
      <c r="K432" s="4"/>
      <c r="L432" s="36"/>
      <c r="M432" s="4">
        <f>G432</f>
        <v>5142</v>
      </c>
      <c r="N432" s="4"/>
    </row>
    <row r="433" spans="1:14">
      <c r="A433">
        <v>403</v>
      </c>
      <c r="B433" t="s">
        <v>792</v>
      </c>
      <c r="C433" t="s">
        <v>35</v>
      </c>
      <c r="D433">
        <v>2840</v>
      </c>
      <c r="E433" s="45">
        <v>2.16</v>
      </c>
      <c r="F433" s="8">
        <v>231</v>
      </c>
      <c r="G433" s="36">
        <v>14910</v>
      </c>
      <c r="H433" s="36"/>
      <c r="I433" s="4"/>
      <c r="J433" s="4"/>
      <c r="K433" s="4"/>
      <c r="L433" s="36">
        <f>G433</f>
        <v>14910</v>
      </c>
      <c r="M433" s="4"/>
      <c r="N433" s="4"/>
    </row>
    <row r="434" spans="1:14">
      <c r="A434">
        <v>404</v>
      </c>
      <c r="B434" t="s">
        <v>793</v>
      </c>
      <c r="C434" t="s">
        <v>39</v>
      </c>
      <c r="D434" t="s">
        <v>292</v>
      </c>
      <c r="E434" s="45">
        <v>1.06</v>
      </c>
      <c r="F434" s="8">
        <v>92</v>
      </c>
      <c r="G434" s="36">
        <v>2437</v>
      </c>
      <c r="H434" s="36"/>
      <c r="I434" s="4"/>
      <c r="J434" s="4">
        <f>G434</f>
        <v>2437</v>
      </c>
      <c r="K434" s="4"/>
      <c r="L434" s="36"/>
      <c r="M434" s="4"/>
      <c r="N434" s="4"/>
    </row>
    <row r="435" spans="1:14">
      <c r="A435">
        <v>405</v>
      </c>
      <c r="B435" t="s">
        <v>4</v>
      </c>
      <c r="C435" t="s">
        <v>444</v>
      </c>
      <c r="D435">
        <v>1210</v>
      </c>
      <c r="E435" s="45">
        <v>2.1</v>
      </c>
      <c r="F435" s="8">
        <v>211</v>
      </c>
      <c r="G435" s="36">
        <v>27548</v>
      </c>
      <c r="H435" s="36"/>
      <c r="I435" s="4"/>
      <c r="J435" s="4"/>
      <c r="K435" s="4"/>
      <c r="L435" s="36">
        <f>G435</f>
        <v>27548</v>
      </c>
      <c r="M435" s="4"/>
      <c r="N435" s="4"/>
    </row>
    <row r="436" spans="1:14">
      <c r="A436">
        <v>406</v>
      </c>
      <c r="B436" t="s">
        <v>181</v>
      </c>
      <c r="C436" t="s">
        <v>39</v>
      </c>
      <c r="D436">
        <v>4470</v>
      </c>
      <c r="E436" s="45">
        <v>1.49</v>
      </c>
      <c r="F436" s="8">
        <v>182</v>
      </c>
      <c r="G436" s="36">
        <v>6557</v>
      </c>
      <c r="H436" s="36"/>
      <c r="I436" s="4"/>
      <c r="K436" s="4">
        <f>G436</f>
        <v>6557</v>
      </c>
      <c r="L436" s="36"/>
      <c r="M436" s="4"/>
      <c r="N436" s="4"/>
    </row>
    <row r="437" spans="1:14">
      <c r="A437">
        <v>407</v>
      </c>
      <c r="B437" t="s">
        <v>510</v>
      </c>
      <c r="C437" t="s">
        <v>39</v>
      </c>
      <c r="D437" t="s">
        <v>511</v>
      </c>
      <c r="E437" s="45">
        <v>2.17</v>
      </c>
      <c r="F437" s="8">
        <v>237</v>
      </c>
      <c r="G437" s="36">
        <v>23004</v>
      </c>
      <c r="H437" s="36"/>
      <c r="I437" s="4"/>
      <c r="K437" s="4"/>
      <c r="L437" s="36">
        <f>G437</f>
        <v>23004</v>
      </c>
      <c r="M437" s="4"/>
      <c r="N437" s="4"/>
    </row>
    <row r="438" spans="1:14">
      <c r="A438">
        <v>408</v>
      </c>
      <c r="B438" t="s">
        <v>794</v>
      </c>
      <c r="C438" t="s">
        <v>444</v>
      </c>
      <c r="D438">
        <v>1060</v>
      </c>
      <c r="E438" s="45">
        <v>2.15</v>
      </c>
      <c r="F438" s="8">
        <v>210</v>
      </c>
      <c r="G438" s="36">
        <v>49492</v>
      </c>
      <c r="H438" s="36"/>
      <c r="I438" s="4"/>
      <c r="J438" s="4"/>
      <c r="K438" s="4"/>
      <c r="L438" s="36">
        <f>G438</f>
        <v>49492</v>
      </c>
      <c r="M438" s="4"/>
      <c r="N438" s="4"/>
    </row>
    <row r="439" spans="1:14">
      <c r="A439">
        <v>409</v>
      </c>
      <c r="B439" t="s">
        <v>279</v>
      </c>
      <c r="C439" t="s">
        <v>39</v>
      </c>
      <c r="E439" s="45">
        <v>0.38</v>
      </c>
      <c r="F439" s="8">
        <v>30</v>
      </c>
      <c r="G439" s="36">
        <v>3361</v>
      </c>
      <c r="H439" s="36"/>
      <c r="I439" s="4">
        <f>G439</f>
        <v>3361</v>
      </c>
      <c r="J439" s="4"/>
      <c r="K439" s="4"/>
      <c r="L439" s="36"/>
      <c r="M439" s="4"/>
      <c r="N439" s="4"/>
    </row>
    <row r="440" spans="1:14">
      <c r="A440">
        <v>410</v>
      </c>
      <c r="B440" t="s">
        <v>795</v>
      </c>
      <c r="C440" t="s">
        <v>35</v>
      </c>
      <c r="D440" t="s">
        <v>233</v>
      </c>
      <c r="E440" s="45">
        <v>2.2999999999999998</v>
      </c>
      <c r="F440" s="8">
        <v>268</v>
      </c>
      <c r="G440" s="36">
        <v>73317</v>
      </c>
      <c r="H440" s="36"/>
      <c r="I440" s="4"/>
      <c r="J440" s="4"/>
      <c r="K440" s="4"/>
      <c r="L440" s="36">
        <f>G440</f>
        <v>73317</v>
      </c>
      <c r="M440" s="4"/>
      <c r="N440" s="4"/>
    </row>
    <row r="441" spans="1:14">
      <c r="A441">
        <v>411</v>
      </c>
      <c r="B441" t="s">
        <v>505</v>
      </c>
      <c r="C441" t="s">
        <v>39</v>
      </c>
      <c r="D441">
        <v>4420</v>
      </c>
      <c r="E441" s="45">
        <v>1.42</v>
      </c>
      <c r="F441" s="8">
        <v>169</v>
      </c>
      <c r="G441" s="36">
        <v>23376</v>
      </c>
      <c r="H441" s="36"/>
      <c r="I441" s="4"/>
      <c r="J441" s="4"/>
      <c r="K441" s="4">
        <f>G441</f>
        <v>23376</v>
      </c>
      <c r="L441" s="36"/>
      <c r="M441" s="4"/>
      <c r="N441" s="4"/>
    </row>
    <row r="442" spans="1:14">
      <c r="A442">
        <v>412</v>
      </c>
      <c r="B442" t="s">
        <v>13</v>
      </c>
      <c r="C442" t="s">
        <v>39</v>
      </c>
      <c r="D442" t="s">
        <v>234</v>
      </c>
      <c r="E442" s="45">
        <v>1.3</v>
      </c>
      <c r="F442" s="8">
        <v>113</v>
      </c>
      <c r="G442" s="36">
        <v>9451</v>
      </c>
      <c r="H442" s="36"/>
      <c r="I442" s="4"/>
      <c r="J442" s="4">
        <f>G442</f>
        <v>9451</v>
      </c>
      <c r="K442" s="4"/>
      <c r="L442" s="36"/>
      <c r="M442" s="4"/>
      <c r="N442" s="4"/>
    </row>
    <row r="443" spans="1:14">
      <c r="A443">
        <v>413</v>
      </c>
      <c r="B443" t="s">
        <v>796</v>
      </c>
      <c r="C443" t="s">
        <v>39</v>
      </c>
      <c r="D443">
        <v>5060</v>
      </c>
      <c r="E443" s="45">
        <v>1.55</v>
      </c>
      <c r="F443" s="8">
        <v>183</v>
      </c>
      <c r="G443" s="36">
        <v>27507</v>
      </c>
      <c r="H443" s="36"/>
      <c r="I443" s="4"/>
      <c r="K443" s="4">
        <f>G443</f>
        <v>27507</v>
      </c>
      <c r="L443" s="36"/>
      <c r="M443" s="4"/>
      <c r="N443" s="4"/>
    </row>
    <row r="444" spans="1:14">
      <c r="A444">
        <v>414</v>
      </c>
      <c r="B444" t="s">
        <v>797</v>
      </c>
      <c r="C444" t="s">
        <v>444</v>
      </c>
      <c r="E444" s="45">
        <v>2.1</v>
      </c>
      <c r="F444" s="8">
        <v>216</v>
      </c>
      <c r="G444" s="36">
        <v>127747</v>
      </c>
      <c r="H444" s="36"/>
      <c r="I444" s="4"/>
      <c r="K444" s="4"/>
      <c r="L444" s="36">
        <f>G444</f>
        <v>127747</v>
      </c>
      <c r="M444" s="4"/>
      <c r="N444" s="4"/>
    </row>
    <row r="445" spans="1:14">
      <c r="A445">
        <v>415</v>
      </c>
      <c r="B445" t="s">
        <v>798</v>
      </c>
      <c r="C445" t="s">
        <v>35</v>
      </c>
      <c r="D445">
        <v>2627</v>
      </c>
      <c r="E445" s="45">
        <v>2.14</v>
      </c>
      <c r="F445" s="8">
        <v>245</v>
      </c>
      <c r="G445" s="36">
        <v>8101</v>
      </c>
      <c r="H445" s="36"/>
      <c r="I445" s="4"/>
      <c r="K445" s="4"/>
      <c r="L445" s="36">
        <f>G445</f>
        <v>8101</v>
      </c>
      <c r="M445" s="4"/>
      <c r="N445" s="4"/>
    </row>
    <row r="446" spans="1:14">
      <c r="A446">
        <v>416</v>
      </c>
      <c r="B446" t="s">
        <v>516</v>
      </c>
      <c r="C446" t="s">
        <v>35</v>
      </c>
      <c r="D446" t="s">
        <v>515</v>
      </c>
      <c r="E446" s="45">
        <v>2.2799999999999998</v>
      </c>
      <c r="F446" s="8">
        <v>246</v>
      </c>
      <c r="G446" s="36">
        <v>22617</v>
      </c>
      <c r="H446" s="36"/>
      <c r="I446" s="4"/>
      <c r="K446" s="4"/>
      <c r="L446" s="36">
        <f>G446</f>
        <v>22617</v>
      </c>
      <c r="M446" s="4"/>
      <c r="N446" s="4"/>
    </row>
    <row r="447" spans="1:14">
      <c r="A447">
        <v>417</v>
      </c>
      <c r="B447" t="s">
        <v>547</v>
      </c>
      <c r="C447" t="s">
        <v>35</v>
      </c>
      <c r="D447">
        <v>2970</v>
      </c>
      <c r="E447" s="45">
        <v>2.4500000000000002</v>
      </c>
      <c r="F447" s="8">
        <v>290</v>
      </c>
      <c r="G447" s="36">
        <v>19483</v>
      </c>
      <c r="H447" s="36"/>
      <c r="I447" s="4"/>
      <c r="K447" s="4"/>
      <c r="L447" s="36"/>
      <c r="M447" s="4">
        <f>G447</f>
        <v>19483</v>
      </c>
      <c r="N447" s="4"/>
    </row>
    <row r="448" spans="1:14">
      <c r="A448">
        <v>418</v>
      </c>
      <c r="B448" t="s">
        <v>467</v>
      </c>
      <c r="C448" t="s">
        <v>35</v>
      </c>
      <c r="D448">
        <v>2900</v>
      </c>
      <c r="E448" s="45">
        <v>2.2999999999999998</v>
      </c>
      <c r="F448" s="8">
        <v>257</v>
      </c>
      <c r="G448" s="36">
        <v>33800</v>
      </c>
      <c r="H448" s="36"/>
      <c r="I448" s="4"/>
      <c r="K448" s="4"/>
      <c r="L448" s="36">
        <f>G448</f>
        <v>33800</v>
      </c>
      <c r="M448" s="4"/>
      <c r="N448" s="4"/>
    </row>
    <row r="449" spans="1:14">
      <c r="A449">
        <v>419</v>
      </c>
      <c r="B449" t="s">
        <v>799</v>
      </c>
      <c r="C449" t="s">
        <v>39</v>
      </c>
      <c r="D449" t="s">
        <v>72</v>
      </c>
      <c r="E449" s="45">
        <v>2</v>
      </c>
      <c r="F449" s="8">
        <v>205</v>
      </c>
      <c r="G449" s="36">
        <v>11006</v>
      </c>
      <c r="H449" s="36"/>
      <c r="I449" s="4"/>
      <c r="K449" s="4">
        <f>G449</f>
        <v>11006</v>
      </c>
      <c r="L449" s="36"/>
      <c r="M449" s="4"/>
      <c r="N449" s="4"/>
    </row>
    <row r="450" spans="1:14">
      <c r="A450">
        <v>420</v>
      </c>
      <c r="B450" t="s">
        <v>800</v>
      </c>
      <c r="C450" t="s">
        <v>39</v>
      </c>
      <c r="D450" t="s">
        <v>803</v>
      </c>
      <c r="E450" s="45">
        <v>1.47</v>
      </c>
      <c r="F450" s="8">
        <v>168</v>
      </c>
      <c r="G450" s="36">
        <v>63968</v>
      </c>
      <c r="H450" s="36"/>
      <c r="I450" s="4"/>
      <c r="K450" s="4">
        <f>G450</f>
        <v>63968</v>
      </c>
      <c r="L450" s="36"/>
      <c r="M450" s="4"/>
      <c r="N450" s="4"/>
    </row>
    <row r="451" spans="1:14">
      <c r="A451">
        <v>421</v>
      </c>
      <c r="B451" t="s">
        <v>801</v>
      </c>
      <c r="C451" t="s">
        <v>39</v>
      </c>
      <c r="D451">
        <v>7830</v>
      </c>
      <c r="E451" s="45">
        <v>2.2599999999999998</v>
      </c>
      <c r="F451" s="8">
        <v>233</v>
      </c>
      <c r="G451" s="36">
        <v>8156</v>
      </c>
      <c r="H451" s="36"/>
      <c r="I451" s="4"/>
      <c r="J451" s="4"/>
      <c r="K451" s="4"/>
      <c r="L451" s="36">
        <f>G451</f>
        <v>8156</v>
      </c>
      <c r="M451" s="4"/>
      <c r="N451" s="4"/>
    </row>
    <row r="452" spans="1:14">
      <c r="A452">
        <v>422</v>
      </c>
      <c r="B452" t="s">
        <v>140</v>
      </c>
      <c r="C452" t="s">
        <v>35</v>
      </c>
      <c r="D452">
        <v>2890</v>
      </c>
      <c r="E452" s="45">
        <v>2.29</v>
      </c>
      <c r="F452" s="8">
        <v>243</v>
      </c>
      <c r="G452" s="36">
        <v>8124</v>
      </c>
      <c r="H452" s="36"/>
      <c r="I452" s="4"/>
      <c r="J452" s="4"/>
      <c r="K452" s="4"/>
      <c r="L452" s="36">
        <f>G452</f>
        <v>8124</v>
      </c>
      <c r="M452" s="4"/>
      <c r="N452" s="4"/>
    </row>
    <row r="453" spans="1:14">
      <c r="A453">
        <v>423</v>
      </c>
      <c r="B453" t="s">
        <v>125</v>
      </c>
      <c r="C453" t="s">
        <v>35</v>
      </c>
      <c r="D453" t="s">
        <v>126</v>
      </c>
      <c r="E453" s="45">
        <v>2.4</v>
      </c>
      <c r="F453" s="8">
        <v>274</v>
      </c>
      <c r="G453" s="36">
        <v>8378</v>
      </c>
      <c r="H453" s="36"/>
      <c r="I453" s="4"/>
      <c r="J453" s="4"/>
      <c r="K453" s="4"/>
      <c r="L453" s="36"/>
      <c r="M453" s="4">
        <f>G453</f>
        <v>8378</v>
      </c>
      <c r="N453" s="4"/>
    </row>
    <row r="454" spans="1:14">
      <c r="A454">
        <v>424</v>
      </c>
      <c r="B454" t="s">
        <v>802</v>
      </c>
      <c r="C454" t="s">
        <v>35</v>
      </c>
      <c r="D454" t="s">
        <v>235</v>
      </c>
      <c r="E454" s="45">
        <v>2.11</v>
      </c>
      <c r="F454" s="8">
        <v>200</v>
      </c>
      <c r="G454" s="36">
        <v>39747</v>
      </c>
      <c r="H454" s="36"/>
      <c r="I454" s="4"/>
      <c r="J454" s="4"/>
      <c r="K454" s="4"/>
      <c r="L454" s="36">
        <f>G454</f>
        <v>39747</v>
      </c>
      <c r="M454" s="4"/>
      <c r="N454" s="4"/>
    </row>
    <row r="455" spans="1:14">
      <c r="A455">
        <v>425</v>
      </c>
      <c r="B455" t="s">
        <v>93</v>
      </c>
      <c r="C455" t="s">
        <v>35</v>
      </c>
      <c r="D455" t="s">
        <v>94</v>
      </c>
      <c r="E455" s="45">
        <v>2.33</v>
      </c>
      <c r="F455" s="8">
        <v>258</v>
      </c>
      <c r="G455" s="36">
        <v>9985</v>
      </c>
      <c r="H455" s="36"/>
      <c r="I455" s="4"/>
      <c r="J455" s="4"/>
      <c r="K455" s="4"/>
      <c r="L455" s="36"/>
      <c r="M455" s="4">
        <f>G455</f>
        <v>9985</v>
      </c>
      <c r="N455" s="4"/>
    </row>
    <row r="456" spans="1:14">
      <c r="A456">
        <v>426</v>
      </c>
      <c r="B456" t="s">
        <v>474</v>
      </c>
      <c r="C456" t="s">
        <v>35</v>
      </c>
      <c r="D456" t="s">
        <v>475</v>
      </c>
      <c r="E456" s="45">
        <v>2.1800000000000002</v>
      </c>
      <c r="F456" s="8">
        <v>231</v>
      </c>
      <c r="G456" s="36">
        <v>32265</v>
      </c>
      <c r="H456" s="36"/>
      <c r="I456" s="4"/>
      <c r="J456" s="4"/>
      <c r="L456" s="36">
        <f>G456</f>
        <v>32265</v>
      </c>
      <c r="M456" s="4"/>
      <c r="N456" s="4"/>
    </row>
    <row r="457" spans="1:14">
      <c r="A457">
        <v>427</v>
      </c>
      <c r="B457" t="s">
        <v>231</v>
      </c>
      <c r="C457" t="s">
        <v>39</v>
      </c>
      <c r="D457">
        <v>6470</v>
      </c>
      <c r="E457" s="45">
        <v>2.15</v>
      </c>
      <c r="F457" s="8">
        <v>196</v>
      </c>
      <c r="G457" s="36">
        <v>4925</v>
      </c>
      <c r="H457" s="36"/>
      <c r="I457" s="4"/>
      <c r="J457" s="4"/>
      <c r="K457" s="4"/>
      <c r="L457" s="36">
        <f>G457</f>
        <v>4925</v>
      </c>
      <c r="M457" s="4"/>
      <c r="N457" s="4"/>
    </row>
    <row r="458" spans="1:14">
      <c r="A458">
        <v>428</v>
      </c>
      <c r="B458" t="s">
        <v>804</v>
      </c>
      <c r="C458" t="s">
        <v>39</v>
      </c>
      <c r="D458">
        <v>7060</v>
      </c>
      <c r="E458" s="45">
        <v>2.17</v>
      </c>
      <c r="F458" s="8">
        <v>220</v>
      </c>
      <c r="G458" s="36">
        <v>26536</v>
      </c>
      <c r="H458" s="36"/>
      <c r="I458" s="4"/>
      <c r="J458" s="4"/>
      <c r="K458" s="4"/>
      <c r="L458" s="36">
        <f>G458</f>
        <v>26536</v>
      </c>
      <c r="M458" s="4"/>
      <c r="N458" s="4"/>
    </row>
    <row r="459" spans="1:14">
      <c r="A459">
        <v>429</v>
      </c>
      <c r="B459" t="s">
        <v>805</v>
      </c>
      <c r="C459" t="s">
        <v>39</v>
      </c>
      <c r="D459">
        <v>5140</v>
      </c>
      <c r="E459" s="45">
        <v>1.49</v>
      </c>
      <c r="F459" s="8">
        <v>176</v>
      </c>
      <c r="G459" s="36">
        <v>8174</v>
      </c>
      <c r="H459" s="36"/>
      <c r="I459" s="4"/>
      <c r="K459" s="4">
        <f>G459</f>
        <v>8174</v>
      </c>
      <c r="L459" s="36"/>
      <c r="M459" s="4"/>
      <c r="N459" s="4"/>
    </row>
    <row r="460" spans="1:14">
      <c r="A460">
        <v>430</v>
      </c>
      <c r="B460" t="s">
        <v>806</v>
      </c>
      <c r="C460" t="s">
        <v>39</v>
      </c>
      <c r="D460">
        <v>5377</v>
      </c>
      <c r="E460" s="45">
        <v>1.3</v>
      </c>
      <c r="F460" s="8">
        <v>132</v>
      </c>
      <c r="G460" s="36">
        <v>5032</v>
      </c>
      <c r="H460" s="36"/>
      <c r="I460" s="4"/>
      <c r="J460" s="4">
        <f>G460</f>
        <v>5032</v>
      </c>
      <c r="K460" s="4"/>
      <c r="L460" s="36"/>
      <c r="M460" s="4"/>
      <c r="N460" s="4"/>
    </row>
    <row r="461" spans="1:14">
      <c r="A461">
        <v>431</v>
      </c>
      <c r="B461" t="s">
        <v>493</v>
      </c>
      <c r="C461" t="s">
        <v>35</v>
      </c>
      <c r="D461">
        <v>9620</v>
      </c>
      <c r="E461" s="45">
        <v>2.41</v>
      </c>
      <c r="F461" s="8">
        <v>265</v>
      </c>
      <c r="G461" s="36">
        <v>25420</v>
      </c>
      <c r="H461" s="36"/>
      <c r="I461" s="4"/>
      <c r="J461" s="4"/>
      <c r="K461" s="4"/>
      <c r="L461" s="36"/>
      <c r="M461" s="4">
        <f>G461</f>
        <v>25420</v>
      </c>
      <c r="N461" s="4"/>
    </row>
    <row r="462" spans="1:14">
      <c r="A462">
        <v>432</v>
      </c>
      <c r="B462" t="s">
        <v>807</v>
      </c>
      <c r="C462" t="s">
        <v>39</v>
      </c>
      <c r="D462" t="s">
        <v>808</v>
      </c>
      <c r="E462" s="45">
        <v>1.52</v>
      </c>
      <c r="F462" s="8">
        <v>164</v>
      </c>
      <c r="G462" s="36">
        <v>16348</v>
      </c>
      <c r="H462" s="36"/>
      <c r="I462" s="4"/>
      <c r="K462" s="4">
        <f>G462</f>
        <v>16348</v>
      </c>
      <c r="L462" s="36"/>
      <c r="M462" s="4"/>
      <c r="N462" s="4"/>
    </row>
    <row r="463" spans="1:14">
      <c r="A463">
        <v>433</v>
      </c>
      <c r="B463" t="s">
        <v>809</v>
      </c>
      <c r="C463" t="s">
        <v>39</v>
      </c>
      <c r="D463">
        <v>4900</v>
      </c>
      <c r="E463" s="45">
        <v>1.43</v>
      </c>
      <c r="F463" s="8">
        <v>160</v>
      </c>
      <c r="G463" s="36">
        <v>10579</v>
      </c>
      <c r="H463" s="36"/>
      <c r="I463" s="4"/>
      <c r="K463" s="4">
        <f>G463</f>
        <v>10579</v>
      </c>
      <c r="L463" s="36"/>
      <c r="M463" s="4"/>
      <c r="N463" s="4"/>
    </row>
    <row r="464" spans="1:14">
      <c r="A464">
        <v>434</v>
      </c>
      <c r="B464" t="s">
        <v>810</v>
      </c>
      <c r="C464" t="s">
        <v>39</v>
      </c>
      <c r="D464" t="s">
        <v>21</v>
      </c>
      <c r="E464" s="45">
        <v>1.27</v>
      </c>
      <c r="F464" s="8">
        <v>146</v>
      </c>
      <c r="G464" s="36">
        <v>13966</v>
      </c>
      <c r="H464" s="36"/>
      <c r="I464" s="4"/>
      <c r="J464" s="4">
        <f>G464</f>
        <v>13966</v>
      </c>
      <c r="K464" s="4"/>
      <c r="L464" s="36"/>
      <c r="M464" s="4"/>
      <c r="N464" s="4"/>
    </row>
    <row r="465" spans="1:14">
      <c r="A465">
        <v>435</v>
      </c>
      <c r="B465" t="s">
        <v>811</v>
      </c>
      <c r="C465" t="s">
        <v>39</v>
      </c>
      <c r="D465">
        <v>6870</v>
      </c>
      <c r="E465" s="45">
        <v>1</v>
      </c>
      <c r="F465" s="8">
        <v>88</v>
      </c>
      <c r="G465" s="36">
        <v>5652</v>
      </c>
      <c r="H465" s="36"/>
      <c r="I465" s="4">
        <f>G465</f>
        <v>5652</v>
      </c>
      <c r="J465" s="4"/>
      <c r="K465" s="4"/>
      <c r="L465" s="36"/>
      <c r="M465" s="4"/>
      <c r="N465" s="4"/>
    </row>
    <row r="466" spans="1:14">
      <c r="A466">
        <v>436</v>
      </c>
      <c r="B466" t="s">
        <v>13</v>
      </c>
      <c r="C466" t="s">
        <v>39</v>
      </c>
      <c r="D466" t="s">
        <v>236</v>
      </c>
      <c r="E466" s="45">
        <v>1.3</v>
      </c>
      <c r="F466" s="8">
        <v>112</v>
      </c>
      <c r="G466" s="36">
        <v>9481</v>
      </c>
      <c r="H466" s="36"/>
      <c r="I466" s="4"/>
      <c r="J466" s="36">
        <f>G466</f>
        <v>9481</v>
      </c>
      <c r="K466" s="4"/>
      <c r="M466" s="4"/>
      <c r="N466" s="4"/>
    </row>
    <row r="467" spans="1:14">
      <c r="A467">
        <v>437</v>
      </c>
      <c r="B467" t="s">
        <v>166</v>
      </c>
      <c r="C467" t="s">
        <v>39</v>
      </c>
      <c r="D467">
        <v>4970</v>
      </c>
      <c r="E467" s="45">
        <v>1.34</v>
      </c>
      <c r="F467" s="8">
        <v>137</v>
      </c>
      <c r="G467" s="36">
        <v>6919</v>
      </c>
      <c r="H467" s="36"/>
      <c r="I467" s="4"/>
      <c r="K467" s="4">
        <f>G467</f>
        <v>6919</v>
      </c>
      <c r="L467" s="36"/>
      <c r="M467" s="4"/>
      <c r="N467" s="4"/>
    </row>
    <row r="468" spans="1:14">
      <c r="A468">
        <v>438</v>
      </c>
      <c r="B468" t="s">
        <v>56</v>
      </c>
      <c r="C468" t="s">
        <v>35</v>
      </c>
      <c r="D468">
        <v>1820</v>
      </c>
      <c r="E468" s="45">
        <v>2.09</v>
      </c>
      <c r="F468" s="8">
        <v>217</v>
      </c>
      <c r="G468" s="36">
        <v>11640</v>
      </c>
      <c r="H468" s="36"/>
      <c r="I468" s="4"/>
      <c r="K468" s="4"/>
      <c r="L468" s="36">
        <f>G468</f>
        <v>11640</v>
      </c>
      <c r="M468" s="4"/>
      <c r="N468" s="4"/>
    </row>
    <row r="469" spans="1:14">
      <c r="A469">
        <v>439</v>
      </c>
      <c r="B469" t="s">
        <v>812</v>
      </c>
      <c r="C469" t="s">
        <v>39</v>
      </c>
      <c r="D469">
        <v>4987</v>
      </c>
      <c r="E469" s="45">
        <v>1.35</v>
      </c>
      <c r="F469" s="8">
        <v>144</v>
      </c>
      <c r="G469" s="36">
        <v>3079</v>
      </c>
      <c r="H469" s="36"/>
      <c r="I469" s="4"/>
      <c r="K469" s="4">
        <f>G469</f>
        <v>3079</v>
      </c>
      <c r="L469" s="36"/>
      <c r="M469" s="4"/>
      <c r="N469" s="4"/>
    </row>
    <row r="470" spans="1:14">
      <c r="A470">
        <v>440</v>
      </c>
      <c r="B470" t="s">
        <v>480</v>
      </c>
      <c r="C470" t="s">
        <v>35</v>
      </c>
      <c r="D470">
        <v>9140</v>
      </c>
      <c r="E470" s="45">
        <v>2.29</v>
      </c>
      <c r="F470" s="8">
        <v>250</v>
      </c>
      <c r="G470" s="36">
        <v>28965</v>
      </c>
      <c r="H470" s="36"/>
      <c r="L470" s="39">
        <f>G470</f>
        <v>28965</v>
      </c>
    </row>
    <row r="471" spans="1:14">
      <c r="A471">
        <v>441</v>
      </c>
      <c r="B471" t="s">
        <v>813</v>
      </c>
      <c r="C471" t="s">
        <v>39</v>
      </c>
      <c r="D471">
        <v>6927</v>
      </c>
      <c r="E471" s="45">
        <v>1.1299999999999999</v>
      </c>
      <c r="F471" s="8">
        <v>100</v>
      </c>
      <c r="G471" s="36">
        <v>2478</v>
      </c>
      <c r="H471" s="36"/>
      <c r="I471" s="4"/>
      <c r="J471" s="4">
        <f>G471</f>
        <v>2478</v>
      </c>
      <c r="K471" s="4"/>
      <c r="L471" s="36"/>
      <c r="M471" s="4"/>
      <c r="N471" s="4"/>
    </row>
    <row r="472" spans="1:14">
      <c r="A472">
        <v>442</v>
      </c>
      <c r="B472" t="s">
        <v>814</v>
      </c>
      <c r="C472" t="s">
        <v>39</v>
      </c>
      <c r="D472" t="s">
        <v>288</v>
      </c>
      <c r="E472" s="45">
        <v>1</v>
      </c>
      <c r="F472" s="8">
        <v>95</v>
      </c>
      <c r="G472" s="36">
        <v>2697</v>
      </c>
      <c r="H472" s="36"/>
      <c r="I472" s="4">
        <f>G472</f>
        <v>2697</v>
      </c>
      <c r="L472" s="36"/>
      <c r="M472" s="4"/>
      <c r="N472" s="4"/>
    </row>
    <row r="473" spans="1:14">
      <c r="A473">
        <v>443</v>
      </c>
      <c r="B473" t="s">
        <v>450</v>
      </c>
      <c r="C473" t="s">
        <v>35</v>
      </c>
      <c r="D473">
        <v>9200</v>
      </c>
      <c r="E473" s="45">
        <v>2.35</v>
      </c>
      <c r="F473" s="8">
        <v>252</v>
      </c>
      <c r="G473" s="36">
        <v>44546</v>
      </c>
      <c r="H473" s="36"/>
      <c r="I473" s="4"/>
      <c r="L473" s="36"/>
      <c r="M473" s="4">
        <f>G473</f>
        <v>44546</v>
      </c>
      <c r="N473" s="4"/>
    </row>
    <row r="474" spans="1:14">
      <c r="A474">
        <v>444</v>
      </c>
      <c r="B474" t="s">
        <v>815</v>
      </c>
      <c r="C474" t="s">
        <v>35</v>
      </c>
      <c r="D474" t="s">
        <v>237</v>
      </c>
      <c r="E474" s="45">
        <v>2.17</v>
      </c>
      <c r="F474" s="8">
        <v>235</v>
      </c>
      <c r="G474" s="36">
        <v>15152</v>
      </c>
      <c r="H474" s="36"/>
      <c r="I474" s="4"/>
      <c r="J474" s="4"/>
      <c r="K474" s="4"/>
      <c r="L474" s="36">
        <f>G474</f>
        <v>15152</v>
      </c>
      <c r="M474" s="4"/>
      <c r="N474" s="4"/>
    </row>
    <row r="475" spans="1:14">
      <c r="A475">
        <v>445</v>
      </c>
      <c r="B475" t="s">
        <v>816</v>
      </c>
      <c r="C475" t="s">
        <v>35</v>
      </c>
      <c r="D475">
        <v>3080</v>
      </c>
      <c r="E475" s="45">
        <v>2.0299999999999998</v>
      </c>
      <c r="F475" s="8">
        <v>205</v>
      </c>
      <c r="G475" s="36">
        <v>21280</v>
      </c>
      <c r="H475" s="36"/>
      <c r="I475" s="4"/>
      <c r="J475" s="4"/>
      <c r="K475" s="4"/>
      <c r="L475" s="36">
        <f>G475</f>
        <v>21280</v>
      </c>
      <c r="M475" s="4"/>
      <c r="N475" s="4"/>
    </row>
    <row r="476" spans="1:14">
      <c r="A476">
        <v>446</v>
      </c>
      <c r="B476" t="s">
        <v>44</v>
      </c>
      <c r="C476" t="s">
        <v>39</v>
      </c>
      <c r="D476">
        <v>4910</v>
      </c>
      <c r="E476" s="45">
        <v>1.3</v>
      </c>
      <c r="F476" s="8">
        <v>152</v>
      </c>
      <c r="G476" s="36">
        <v>11992</v>
      </c>
      <c r="H476" s="36"/>
      <c r="I476" s="4"/>
      <c r="J476" s="4">
        <f>G476</f>
        <v>11992</v>
      </c>
      <c r="L476" s="36"/>
      <c r="M476" s="4"/>
      <c r="N476" s="4"/>
    </row>
    <row r="477" spans="1:14">
      <c r="A477">
        <v>447</v>
      </c>
      <c r="B477" t="s">
        <v>817</v>
      </c>
      <c r="C477" t="s">
        <v>39</v>
      </c>
      <c r="D477" t="s">
        <v>19</v>
      </c>
      <c r="E477" s="45">
        <v>2.09</v>
      </c>
      <c r="F477" s="8">
        <v>218</v>
      </c>
      <c r="G477" s="36">
        <v>14565</v>
      </c>
      <c r="H477" s="36"/>
      <c r="I477" s="4"/>
      <c r="J477" s="4"/>
      <c r="K477" s="4"/>
      <c r="L477" s="36">
        <f>G477</f>
        <v>14565</v>
      </c>
      <c r="M477" s="4"/>
      <c r="N477" s="4"/>
    </row>
    <row r="478" spans="1:14">
      <c r="A478">
        <v>448</v>
      </c>
      <c r="B478" t="s">
        <v>541</v>
      </c>
      <c r="C478" t="s">
        <v>35</v>
      </c>
      <c r="D478">
        <v>8700</v>
      </c>
      <c r="E478" s="45">
        <v>2.5499999999999998</v>
      </c>
      <c r="F478" s="8">
        <v>302</v>
      </c>
      <c r="G478" s="36">
        <v>20008</v>
      </c>
      <c r="H478" s="36"/>
      <c r="I478" s="4"/>
      <c r="J478" s="4"/>
      <c r="K478" s="4"/>
      <c r="L478" s="36"/>
      <c r="M478" s="4">
        <f>G478</f>
        <v>20008</v>
      </c>
      <c r="N478" s="4"/>
    </row>
    <row r="479" spans="1:14">
      <c r="A479">
        <v>449</v>
      </c>
      <c r="B479" t="s">
        <v>818</v>
      </c>
      <c r="C479" t="s">
        <v>35</v>
      </c>
      <c r="D479" t="s">
        <v>82</v>
      </c>
      <c r="E479" s="45">
        <v>2.25</v>
      </c>
      <c r="F479" s="8">
        <v>209</v>
      </c>
      <c r="G479" s="36">
        <v>10539</v>
      </c>
      <c r="H479" s="36"/>
      <c r="I479" s="4"/>
      <c r="J479" s="4"/>
      <c r="K479" s="4"/>
      <c r="L479" s="36">
        <f>G479</f>
        <v>10539</v>
      </c>
      <c r="M479" s="4"/>
      <c r="N479" s="4"/>
    </row>
    <row r="480" spans="1:14">
      <c r="A480">
        <v>450</v>
      </c>
      <c r="B480" t="s">
        <v>470</v>
      </c>
      <c r="C480" t="s">
        <v>35</v>
      </c>
      <c r="D480">
        <v>3300</v>
      </c>
      <c r="E480" s="45">
        <v>2.11</v>
      </c>
      <c r="F480" s="8">
        <v>196</v>
      </c>
      <c r="G480" s="36">
        <v>33133</v>
      </c>
      <c r="H480" s="36"/>
      <c r="I480" s="4"/>
      <c r="J480" s="4"/>
      <c r="K480" s="4"/>
      <c r="L480" s="36">
        <f>G480</f>
        <v>33133</v>
      </c>
      <c r="M480" s="4"/>
      <c r="N480" s="4"/>
    </row>
    <row r="481" spans="1:14">
      <c r="A481">
        <v>451</v>
      </c>
      <c r="B481" t="s">
        <v>207</v>
      </c>
      <c r="C481" t="s">
        <v>39</v>
      </c>
      <c r="D481">
        <v>4890</v>
      </c>
      <c r="E481" s="45">
        <v>1.52</v>
      </c>
      <c r="F481" s="8">
        <v>170</v>
      </c>
      <c r="G481" s="36">
        <v>5510</v>
      </c>
      <c r="H481" s="36"/>
      <c r="I481" s="4"/>
      <c r="K481" s="4">
        <f>G481</f>
        <v>5510</v>
      </c>
      <c r="L481" s="36"/>
      <c r="M481" s="4"/>
      <c r="N481" s="4"/>
    </row>
    <row r="482" spans="1:14">
      <c r="A482">
        <v>452</v>
      </c>
      <c r="B482" t="s">
        <v>289</v>
      </c>
      <c r="C482" t="s">
        <v>39</v>
      </c>
      <c r="D482">
        <v>4557</v>
      </c>
      <c r="E482" s="45">
        <v>1.38</v>
      </c>
      <c r="F482" s="8">
        <v>147</v>
      </c>
      <c r="G482" s="36">
        <v>2609</v>
      </c>
      <c r="H482" s="36"/>
      <c r="I482" s="4"/>
      <c r="K482" s="4">
        <f>G482</f>
        <v>2609</v>
      </c>
      <c r="L482" s="36"/>
      <c r="M482" s="4"/>
      <c r="N482" s="4"/>
    </row>
    <row r="483" spans="1:14">
      <c r="A483">
        <v>453</v>
      </c>
      <c r="B483" t="s">
        <v>819</v>
      </c>
      <c r="C483" t="s">
        <v>39</v>
      </c>
      <c r="D483">
        <v>6730</v>
      </c>
      <c r="E483" s="45">
        <v>0.43</v>
      </c>
      <c r="F483" s="8">
        <v>48</v>
      </c>
      <c r="G483" s="36">
        <v>3973</v>
      </c>
      <c r="H483" s="36"/>
      <c r="I483" s="4">
        <f>G483</f>
        <v>3973</v>
      </c>
      <c r="J483" s="4"/>
      <c r="K483" s="4"/>
      <c r="L483" s="36"/>
      <c r="M483" s="4"/>
      <c r="N483" s="4"/>
    </row>
    <row r="484" spans="1:14">
      <c r="A484">
        <v>454</v>
      </c>
      <c r="B484" t="s">
        <v>820</v>
      </c>
      <c r="C484" t="s">
        <v>35</v>
      </c>
      <c r="D484">
        <v>3700</v>
      </c>
      <c r="E484" s="45">
        <v>2</v>
      </c>
      <c r="F484" s="8">
        <v>196</v>
      </c>
      <c r="G484" s="36">
        <v>30650</v>
      </c>
      <c r="H484" s="36"/>
      <c r="I484" s="4"/>
      <c r="J484" s="4"/>
      <c r="K484" s="4"/>
      <c r="L484" s="36">
        <f>G484</f>
        <v>30650</v>
      </c>
      <c r="M484" s="4"/>
      <c r="N484" s="4"/>
    </row>
    <row r="485" spans="1:14">
      <c r="A485">
        <v>455</v>
      </c>
      <c r="B485" t="s">
        <v>537</v>
      </c>
      <c r="C485" t="s">
        <v>35</v>
      </c>
      <c r="D485">
        <v>8820</v>
      </c>
      <c r="E485" s="45">
        <v>2.56</v>
      </c>
      <c r="F485" s="8">
        <v>295</v>
      </c>
      <c r="G485" s="36">
        <v>20176</v>
      </c>
      <c r="H485" s="36"/>
      <c r="I485" s="4"/>
      <c r="J485" s="4"/>
      <c r="K485" s="4"/>
      <c r="L485" s="36"/>
      <c r="M485" s="4">
        <f>G485</f>
        <v>20176</v>
      </c>
      <c r="N485" s="4"/>
    </row>
    <row r="486" spans="1:14">
      <c r="A486">
        <v>456</v>
      </c>
      <c r="B486" t="s">
        <v>821</v>
      </c>
      <c r="C486" t="s">
        <v>39</v>
      </c>
      <c r="D486" t="s">
        <v>132</v>
      </c>
      <c r="E486" s="45">
        <v>2.37</v>
      </c>
      <c r="F486" s="8">
        <v>273</v>
      </c>
      <c r="G486" s="36">
        <v>69593</v>
      </c>
      <c r="H486" s="36"/>
      <c r="I486" s="4"/>
      <c r="J486" s="4"/>
      <c r="K486" s="4"/>
      <c r="L486" s="36"/>
      <c r="M486" s="4">
        <f>G486</f>
        <v>69593</v>
      </c>
      <c r="N486" s="4"/>
    </row>
    <row r="487" spans="1:14">
      <c r="D487" t="s">
        <v>133</v>
      </c>
      <c r="E487" s="45"/>
      <c r="G487" s="36"/>
      <c r="H487" s="36"/>
      <c r="I487" s="4"/>
      <c r="J487" s="4"/>
      <c r="K487" s="4"/>
      <c r="L487" s="36"/>
      <c r="M487" s="4"/>
      <c r="N487" s="4"/>
    </row>
    <row r="488" spans="1:14">
      <c r="D488" t="s">
        <v>134</v>
      </c>
      <c r="E488" s="45"/>
      <c r="G488" s="36"/>
      <c r="H488" s="36"/>
      <c r="I488" s="4"/>
      <c r="J488" s="4"/>
      <c r="K488" s="4"/>
      <c r="L488" s="36"/>
      <c r="M488" s="4"/>
      <c r="N488" s="4"/>
    </row>
    <row r="489" spans="1:14">
      <c r="D489" t="s">
        <v>239</v>
      </c>
      <c r="E489" s="45"/>
      <c r="G489" s="36"/>
      <c r="H489" s="36"/>
      <c r="I489" s="4"/>
      <c r="J489" s="4"/>
      <c r="K489" s="4"/>
      <c r="L489" s="36"/>
      <c r="M489" s="4"/>
      <c r="N489" s="4"/>
    </row>
    <row r="490" spans="1:14">
      <c r="D490">
        <v>7548</v>
      </c>
      <c r="E490" s="45"/>
      <c r="G490" s="36"/>
      <c r="H490" s="36"/>
      <c r="I490" s="4"/>
      <c r="J490" s="4"/>
      <c r="K490" s="4"/>
      <c r="L490" s="36"/>
      <c r="M490" s="4"/>
      <c r="N490" s="4"/>
    </row>
    <row r="491" spans="1:14">
      <c r="A491">
        <v>457</v>
      </c>
      <c r="B491" t="s">
        <v>822</v>
      </c>
      <c r="C491" t="s">
        <v>35</v>
      </c>
      <c r="D491" t="s">
        <v>238</v>
      </c>
      <c r="E491" s="45">
        <v>2.23</v>
      </c>
      <c r="F491" s="8">
        <v>240</v>
      </c>
      <c r="G491" s="36">
        <v>14703</v>
      </c>
      <c r="H491" s="36"/>
      <c r="I491" s="4"/>
      <c r="J491" s="4"/>
      <c r="K491" s="4"/>
      <c r="L491" s="36">
        <f>G491</f>
        <v>14703</v>
      </c>
      <c r="M491" s="4"/>
      <c r="N491" s="4"/>
    </row>
    <row r="492" spans="1:14">
      <c r="A492">
        <v>458</v>
      </c>
      <c r="B492" t="s">
        <v>823</v>
      </c>
      <c r="C492" t="s">
        <v>39</v>
      </c>
      <c r="D492" t="s">
        <v>291</v>
      </c>
      <c r="E492" s="45">
        <v>1.27</v>
      </c>
      <c r="F492" s="8">
        <v>131</v>
      </c>
      <c r="G492" s="36">
        <v>2550</v>
      </c>
      <c r="H492" s="36"/>
      <c r="I492" s="4"/>
      <c r="J492" s="4">
        <f>G492</f>
        <v>2550</v>
      </c>
      <c r="K492" s="4"/>
      <c r="L492" s="36"/>
      <c r="M492" s="4"/>
      <c r="N492" s="4"/>
    </row>
    <row r="493" spans="1:14">
      <c r="A493">
        <v>459</v>
      </c>
      <c r="B493" t="s">
        <v>143</v>
      </c>
      <c r="C493" t="s">
        <v>39</v>
      </c>
      <c r="D493">
        <v>4870</v>
      </c>
      <c r="E493" s="45">
        <v>1.3</v>
      </c>
      <c r="F493" s="8">
        <v>151</v>
      </c>
      <c r="G493" s="36">
        <v>8386</v>
      </c>
      <c r="H493" s="36"/>
      <c r="I493" s="4"/>
      <c r="J493" s="4">
        <f>G493</f>
        <v>8386</v>
      </c>
      <c r="K493" s="4"/>
      <c r="L493" s="36"/>
      <c r="M493" s="4"/>
      <c r="N493" s="4"/>
    </row>
    <row r="494" spans="1:14">
      <c r="A494">
        <v>460</v>
      </c>
      <c r="B494" t="s">
        <v>503</v>
      </c>
      <c r="C494" t="s">
        <v>39</v>
      </c>
      <c r="D494">
        <v>1480</v>
      </c>
      <c r="E494" s="45">
        <v>2.17</v>
      </c>
      <c r="F494" s="8">
        <v>233</v>
      </c>
      <c r="G494" s="36">
        <v>24198</v>
      </c>
      <c r="H494" s="36"/>
      <c r="I494" s="4"/>
      <c r="J494" s="4"/>
      <c r="K494" s="4">
        <f>G494</f>
        <v>24198</v>
      </c>
      <c r="L494" s="36"/>
      <c r="M494" s="4"/>
      <c r="N494" s="4"/>
    </row>
    <row r="495" spans="1:14">
      <c r="A495">
        <v>461</v>
      </c>
      <c r="B495" t="s">
        <v>451</v>
      </c>
      <c r="C495" t="s">
        <v>35</v>
      </c>
      <c r="D495">
        <v>2300</v>
      </c>
      <c r="E495" s="45">
        <v>2.4700000000000002</v>
      </c>
      <c r="F495" s="8">
        <v>291</v>
      </c>
      <c r="G495" s="36">
        <v>41708</v>
      </c>
      <c r="H495" s="36"/>
      <c r="I495" s="4"/>
      <c r="J495" s="4"/>
      <c r="K495" s="4"/>
      <c r="L495" s="36"/>
      <c r="M495" s="4">
        <f>G495</f>
        <v>41708</v>
      </c>
      <c r="N495" s="4"/>
    </row>
    <row r="496" spans="1:14">
      <c r="A496">
        <v>462</v>
      </c>
      <c r="B496" t="s">
        <v>824</v>
      </c>
      <c r="C496" t="s">
        <v>444</v>
      </c>
      <c r="D496">
        <v>1180</v>
      </c>
      <c r="E496" s="45">
        <v>2.16</v>
      </c>
      <c r="F496" s="8">
        <v>211</v>
      </c>
      <c r="G496" s="36">
        <v>79610</v>
      </c>
      <c r="H496" s="36"/>
      <c r="I496" s="4"/>
      <c r="J496" s="4"/>
      <c r="K496" s="4"/>
      <c r="L496" s="36">
        <f>G496</f>
        <v>79610</v>
      </c>
      <c r="M496" s="4"/>
      <c r="N496" s="4"/>
    </row>
    <row r="497" spans="1:14">
      <c r="A497">
        <v>463</v>
      </c>
      <c r="B497" t="s">
        <v>825</v>
      </c>
      <c r="C497" t="s">
        <v>39</v>
      </c>
      <c r="D497">
        <v>6640</v>
      </c>
      <c r="E497" s="45">
        <v>0.52</v>
      </c>
      <c r="F497" s="8">
        <v>67</v>
      </c>
      <c r="G497" s="36">
        <v>5241</v>
      </c>
      <c r="H497" s="36"/>
      <c r="I497" s="4">
        <f>G497</f>
        <v>5241</v>
      </c>
      <c r="J497" s="4"/>
      <c r="K497" s="4"/>
      <c r="L497" s="36"/>
      <c r="M497" s="4"/>
      <c r="N497" s="4"/>
    </row>
    <row r="498" spans="1:14">
      <c r="A498">
        <v>464</v>
      </c>
      <c r="B498" t="s">
        <v>826</v>
      </c>
      <c r="C498" t="s">
        <v>39</v>
      </c>
      <c r="D498">
        <v>4537</v>
      </c>
      <c r="E498" s="45">
        <v>1.53</v>
      </c>
      <c r="F498" s="8">
        <v>184</v>
      </c>
      <c r="G498" s="36">
        <v>3926</v>
      </c>
      <c r="H498" s="36"/>
      <c r="I498" s="4"/>
      <c r="K498" s="4">
        <f>G498</f>
        <v>3926</v>
      </c>
      <c r="L498" s="36"/>
      <c r="M498" s="4"/>
      <c r="N498" s="4"/>
    </row>
    <row r="499" spans="1:14">
      <c r="A499">
        <v>465</v>
      </c>
      <c r="B499" t="s">
        <v>827</v>
      </c>
      <c r="C499" t="s">
        <v>39</v>
      </c>
      <c r="D499">
        <v>4800</v>
      </c>
      <c r="E499" s="45">
        <v>1.51</v>
      </c>
      <c r="F499" s="8">
        <v>162</v>
      </c>
      <c r="G499" s="36">
        <v>55936</v>
      </c>
      <c r="H499" s="36"/>
      <c r="I499" s="4"/>
      <c r="K499" s="4">
        <f>G499</f>
        <v>55936</v>
      </c>
      <c r="L499" s="36"/>
      <c r="M499" s="4"/>
      <c r="N499" s="4"/>
    </row>
    <row r="500" spans="1:14">
      <c r="A500">
        <v>466</v>
      </c>
      <c r="B500" t="s">
        <v>828</v>
      </c>
      <c r="C500" t="s">
        <v>39</v>
      </c>
      <c r="D500" t="s">
        <v>155</v>
      </c>
      <c r="E500" s="45">
        <v>1.24</v>
      </c>
      <c r="F500" s="8">
        <v>125</v>
      </c>
      <c r="G500" s="36">
        <v>7495</v>
      </c>
      <c r="H500" s="36"/>
      <c r="I500" s="4"/>
      <c r="J500" s="4">
        <f>G500</f>
        <v>7495</v>
      </c>
      <c r="K500" s="4"/>
      <c r="L500" s="36"/>
      <c r="M500" s="4"/>
      <c r="N500" s="4"/>
    </row>
    <row r="501" spans="1:14">
      <c r="A501">
        <v>467</v>
      </c>
      <c r="B501" t="s">
        <v>86</v>
      </c>
      <c r="C501" t="s">
        <v>39</v>
      </c>
      <c r="D501">
        <v>1495</v>
      </c>
      <c r="E501" s="45">
        <v>2</v>
      </c>
      <c r="F501" s="8">
        <v>184</v>
      </c>
      <c r="G501" s="36">
        <v>10231</v>
      </c>
      <c r="H501" s="36"/>
      <c r="I501" s="4"/>
      <c r="K501" s="4">
        <f>G501</f>
        <v>10231</v>
      </c>
      <c r="L501" s="36"/>
      <c r="M501" s="4"/>
      <c r="N501" s="4"/>
    </row>
    <row r="502" spans="1:14">
      <c r="A502">
        <v>468</v>
      </c>
      <c r="B502" t="s">
        <v>829</v>
      </c>
      <c r="C502" t="s">
        <v>39</v>
      </c>
      <c r="D502">
        <v>4530</v>
      </c>
      <c r="E502" s="45">
        <v>1.48</v>
      </c>
      <c r="F502" s="8">
        <v>184</v>
      </c>
      <c r="G502" s="36">
        <v>6320</v>
      </c>
      <c r="H502" s="36"/>
      <c r="I502" s="4"/>
      <c r="K502" s="4">
        <f>G502</f>
        <v>6320</v>
      </c>
      <c r="L502" s="36"/>
      <c r="M502" s="4"/>
      <c r="N502" s="4"/>
    </row>
    <row r="503" spans="1:14">
      <c r="A503">
        <v>469</v>
      </c>
      <c r="B503" t="s">
        <v>830</v>
      </c>
      <c r="C503" t="s">
        <v>35</v>
      </c>
      <c r="D503">
        <v>1800</v>
      </c>
      <c r="E503" s="45">
        <v>2.11</v>
      </c>
      <c r="F503" s="8">
        <v>216</v>
      </c>
      <c r="G503" s="36">
        <v>41005</v>
      </c>
      <c r="H503" s="36"/>
      <c r="I503" s="4"/>
      <c r="K503" s="4"/>
      <c r="L503" s="36">
        <f>G503</f>
        <v>41005</v>
      </c>
      <c r="M503" s="4"/>
      <c r="N503" s="4"/>
    </row>
    <row r="504" spans="1:14">
      <c r="A504">
        <v>470</v>
      </c>
      <c r="B504" t="s">
        <v>192</v>
      </c>
      <c r="C504" t="s">
        <v>39</v>
      </c>
      <c r="D504">
        <v>5670</v>
      </c>
      <c r="E504" s="45">
        <v>1.56</v>
      </c>
      <c r="F504" s="8">
        <v>140</v>
      </c>
      <c r="G504" s="36">
        <v>6009</v>
      </c>
      <c r="H504" s="36"/>
      <c r="I504" s="4"/>
      <c r="K504" s="4">
        <f>G504</f>
        <v>6009</v>
      </c>
      <c r="L504" s="36"/>
      <c r="M504" s="4"/>
      <c r="N504" s="4"/>
    </row>
    <row r="505" spans="1:14">
      <c r="A505">
        <v>471</v>
      </c>
      <c r="B505" t="s">
        <v>831</v>
      </c>
      <c r="C505" t="s">
        <v>39</v>
      </c>
      <c r="D505" t="s">
        <v>240</v>
      </c>
      <c r="E505" s="45">
        <v>0.42</v>
      </c>
      <c r="F505" s="8">
        <v>37</v>
      </c>
      <c r="G505" s="36">
        <v>11670</v>
      </c>
      <c r="H505" s="36"/>
      <c r="I505" s="4">
        <f>G505</f>
        <v>11670</v>
      </c>
      <c r="K505" s="4"/>
      <c r="L505" s="36"/>
      <c r="M505" s="4"/>
      <c r="N505" s="4"/>
    </row>
    <row r="506" spans="1:14">
      <c r="A506">
        <v>472</v>
      </c>
      <c r="B506" t="s">
        <v>832</v>
      </c>
      <c r="C506" t="s">
        <v>39</v>
      </c>
      <c r="D506" t="s">
        <v>241</v>
      </c>
      <c r="E506" s="45">
        <v>1.54</v>
      </c>
      <c r="F506" s="8">
        <v>179</v>
      </c>
      <c r="G506" s="36">
        <v>17341</v>
      </c>
      <c r="H506" s="36"/>
      <c r="I506" s="4"/>
      <c r="K506" s="4">
        <f>G506</f>
        <v>17341</v>
      </c>
      <c r="L506" s="36"/>
      <c r="M506" s="4"/>
      <c r="N506" s="4"/>
    </row>
    <row r="507" spans="1:14">
      <c r="A507">
        <v>473</v>
      </c>
      <c r="B507" t="s">
        <v>153</v>
      </c>
      <c r="C507" t="s">
        <v>35</v>
      </c>
      <c r="D507">
        <v>2290</v>
      </c>
      <c r="E507" s="45">
        <v>2.4</v>
      </c>
      <c r="F507" s="8">
        <v>270</v>
      </c>
      <c r="G507" s="36">
        <v>7649</v>
      </c>
      <c r="H507" s="36"/>
      <c r="I507" s="4"/>
      <c r="J507" s="4"/>
      <c r="K507" s="4"/>
      <c r="L507" s="36"/>
      <c r="M507" s="4">
        <f>G507</f>
        <v>7649</v>
      </c>
      <c r="N507" s="4"/>
    </row>
    <row r="508" spans="1:14">
      <c r="A508">
        <v>474</v>
      </c>
      <c r="B508" t="s">
        <v>78</v>
      </c>
      <c r="C508" t="s">
        <v>35</v>
      </c>
      <c r="D508">
        <v>2350</v>
      </c>
      <c r="E508" s="45">
        <v>2.4500000000000002</v>
      </c>
      <c r="F508" s="8">
        <v>286</v>
      </c>
      <c r="G508" s="36">
        <v>10700</v>
      </c>
      <c r="H508" s="36"/>
      <c r="I508" s="4"/>
      <c r="J508" s="4"/>
      <c r="K508" s="4"/>
      <c r="L508" s="36"/>
      <c r="M508" s="4">
        <f>G508</f>
        <v>10700</v>
      </c>
      <c r="N508" s="4"/>
    </row>
    <row r="509" spans="1:14">
      <c r="A509">
        <v>475</v>
      </c>
      <c r="B509" t="s">
        <v>833</v>
      </c>
      <c r="C509" t="s">
        <v>39</v>
      </c>
      <c r="D509" s="8">
        <v>5550</v>
      </c>
      <c r="E509" s="45">
        <v>1.26</v>
      </c>
      <c r="F509" s="8">
        <v>110</v>
      </c>
      <c r="G509" s="36">
        <v>2924</v>
      </c>
      <c r="H509" s="36"/>
      <c r="I509" s="4"/>
      <c r="J509" s="4">
        <f>G509</f>
        <v>2924</v>
      </c>
      <c r="K509" s="4"/>
      <c r="L509" s="36"/>
      <c r="M509" s="4"/>
      <c r="N509" s="4"/>
    </row>
    <row r="510" spans="1:14">
      <c r="A510">
        <v>476</v>
      </c>
      <c r="B510" t="s">
        <v>158</v>
      </c>
      <c r="C510" t="s">
        <v>35</v>
      </c>
      <c r="D510" s="8">
        <v>9185</v>
      </c>
      <c r="E510" s="45">
        <v>2.4700000000000002</v>
      </c>
      <c r="F510" s="8">
        <v>293</v>
      </c>
      <c r="G510" s="36">
        <v>7307</v>
      </c>
      <c r="H510" s="36"/>
      <c r="I510" s="4"/>
      <c r="J510" s="4"/>
      <c r="K510" s="4"/>
      <c r="L510" s="36"/>
      <c r="M510" s="4">
        <f>G510</f>
        <v>7307</v>
      </c>
      <c r="N510" s="4"/>
    </row>
    <row r="511" spans="1:14">
      <c r="A511">
        <v>477</v>
      </c>
      <c r="B511" t="s">
        <v>834</v>
      </c>
      <c r="C511" t="s">
        <v>39</v>
      </c>
      <c r="D511" t="s">
        <v>246</v>
      </c>
      <c r="E511" s="45">
        <v>1.58</v>
      </c>
      <c r="F511" s="8">
        <v>176</v>
      </c>
      <c r="G511" s="36">
        <v>18210</v>
      </c>
      <c r="H511" s="36"/>
      <c r="I511" s="4"/>
      <c r="K511" s="4">
        <f>G511</f>
        <v>18210</v>
      </c>
      <c r="L511" s="36"/>
      <c r="M511" s="4"/>
      <c r="N511" s="4"/>
    </row>
    <row r="512" spans="1:14">
      <c r="A512">
        <v>478</v>
      </c>
      <c r="B512" t="s">
        <v>835</v>
      </c>
      <c r="C512" t="s">
        <v>39</v>
      </c>
      <c r="D512">
        <v>1451</v>
      </c>
      <c r="E512" s="45">
        <v>1.46</v>
      </c>
      <c r="F512" s="8">
        <v>174</v>
      </c>
      <c r="G512" s="36">
        <v>6565</v>
      </c>
      <c r="H512" s="36"/>
      <c r="I512" s="4"/>
      <c r="K512" s="4">
        <f>G512</f>
        <v>6565</v>
      </c>
      <c r="L512" s="36"/>
      <c r="M512" s="4"/>
      <c r="N512" s="4"/>
    </row>
    <row r="513" spans="1:14">
      <c r="A513">
        <v>479</v>
      </c>
      <c r="B513" t="s">
        <v>146</v>
      </c>
      <c r="C513" t="s">
        <v>35</v>
      </c>
      <c r="D513">
        <v>9950</v>
      </c>
      <c r="E513" s="45">
        <v>2.5099999999999998</v>
      </c>
      <c r="F513" s="8">
        <v>288</v>
      </c>
      <c r="G513" s="36">
        <v>8001</v>
      </c>
      <c r="H513" s="36"/>
      <c r="I513" s="4"/>
      <c r="K513" s="4"/>
      <c r="L513" s="36"/>
      <c r="M513" s="4">
        <f>G513</f>
        <v>8001</v>
      </c>
      <c r="N513" s="4"/>
    </row>
    <row r="514" spans="1:14">
      <c r="A514">
        <v>480</v>
      </c>
      <c r="B514" t="s">
        <v>81</v>
      </c>
      <c r="C514" t="s">
        <v>35</v>
      </c>
      <c r="D514">
        <v>9250</v>
      </c>
      <c r="E514" s="45">
        <v>2.37</v>
      </c>
      <c r="F514" s="8">
        <v>272</v>
      </c>
      <c r="G514" s="36">
        <v>10558</v>
      </c>
      <c r="H514" s="36"/>
      <c r="I514" s="4"/>
      <c r="K514" s="4"/>
      <c r="L514" s="36"/>
      <c r="M514" s="4">
        <f>G514</f>
        <v>10558</v>
      </c>
      <c r="N514" s="4"/>
    </row>
    <row r="515" spans="1:14">
      <c r="A515">
        <v>481</v>
      </c>
      <c r="B515" t="s">
        <v>5</v>
      </c>
      <c r="C515" t="s">
        <v>35</v>
      </c>
      <c r="D515">
        <v>1170</v>
      </c>
      <c r="E515" s="45">
        <v>2.0499999999999998</v>
      </c>
      <c r="F515" s="8">
        <v>204</v>
      </c>
      <c r="G515" s="36">
        <v>24303</v>
      </c>
      <c r="H515" s="36"/>
      <c r="I515" s="4"/>
      <c r="K515" s="4"/>
      <c r="L515" s="36">
        <f>G515</f>
        <v>24303</v>
      </c>
      <c r="N515" s="4"/>
    </row>
    <row r="516" spans="1:14">
      <c r="A516">
        <v>482</v>
      </c>
      <c r="B516" t="s">
        <v>836</v>
      </c>
      <c r="C516" t="s">
        <v>39</v>
      </c>
      <c r="D516">
        <v>4520</v>
      </c>
      <c r="E516" s="45">
        <v>1.48</v>
      </c>
      <c r="F516" s="8">
        <v>178</v>
      </c>
      <c r="G516" s="36">
        <v>13235</v>
      </c>
      <c r="H516" s="36"/>
      <c r="I516" s="4"/>
      <c r="K516" s="4">
        <f>G516</f>
        <v>13235</v>
      </c>
      <c r="L516" s="36"/>
      <c r="M516" s="4"/>
      <c r="N516" s="4"/>
    </row>
    <row r="517" spans="1:14">
      <c r="A517">
        <v>483</v>
      </c>
      <c r="B517" t="s">
        <v>837</v>
      </c>
      <c r="C517" t="s">
        <v>35</v>
      </c>
      <c r="D517" t="s">
        <v>129</v>
      </c>
      <c r="E517" s="45">
        <v>2.4900000000000002</v>
      </c>
      <c r="F517" s="8">
        <v>296</v>
      </c>
      <c r="G517" s="36">
        <v>36822</v>
      </c>
      <c r="H517" s="36"/>
      <c r="I517" s="4"/>
      <c r="K517" s="4"/>
      <c r="L517" s="36"/>
      <c r="M517" s="4">
        <f>G517</f>
        <v>36822</v>
      </c>
      <c r="N517" s="4"/>
    </row>
    <row r="518" spans="1:14">
      <c r="A518">
        <v>484</v>
      </c>
      <c r="B518" t="s">
        <v>838</v>
      </c>
      <c r="C518" t="s">
        <v>39</v>
      </c>
      <c r="D518">
        <v>4300</v>
      </c>
      <c r="E518" s="45">
        <v>1.53</v>
      </c>
      <c r="F518" s="8">
        <v>187</v>
      </c>
      <c r="G518" s="36">
        <v>14789</v>
      </c>
      <c r="H518" s="36"/>
      <c r="I518" s="4"/>
      <c r="K518" s="4">
        <f>G518</f>
        <v>14789</v>
      </c>
      <c r="L518" s="36"/>
      <c r="M518" s="4"/>
      <c r="N518" s="4"/>
    </row>
    <row r="519" spans="1:14">
      <c r="A519">
        <v>485</v>
      </c>
      <c r="B519" t="s">
        <v>287</v>
      </c>
      <c r="C519" t="s">
        <v>39</v>
      </c>
      <c r="D519">
        <v>4219</v>
      </c>
      <c r="E519" s="45">
        <v>1.49</v>
      </c>
      <c r="F519" s="8">
        <v>167</v>
      </c>
      <c r="G519" s="36">
        <v>2738</v>
      </c>
      <c r="H519" s="36"/>
      <c r="I519" s="4"/>
      <c r="K519" s="4">
        <f>G519</f>
        <v>2738</v>
      </c>
      <c r="L519" s="36"/>
      <c r="M519" s="4"/>
      <c r="N519" s="4"/>
    </row>
    <row r="520" spans="1:14">
      <c r="A520">
        <v>486</v>
      </c>
      <c r="B520" t="s">
        <v>839</v>
      </c>
      <c r="C520" t="s">
        <v>39</v>
      </c>
      <c r="D520">
        <v>1410</v>
      </c>
      <c r="E520" s="45">
        <v>2.08</v>
      </c>
      <c r="F520" s="8">
        <v>215</v>
      </c>
      <c r="G520" s="36">
        <v>29778</v>
      </c>
      <c r="H520" s="36"/>
      <c r="I520" s="4"/>
      <c r="L520" s="36">
        <f>G520</f>
        <v>29778</v>
      </c>
      <c r="M520" s="4"/>
      <c r="N520" s="4"/>
    </row>
    <row r="521" spans="1:14">
      <c r="A521">
        <v>487</v>
      </c>
      <c r="B521" t="s">
        <v>499</v>
      </c>
      <c r="C521" t="s">
        <v>444</v>
      </c>
      <c r="D521">
        <v>1170</v>
      </c>
      <c r="E521" s="45">
        <v>2</v>
      </c>
      <c r="F521" s="8">
        <v>205</v>
      </c>
      <c r="G521" s="36">
        <v>24320</v>
      </c>
      <c r="H521" s="36"/>
      <c r="I521" s="4"/>
      <c r="K521" s="12">
        <f>G521</f>
        <v>24320</v>
      </c>
      <c r="L521" s="36"/>
      <c r="M521" s="4"/>
      <c r="N521" s="4"/>
    </row>
    <row r="522" spans="1:14">
      <c r="A522">
        <v>488</v>
      </c>
      <c r="B522" t="s">
        <v>840</v>
      </c>
      <c r="C522" t="s">
        <v>39</v>
      </c>
      <c r="D522">
        <v>1300</v>
      </c>
      <c r="E522" s="45">
        <v>1.5</v>
      </c>
      <c r="F522" s="8">
        <v>185</v>
      </c>
      <c r="G522" s="36">
        <v>33277</v>
      </c>
      <c r="H522" s="36"/>
      <c r="I522" s="4"/>
      <c r="K522" s="4">
        <f>G522</f>
        <v>33277</v>
      </c>
      <c r="L522" s="36"/>
      <c r="M522" s="4"/>
      <c r="N522" s="4"/>
    </row>
    <row r="523" spans="1:14">
      <c r="A523">
        <v>489</v>
      </c>
      <c r="B523" t="s">
        <v>535</v>
      </c>
      <c r="C523" t="s">
        <v>35</v>
      </c>
      <c r="D523" t="s">
        <v>247</v>
      </c>
      <c r="E523" s="45">
        <v>2.2200000000000002</v>
      </c>
      <c r="F523" s="8">
        <v>238</v>
      </c>
      <c r="G523" s="36">
        <v>20383</v>
      </c>
      <c r="H523" s="36"/>
      <c r="I523" s="4"/>
      <c r="L523" s="36">
        <f>G523</f>
        <v>20383</v>
      </c>
      <c r="M523" s="4"/>
      <c r="N523" s="4"/>
    </row>
    <row r="524" spans="1:14">
      <c r="A524">
        <v>490</v>
      </c>
      <c r="B524" t="s">
        <v>159</v>
      </c>
      <c r="C524" t="s">
        <v>39</v>
      </c>
      <c r="D524">
        <v>4750</v>
      </c>
      <c r="E524" s="45">
        <v>1.51</v>
      </c>
      <c r="F524" s="8">
        <v>134</v>
      </c>
      <c r="G524" s="36">
        <v>7135</v>
      </c>
      <c r="H524" s="36"/>
      <c r="I524" s="4"/>
      <c r="K524" s="4">
        <f>G524</f>
        <v>7135</v>
      </c>
      <c r="L524" s="36"/>
      <c r="M524" s="4"/>
      <c r="N524" s="4"/>
    </row>
    <row r="525" spans="1:14">
      <c r="A525">
        <v>491</v>
      </c>
      <c r="B525" t="s">
        <v>841</v>
      </c>
      <c r="C525" t="s">
        <v>39</v>
      </c>
      <c r="D525" t="s">
        <v>104</v>
      </c>
      <c r="E525" s="45">
        <v>1.58</v>
      </c>
      <c r="F525" s="8">
        <v>180</v>
      </c>
      <c r="G525" s="36">
        <v>9703</v>
      </c>
      <c r="H525" s="36"/>
      <c r="I525" s="4"/>
      <c r="K525" s="4">
        <f>G525</f>
        <v>9703</v>
      </c>
      <c r="L525" s="36"/>
      <c r="M525" s="4"/>
      <c r="N525" s="4"/>
    </row>
    <row r="526" spans="1:14">
      <c r="A526">
        <v>492</v>
      </c>
      <c r="B526" t="s">
        <v>842</v>
      </c>
      <c r="C526" t="s">
        <v>35</v>
      </c>
      <c r="D526" t="s">
        <v>156</v>
      </c>
      <c r="E526" s="45">
        <v>2.09</v>
      </c>
      <c r="F526" s="8">
        <v>199</v>
      </c>
      <c r="G526" s="36">
        <v>7414</v>
      </c>
      <c r="H526" s="36"/>
      <c r="I526" s="4"/>
      <c r="J526" s="4"/>
      <c r="K526" s="4"/>
      <c r="L526" s="36">
        <f>G526</f>
        <v>7414</v>
      </c>
      <c r="M526" s="4"/>
      <c r="N526" s="4"/>
    </row>
    <row r="527" spans="1:14">
      <c r="A527">
        <v>493</v>
      </c>
      <c r="B527" t="s">
        <v>843</v>
      </c>
      <c r="C527" t="s">
        <v>39</v>
      </c>
      <c r="D527" t="s">
        <v>286</v>
      </c>
      <c r="E527" s="45">
        <v>1.08</v>
      </c>
      <c r="F527" s="8">
        <v>106</v>
      </c>
      <c r="G527" s="36">
        <v>3001</v>
      </c>
      <c r="H527" s="36"/>
      <c r="I527" s="4"/>
      <c r="J527" s="4">
        <f>G527</f>
        <v>3001</v>
      </c>
      <c r="K527" s="4"/>
      <c r="L527" s="36"/>
      <c r="M527" s="4"/>
      <c r="N527" s="4"/>
    </row>
    <row r="528" spans="1:14">
      <c r="A528">
        <v>494</v>
      </c>
      <c r="B528" t="s">
        <v>844</v>
      </c>
      <c r="C528" t="s">
        <v>35</v>
      </c>
      <c r="D528">
        <v>1780</v>
      </c>
      <c r="E528" s="45">
        <v>2.12</v>
      </c>
      <c r="F528" s="8">
        <v>223</v>
      </c>
      <c r="G528" s="36">
        <v>15363</v>
      </c>
      <c r="H528" s="36"/>
      <c r="I528" s="4"/>
      <c r="J528" s="4"/>
      <c r="K528" s="4"/>
      <c r="L528" s="36">
        <f>G528</f>
        <v>15363</v>
      </c>
      <c r="M528" s="4"/>
      <c r="N528" s="4"/>
    </row>
    <row r="529" spans="1:14">
      <c r="A529">
        <v>495</v>
      </c>
      <c r="B529" t="s">
        <v>498</v>
      </c>
      <c r="C529" t="s">
        <v>35</v>
      </c>
      <c r="D529">
        <v>2260</v>
      </c>
      <c r="E529" s="45">
        <v>2.2999999999999998</v>
      </c>
      <c r="F529" s="8">
        <v>254</v>
      </c>
      <c r="G529" s="36">
        <v>24413</v>
      </c>
      <c r="H529" s="36"/>
      <c r="I529" s="4"/>
      <c r="J529" s="4"/>
      <c r="K529" s="4"/>
      <c r="L529" s="36">
        <f>G529</f>
        <v>24413</v>
      </c>
      <c r="M529" s="4"/>
      <c r="N529" s="4"/>
    </row>
    <row r="530" spans="1:14">
      <c r="A530">
        <v>496</v>
      </c>
      <c r="B530" t="s">
        <v>502</v>
      </c>
      <c r="C530" t="s">
        <v>35</v>
      </c>
      <c r="D530">
        <v>9230</v>
      </c>
      <c r="E530" s="45">
        <v>2.2999999999999998</v>
      </c>
      <c r="F530" s="8">
        <v>264</v>
      </c>
      <c r="G530" s="36">
        <v>24250</v>
      </c>
      <c r="H530" s="36"/>
      <c r="I530" s="4"/>
      <c r="J530" s="4"/>
      <c r="K530" s="4"/>
      <c r="L530" s="36">
        <f>G530</f>
        <v>24250</v>
      </c>
      <c r="M530" s="4"/>
      <c r="N530" s="4"/>
    </row>
    <row r="531" spans="1:14">
      <c r="A531">
        <v>497</v>
      </c>
      <c r="B531" t="s">
        <v>477</v>
      </c>
      <c r="C531" t="s">
        <v>35</v>
      </c>
      <c r="D531">
        <v>8560</v>
      </c>
      <c r="E531" s="45">
        <v>2.5299999999999998</v>
      </c>
      <c r="F531" s="8">
        <v>308</v>
      </c>
      <c r="G531" s="36">
        <v>31136</v>
      </c>
      <c r="H531" s="36"/>
      <c r="I531" s="4"/>
      <c r="J531" s="4"/>
      <c r="K531" s="4"/>
      <c r="L531" s="36"/>
      <c r="M531" s="4">
        <f>G531</f>
        <v>31136</v>
      </c>
      <c r="N531" s="4"/>
    </row>
    <row r="532" spans="1:14">
      <c r="A532">
        <v>498</v>
      </c>
      <c r="B532" t="s">
        <v>845</v>
      </c>
      <c r="C532" t="s">
        <v>35</v>
      </c>
      <c r="D532">
        <v>1970</v>
      </c>
      <c r="E532" s="45">
        <v>1.58</v>
      </c>
      <c r="F532" s="8">
        <v>206</v>
      </c>
      <c r="G532" s="36">
        <v>13830</v>
      </c>
      <c r="H532" s="36"/>
      <c r="I532" s="4"/>
      <c r="K532" s="4">
        <f>G532</f>
        <v>13830</v>
      </c>
      <c r="L532" s="36"/>
      <c r="M532" s="4"/>
      <c r="N532" s="4"/>
    </row>
    <row r="533" spans="1:14">
      <c r="A533">
        <v>499</v>
      </c>
      <c r="B533" t="s">
        <v>62</v>
      </c>
      <c r="C533" t="s">
        <v>35</v>
      </c>
      <c r="D533">
        <v>9260</v>
      </c>
      <c r="E533" s="45">
        <v>2.33</v>
      </c>
      <c r="F533" s="8">
        <v>254</v>
      </c>
      <c r="G533" s="36">
        <v>11374</v>
      </c>
      <c r="H533" s="36"/>
      <c r="I533" s="4"/>
      <c r="J533" s="4"/>
      <c r="K533" s="4"/>
      <c r="L533" s="36"/>
      <c r="M533" s="4">
        <f>G533</f>
        <v>11374</v>
      </c>
      <c r="N533" s="4"/>
    </row>
    <row r="534" spans="1:14">
      <c r="A534">
        <v>500</v>
      </c>
      <c r="B534" t="s">
        <v>113</v>
      </c>
      <c r="C534" t="s">
        <v>35</v>
      </c>
      <c r="D534">
        <v>8710</v>
      </c>
      <c r="E534" s="45">
        <v>2.52</v>
      </c>
      <c r="F534" s="8">
        <v>300</v>
      </c>
      <c r="G534" s="36">
        <v>9188</v>
      </c>
      <c r="H534" s="36"/>
      <c r="I534" s="4"/>
      <c r="J534" s="4"/>
      <c r="K534" s="4"/>
      <c r="L534" s="36"/>
      <c r="M534" s="4">
        <f>G534</f>
        <v>9188</v>
      </c>
      <c r="N534" s="4"/>
    </row>
    <row r="535" spans="1:14">
      <c r="A535">
        <v>501</v>
      </c>
      <c r="B535" t="s">
        <v>118</v>
      </c>
      <c r="C535" t="s">
        <v>35</v>
      </c>
      <c r="D535">
        <v>2110</v>
      </c>
      <c r="E535" s="45">
        <v>2.29</v>
      </c>
      <c r="F535" s="8">
        <v>256</v>
      </c>
      <c r="G535" s="36">
        <v>9041</v>
      </c>
      <c r="H535" s="36"/>
      <c r="I535" s="4"/>
      <c r="J535" s="4"/>
      <c r="K535" s="4"/>
      <c r="L535" s="36">
        <f>G535</f>
        <v>9041</v>
      </c>
      <c r="M535" s="4"/>
      <c r="N535" s="4"/>
    </row>
    <row r="536" spans="1:14">
      <c r="A536">
        <v>502</v>
      </c>
      <c r="B536" t="s">
        <v>496</v>
      </c>
      <c r="C536" t="s">
        <v>35</v>
      </c>
      <c r="D536">
        <v>2830</v>
      </c>
      <c r="E536" s="45">
        <v>2.17</v>
      </c>
      <c r="F536" s="8">
        <v>237</v>
      </c>
      <c r="G536" s="36">
        <v>24860</v>
      </c>
      <c r="H536" s="36"/>
      <c r="I536" s="4"/>
      <c r="J536" s="4"/>
      <c r="K536" s="4"/>
      <c r="L536" s="36">
        <f>G536</f>
        <v>24860</v>
      </c>
      <c r="M536" s="4"/>
      <c r="N536" s="4"/>
    </row>
    <row r="537" spans="1:14">
      <c r="A537">
        <v>503</v>
      </c>
      <c r="B537" t="s">
        <v>846</v>
      </c>
      <c r="C537" t="s">
        <v>444</v>
      </c>
      <c r="D537">
        <v>1200</v>
      </c>
      <c r="E537" s="45">
        <v>2.0699999999999998</v>
      </c>
      <c r="F537" s="8">
        <v>208</v>
      </c>
      <c r="G537" s="36">
        <v>51937</v>
      </c>
      <c r="H537" s="36"/>
      <c r="I537" s="4"/>
      <c r="J537" s="4"/>
      <c r="K537" s="4"/>
      <c r="L537" s="36">
        <f>G537</f>
        <v>51937</v>
      </c>
      <c r="M537" s="4"/>
      <c r="N537" s="4"/>
    </row>
    <row r="538" spans="1:14">
      <c r="A538">
        <v>504</v>
      </c>
      <c r="B538" t="s">
        <v>847</v>
      </c>
      <c r="C538" t="s">
        <v>444</v>
      </c>
      <c r="D538">
        <v>1150</v>
      </c>
      <c r="E538" s="45">
        <v>2.02</v>
      </c>
      <c r="F538" s="8">
        <v>205</v>
      </c>
      <c r="G538" s="36">
        <v>40037</v>
      </c>
      <c r="H538" s="36"/>
      <c r="I538" s="4"/>
      <c r="J538" s="4"/>
      <c r="K538" s="4"/>
      <c r="L538" s="36">
        <f>G538</f>
        <v>40037</v>
      </c>
      <c r="M538" s="4"/>
      <c r="N538" s="4"/>
    </row>
    <row r="539" spans="1:14">
      <c r="A539">
        <v>505</v>
      </c>
      <c r="B539" t="s">
        <v>40</v>
      </c>
      <c r="C539" t="s">
        <v>35</v>
      </c>
      <c r="D539">
        <v>2160</v>
      </c>
      <c r="E539" s="45">
        <v>2.2799999999999998</v>
      </c>
      <c r="F539" s="8">
        <v>254</v>
      </c>
      <c r="G539" s="36">
        <v>12386</v>
      </c>
      <c r="H539" s="36"/>
      <c r="I539" s="4"/>
      <c r="J539" s="4"/>
      <c r="K539" s="4"/>
      <c r="L539" s="36">
        <f>G539</f>
        <v>12386</v>
      </c>
      <c r="M539" s="4"/>
      <c r="N539" s="4"/>
    </row>
    <row r="540" spans="1:14">
      <c r="A540">
        <v>506</v>
      </c>
      <c r="B540" t="s">
        <v>186</v>
      </c>
      <c r="C540" t="s">
        <v>35</v>
      </c>
      <c r="D540">
        <v>9790</v>
      </c>
      <c r="E540" s="45">
        <v>2.54</v>
      </c>
      <c r="F540" s="8">
        <v>300</v>
      </c>
      <c r="G540" s="36">
        <v>6286</v>
      </c>
      <c r="H540" s="36"/>
      <c r="I540" s="4"/>
      <c r="J540" s="4"/>
      <c r="K540" s="4"/>
      <c r="L540" s="36"/>
      <c r="M540" s="4">
        <f>G540</f>
        <v>6286</v>
      </c>
      <c r="N540" s="4"/>
    </row>
    <row r="541" spans="1:14">
      <c r="A541">
        <v>507</v>
      </c>
      <c r="B541" t="s">
        <v>545</v>
      </c>
      <c r="C541" t="s">
        <v>35</v>
      </c>
      <c r="D541">
        <v>2990</v>
      </c>
      <c r="E541" s="45">
        <v>2.41</v>
      </c>
      <c r="F541" s="8">
        <v>280</v>
      </c>
      <c r="G541" s="36">
        <v>19570</v>
      </c>
      <c r="H541" s="36"/>
      <c r="I541" s="4"/>
      <c r="J541" s="4"/>
      <c r="K541" s="4"/>
      <c r="L541" s="36"/>
      <c r="M541" s="4">
        <f>G541</f>
        <v>19570</v>
      </c>
      <c r="N541" s="4"/>
    </row>
    <row r="542" spans="1:14">
      <c r="A542">
        <v>508</v>
      </c>
      <c r="B542" t="s">
        <v>848</v>
      </c>
      <c r="C542" t="s">
        <v>39</v>
      </c>
      <c r="D542">
        <v>5330</v>
      </c>
      <c r="E542" s="45">
        <v>1.3</v>
      </c>
      <c r="F542" s="8">
        <v>142</v>
      </c>
      <c r="G542" s="36">
        <v>8882</v>
      </c>
      <c r="H542" s="36"/>
      <c r="I542" s="4"/>
      <c r="J542" s="4">
        <f>G542</f>
        <v>8882</v>
      </c>
      <c r="K542" s="4"/>
      <c r="L542" s="36"/>
      <c r="M542" s="4"/>
      <c r="N542" s="4"/>
    </row>
    <row r="543" spans="1:14">
      <c r="A543">
        <v>509</v>
      </c>
      <c r="B543" t="s">
        <v>461</v>
      </c>
      <c r="C543" t="s">
        <v>35</v>
      </c>
      <c r="D543" t="s">
        <v>462</v>
      </c>
      <c r="E543" s="45">
        <v>3.1</v>
      </c>
      <c r="F543" s="8">
        <v>334</v>
      </c>
      <c r="G543" s="36">
        <v>35242</v>
      </c>
      <c r="H543" s="36"/>
      <c r="I543" s="4"/>
      <c r="J543" s="4"/>
      <c r="K543" s="4"/>
      <c r="L543" s="36"/>
      <c r="M543" s="4"/>
      <c r="N543" s="4">
        <f>G543</f>
        <v>35242</v>
      </c>
    </row>
    <row r="544" spans="1:14">
      <c r="A544">
        <v>510</v>
      </c>
      <c r="B544" t="s">
        <v>36</v>
      </c>
      <c r="C544" t="s">
        <v>35</v>
      </c>
      <c r="D544" t="s">
        <v>242</v>
      </c>
      <c r="E544" s="45">
        <v>2.3199999999999998</v>
      </c>
      <c r="F544" s="8">
        <v>265</v>
      </c>
      <c r="G544" s="36">
        <v>12580</v>
      </c>
      <c r="H544" s="36"/>
      <c r="I544" s="4"/>
      <c r="J544" s="4"/>
      <c r="K544" s="4"/>
      <c r="L544" s="36"/>
      <c r="M544" s="4">
        <f>G544</f>
        <v>12580</v>
      </c>
      <c r="N544" s="4"/>
    </row>
    <row r="545" spans="1:14">
      <c r="A545">
        <v>511</v>
      </c>
      <c r="B545" t="s">
        <v>849</v>
      </c>
      <c r="C545" t="s">
        <v>35</v>
      </c>
      <c r="D545">
        <v>1930</v>
      </c>
      <c r="E545" s="45">
        <v>2.04</v>
      </c>
      <c r="F545" s="8">
        <v>209</v>
      </c>
      <c r="G545" s="36">
        <v>31760</v>
      </c>
      <c r="H545" s="36"/>
      <c r="I545" s="4"/>
      <c r="J545" s="4"/>
      <c r="K545" s="4"/>
      <c r="L545" s="36">
        <f>G545</f>
        <v>31760</v>
      </c>
      <c r="M545" s="4"/>
      <c r="N545" s="4"/>
    </row>
    <row r="546" spans="1:14">
      <c r="A546">
        <v>512</v>
      </c>
      <c r="B546" t="s">
        <v>517</v>
      </c>
      <c r="C546" t="s">
        <v>35</v>
      </c>
      <c r="D546" t="s">
        <v>518</v>
      </c>
      <c r="E546" s="45">
        <v>3</v>
      </c>
      <c r="F546" s="8">
        <v>315</v>
      </c>
      <c r="G546" s="36">
        <v>22347</v>
      </c>
      <c r="H546" s="36"/>
      <c r="I546" s="4"/>
      <c r="J546" s="4"/>
      <c r="K546" s="4"/>
      <c r="L546" s="36"/>
      <c r="M546" s="4">
        <f>G546</f>
        <v>22347</v>
      </c>
      <c r="N546" s="4"/>
    </row>
    <row r="547" spans="1:14">
      <c r="A547">
        <v>513</v>
      </c>
      <c r="B547" t="s">
        <v>530</v>
      </c>
      <c r="C547" t="s">
        <v>35</v>
      </c>
      <c r="D547">
        <v>9240</v>
      </c>
      <c r="E547" s="45">
        <v>2.41</v>
      </c>
      <c r="F547" s="8">
        <v>283</v>
      </c>
      <c r="G547" s="36">
        <v>20793</v>
      </c>
      <c r="H547" s="36"/>
      <c r="I547" s="4"/>
      <c r="J547" s="4"/>
      <c r="K547" s="4"/>
      <c r="L547" s="36"/>
      <c r="M547" s="4">
        <f>G547</f>
        <v>20793</v>
      </c>
      <c r="N547" s="4"/>
    </row>
    <row r="548" spans="1:14">
      <c r="A548">
        <v>514</v>
      </c>
      <c r="B548" t="s">
        <v>38</v>
      </c>
      <c r="C548" t="s">
        <v>35</v>
      </c>
      <c r="D548">
        <v>9060</v>
      </c>
      <c r="E548" s="8">
        <v>2.46</v>
      </c>
      <c r="F548" s="8">
        <v>292</v>
      </c>
      <c r="G548" s="36">
        <v>12491</v>
      </c>
      <c r="H548" s="36"/>
      <c r="I548" s="4"/>
      <c r="J548" s="4"/>
      <c r="K548" s="4"/>
      <c r="L548" s="36"/>
      <c r="M548" s="4">
        <f>G548</f>
        <v>12491</v>
      </c>
      <c r="N548" s="4"/>
    </row>
    <row r="549" spans="1:14">
      <c r="A549">
        <v>515</v>
      </c>
      <c r="B549" t="s">
        <v>850</v>
      </c>
      <c r="C549" t="s">
        <v>35</v>
      </c>
      <c r="D549" t="s">
        <v>519</v>
      </c>
      <c r="E549" s="8">
        <v>2.15</v>
      </c>
      <c r="F549" s="8">
        <v>224</v>
      </c>
      <c r="G549" s="36">
        <v>22277</v>
      </c>
      <c r="H549" s="36"/>
      <c r="I549" s="4"/>
      <c r="J549" s="4"/>
      <c r="K549" s="4"/>
      <c r="L549" s="36">
        <f>G549</f>
        <v>22277</v>
      </c>
      <c r="M549" s="4"/>
      <c r="N549" s="4"/>
    </row>
    <row r="550" spans="1:14">
      <c r="A550">
        <v>516</v>
      </c>
      <c r="B550" t="s">
        <v>157</v>
      </c>
      <c r="C550" t="s">
        <v>35</v>
      </c>
      <c r="D550">
        <v>9750</v>
      </c>
      <c r="E550" s="8">
        <v>2.48</v>
      </c>
      <c r="F550" s="8">
        <v>273</v>
      </c>
      <c r="G550" s="36">
        <v>7314</v>
      </c>
      <c r="H550" s="36"/>
      <c r="I550" s="4"/>
      <c r="J550" s="4"/>
      <c r="K550" s="4"/>
      <c r="L550" s="36"/>
      <c r="M550" s="4">
        <f>G550</f>
        <v>7314</v>
      </c>
      <c r="N550" s="4"/>
    </row>
    <row r="551" spans="1:14">
      <c r="A551">
        <v>517</v>
      </c>
      <c r="B551" t="s">
        <v>525</v>
      </c>
      <c r="C551" t="s">
        <v>35</v>
      </c>
      <c r="D551">
        <v>2980</v>
      </c>
      <c r="E551" s="8">
        <v>2.36</v>
      </c>
      <c r="F551" s="8">
        <v>276</v>
      </c>
      <c r="G551" s="36">
        <v>21580</v>
      </c>
      <c r="H551" s="36"/>
      <c r="I551" s="4"/>
      <c r="J551" s="4"/>
      <c r="K551" s="4"/>
      <c r="L551" s="36"/>
      <c r="M551" s="4">
        <f>G551</f>
        <v>21580</v>
      </c>
      <c r="N551" s="4"/>
    </row>
    <row r="552" spans="1:14">
      <c r="A552">
        <v>518</v>
      </c>
      <c r="B552" t="s">
        <v>851</v>
      </c>
      <c r="C552" t="s">
        <v>35</v>
      </c>
      <c r="D552" t="s">
        <v>139</v>
      </c>
      <c r="E552" s="47">
        <v>2.5</v>
      </c>
      <c r="F552" s="8">
        <v>290</v>
      </c>
      <c r="G552" s="36">
        <v>8214</v>
      </c>
      <c r="H552" s="36"/>
      <c r="I552" s="4"/>
      <c r="J552" s="4"/>
      <c r="K552" s="4"/>
      <c r="L552" s="36"/>
      <c r="M552" s="4">
        <f>G552</f>
        <v>8214</v>
      </c>
      <c r="N552" s="4"/>
    </row>
    <row r="553" spans="1:14">
      <c r="A553">
        <v>519</v>
      </c>
      <c r="B553" t="s">
        <v>852</v>
      </c>
      <c r="C553" t="s">
        <v>35</v>
      </c>
      <c r="D553">
        <v>3520</v>
      </c>
      <c r="E553" s="8">
        <v>2.1800000000000002</v>
      </c>
      <c r="F553" s="8">
        <v>222</v>
      </c>
      <c r="G553" s="36">
        <v>20936</v>
      </c>
      <c r="H553" s="36"/>
      <c r="I553" s="4"/>
      <c r="J553" s="4"/>
      <c r="K553" s="4"/>
      <c r="L553" s="36">
        <f>G553</f>
        <v>20936</v>
      </c>
      <c r="M553" s="4"/>
      <c r="N553" s="4"/>
    </row>
    <row r="554" spans="1:14">
      <c r="A554">
        <v>520</v>
      </c>
      <c r="B554" t="s">
        <v>160</v>
      </c>
      <c r="C554" t="s">
        <v>35</v>
      </c>
      <c r="D554">
        <v>3690</v>
      </c>
      <c r="E554" s="8">
        <v>2.13</v>
      </c>
      <c r="F554" s="8">
        <v>210</v>
      </c>
      <c r="G554" s="36">
        <v>7096</v>
      </c>
      <c r="H554" s="36"/>
      <c r="I554" s="4"/>
      <c r="J554" s="4"/>
      <c r="K554" s="4"/>
      <c r="L554" s="36">
        <f>G554</f>
        <v>7096</v>
      </c>
      <c r="M554" s="4"/>
      <c r="N554" s="4"/>
    </row>
    <row r="555" spans="1:14">
      <c r="A555">
        <v>521</v>
      </c>
      <c r="B555" t="s">
        <v>144</v>
      </c>
      <c r="C555" t="s">
        <v>35</v>
      </c>
      <c r="D555" t="s">
        <v>145</v>
      </c>
      <c r="E555" s="8">
        <v>2.4700000000000002</v>
      </c>
      <c r="F555" s="8">
        <v>269</v>
      </c>
      <c r="G555" s="36">
        <v>8052</v>
      </c>
      <c r="H555" s="36"/>
      <c r="I555" s="4"/>
      <c r="J555" s="4"/>
      <c r="K555" s="4"/>
      <c r="L555" s="36"/>
      <c r="M555" s="4">
        <f>G555</f>
        <v>8052</v>
      </c>
      <c r="N555" s="4"/>
    </row>
    <row r="556" spans="1:14">
      <c r="A556">
        <v>522</v>
      </c>
      <c r="B556" t="s">
        <v>500</v>
      </c>
      <c r="C556" t="s">
        <v>35</v>
      </c>
      <c r="D556" t="s">
        <v>501</v>
      </c>
      <c r="E556" s="8">
        <v>2.5499999999999998</v>
      </c>
      <c r="F556" s="8">
        <v>311</v>
      </c>
      <c r="G556" s="36">
        <v>24248</v>
      </c>
      <c r="H556" s="36"/>
      <c r="I556" s="4"/>
      <c r="J556" s="4"/>
      <c r="K556" s="4"/>
      <c r="L556" s="36"/>
      <c r="M556" s="4">
        <f>G556</f>
        <v>24248</v>
      </c>
      <c r="N556" s="4"/>
    </row>
    <row r="557" spans="1:14">
      <c r="G557" s="36"/>
      <c r="H557" s="36"/>
      <c r="I557" s="4"/>
      <c r="J557" s="4"/>
      <c r="K557" s="4"/>
      <c r="L557" s="36"/>
      <c r="M557" s="4"/>
      <c r="N557" s="4"/>
    </row>
    <row r="558" spans="1:14">
      <c r="G558" s="36"/>
      <c r="H558" s="36"/>
      <c r="I558" s="4"/>
      <c r="J558" s="4"/>
      <c r="K558" s="4"/>
      <c r="L558" s="36"/>
      <c r="M558" s="4"/>
      <c r="N558" s="4"/>
    </row>
    <row r="559" spans="1:14">
      <c r="G559" s="36"/>
      <c r="H559" s="36"/>
      <c r="I559" s="4"/>
      <c r="J559" s="4"/>
      <c r="K559" s="4"/>
      <c r="L559" s="36"/>
      <c r="M559" s="4"/>
      <c r="N559" s="4"/>
    </row>
    <row r="560" spans="1:14">
      <c r="G560" s="36"/>
      <c r="H560" s="36"/>
      <c r="I560" s="36"/>
      <c r="J560" s="36"/>
      <c r="K560" s="36"/>
      <c r="L560" s="36"/>
      <c r="M560" s="36"/>
      <c r="N560" s="36"/>
    </row>
    <row r="561" spans="6:15">
      <c r="G561" s="36">
        <f>SUM(G11:G556)</f>
        <v>10200120</v>
      </c>
      <c r="H561" s="36"/>
      <c r="I561" s="36">
        <f t="shared" ref="I561:N561" si="3">SUM(I11:I556)</f>
        <v>198607</v>
      </c>
      <c r="J561" s="36">
        <f t="shared" si="3"/>
        <v>281296</v>
      </c>
      <c r="K561" s="36">
        <f t="shared" si="3"/>
        <v>2117673</v>
      </c>
      <c r="L561" s="36">
        <f t="shared" si="3"/>
        <v>5024339</v>
      </c>
      <c r="M561" s="36">
        <f t="shared" si="3"/>
        <v>2376747</v>
      </c>
      <c r="N561" s="36">
        <f t="shared" si="3"/>
        <v>201458</v>
      </c>
      <c r="O561" s="12">
        <f>SUM(I561:N561)</f>
        <v>10200120</v>
      </c>
    </row>
    <row r="562" spans="6:15">
      <c r="F562" s="8" t="s">
        <v>853</v>
      </c>
      <c r="G562" s="37">
        <f>G561/G3</f>
        <v>0.9175869940950373</v>
      </c>
      <c r="H562" s="37"/>
      <c r="I562" s="38">
        <f>I561/G561</f>
        <v>1.9471045438681115E-2</v>
      </c>
      <c r="J562" s="38">
        <f>J561/G561</f>
        <v>2.7577714771983074E-2</v>
      </c>
      <c r="K562" s="38">
        <f>K561/G561</f>
        <v>0.20761255749932353</v>
      </c>
      <c r="L562" s="38">
        <f>L561/G561</f>
        <v>0.49257645988478566</v>
      </c>
      <c r="M562" s="38">
        <f>M561/G561</f>
        <v>0.23301167045093588</v>
      </c>
      <c r="N562" s="38">
        <f>N561/G561</f>
        <v>1.9750551954290735E-2</v>
      </c>
    </row>
    <row r="563" spans="6:15">
      <c r="F563" s="8" t="s">
        <v>854</v>
      </c>
      <c r="G563" s="36">
        <f>G3-G561</f>
        <v>916123</v>
      </c>
      <c r="H563" s="36"/>
      <c r="I563" s="36">
        <f>$G$563*I562</f>
        <v>17837.872560420859</v>
      </c>
      <c r="J563" s="36">
        <f t="shared" ref="J563:N563" si="4">$G$563*J562</f>
        <v>25264.578790053449</v>
      </c>
      <c r="K563" s="36">
        <f t="shared" si="4"/>
        <v>190198.63901395278</v>
      </c>
      <c r="L563" s="36">
        <f t="shared" si="4"/>
        <v>451260.62415902951</v>
      </c>
      <c r="M563" s="36">
        <f t="shared" si="4"/>
        <v>213467.35056852273</v>
      </c>
      <c r="N563" s="36">
        <f t="shared" si="4"/>
        <v>18093.934908020692</v>
      </c>
      <c r="O563" s="12">
        <f>O561-G561</f>
        <v>0</v>
      </c>
    </row>
    <row r="564" spans="6:15">
      <c r="F564" s="8" t="s">
        <v>855</v>
      </c>
      <c r="G564" s="39">
        <f>G561+G563</f>
        <v>11116243</v>
      </c>
      <c r="H564" s="39"/>
      <c r="I564" s="39">
        <f t="shared" ref="I564:N564" si="5">I561+I563</f>
        <v>216444.87256042086</v>
      </c>
      <c r="J564" s="39">
        <f t="shared" si="5"/>
        <v>306560.57879005343</v>
      </c>
      <c r="K564" s="39">
        <f t="shared" si="5"/>
        <v>2307871.6390139526</v>
      </c>
      <c r="L564" s="39">
        <f t="shared" si="5"/>
        <v>5475599.6241590297</v>
      </c>
      <c r="M564" s="39">
        <f t="shared" si="5"/>
        <v>2590214.3505685227</v>
      </c>
      <c r="N564" s="39">
        <f t="shared" si="5"/>
        <v>219551.93490802069</v>
      </c>
    </row>
    <row r="565" spans="6:15">
      <c r="I565" s="1" t="s">
        <v>10</v>
      </c>
      <c r="J565" s="2" t="s">
        <v>300</v>
      </c>
      <c r="K565" s="2" t="s">
        <v>301</v>
      </c>
      <c r="L565" s="3" t="s">
        <v>11</v>
      </c>
      <c r="M565" s="3" t="s">
        <v>12</v>
      </c>
      <c r="N565" s="36"/>
    </row>
    <row r="566" spans="6:15">
      <c r="I566" s="4"/>
      <c r="J566" s="4"/>
      <c r="K566" s="4"/>
      <c r="L566" s="36"/>
      <c r="M566" s="4"/>
      <c r="N566" s="4"/>
    </row>
    <row r="567" spans="6:15">
      <c r="I567" s="4"/>
      <c r="J567" s="4"/>
      <c r="K567" s="4"/>
      <c r="L567" s="36"/>
      <c r="M567" s="4"/>
      <c r="N567" s="4"/>
    </row>
    <row r="568" spans="6:15">
      <c r="I568" s="4"/>
      <c r="J568" s="4"/>
      <c r="K568" s="4"/>
      <c r="L568" s="36"/>
      <c r="M568" s="4"/>
      <c r="N568" s="4"/>
    </row>
    <row r="569" spans="6:15">
      <c r="I569" s="4"/>
      <c r="J569" s="4"/>
      <c r="K569" s="4"/>
      <c r="L569" s="36"/>
      <c r="M569" s="4"/>
      <c r="N569" s="4"/>
    </row>
  </sheetData>
  <sortState ref="A1:M512">
    <sortCondition ref="B4"/>
  </sortState>
  <mergeCells count="2">
    <mergeCell ref="I4:N4"/>
    <mergeCell ref="A1:N1"/>
  </mergeCells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080"/>
  <sheetViews>
    <sheetView topLeftCell="A411" workbookViewId="0">
      <selection activeCell="A414" sqref="A414"/>
    </sheetView>
  </sheetViews>
  <sheetFormatPr baseColWidth="10" defaultRowHeight="15" x14ac:dyDescent="0"/>
  <cols>
    <col min="1" max="1" width="6.33203125" style="21" customWidth="1"/>
    <col min="2" max="2" width="21.83203125" customWidth="1"/>
    <col min="3" max="3" width="9.5" style="21" customWidth="1"/>
    <col min="4" max="4" width="11.83203125" style="21" customWidth="1"/>
    <col min="5" max="5" width="10.33203125" style="8" customWidth="1"/>
    <col min="6" max="6" width="10.83203125" style="8" customWidth="1"/>
    <col min="7" max="7" width="15.6640625" style="8" customWidth="1"/>
    <col min="8" max="8" width="15.6640625" style="8" hidden="1" customWidth="1"/>
    <col min="9" max="9" width="1.1640625" style="8" customWidth="1"/>
    <col min="10" max="10" width="9" customWidth="1"/>
    <col min="11" max="12" width="10.1640625" customWidth="1"/>
    <col min="13" max="13" width="11" style="8" customWidth="1"/>
    <col min="14" max="14" width="11" customWidth="1"/>
    <col min="15" max="15" width="10.1640625" customWidth="1"/>
    <col min="16" max="16" width="12.5" customWidth="1"/>
  </cols>
  <sheetData>
    <row r="1" spans="1:15" ht="20">
      <c r="A1" s="132" t="s">
        <v>885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</row>
    <row r="3" spans="1:15" ht="20">
      <c r="A3" s="72" t="s">
        <v>889</v>
      </c>
    </row>
    <row r="4" spans="1:15">
      <c r="C4"/>
      <c r="D4"/>
      <c r="E4" s="42"/>
      <c r="F4" s="42"/>
      <c r="G4" s="42"/>
      <c r="H4" s="42"/>
      <c r="I4" s="42"/>
      <c r="J4" s="136" t="s">
        <v>9</v>
      </c>
      <c r="K4" s="137"/>
      <c r="L4" s="137"/>
      <c r="M4" s="137"/>
      <c r="N4" s="137"/>
      <c r="O4" s="138"/>
    </row>
    <row r="5" spans="1:15">
      <c r="B5" s="40" t="s">
        <v>856</v>
      </c>
      <c r="C5" s="40" t="s">
        <v>861</v>
      </c>
      <c r="D5" s="40" t="s">
        <v>857</v>
      </c>
      <c r="E5" s="43" t="s">
        <v>859</v>
      </c>
      <c r="F5" s="43" t="s">
        <v>303</v>
      </c>
      <c r="G5" s="43" t="s">
        <v>858</v>
      </c>
      <c r="H5" s="44" t="s">
        <v>860</v>
      </c>
      <c r="I5" s="41" t="s">
        <v>860</v>
      </c>
      <c r="J5" s="82" t="s">
        <v>10</v>
      </c>
      <c r="K5" s="83" t="s">
        <v>300</v>
      </c>
      <c r="L5" s="83" t="s">
        <v>862</v>
      </c>
      <c r="M5" s="84" t="s">
        <v>11</v>
      </c>
      <c r="N5" s="84" t="s">
        <v>12</v>
      </c>
      <c r="O5" s="85" t="s">
        <v>863</v>
      </c>
    </row>
    <row r="7" spans="1:15">
      <c r="A7" s="21">
        <v>4</v>
      </c>
      <c r="B7" t="s">
        <v>77</v>
      </c>
      <c r="C7" s="21" t="s">
        <v>39</v>
      </c>
      <c r="D7" s="21">
        <v>6250</v>
      </c>
      <c r="E7" s="45">
        <v>2.02</v>
      </c>
      <c r="F7" s="8">
        <v>198</v>
      </c>
      <c r="G7" s="36">
        <v>10729</v>
      </c>
      <c r="H7" s="36"/>
      <c r="I7" s="36"/>
      <c r="J7" s="5"/>
      <c r="K7" s="6"/>
      <c r="L7" s="6"/>
      <c r="M7" s="34">
        <f>G7</f>
        <v>10729</v>
      </c>
      <c r="N7" s="7"/>
    </row>
    <row r="8" spans="1:15">
      <c r="A8" s="21">
        <v>8</v>
      </c>
      <c r="B8" t="s">
        <v>552</v>
      </c>
      <c r="C8" s="21" t="s">
        <v>39</v>
      </c>
      <c r="D8" s="21">
        <v>4540</v>
      </c>
      <c r="E8" s="45">
        <v>1.55</v>
      </c>
      <c r="F8" s="8">
        <v>164</v>
      </c>
      <c r="G8" s="36">
        <v>13863</v>
      </c>
      <c r="H8" s="36"/>
      <c r="I8" s="36"/>
      <c r="J8" s="4"/>
      <c r="L8" s="4">
        <f>G8</f>
        <v>13863</v>
      </c>
      <c r="M8" s="36"/>
      <c r="N8" s="4"/>
      <c r="O8" s="4"/>
    </row>
    <row r="9" spans="1:15">
      <c r="A9" s="21">
        <v>10</v>
      </c>
      <c r="B9" s="17" t="s">
        <v>553</v>
      </c>
      <c r="C9" s="51" t="s">
        <v>39</v>
      </c>
      <c r="D9" s="51">
        <v>5300</v>
      </c>
      <c r="E9" s="58">
        <v>1.45</v>
      </c>
      <c r="F9" s="52">
        <v>163</v>
      </c>
      <c r="G9" s="48">
        <v>25729</v>
      </c>
      <c r="H9" s="48"/>
      <c r="I9" s="48"/>
      <c r="J9" s="33"/>
      <c r="K9" s="17"/>
      <c r="L9" s="33">
        <f>G9</f>
        <v>25729</v>
      </c>
      <c r="M9" s="48"/>
      <c r="N9" s="33"/>
      <c r="O9" s="33"/>
    </row>
    <row r="10" spans="1:15">
      <c r="A10" s="21">
        <v>12</v>
      </c>
      <c r="B10" s="17" t="s">
        <v>555</v>
      </c>
      <c r="C10" s="51" t="s">
        <v>39</v>
      </c>
      <c r="D10" s="51">
        <v>6150</v>
      </c>
      <c r="E10" s="58">
        <v>2.0299999999999998</v>
      </c>
      <c r="F10" s="52">
        <v>210</v>
      </c>
      <c r="G10" s="48">
        <v>11885</v>
      </c>
      <c r="H10" s="48"/>
      <c r="I10" s="48"/>
      <c r="J10" s="33"/>
      <c r="K10" s="33"/>
      <c r="L10" s="33"/>
      <c r="M10" s="48">
        <f>G10</f>
        <v>11885</v>
      </c>
      <c r="N10" s="33"/>
      <c r="O10" s="33"/>
    </row>
    <row r="11" spans="1:15">
      <c r="A11" s="21">
        <v>13</v>
      </c>
      <c r="B11" s="52" t="s">
        <v>161</v>
      </c>
      <c r="C11" s="51" t="s">
        <v>39</v>
      </c>
      <c r="D11" s="51">
        <v>5537</v>
      </c>
      <c r="E11" s="58">
        <v>1.3</v>
      </c>
      <c r="F11" s="52">
        <v>140</v>
      </c>
      <c r="G11" s="48">
        <v>7074</v>
      </c>
      <c r="H11" s="48"/>
      <c r="I11" s="48"/>
      <c r="J11" s="33">
        <f>G11</f>
        <v>7074</v>
      </c>
      <c r="K11" s="33"/>
      <c r="L11" s="33"/>
      <c r="M11" s="48"/>
      <c r="N11" s="33"/>
      <c r="O11" s="33"/>
    </row>
    <row r="12" spans="1:15">
      <c r="A12" s="21">
        <v>14</v>
      </c>
      <c r="B12" t="s">
        <v>556</v>
      </c>
      <c r="C12" s="21" t="s">
        <v>39</v>
      </c>
      <c r="D12" s="21">
        <v>4430</v>
      </c>
      <c r="E12" s="45">
        <v>1.45</v>
      </c>
      <c r="F12" s="8">
        <v>170</v>
      </c>
      <c r="G12" s="36">
        <v>27813</v>
      </c>
      <c r="H12" s="36"/>
      <c r="I12" s="36"/>
      <c r="J12" s="4"/>
      <c r="L12" s="4">
        <f>G12</f>
        <v>27813</v>
      </c>
      <c r="M12" s="36"/>
      <c r="N12" s="4"/>
      <c r="O12" s="4"/>
    </row>
    <row r="13" spans="1:15">
      <c r="A13" s="21">
        <v>15</v>
      </c>
      <c r="B13" t="s">
        <v>264</v>
      </c>
      <c r="C13" s="21" t="s">
        <v>39</v>
      </c>
      <c r="D13" s="21" t="s">
        <v>265</v>
      </c>
      <c r="E13" s="45">
        <v>1.46</v>
      </c>
      <c r="F13" s="8">
        <v>154</v>
      </c>
      <c r="G13" s="36">
        <v>4100</v>
      </c>
      <c r="H13" s="36"/>
      <c r="I13" s="36"/>
      <c r="J13" s="4"/>
      <c r="L13" s="4">
        <f>G13</f>
        <v>4100</v>
      </c>
      <c r="M13" s="36"/>
      <c r="N13" s="4"/>
      <c r="O13" s="4"/>
    </row>
    <row r="14" spans="1:15">
      <c r="A14" s="21">
        <v>16</v>
      </c>
      <c r="B14" t="s">
        <v>152</v>
      </c>
      <c r="C14" s="21" t="s">
        <v>39</v>
      </c>
      <c r="D14" s="21" t="s">
        <v>266</v>
      </c>
      <c r="E14" s="45">
        <v>2.2999999999999998</v>
      </c>
      <c r="F14" s="8">
        <v>269</v>
      </c>
      <c r="G14" s="36">
        <v>7693</v>
      </c>
      <c r="H14" s="36"/>
      <c r="I14" s="36"/>
      <c r="J14" s="4"/>
      <c r="K14" s="4"/>
      <c r="L14" s="4"/>
      <c r="M14" s="36">
        <f>G14</f>
        <v>7693</v>
      </c>
      <c r="N14" s="4"/>
      <c r="O14" s="4"/>
    </row>
    <row r="15" spans="1:15">
      <c r="A15" s="21">
        <v>19</v>
      </c>
      <c r="B15" t="s">
        <v>559</v>
      </c>
      <c r="C15" s="21" t="s">
        <v>39</v>
      </c>
      <c r="D15" s="21">
        <v>6700</v>
      </c>
      <c r="E15" s="45">
        <v>0.34</v>
      </c>
      <c r="F15" s="8">
        <v>27</v>
      </c>
      <c r="G15" s="36">
        <v>28339</v>
      </c>
      <c r="H15" s="36"/>
      <c r="I15" s="36"/>
      <c r="J15" s="4">
        <f>G15</f>
        <v>28339</v>
      </c>
      <c r="K15" s="4"/>
      <c r="L15" s="4"/>
      <c r="M15" s="36"/>
      <c r="N15" s="4"/>
      <c r="O15" s="4"/>
    </row>
    <row r="16" spans="1:15">
      <c r="A16" s="21">
        <v>20</v>
      </c>
      <c r="B16" t="s">
        <v>483</v>
      </c>
      <c r="C16" s="21" t="s">
        <v>39</v>
      </c>
      <c r="D16" s="21" t="s">
        <v>869</v>
      </c>
      <c r="E16" s="45">
        <v>2.33</v>
      </c>
      <c r="F16" s="8">
        <v>248</v>
      </c>
      <c r="G16" s="36">
        <v>28543</v>
      </c>
      <c r="H16" s="36"/>
      <c r="I16" s="36"/>
      <c r="J16" s="4"/>
      <c r="K16" s="4"/>
      <c r="L16" s="4"/>
      <c r="M16" s="36">
        <f>G16</f>
        <v>28543</v>
      </c>
      <c r="N16" s="4"/>
      <c r="O16" s="4"/>
    </row>
    <row r="17" spans="1:15">
      <c r="A17" s="21">
        <v>21</v>
      </c>
      <c r="B17" t="s">
        <v>560</v>
      </c>
      <c r="C17" s="21" t="s">
        <v>39</v>
      </c>
      <c r="D17" s="21" t="s">
        <v>561</v>
      </c>
      <c r="E17" s="45">
        <v>2.2400000000000002</v>
      </c>
      <c r="F17" s="8">
        <v>224</v>
      </c>
      <c r="G17" s="36">
        <v>8020</v>
      </c>
      <c r="H17" s="36"/>
      <c r="I17" s="36"/>
      <c r="J17" s="4"/>
      <c r="K17" s="4"/>
      <c r="L17" s="4"/>
      <c r="M17" s="36">
        <f>G17</f>
        <v>8020</v>
      </c>
      <c r="N17" s="4"/>
      <c r="O17" s="4"/>
    </row>
    <row r="18" spans="1:15">
      <c r="A18" s="21">
        <v>24</v>
      </c>
      <c r="B18" t="s">
        <v>564</v>
      </c>
      <c r="C18" s="21" t="s">
        <v>39</v>
      </c>
      <c r="D18" s="21" t="s">
        <v>874</v>
      </c>
      <c r="E18" s="45">
        <v>1.25</v>
      </c>
      <c r="F18" s="8">
        <v>136</v>
      </c>
      <c r="G18" s="36">
        <v>6752</v>
      </c>
      <c r="H18" s="36"/>
      <c r="I18" s="36"/>
      <c r="J18" s="4"/>
      <c r="K18" s="4">
        <f>G18</f>
        <v>6752</v>
      </c>
      <c r="L18" s="4"/>
      <c r="M18" s="36"/>
      <c r="N18" s="4"/>
      <c r="O18" s="4"/>
    </row>
    <row r="19" spans="1:15">
      <c r="A19" s="21">
        <v>25</v>
      </c>
      <c r="B19" t="s">
        <v>875</v>
      </c>
      <c r="C19" s="21" t="s">
        <v>39</v>
      </c>
      <c r="D19" s="21">
        <v>6791</v>
      </c>
      <c r="E19" s="45">
        <v>0.13</v>
      </c>
      <c r="F19" s="8">
        <v>12</v>
      </c>
      <c r="G19" s="36">
        <v>7283</v>
      </c>
      <c r="H19" s="36"/>
      <c r="I19" s="36"/>
      <c r="J19" s="4">
        <f>G19</f>
        <v>7283</v>
      </c>
      <c r="K19" s="4"/>
      <c r="L19" s="4"/>
      <c r="M19" s="36"/>
      <c r="N19" s="4"/>
      <c r="O19" s="4"/>
    </row>
    <row r="20" spans="1:15">
      <c r="A20" s="21">
        <v>26</v>
      </c>
      <c r="B20" t="s">
        <v>221</v>
      </c>
      <c r="C20" s="21" t="s">
        <v>39</v>
      </c>
      <c r="D20" s="21">
        <v>6717</v>
      </c>
      <c r="E20" s="45">
        <v>0.37</v>
      </c>
      <c r="F20" s="8">
        <v>33</v>
      </c>
      <c r="G20" s="36">
        <v>5167</v>
      </c>
      <c r="H20" s="36"/>
      <c r="I20" s="36"/>
      <c r="J20" s="4">
        <f>G20</f>
        <v>5167</v>
      </c>
      <c r="K20" s="4"/>
      <c r="L20" s="4"/>
      <c r="M20" s="36"/>
      <c r="N20" s="4"/>
      <c r="O20" s="4"/>
    </row>
    <row r="21" spans="1:15">
      <c r="A21" s="21">
        <v>27</v>
      </c>
      <c r="B21" t="s">
        <v>565</v>
      </c>
      <c r="C21" s="21" t="s">
        <v>39</v>
      </c>
      <c r="D21" s="21" t="s">
        <v>873</v>
      </c>
      <c r="E21" s="45">
        <v>0.19</v>
      </c>
      <c r="F21" s="46">
        <v>13.9</v>
      </c>
      <c r="G21" s="36">
        <v>16042</v>
      </c>
      <c r="H21" s="36"/>
      <c r="I21" s="36"/>
      <c r="J21" s="4">
        <f>G21</f>
        <v>16042</v>
      </c>
      <c r="K21" s="4"/>
      <c r="L21" s="4"/>
      <c r="M21" s="36"/>
      <c r="N21" s="4"/>
      <c r="O21" s="4"/>
    </row>
    <row r="22" spans="1:15">
      <c r="A22" s="21">
        <v>30</v>
      </c>
      <c r="B22" t="s">
        <v>568</v>
      </c>
      <c r="C22" s="21" t="s">
        <v>39</v>
      </c>
      <c r="D22" s="21">
        <v>4880</v>
      </c>
      <c r="E22" s="45">
        <v>1.56</v>
      </c>
      <c r="F22" s="8">
        <v>174</v>
      </c>
      <c r="G22" s="36">
        <v>4155</v>
      </c>
      <c r="H22" s="36"/>
      <c r="I22" s="36"/>
      <c r="J22" s="4"/>
      <c r="L22" s="4">
        <f>G22</f>
        <v>4155</v>
      </c>
      <c r="M22" s="36"/>
      <c r="N22" s="4"/>
      <c r="O22" s="4"/>
    </row>
    <row r="23" spans="1:15">
      <c r="A23" s="21">
        <v>32</v>
      </c>
      <c r="B23" t="s">
        <v>569</v>
      </c>
      <c r="C23" s="21" t="s">
        <v>39</v>
      </c>
      <c r="D23" s="21" t="s">
        <v>867</v>
      </c>
      <c r="E23" s="45">
        <v>1.44</v>
      </c>
      <c r="F23" s="8">
        <v>173</v>
      </c>
      <c r="G23" s="36">
        <v>8998</v>
      </c>
      <c r="H23" s="36"/>
      <c r="I23" s="36"/>
      <c r="J23" s="4"/>
      <c r="L23" s="4">
        <f>G23</f>
        <v>8998</v>
      </c>
      <c r="M23" s="36"/>
      <c r="N23" s="4"/>
      <c r="O23" s="4"/>
    </row>
    <row r="24" spans="1:15">
      <c r="A24" s="21">
        <v>33</v>
      </c>
      <c r="B24" t="s">
        <v>570</v>
      </c>
      <c r="C24" s="21" t="s">
        <v>39</v>
      </c>
      <c r="D24" s="21">
        <v>4920</v>
      </c>
      <c r="E24" s="45">
        <v>1.29</v>
      </c>
      <c r="F24" s="8">
        <v>139</v>
      </c>
      <c r="G24" s="36">
        <v>11689</v>
      </c>
      <c r="H24" s="36"/>
      <c r="I24" s="36"/>
      <c r="J24" s="4"/>
      <c r="K24" s="4">
        <f>G24</f>
        <v>11689</v>
      </c>
      <c r="L24" s="4"/>
      <c r="M24" s="36"/>
      <c r="N24" s="4"/>
      <c r="O24" s="4"/>
    </row>
    <row r="25" spans="1:15">
      <c r="A25" s="21">
        <v>35</v>
      </c>
      <c r="B25" t="s">
        <v>259</v>
      </c>
      <c r="C25" s="21" t="s">
        <v>39</v>
      </c>
      <c r="D25" s="21">
        <v>4837</v>
      </c>
      <c r="E25" s="45">
        <v>1.59</v>
      </c>
      <c r="F25" s="8">
        <v>181</v>
      </c>
      <c r="G25" s="36">
        <v>4326</v>
      </c>
      <c r="H25" s="36"/>
      <c r="I25" s="36"/>
      <c r="J25" s="4"/>
      <c r="L25" s="4">
        <f>G25</f>
        <v>4326</v>
      </c>
      <c r="M25" s="36"/>
      <c r="N25" s="4"/>
      <c r="O25" s="4"/>
    </row>
    <row r="26" spans="1:15">
      <c r="A26" s="21">
        <v>37</v>
      </c>
      <c r="B26" t="s">
        <v>571</v>
      </c>
      <c r="C26" s="21" t="s">
        <v>39</v>
      </c>
      <c r="D26" s="21">
        <v>4690</v>
      </c>
      <c r="E26" s="45">
        <v>1.51</v>
      </c>
      <c r="F26" s="8">
        <v>189</v>
      </c>
      <c r="G26" s="36">
        <v>8815</v>
      </c>
      <c r="H26" s="36"/>
      <c r="I26" s="36"/>
      <c r="J26" s="4"/>
      <c r="L26" s="4">
        <f>G26</f>
        <v>8815</v>
      </c>
      <c r="M26" s="36"/>
      <c r="N26" s="4"/>
      <c r="O26" s="4"/>
    </row>
    <row r="27" spans="1:15">
      <c r="A27" s="21">
        <v>38</v>
      </c>
      <c r="B27" t="s">
        <v>572</v>
      </c>
      <c r="C27" s="21" t="s">
        <v>39</v>
      </c>
      <c r="D27" s="21">
        <v>6600</v>
      </c>
      <c r="E27" s="45">
        <v>0.55000000000000004</v>
      </c>
      <c r="F27" s="8">
        <v>79</v>
      </c>
      <c r="G27" s="36">
        <v>15127</v>
      </c>
      <c r="H27" s="36"/>
      <c r="I27" s="36"/>
      <c r="J27" s="4">
        <f>G27</f>
        <v>15127</v>
      </c>
      <c r="K27" s="4"/>
      <c r="L27" s="4"/>
      <c r="M27" s="36"/>
      <c r="N27" s="4"/>
      <c r="O27" s="4"/>
    </row>
    <row r="28" spans="1:15">
      <c r="A28" s="21">
        <v>39</v>
      </c>
      <c r="B28" t="s">
        <v>573</v>
      </c>
      <c r="C28" s="21" t="s">
        <v>39</v>
      </c>
      <c r="D28" s="21">
        <v>4651</v>
      </c>
      <c r="E28" s="45">
        <v>1.49</v>
      </c>
      <c r="F28" s="8">
        <v>170</v>
      </c>
      <c r="G28" s="36">
        <v>3200</v>
      </c>
      <c r="H28" s="36"/>
      <c r="I28" s="36"/>
      <c r="J28" s="4"/>
      <c r="L28" s="4">
        <f>G28</f>
        <v>3200</v>
      </c>
      <c r="M28" s="36"/>
      <c r="N28" s="4"/>
      <c r="O28" s="4"/>
    </row>
    <row r="29" spans="1:15">
      <c r="A29" s="21">
        <v>40</v>
      </c>
      <c r="B29" t="s">
        <v>574</v>
      </c>
      <c r="C29" s="21" t="s">
        <v>39</v>
      </c>
      <c r="D29" s="21" t="s">
        <v>163</v>
      </c>
      <c r="E29" s="45">
        <v>2</v>
      </c>
      <c r="F29" s="8">
        <v>184</v>
      </c>
      <c r="G29" s="36">
        <v>7090</v>
      </c>
      <c r="H29" s="36"/>
      <c r="I29" s="36"/>
      <c r="J29" s="4"/>
      <c r="L29" s="4">
        <f>G29</f>
        <v>7090</v>
      </c>
      <c r="M29" s="36"/>
      <c r="N29" s="4"/>
      <c r="O29" s="4"/>
    </row>
    <row r="30" spans="1:15">
      <c r="A30" s="21">
        <v>41</v>
      </c>
      <c r="B30" t="s">
        <v>575</v>
      </c>
      <c r="C30" s="21" t="s">
        <v>39</v>
      </c>
      <c r="D30" s="21" t="s">
        <v>18</v>
      </c>
      <c r="E30" s="45">
        <v>1.21</v>
      </c>
      <c r="F30" s="8">
        <v>118</v>
      </c>
      <c r="G30" s="36">
        <v>9050</v>
      </c>
      <c r="H30" s="36"/>
      <c r="I30" s="36"/>
      <c r="J30" s="4"/>
      <c r="K30" s="4">
        <f>G30</f>
        <v>9050</v>
      </c>
      <c r="L30" s="4"/>
      <c r="M30" s="36"/>
      <c r="N30" s="4"/>
      <c r="O30" s="4"/>
    </row>
    <row r="31" spans="1:15">
      <c r="A31" s="21">
        <v>42</v>
      </c>
      <c r="B31" t="s">
        <v>576</v>
      </c>
      <c r="C31" s="21" t="s">
        <v>39</v>
      </c>
      <c r="D31" s="21">
        <v>1320</v>
      </c>
      <c r="E31" s="45">
        <v>2</v>
      </c>
      <c r="F31" s="8">
        <v>198</v>
      </c>
      <c r="G31" s="36">
        <v>6826</v>
      </c>
      <c r="H31" s="36"/>
      <c r="I31" s="36"/>
      <c r="J31" s="4"/>
      <c r="L31" s="4">
        <f>G31</f>
        <v>6826</v>
      </c>
      <c r="M31" s="36"/>
      <c r="N31" s="4"/>
      <c r="O31" s="4"/>
    </row>
    <row r="32" spans="1:15">
      <c r="A32" s="21">
        <v>46</v>
      </c>
      <c r="B32" t="s">
        <v>579</v>
      </c>
      <c r="C32" s="21" t="s">
        <v>39</v>
      </c>
      <c r="D32" s="21" t="s">
        <v>24</v>
      </c>
      <c r="E32" s="45">
        <v>2.29</v>
      </c>
      <c r="F32" s="8">
        <v>249</v>
      </c>
      <c r="G32" s="36">
        <v>13769</v>
      </c>
      <c r="H32" s="36"/>
      <c r="I32" s="36"/>
      <c r="J32" s="4"/>
      <c r="K32" s="4"/>
      <c r="L32" s="4"/>
      <c r="M32" s="36">
        <f>G32</f>
        <v>13769</v>
      </c>
      <c r="N32" s="4"/>
      <c r="O32" s="4"/>
    </row>
    <row r="33" spans="1:15">
      <c r="A33" s="21">
        <v>51</v>
      </c>
      <c r="B33" t="s">
        <v>581</v>
      </c>
      <c r="C33" s="21" t="s">
        <v>39</v>
      </c>
      <c r="D33" s="21">
        <v>4257</v>
      </c>
      <c r="E33" s="45">
        <v>1.59</v>
      </c>
      <c r="F33" s="8">
        <v>196</v>
      </c>
      <c r="G33" s="36">
        <v>2942</v>
      </c>
      <c r="H33" s="36"/>
      <c r="I33" s="36"/>
      <c r="J33" s="4"/>
      <c r="L33" s="4">
        <f>G33</f>
        <v>2942</v>
      </c>
      <c r="M33" s="36"/>
      <c r="N33" s="4"/>
      <c r="O33" s="4"/>
    </row>
    <row r="34" spans="1:15">
      <c r="A34" s="21">
        <v>52</v>
      </c>
      <c r="B34" t="s">
        <v>54</v>
      </c>
      <c r="C34" s="21" t="s">
        <v>39</v>
      </c>
      <c r="D34" s="21" t="s">
        <v>55</v>
      </c>
      <c r="E34" s="45">
        <v>2.29</v>
      </c>
      <c r="F34" s="8">
        <v>250</v>
      </c>
      <c r="G34" s="36">
        <v>11673</v>
      </c>
      <c r="H34" s="36"/>
      <c r="I34" s="36"/>
      <c r="J34" s="4"/>
      <c r="K34" s="4"/>
      <c r="L34" s="4"/>
      <c r="M34" s="36">
        <f>G34</f>
        <v>11673</v>
      </c>
      <c r="N34" s="4"/>
      <c r="O34" s="4"/>
    </row>
    <row r="35" spans="1:15">
      <c r="A35" s="21">
        <v>54</v>
      </c>
      <c r="B35" t="s">
        <v>583</v>
      </c>
      <c r="C35" s="21" t="s">
        <v>39</v>
      </c>
      <c r="D35" s="21" t="s">
        <v>282</v>
      </c>
      <c r="E35" s="45">
        <v>1.06</v>
      </c>
      <c r="F35" s="8">
        <v>90</v>
      </c>
      <c r="G35" s="36">
        <v>3220</v>
      </c>
      <c r="H35" s="36"/>
      <c r="I35" s="36"/>
      <c r="J35" s="4"/>
      <c r="K35" s="4">
        <f>G35</f>
        <v>3220</v>
      </c>
      <c r="L35" s="4"/>
      <c r="M35" s="36"/>
      <c r="N35" s="4"/>
      <c r="O35" s="4"/>
    </row>
    <row r="36" spans="1:15">
      <c r="A36" s="21">
        <v>55</v>
      </c>
      <c r="B36" t="s">
        <v>584</v>
      </c>
      <c r="C36" s="21" t="s">
        <v>39</v>
      </c>
      <c r="D36" s="21">
        <v>6880</v>
      </c>
      <c r="E36" s="45">
        <v>1</v>
      </c>
      <c r="F36" s="8">
        <v>82</v>
      </c>
      <c r="G36" s="36">
        <v>8494</v>
      </c>
      <c r="H36" s="36"/>
      <c r="I36" s="36"/>
      <c r="J36" s="4">
        <f>G36</f>
        <v>8494</v>
      </c>
      <c r="K36" s="4"/>
      <c r="L36" s="4"/>
      <c r="M36" s="36"/>
      <c r="N36" s="4"/>
      <c r="O36" s="4"/>
    </row>
    <row r="37" spans="1:15">
      <c r="A37" s="21">
        <v>57</v>
      </c>
      <c r="B37" t="s">
        <v>43</v>
      </c>
      <c r="C37" s="21" t="s">
        <v>39</v>
      </c>
      <c r="D37" s="21">
        <v>4610</v>
      </c>
      <c r="E37" s="45">
        <v>1.42</v>
      </c>
      <c r="F37" s="8">
        <v>162</v>
      </c>
      <c r="G37" s="36">
        <v>11995</v>
      </c>
      <c r="H37" s="36"/>
      <c r="I37" s="36"/>
      <c r="J37" s="4"/>
      <c r="L37" s="4">
        <f>G37</f>
        <v>11995</v>
      </c>
      <c r="M37" s="36"/>
      <c r="N37" s="4"/>
      <c r="O37" s="4"/>
    </row>
    <row r="38" spans="1:15">
      <c r="A38" s="21">
        <v>59</v>
      </c>
      <c r="B38" t="s">
        <v>294</v>
      </c>
      <c r="C38" s="21" t="s">
        <v>39</v>
      </c>
      <c r="D38" s="21">
        <v>1547</v>
      </c>
      <c r="E38" s="45">
        <v>2.2799999999999998</v>
      </c>
      <c r="F38" s="8">
        <v>253</v>
      </c>
      <c r="G38" s="36">
        <v>2170</v>
      </c>
      <c r="H38" s="36"/>
      <c r="I38" s="36"/>
      <c r="J38" s="4"/>
      <c r="K38" s="4"/>
      <c r="L38" s="4"/>
      <c r="M38" s="36">
        <f>G38</f>
        <v>2170</v>
      </c>
      <c r="N38" s="4"/>
      <c r="O38" s="4"/>
    </row>
    <row r="39" spans="1:15">
      <c r="A39" s="21">
        <v>60</v>
      </c>
      <c r="B39" t="s">
        <v>586</v>
      </c>
      <c r="C39" s="21" t="s">
        <v>39</v>
      </c>
      <c r="D39" s="21">
        <v>5555</v>
      </c>
      <c r="E39" s="45">
        <v>1.1399999999999999</v>
      </c>
      <c r="F39" s="8">
        <v>102</v>
      </c>
      <c r="G39" s="36">
        <v>3219</v>
      </c>
      <c r="H39" s="36"/>
      <c r="I39" s="36"/>
      <c r="J39" s="4"/>
      <c r="K39" s="4">
        <f>G39</f>
        <v>3219</v>
      </c>
      <c r="L39" s="4"/>
      <c r="M39" s="36"/>
      <c r="N39" s="4"/>
      <c r="O39" s="4"/>
    </row>
    <row r="40" spans="1:15">
      <c r="A40" s="21">
        <v>62</v>
      </c>
      <c r="B40" t="s">
        <v>588</v>
      </c>
      <c r="C40" s="21" t="s">
        <v>39</v>
      </c>
      <c r="D40" s="21">
        <v>7130</v>
      </c>
      <c r="E40" s="45">
        <v>2.13</v>
      </c>
      <c r="F40" s="8">
        <v>214</v>
      </c>
      <c r="G40" s="36">
        <v>33009</v>
      </c>
      <c r="H40" s="36"/>
      <c r="I40" s="36"/>
      <c r="J40" s="4"/>
      <c r="K40" s="4"/>
      <c r="L40" s="4"/>
      <c r="M40" s="36">
        <f>G40</f>
        <v>33009</v>
      </c>
      <c r="N40" s="4"/>
      <c r="O40" s="4"/>
    </row>
    <row r="41" spans="1:15">
      <c r="A41" s="21">
        <v>64</v>
      </c>
      <c r="B41" t="s">
        <v>589</v>
      </c>
      <c r="C41" s="21" t="s">
        <v>39</v>
      </c>
      <c r="D41" s="21" t="s">
        <v>52</v>
      </c>
      <c r="E41" s="45">
        <v>1.52</v>
      </c>
      <c r="F41" s="8">
        <v>177</v>
      </c>
      <c r="G41" s="36">
        <v>13130</v>
      </c>
      <c r="H41" s="36"/>
      <c r="I41" s="36"/>
      <c r="J41" s="4"/>
      <c r="L41" s="4">
        <f>G41</f>
        <v>13130</v>
      </c>
      <c r="M41" s="36"/>
      <c r="N41" s="4"/>
      <c r="O41" s="4"/>
    </row>
    <row r="42" spans="1:15">
      <c r="A42" s="21">
        <v>70</v>
      </c>
      <c r="B42" t="s">
        <v>591</v>
      </c>
      <c r="C42" s="21" t="s">
        <v>39</v>
      </c>
      <c r="D42" s="21" t="s">
        <v>17</v>
      </c>
      <c r="E42" s="45">
        <v>1.0900000000000001</v>
      </c>
      <c r="F42" s="8">
        <v>100</v>
      </c>
      <c r="G42" s="36">
        <v>5427</v>
      </c>
      <c r="H42" s="36"/>
      <c r="I42" s="36"/>
      <c r="J42" s="4"/>
      <c r="K42" s="4">
        <f>G42</f>
        <v>5427</v>
      </c>
      <c r="L42" s="4"/>
      <c r="M42" s="36"/>
      <c r="N42" s="4"/>
      <c r="O42" s="4"/>
    </row>
    <row r="43" spans="1:15">
      <c r="A43" s="21">
        <v>71</v>
      </c>
      <c r="B43" t="s">
        <v>542</v>
      </c>
      <c r="C43" s="21" t="s">
        <v>39</v>
      </c>
      <c r="D43" s="21" t="s">
        <v>543</v>
      </c>
      <c r="E43" s="45">
        <v>2.2000000000000002</v>
      </c>
      <c r="F43" s="8">
        <v>239</v>
      </c>
      <c r="G43" s="36">
        <v>19942</v>
      </c>
      <c r="H43" s="36"/>
      <c r="I43" s="36"/>
      <c r="J43" s="4"/>
      <c r="K43" s="4"/>
      <c r="L43" s="4"/>
      <c r="M43" s="36">
        <f>G43</f>
        <v>19942</v>
      </c>
      <c r="N43" s="4"/>
      <c r="O43" s="4"/>
    </row>
    <row r="44" spans="1:15">
      <c r="A44" s="21">
        <v>75</v>
      </c>
      <c r="B44" t="s">
        <v>594</v>
      </c>
      <c r="C44" s="21" t="s">
        <v>39</v>
      </c>
      <c r="D44" s="21">
        <v>1420</v>
      </c>
      <c r="E44" s="45">
        <v>2.09</v>
      </c>
      <c r="F44" s="8">
        <v>205</v>
      </c>
      <c r="G44" s="36">
        <v>38882</v>
      </c>
      <c r="H44" s="36"/>
      <c r="I44" s="36"/>
      <c r="J44" s="4"/>
      <c r="K44" s="4"/>
      <c r="L44" s="4"/>
      <c r="M44" s="36">
        <f>G44</f>
        <v>38882</v>
      </c>
      <c r="N44" s="4"/>
      <c r="O44" s="4"/>
    </row>
    <row r="45" spans="1:15">
      <c r="A45" s="21">
        <v>76</v>
      </c>
      <c r="B45" t="s">
        <v>595</v>
      </c>
      <c r="C45" s="21" t="s">
        <v>39</v>
      </c>
      <c r="D45" s="21">
        <v>7090</v>
      </c>
      <c r="E45" s="45">
        <v>2.16</v>
      </c>
      <c r="F45" s="8">
        <v>220</v>
      </c>
      <c r="G45" s="36">
        <v>21355</v>
      </c>
      <c r="H45" s="36"/>
      <c r="I45" s="36"/>
      <c r="J45" s="4"/>
      <c r="K45" s="4"/>
      <c r="L45" s="4"/>
      <c r="M45" s="36">
        <f>G45</f>
        <v>21355</v>
      </c>
      <c r="N45" s="4"/>
      <c r="O45" s="4"/>
    </row>
    <row r="46" spans="1:15">
      <c r="A46" s="21">
        <v>77</v>
      </c>
      <c r="B46" t="s">
        <v>596</v>
      </c>
      <c r="C46" s="21" t="s">
        <v>39</v>
      </c>
      <c r="D46" s="21" t="s">
        <v>151</v>
      </c>
      <c r="E46" s="45">
        <v>1.53</v>
      </c>
      <c r="F46" s="8">
        <v>187</v>
      </c>
      <c r="G46" s="36">
        <v>5949</v>
      </c>
      <c r="H46" s="36"/>
      <c r="I46" s="36"/>
      <c r="J46" s="4"/>
      <c r="L46" s="4">
        <f>G46</f>
        <v>5949</v>
      </c>
      <c r="M46" s="36"/>
      <c r="N46" s="4"/>
      <c r="O46" s="4"/>
    </row>
    <row r="47" spans="1:15">
      <c r="A47" s="21">
        <v>82</v>
      </c>
      <c r="B47" t="s">
        <v>273</v>
      </c>
      <c r="C47" s="21" t="s">
        <v>39</v>
      </c>
      <c r="D47" s="21" t="s">
        <v>274</v>
      </c>
      <c r="E47" s="45">
        <v>2.27</v>
      </c>
      <c r="F47" s="8">
        <v>240</v>
      </c>
      <c r="G47" s="36">
        <v>3515</v>
      </c>
      <c r="H47" s="36"/>
      <c r="I47" s="36"/>
      <c r="J47" s="4"/>
      <c r="K47" s="4"/>
      <c r="L47" s="4"/>
      <c r="M47" s="36">
        <f>G47</f>
        <v>3515</v>
      </c>
      <c r="N47" s="4"/>
      <c r="O47" s="4"/>
    </row>
    <row r="48" spans="1:15">
      <c r="A48" s="21">
        <v>83</v>
      </c>
      <c r="B48" t="s">
        <v>149</v>
      </c>
      <c r="C48" s="21" t="s">
        <v>39</v>
      </c>
      <c r="D48" s="21" t="s">
        <v>150</v>
      </c>
      <c r="E48" s="45">
        <v>2.44</v>
      </c>
      <c r="F48" s="8">
        <v>276</v>
      </c>
      <c r="G48" s="36">
        <v>7889</v>
      </c>
      <c r="H48" s="36"/>
      <c r="I48" s="36"/>
      <c r="J48" s="4"/>
      <c r="K48" s="4"/>
      <c r="L48" s="4"/>
      <c r="M48" s="36"/>
      <c r="N48" s="4">
        <f>G48</f>
        <v>7889</v>
      </c>
      <c r="O48" s="4"/>
    </row>
    <row r="49" spans="1:15">
      <c r="A49" s="21">
        <v>85</v>
      </c>
      <c r="B49" t="s">
        <v>267</v>
      </c>
      <c r="C49" s="21" t="s">
        <v>39</v>
      </c>
      <c r="D49" s="21" t="s">
        <v>268</v>
      </c>
      <c r="E49" s="45">
        <v>1.28</v>
      </c>
      <c r="F49" s="8">
        <v>106</v>
      </c>
      <c r="G49" s="36">
        <v>4001</v>
      </c>
      <c r="H49" s="36"/>
      <c r="I49" s="36"/>
      <c r="J49" s="4"/>
      <c r="K49" s="4">
        <f>G49</f>
        <v>4001</v>
      </c>
      <c r="L49" s="4"/>
      <c r="M49" s="36"/>
      <c r="N49" s="4"/>
      <c r="O49" s="4"/>
    </row>
    <row r="50" spans="1:15">
      <c r="A50" s="21">
        <v>87</v>
      </c>
      <c r="B50" t="s">
        <v>203</v>
      </c>
      <c r="C50" s="21" t="s">
        <v>39</v>
      </c>
      <c r="D50" s="21" t="s">
        <v>204</v>
      </c>
      <c r="E50" s="45">
        <v>1.54</v>
      </c>
      <c r="F50" s="8">
        <v>131</v>
      </c>
      <c r="G50" s="36">
        <v>5701</v>
      </c>
      <c r="H50" s="36"/>
      <c r="I50" s="36"/>
      <c r="J50" s="4"/>
      <c r="L50" s="4">
        <f>G50</f>
        <v>5701</v>
      </c>
      <c r="M50" s="36"/>
      <c r="N50" s="4"/>
      <c r="O50" s="4"/>
    </row>
    <row r="51" spans="1:15">
      <c r="A51" s="21">
        <v>88</v>
      </c>
      <c r="B51" t="s">
        <v>602</v>
      </c>
      <c r="C51" s="21" t="s">
        <v>39</v>
      </c>
      <c r="D51" s="21">
        <v>4210</v>
      </c>
      <c r="E51" s="45">
        <v>1.48</v>
      </c>
      <c r="F51" s="8">
        <v>173</v>
      </c>
      <c r="G51" s="36">
        <v>2986</v>
      </c>
      <c r="H51" s="36"/>
      <c r="I51" s="36"/>
      <c r="J51" s="4"/>
      <c r="L51" s="4">
        <f>G51</f>
        <v>2986</v>
      </c>
      <c r="M51" s="36"/>
      <c r="N51" s="4"/>
      <c r="O51" s="4"/>
    </row>
    <row r="52" spans="1:15">
      <c r="A52" s="21">
        <v>89</v>
      </c>
      <c r="B52" t="s">
        <v>603</v>
      </c>
      <c r="C52" s="21" t="s">
        <v>39</v>
      </c>
      <c r="D52" s="21">
        <v>4750</v>
      </c>
      <c r="E52" s="45">
        <v>1.59</v>
      </c>
      <c r="F52" s="8">
        <v>133</v>
      </c>
      <c r="G52" s="36">
        <v>5741</v>
      </c>
      <c r="H52" s="36"/>
      <c r="I52" s="36"/>
      <c r="J52" s="4"/>
      <c r="L52" s="4">
        <f>G52</f>
        <v>5741</v>
      </c>
      <c r="M52" s="36"/>
      <c r="N52" s="4"/>
      <c r="O52" s="4"/>
    </row>
    <row r="53" spans="1:15">
      <c r="A53" s="21">
        <v>90</v>
      </c>
      <c r="B53" t="s">
        <v>604</v>
      </c>
      <c r="C53" s="21" t="s">
        <v>39</v>
      </c>
      <c r="D53" s="21">
        <v>5630</v>
      </c>
      <c r="E53" s="45">
        <v>1.55</v>
      </c>
      <c r="F53" s="8">
        <v>174</v>
      </c>
      <c r="G53" s="36">
        <v>4855</v>
      </c>
      <c r="H53" s="36"/>
      <c r="I53" s="36"/>
      <c r="J53" s="4"/>
      <c r="L53" s="4">
        <f>G53</f>
        <v>4855</v>
      </c>
      <c r="M53" s="36"/>
      <c r="N53" s="4"/>
      <c r="O53" s="4"/>
    </row>
    <row r="54" spans="1:15">
      <c r="A54" s="21">
        <v>91</v>
      </c>
      <c r="B54" t="s">
        <v>605</v>
      </c>
      <c r="C54" s="21" t="s">
        <v>39</v>
      </c>
      <c r="D54" s="21">
        <v>7160</v>
      </c>
      <c r="E54" s="45">
        <v>1.58</v>
      </c>
      <c r="F54" s="8">
        <v>201</v>
      </c>
      <c r="G54" s="36">
        <v>14561</v>
      </c>
      <c r="H54" s="36"/>
      <c r="I54" s="36"/>
      <c r="J54" s="4"/>
      <c r="L54" s="4"/>
      <c r="M54" s="36">
        <f>G54</f>
        <v>14561</v>
      </c>
      <c r="N54" s="4"/>
      <c r="O54" s="4"/>
    </row>
    <row r="55" spans="1:15">
      <c r="A55" s="21">
        <v>92</v>
      </c>
      <c r="B55" t="s">
        <v>606</v>
      </c>
      <c r="C55" s="21" t="s">
        <v>39</v>
      </c>
      <c r="D55" s="50" t="s">
        <v>872</v>
      </c>
      <c r="E55" s="45">
        <v>1.59</v>
      </c>
      <c r="F55" s="8">
        <v>194</v>
      </c>
      <c r="G55" s="36">
        <v>203871</v>
      </c>
      <c r="H55" s="36"/>
      <c r="I55" s="36"/>
      <c r="J55" s="4"/>
      <c r="L55" s="4">
        <f>G55</f>
        <v>203871</v>
      </c>
      <c r="M55" s="36"/>
      <c r="N55" s="4"/>
      <c r="O55" s="4"/>
    </row>
    <row r="56" spans="1:15">
      <c r="A56" s="21">
        <v>93</v>
      </c>
      <c r="B56" t="s">
        <v>607</v>
      </c>
      <c r="C56" s="21" t="s">
        <v>39</v>
      </c>
      <c r="D56" s="21">
        <v>1450</v>
      </c>
      <c r="E56" s="45">
        <v>1.54</v>
      </c>
      <c r="F56" s="8">
        <v>182</v>
      </c>
      <c r="G56" s="36">
        <v>7124</v>
      </c>
      <c r="H56" s="36"/>
      <c r="I56" s="36"/>
      <c r="J56" s="4"/>
      <c r="L56" s="4">
        <f>G56</f>
        <v>7124</v>
      </c>
      <c r="M56" s="36"/>
      <c r="N56" s="4"/>
      <c r="O56" s="4"/>
    </row>
    <row r="57" spans="1:15">
      <c r="A57" s="21">
        <v>94</v>
      </c>
      <c r="B57" t="s">
        <v>608</v>
      </c>
      <c r="C57" s="21" t="s">
        <v>39</v>
      </c>
      <c r="D57" s="21">
        <v>6200</v>
      </c>
      <c r="E57" s="45">
        <v>2.0099999999999998</v>
      </c>
      <c r="F57" s="8">
        <v>195</v>
      </c>
      <c r="G57" s="36">
        <v>36196</v>
      </c>
      <c r="H57" s="36"/>
      <c r="I57" s="36"/>
      <c r="J57" s="4"/>
      <c r="K57" s="4"/>
      <c r="L57" s="4"/>
      <c r="M57" s="36">
        <f>G57</f>
        <v>36196</v>
      </c>
      <c r="N57" s="4"/>
      <c r="O57" s="4"/>
    </row>
    <row r="58" spans="1:15">
      <c r="A58" s="21">
        <v>95</v>
      </c>
      <c r="B58" t="s">
        <v>609</v>
      </c>
      <c r="C58" s="21" t="s">
        <v>39</v>
      </c>
      <c r="D58" s="21" t="s">
        <v>528</v>
      </c>
      <c r="E58" s="45">
        <v>1.38</v>
      </c>
      <c r="F58" s="8">
        <v>154</v>
      </c>
      <c r="G58" s="36">
        <v>21003</v>
      </c>
      <c r="H58" s="36"/>
      <c r="I58" s="36"/>
      <c r="J58" s="4"/>
      <c r="L58" s="4">
        <f>G58</f>
        <v>21003</v>
      </c>
      <c r="M58" s="36"/>
      <c r="N58" s="4"/>
      <c r="O58" s="4"/>
    </row>
    <row r="59" spans="1:15">
      <c r="A59" s="21">
        <v>96</v>
      </c>
      <c r="B59" t="s">
        <v>57</v>
      </c>
      <c r="C59" s="21" t="s">
        <v>39</v>
      </c>
      <c r="D59" s="21">
        <v>1325</v>
      </c>
      <c r="E59" s="45">
        <v>1.45</v>
      </c>
      <c r="F59" s="8">
        <v>175</v>
      </c>
      <c r="G59" s="36">
        <v>11602</v>
      </c>
      <c r="H59" s="36"/>
      <c r="I59" s="36"/>
      <c r="J59" s="4"/>
      <c r="L59" s="4">
        <f>G59</f>
        <v>11602</v>
      </c>
      <c r="M59" s="36"/>
      <c r="N59" s="4"/>
      <c r="O59" s="4"/>
    </row>
    <row r="60" spans="1:15">
      <c r="A60" s="21">
        <v>97</v>
      </c>
      <c r="B60" t="s">
        <v>200</v>
      </c>
      <c r="C60" s="21" t="s">
        <v>39</v>
      </c>
      <c r="D60" s="21">
        <v>7760</v>
      </c>
      <c r="E60" s="45">
        <v>1.19</v>
      </c>
      <c r="F60" s="8">
        <v>121</v>
      </c>
      <c r="G60" s="36">
        <v>5552</v>
      </c>
      <c r="H60" s="36"/>
      <c r="I60" s="36"/>
      <c r="J60" s="4"/>
      <c r="K60" s="4">
        <f>G60</f>
        <v>5552</v>
      </c>
      <c r="L60" s="4"/>
      <c r="M60" s="36"/>
      <c r="N60" s="4"/>
      <c r="O60" s="4"/>
    </row>
    <row r="61" spans="1:15">
      <c r="A61" s="21">
        <v>98</v>
      </c>
      <c r="B61" t="s">
        <v>174</v>
      </c>
      <c r="C61" s="21" t="s">
        <v>39</v>
      </c>
      <c r="D61" s="21" t="s">
        <v>175</v>
      </c>
      <c r="E61" s="45">
        <v>2.29</v>
      </c>
      <c r="F61" s="8">
        <v>242</v>
      </c>
      <c r="G61" s="36">
        <v>6665</v>
      </c>
      <c r="H61" s="36"/>
      <c r="I61" s="36"/>
      <c r="J61" s="4"/>
      <c r="M61" s="36">
        <f>G61</f>
        <v>6665</v>
      </c>
      <c r="N61" s="4"/>
      <c r="O61" s="4"/>
    </row>
    <row r="62" spans="1:15">
      <c r="A62" s="21">
        <v>99</v>
      </c>
      <c r="B62" t="s">
        <v>610</v>
      </c>
      <c r="C62" s="21" t="s">
        <v>39</v>
      </c>
      <c r="D62" s="21" t="s">
        <v>220</v>
      </c>
      <c r="E62" s="45">
        <v>1</v>
      </c>
      <c r="F62" s="8">
        <v>65</v>
      </c>
      <c r="G62" s="36">
        <v>5168</v>
      </c>
      <c r="H62" s="36"/>
      <c r="I62" s="36"/>
      <c r="J62" s="4">
        <f>G62</f>
        <v>5168</v>
      </c>
      <c r="K62" s="4"/>
      <c r="L62" s="4"/>
      <c r="M62" s="36"/>
      <c r="N62" s="4"/>
      <c r="O62" s="4"/>
    </row>
    <row r="63" spans="1:15">
      <c r="A63" s="21">
        <v>100</v>
      </c>
      <c r="B63" t="s">
        <v>611</v>
      </c>
      <c r="C63" s="21" t="s">
        <v>39</v>
      </c>
      <c r="D63" s="21">
        <v>5590</v>
      </c>
      <c r="E63" s="45">
        <v>1.25</v>
      </c>
      <c r="F63" s="8">
        <v>130</v>
      </c>
      <c r="G63" s="36">
        <v>15670</v>
      </c>
      <c r="H63" s="36"/>
      <c r="I63" s="36"/>
      <c r="J63" s="4"/>
      <c r="K63" s="4">
        <f>G63</f>
        <v>15670</v>
      </c>
      <c r="L63" s="4"/>
      <c r="M63" s="36"/>
      <c r="N63" s="4"/>
      <c r="O63" s="4"/>
    </row>
    <row r="64" spans="1:15">
      <c r="A64" s="21">
        <v>101</v>
      </c>
      <c r="B64" t="s">
        <v>98</v>
      </c>
      <c r="C64" s="21" t="s">
        <v>39</v>
      </c>
      <c r="D64" s="21" t="s">
        <v>99</v>
      </c>
      <c r="E64" s="45">
        <v>2.0699999999999998</v>
      </c>
      <c r="F64" s="8">
        <v>192</v>
      </c>
      <c r="G64" s="36">
        <v>9847</v>
      </c>
      <c r="H64" s="36"/>
      <c r="I64" s="36"/>
      <c r="J64" s="4"/>
      <c r="K64" s="4"/>
      <c r="L64" s="4"/>
      <c r="M64" s="36">
        <f>G64</f>
        <v>9847</v>
      </c>
      <c r="N64" s="4"/>
      <c r="O64" s="4"/>
    </row>
    <row r="65" spans="1:15">
      <c r="A65" s="21">
        <v>102</v>
      </c>
      <c r="B65" t="s">
        <v>612</v>
      </c>
      <c r="C65" s="21" t="s">
        <v>39</v>
      </c>
      <c r="D65" s="21">
        <v>4560</v>
      </c>
      <c r="E65" s="45">
        <v>1.34</v>
      </c>
      <c r="F65" s="8">
        <v>140</v>
      </c>
      <c r="G65" s="36">
        <v>4463</v>
      </c>
      <c r="H65" s="36"/>
      <c r="I65" s="36"/>
      <c r="J65" s="4"/>
      <c r="L65" s="4">
        <f>G65</f>
        <v>4463</v>
      </c>
      <c r="M65" s="36"/>
      <c r="N65" s="4"/>
      <c r="O65" s="4"/>
    </row>
    <row r="66" spans="1:15">
      <c r="A66" s="21">
        <v>103</v>
      </c>
      <c r="B66" t="s">
        <v>532</v>
      </c>
      <c r="C66" s="21" t="s">
        <v>39</v>
      </c>
      <c r="D66" s="21">
        <v>7340</v>
      </c>
      <c r="E66" s="45">
        <v>2.2200000000000002</v>
      </c>
      <c r="F66" s="8">
        <v>239</v>
      </c>
      <c r="G66" s="36">
        <v>20446</v>
      </c>
      <c r="H66" s="36"/>
      <c r="I66" s="36"/>
      <c r="J66" s="4"/>
      <c r="L66" s="4"/>
      <c r="M66" s="36">
        <f>G66</f>
        <v>20446</v>
      </c>
      <c r="N66" s="4"/>
      <c r="O66" s="4"/>
    </row>
    <row r="67" spans="1:15">
      <c r="A67" s="21">
        <v>104</v>
      </c>
      <c r="B67" t="s">
        <v>613</v>
      </c>
      <c r="C67" s="21" t="s">
        <v>39</v>
      </c>
      <c r="D67" s="21" t="s">
        <v>211</v>
      </c>
      <c r="E67" s="45">
        <v>1.38</v>
      </c>
      <c r="F67" s="8">
        <v>153</v>
      </c>
      <c r="G67" s="36">
        <v>5359</v>
      </c>
      <c r="H67" s="36"/>
      <c r="I67" s="36"/>
      <c r="J67" s="4"/>
      <c r="L67" s="4">
        <f>G67</f>
        <v>5359</v>
      </c>
      <c r="M67" s="36"/>
      <c r="N67" s="4"/>
      <c r="O67" s="4"/>
    </row>
    <row r="68" spans="1:15">
      <c r="A68" s="21">
        <v>105</v>
      </c>
      <c r="B68" t="s">
        <v>614</v>
      </c>
      <c r="C68" s="21" t="s">
        <v>39</v>
      </c>
      <c r="D68" s="21">
        <v>6180</v>
      </c>
      <c r="E68" s="45">
        <v>2</v>
      </c>
      <c r="F68" s="8">
        <v>195</v>
      </c>
      <c r="G68" s="36">
        <v>30516</v>
      </c>
      <c r="H68" s="36"/>
      <c r="I68" s="36"/>
      <c r="J68" s="4"/>
      <c r="L68" s="4">
        <f>G68</f>
        <v>30516</v>
      </c>
      <c r="M68" s="36"/>
      <c r="N68" s="4"/>
      <c r="O68" s="4"/>
    </row>
    <row r="69" spans="1:15">
      <c r="A69" s="21">
        <v>107</v>
      </c>
      <c r="B69" t="s">
        <v>616</v>
      </c>
      <c r="C69" s="21" t="s">
        <v>39</v>
      </c>
      <c r="D69" s="21">
        <v>1490</v>
      </c>
      <c r="E69" s="45">
        <v>2.2799999999999998</v>
      </c>
      <c r="F69" s="8">
        <v>229</v>
      </c>
      <c r="G69" s="36">
        <v>9962</v>
      </c>
      <c r="H69" s="36"/>
      <c r="I69" s="36"/>
      <c r="J69" s="4"/>
      <c r="K69" s="4"/>
      <c r="L69" s="4"/>
      <c r="M69" s="36">
        <f>G69</f>
        <v>9962</v>
      </c>
      <c r="N69" s="4"/>
      <c r="O69" s="4"/>
    </row>
    <row r="70" spans="1:15">
      <c r="A70" s="21">
        <v>108</v>
      </c>
      <c r="B70" t="s">
        <v>617</v>
      </c>
      <c r="C70" s="21" t="s">
        <v>39</v>
      </c>
      <c r="D70" s="21" t="s">
        <v>618</v>
      </c>
      <c r="E70" s="45">
        <v>1.53</v>
      </c>
      <c r="F70" s="8">
        <v>181</v>
      </c>
      <c r="G70" s="36">
        <v>13897</v>
      </c>
      <c r="H70" s="36"/>
      <c r="I70" s="36"/>
      <c r="J70" s="4"/>
      <c r="L70" s="4">
        <f>G70</f>
        <v>13897</v>
      </c>
      <c r="M70" s="36"/>
      <c r="N70" s="4"/>
      <c r="O70" s="4"/>
    </row>
    <row r="71" spans="1:15">
      <c r="A71" s="21">
        <v>110</v>
      </c>
      <c r="B71" t="s">
        <v>620</v>
      </c>
      <c r="C71" s="21" t="s">
        <v>39</v>
      </c>
      <c r="D71" s="21">
        <v>4367</v>
      </c>
      <c r="E71" s="45">
        <v>1.52</v>
      </c>
      <c r="F71" s="8">
        <v>181</v>
      </c>
      <c r="G71" s="36">
        <v>3087</v>
      </c>
      <c r="H71" s="36"/>
      <c r="I71" s="36"/>
      <c r="J71" s="4"/>
      <c r="L71" s="4">
        <f>G71</f>
        <v>3087</v>
      </c>
      <c r="M71" s="36"/>
      <c r="N71" s="4"/>
      <c r="O71" s="4"/>
    </row>
    <row r="72" spans="1:15">
      <c r="A72" s="21">
        <v>111</v>
      </c>
      <c r="B72" t="s">
        <v>621</v>
      </c>
      <c r="C72" s="21" t="s">
        <v>39</v>
      </c>
      <c r="D72" s="21" t="s">
        <v>164</v>
      </c>
      <c r="E72" s="45">
        <v>1.54</v>
      </c>
      <c r="F72" s="8">
        <v>178</v>
      </c>
      <c r="G72" s="36">
        <v>7019</v>
      </c>
      <c r="H72" s="36"/>
      <c r="I72" s="36"/>
      <c r="J72" s="4"/>
      <c r="L72" s="4">
        <f>G72</f>
        <v>7019</v>
      </c>
      <c r="M72" s="36"/>
      <c r="N72" s="4"/>
      <c r="O72" s="4"/>
    </row>
    <row r="73" spans="1:15">
      <c r="A73" s="21">
        <v>112</v>
      </c>
      <c r="B73" t="s">
        <v>299</v>
      </c>
      <c r="C73" s="21" t="s">
        <v>39</v>
      </c>
      <c r="D73" s="21">
        <v>6929</v>
      </c>
      <c r="E73" s="45">
        <v>1.1200000000000001</v>
      </c>
      <c r="F73" s="8">
        <v>97</v>
      </c>
      <c r="G73" s="36">
        <v>1405</v>
      </c>
      <c r="H73" s="36"/>
      <c r="I73" s="36"/>
      <c r="J73" s="4"/>
      <c r="K73" s="4">
        <f>G73</f>
        <v>1405</v>
      </c>
      <c r="L73" s="4"/>
      <c r="M73" s="36"/>
      <c r="N73" s="4"/>
      <c r="O73" s="4"/>
    </row>
    <row r="74" spans="1:15">
      <c r="A74" s="21">
        <v>122</v>
      </c>
      <c r="B74" t="s">
        <v>625</v>
      </c>
      <c r="C74" s="21" t="s">
        <v>39</v>
      </c>
      <c r="D74" s="21" t="s">
        <v>25</v>
      </c>
      <c r="E74" s="45">
        <v>1.25</v>
      </c>
      <c r="F74" s="8">
        <v>136</v>
      </c>
      <c r="G74" s="36">
        <v>13584</v>
      </c>
      <c r="H74" s="36"/>
      <c r="I74" s="36"/>
      <c r="J74" s="4"/>
      <c r="K74" s="4">
        <f>G74</f>
        <v>13584</v>
      </c>
      <c r="L74" s="4"/>
      <c r="M74" s="36"/>
      <c r="N74" s="4"/>
      <c r="O74" s="4"/>
    </row>
    <row r="75" spans="1:15">
      <c r="A75" s="21">
        <v>123</v>
      </c>
      <c r="B75" t="s">
        <v>626</v>
      </c>
      <c r="C75" s="21" t="s">
        <v>39</v>
      </c>
      <c r="D75" s="21" t="s">
        <v>871</v>
      </c>
      <c r="E75" s="45">
        <v>1.47</v>
      </c>
      <c r="F75" s="8">
        <v>162</v>
      </c>
      <c r="G75" s="36">
        <v>15289</v>
      </c>
      <c r="H75" s="36"/>
      <c r="I75" s="36"/>
      <c r="J75" s="4"/>
      <c r="L75" s="4">
        <f>G75</f>
        <v>15289</v>
      </c>
      <c r="M75" s="36"/>
      <c r="N75" s="4"/>
      <c r="O75" s="4"/>
    </row>
    <row r="76" spans="1:15">
      <c r="A76" s="21">
        <v>124</v>
      </c>
      <c r="B76" t="s">
        <v>627</v>
      </c>
      <c r="C76" s="21" t="s">
        <v>39</v>
      </c>
      <c r="D76" s="21">
        <v>4357</v>
      </c>
      <c r="E76" s="45">
        <v>1.59</v>
      </c>
      <c r="F76" s="8">
        <v>189</v>
      </c>
      <c r="G76" s="36">
        <v>2962</v>
      </c>
      <c r="H76" s="36"/>
      <c r="I76" s="36"/>
      <c r="J76" s="4"/>
      <c r="L76" s="4">
        <f>G76</f>
        <v>2962</v>
      </c>
      <c r="M76" s="36"/>
      <c r="N76" s="4"/>
      <c r="O76" s="4"/>
    </row>
    <row r="77" spans="1:15">
      <c r="A77" s="21">
        <v>125</v>
      </c>
      <c r="B77" t="s">
        <v>628</v>
      </c>
      <c r="C77" s="21" t="s">
        <v>39</v>
      </c>
      <c r="D77" s="21">
        <v>5680</v>
      </c>
      <c r="E77" s="45">
        <v>1.45</v>
      </c>
      <c r="F77" s="8">
        <v>136</v>
      </c>
      <c r="G77" s="36">
        <v>2919</v>
      </c>
      <c r="H77" s="36"/>
      <c r="I77" s="36"/>
      <c r="J77" s="4"/>
      <c r="L77" s="4">
        <f>G77</f>
        <v>2919</v>
      </c>
      <c r="M77" s="36"/>
      <c r="N77" s="4"/>
      <c r="O77" s="4"/>
    </row>
    <row r="78" spans="1:15">
      <c r="A78" s="21">
        <v>127</v>
      </c>
      <c r="B78" t="s">
        <v>629</v>
      </c>
      <c r="C78" s="21" t="s">
        <v>39</v>
      </c>
      <c r="D78" s="21" t="s">
        <v>67</v>
      </c>
      <c r="E78" s="45">
        <v>1.36</v>
      </c>
      <c r="F78" s="8">
        <v>137</v>
      </c>
      <c r="G78" s="36">
        <v>11207</v>
      </c>
      <c r="H78" s="36"/>
      <c r="I78" s="36"/>
      <c r="J78" s="4"/>
      <c r="L78" s="4">
        <f>G78</f>
        <v>11207</v>
      </c>
      <c r="M78" s="36"/>
      <c r="N78" s="4"/>
      <c r="O78" s="4"/>
    </row>
    <row r="79" spans="1:15">
      <c r="A79" s="21">
        <v>128</v>
      </c>
      <c r="B79" t="s">
        <v>630</v>
      </c>
      <c r="C79" s="21" t="s">
        <v>39</v>
      </c>
      <c r="D79" s="21" t="s">
        <v>76</v>
      </c>
      <c r="E79" s="45">
        <v>2.06</v>
      </c>
      <c r="F79" s="8">
        <v>213</v>
      </c>
      <c r="G79" s="36">
        <v>10750</v>
      </c>
      <c r="H79" s="36"/>
      <c r="I79" s="36"/>
      <c r="J79" s="4"/>
      <c r="M79" s="36">
        <f>G79</f>
        <v>10750</v>
      </c>
      <c r="N79" s="4"/>
      <c r="O79" s="4"/>
    </row>
    <row r="80" spans="1:15">
      <c r="A80" s="21">
        <v>131</v>
      </c>
      <c r="B80" t="s">
        <v>8</v>
      </c>
      <c r="C80" s="21" t="s">
        <v>39</v>
      </c>
      <c r="D80" s="21">
        <v>5310</v>
      </c>
      <c r="E80" s="45">
        <v>1.43</v>
      </c>
      <c r="F80" s="8">
        <v>163</v>
      </c>
      <c r="G80" s="36">
        <v>15420</v>
      </c>
      <c r="H80" s="36"/>
      <c r="I80" s="36"/>
      <c r="J80" s="4"/>
      <c r="L80" s="4">
        <f>G80</f>
        <v>15420</v>
      </c>
      <c r="M80" s="36"/>
      <c r="N80" s="4"/>
      <c r="O80" s="4"/>
    </row>
    <row r="81" spans="1:15">
      <c r="A81" s="21">
        <v>132</v>
      </c>
      <c r="B81" t="s">
        <v>191</v>
      </c>
      <c r="C81" s="21" t="s">
        <v>39</v>
      </c>
      <c r="D81" s="21">
        <v>7890</v>
      </c>
      <c r="E81" s="45">
        <v>2.44</v>
      </c>
      <c r="F81" s="8">
        <v>272</v>
      </c>
      <c r="G81" s="36">
        <v>5907</v>
      </c>
      <c r="H81" s="36"/>
      <c r="I81" s="36"/>
      <c r="J81" s="4"/>
      <c r="K81" s="4"/>
      <c r="L81" s="4"/>
      <c r="M81" s="36"/>
      <c r="N81" s="4">
        <f>G81</f>
        <v>5907</v>
      </c>
      <c r="O81" s="4"/>
    </row>
    <row r="82" spans="1:15">
      <c r="A82" s="21">
        <v>133</v>
      </c>
      <c r="B82" t="s">
        <v>631</v>
      </c>
      <c r="C82" s="21" t="s">
        <v>39</v>
      </c>
      <c r="D82" s="21">
        <v>7850</v>
      </c>
      <c r="E82" s="45">
        <v>2.23</v>
      </c>
      <c r="F82" s="8">
        <v>244</v>
      </c>
      <c r="G82" s="36">
        <v>13091</v>
      </c>
      <c r="H82" s="36"/>
      <c r="I82" s="36"/>
      <c r="J82" s="4"/>
      <c r="K82" s="4"/>
      <c r="L82" s="4"/>
      <c r="M82" s="36">
        <f>G82</f>
        <v>13091</v>
      </c>
      <c r="N82" s="4"/>
      <c r="O82" s="4"/>
    </row>
    <row r="83" spans="1:15">
      <c r="A83" s="21">
        <v>134</v>
      </c>
      <c r="B83" t="s">
        <v>632</v>
      </c>
      <c r="C83" s="21" t="s">
        <v>39</v>
      </c>
      <c r="D83" s="21">
        <v>4480</v>
      </c>
      <c r="E83" s="45">
        <v>1.53</v>
      </c>
      <c r="F83" s="8">
        <v>162</v>
      </c>
      <c r="G83" s="36">
        <v>5811</v>
      </c>
      <c r="H83" s="36"/>
      <c r="I83" s="36"/>
      <c r="J83" s="4"/>
      <c r="L83" s="4">
        <f>G83</f>
        <v>5811</v>
      </c>
      <c r="M83" s="36"/>
      <c r="N83" s="4"/>
      <c r="O83" s="4"/>
    </row>
    <row r="84" spans="1:15">
      <c r="A84" s="21">
        <v>135</v>
      </c>
      <c r="B84" t="s">
        <v>633</v>
      </c>
      <c r="C84" s="21" t="s">
        <v>39</v>
      </c>
      <c r="D84" s="21">
        <v>4130</v>
      </c>
      <c r="E84" s="45">
        <v>1.28</v>
      </c>
      <c r="F84" s="8">
        <v>131</v>
      </c>
      <c r="G84" s="36">
        <v>3089</v>
      </c>
      <c r="H84" s="36"/>
      <c r="I84" s="36"/>
      <c r="J84" s="4"/>
      <c r="K84" s="4">
        <f>G84</f>
        <v>3089</v>
      </c>
      <c r="L84" s="4"/>
      <c r="M84" s="36"/>
      <c r="N84" s="4"/>
      <c r="O84" s="4"/>
    </row>
    <row r="85" spans="1:15">
      <c r="A85" s="21">
        <v>137</v>
      </c>
      <c r="B85" t="s">
        <v>103</v>
      </c>
      <c r="C85" s="21" t="s">
        <v>39</v>
      </c>
      <c r="D85" s="21">
        <v>6560</v>
      </c>
      <c r="E85" s="45">
        <v>2.17</v>
      </c>
      <c r="F85" s="8">
        <v>198</v>
      </c>
      <c r="G85" s="36">
        <v>9722</v>
      </c>
      <c r="H85" s="36"/>
      <c r="I85" s="36"/>
      <c r="J85" s="4"/>
      <c r="K85" s="4"/>
      <c r="L85" s="4"/>
      <c r="M85" s="36">
        <f>G85</f>
        <v>9722</v>
      </c>
      <c r="N85" s="4"/>
      <c r="O85" s="4"/>
    </row>
    <row r="86" spans="1:15">
      <c r="A86" s="21">
        <v>138</v>
      </c>
      <c r="B86" t="s">
        <v>634</v>
      </c>
      <c r="C86" s="21" t="s">
        <v>39</v>
      </c>
      <c r="D86" s="21">
        <v>4130</v>
      </c>
      <c r="E86" s="45">
        <v>1.38</v>
      </c>
      <c r="F86" s="8">
        <v>153</v>
      </c>
      <c r="G86" s="36">
        <v>13228</v>
      </c>
      <c r="H86" s="36"/>
      <c r="I86" s="36"/>
      <c r="J86" s="4"/>
      <c r="L86" s="4">
        <f>G86</f>
        <v>13228</v>
      </c>
      <c r="M86" s="36"/>
      <c r="N86" s="4"/>
      <c r="O86" s="4"/>
    </row>
    <row r="87" spans="1:15">
      <c r="A87" s="21">
        <v>140</v>
      </c>
      <c r="B87" t="s">
        <v>91</v>
      </c>
      <c r="C87" s="21" t="s">
        <v>39</v>
      </c>
      <c r="D87" s="21">
        <v>7730</v>
      </c>
      <c r="E87" s="45">
        <v>2.4900000000000002</v>
      </c>
      <c r="F87" s="8">
        <v>288</v>
      </c>
      <c r="G87" s="36">
        <v>10066</v>
      </c>
      <c r="H87" s="36"/>
      <c r="I87" s="36"/>
      <c r="J87" s="4"/>
      <c r="K87" s="4"/>
      <c r="L87" s="4"/>
      <c r="M87" s="36"/>
      <c r="N87" s="4">
        <f>G87</f>
        <v>10066</v>
      </c>
      <c r="O87" s="4"/>
    </row>
    <row r="88" spans="1:15">
      <c r="A88" s="21">
        <v>141</v>
      </c>
      <c r="B88" t="s">
        <v>635</v>
      </c>
      <c r="C88" s="21" t="s">
        <v>39</v>
      </c>
      <c r="D88" s="21">
        <v>7120</v>
      </c>
      <c r="E88" s="45">
        <v>2.23</v>
      </c>
      <c r="F88" s="8">
        <v>212</v>
      </c>
      <c r="G88" s="36">
        <v>7796</v>
      </c>
      <c r="H88" s="36"/>
      <c r="I88" s="36"/>
      <c r="J88" s="4"/>
      <c r="K88" s="4"/>
      <c r="L88" s="4"/>
      <c r="M88" s="36">
        <f>G88</f>
        <v>7796</v>
      </c>
      <c r="N88" s="4"/>
      <c r="O88" s="4"/>
    </row>
    <row r="89" spans="1:15">
      <c r="A89" s="21">
        <v>142</v>
      </c>
      <c r="B89" t="s">
        <v>636</v>
      </c>
      <c r="C89" s="21" t="s">
        <v>39</v>
      </c>
      <c r="D89" s="21" t="s">
        <v>14</v>
      </c>
      <c r="E89" s="45">
        <v>0.41</v>
      </c>
      <c r="F89" s="8">
        <v>43</v>
      </c>
      <c r="G89" s="36">
        <v>5691</v>
      </c>
      <c r="H89" s="36"/>
      <c r="I89" s="36"/>
      <c r="J89" s="4">
        <f>G89</f>
        <v>5691</v>
      </c>
      <c r="K89" s="4"/>
      <c r="L89" s="4"/>
      <c r="M89" s="36"/>
      <c r="N89" s="4"/>
      <c r="O89" s="4"/>
    </row>
    <row r="90" spans="1:15">
      <c r="A90" s="21">
        <v>144</v>
      </c>
      <c r="B90" t="s">
        <v>638</v>
      </c>
      <c r="C90" s="21" t="s">
        <v>39</v>
      </c>
      <c r="D90" s="21" t="s">
        <v>639</v>
      </c>
      <c r="E90" s="45">
        <v>2.0299999999999998</v>
      </c>
      <c r="F90" s="8">
        <v>183</v>
      </c>
      <c r="G90" s="36">
        <v>19254</v>
      </c>
      <c r="H90" s="36"/>
      <c r="I90" s="36"/>
      <c r="J90" s="4"/>
      <c r="K90" s="4"/>
      <c r="L90" s="4"/>
      <c r="M90" s="36">
        <f>G90</f>
        <v>19254</v>
      </c>
      <c r="N90" s="4"/>
      <c r="O90" s="4"/>
    </row>
    <row r="91" spans="1:15">
      <c r="A91" s="21">
        <v>147</v>
      </c>
      <c r="B91" t="s">
        <v>641</v>
      </c>
      <c r="C91" s="21" t="s">
        <v>39</v>
      </c>
      <c r="D91" s="21">
        <v>4317</v>
      </c>
      <c r="E91" s="45">
        <v>1.55</v>
      </c>
      <c r="F91" s="8">
        <v>191</v>
      </c>
      <c r="G91" s="36">
        <v>3787</v>
      </c>
      <c r="H91" s="36"/>
      <c r="I91" s="36"/>
      <c r="J91" s="4"/>
      <c r="L91" s="4">
        <f>G91</f>
        <v>3787</v>
      </c>
      <c r="M91" s="36"/>
      <c r="N91" s="4"/>
      <c r="O91" s="4"/>
    </row>
    <row r="92" spans="1:15">
      <c r="A92" s="21">
        <v>148</v>
      </c>
      <c r="B92" t="s">
        <v>642</v>
      </c>
      <c r="C92" s="21" t="s">
        <v>39</v>
      </c>
      <c r="D92" s="21">
        <v>6240</v>
      </c>
      <c r="E92" s="45">
        <v>1.52</v>
      </c>
      <c r="F92" s="8">
        <v>184</v>
      </c>
      <c r="G92" s="36">
        <v>11177</v>
      </c>
      <c r="H92" s="36"/>
      <c r="I92" s="36"/>
      <c r="J92" s="4"/>
      <c r="L92" s="4">
        <f>G92</f>
        <v>11177</v>
      </c>
      <c r="M92" s="36"/>
      <c r="N92" s="4"/>
      <c r="O92" s="4"/>
    </row>
    <row r="93" spans="1:15">
      <c r="A93" s="21">
        <v>149</v>
      </c>
      <c r="B93" t="s">
        <v>293</v>
      </c>
      <c r="C93" s="21" t="s">
        <v>39</v>
      </c>
      <c r="D93" s="21">
        <v>6637</v>
      </c>
      <c r="E93" s="45">
        <v>0.54</v>
      </c>
      <c r="F93" s="8">
        <v>51</v>
      </c>
      <c r="G93" s="36">
        <v>2215</v>
      </c>
      <c r="H93" s="36"/>
      <c r="I93" s="36"/>
      <c r="J93" s="4">
        <f>G93</f>
        <v>2215</v>
      </c>
      <c r="L93" s="4"/>
      <c r="M93" s="36"/>
      <c r="N93" s="4"/>
      <c r="O93" s="4"/>
    </row>
    <row r="94" spans="1:15">
      <c r="A94" s="21">
        <v>150</v>
      </c>
      <c r="B94" t="s">
        <v>643</v>
      </c>
      <c r="C94" s="21" t="s">
        <v>39</v>
      </c>
      <c r="D94" s="21">
        <v>5380</v>
      </c>
      <c r="E94" s="45">
        <v>1.39</v>
      </c>
      <c r="F94" s="8">
        <v>164</v>
      </c>
      <c r="G94" s="36">
        <v>7360</v>
      </c>
      <c r="H94" s="36"/>
      <c r="I94" s="36"/>
      <c r="J94" s="4"/>
      <c r="L94" s="4">
        <f>G94</f>
        <v>7360</v>
      </c>
      <c r="M94" s="36"/>
      <c r="N94" s="4"/>
      <c r="O94" s="4"/>
    </row>
    <row r="95" spans="1:15">
      <c r="A95" s="21">
        <v>151</v>
      </c>
      <c r="B95" t="s">
        <v>644</v>
      </c>
      <c r="C95" s="21" t="s">
        <v>39</v>
      </c>
      <c r="D95" s="21">
        <v>4190</v>
      </c>
      <c r="E95" s="45">
        <v>1.24</v>
      </c>
      <c r="F95" s="8">
        <v>133</v>
      </c>
      <c r="G95" s="36">
        <v>4724</v>
      </c>
      <c r="H95" s="36"/>
      <c r="I95" s="36"/>
      <c r="J95" s="4"/>
      <c r="K95" s="4">
        <f>G95</f>
        <v>4724</v>
      </c>
      <c r="L95" s="4"/>
      <c r="M95" s="36"/>
      <c r="N95" s="4"/>
      <c r="O95" s="4"/>
    </row>
    <row r="96" spans="1:15">
      <c r="A96" s="21">
        <v>152</v>
      </c>
      <c r="B96" t="s">
        <v>281</v>
      </c>
      <c r="C96" s="21" t="s">
        <v>39</v>
      </c>
      <c r="D96" s="21">
        <v>4347</v>
      </c>
      <c r="E96" s="45">
        <v>1.49</v>
      </c>
      <c r="F96" s="8">
        <v>180</v>
      </c>
      <c r="G96" s="36">
        <v>3226</v>
      </c>
      <c r="H96" s="36"/>
      <c r="I96" s="36"/>
      <c r="J96" s="4"/>
      <c r="L96" s="4">
        <f>G96</f>
        <v>3226</v>
      </c>
      <c r="M96" s="36"/>
      <c r="N96" s="4"/>
      <c r="O96" s="4"/>
    </row>
    <row r="97" spans="1:15">
      <c r="A97" s="21">
        <v>153</v>
      </c>
      <c r="B97" t="s">
        <v>526</v>
      </c>
      <c r="C97" s="21" t="s">
        <v>39</v>
      </c>
      <c r="D97" s="21">
        <v>7080</v>
      </c>
      <c r="E97" s="45">
        <v>2.15</v>
      </c>
      <c r="F97" s="8">
        <v>235</v>
      </c>
      <c r="G97" s="36">
        <v>21296</v>
      </c>
      <c r="H97" s="36"/>
      <c r="I97" s="36"/>
      <c r="J97" s="4"/>
      <c r="L97" s="4"/>
      <c r="M97" s="36">
        <f>G97</f>
        <v>21296</v>
      </c>
      <c r="N97" s="4"/>
      <c r="O97" s="4"/>
    </row>
    <row r="98" spans="1:15">
      <c r="A98" s="21">
        <v>154</v>
      </c>
      <c r="B98" t="s">
        <v>647</v>
      </c>
      <c r="C98" s="21" t="s">
        <v>39</v>
      </c>
      <c r="D98" s="21">
        <v>4400</v>
      </c>
      <c r="E98" s="45">
        <v>1.51</v>
      </c>
      <c r="F98" s="8">
        <v>180</v>
      </c>
      <c r="G98" s="36">
        <v>25612</v>
      </c>
      <c r="H98" s="36"/>
      <c r="I98" s="36"/>
      <c r="J98" s="4"/>
      <c r="L98" s="4">
        <f>G98</f>
        <v>25612</v>
      </c>
      <c r="M98" s="36"/>
      <c r="N98" s="4"/>
      <c r="O98" s="4"/>
    </row>
    <row r="99" spans="1:15">
      <c r="A99" s="21">
        <v>155</v>
      </c>
      <c r="B99" t="s">
        <v>646</v>
      </c>
      <c r="C99" s="21" t="s">
        <v>39</v>
      </c>
      <c r="D99" s="21" t="s">
        <v>514</v>
      </c>
      <c r="E99" s="45">
        <v>1.5</v>
      </c>
      <c r="F99" s="8">
        <v>182</v>
      </c>
      <c r="G99" s="36">
        <v>22742</v>
      </c>
      <c r="H99" s="36"/>
      <c r="I99" s="36"/>
      <c r="J99" s="4"/>
      <c r="L99" s="4">
        <f>G99</f>
        <v>22742</v>
      </c>
      <c r="M99" s="36"/>
      <c r="N99" s="4"/>
      <c r="O99" s="4"/>
    </row>
    <row r="100" spans="1:15">
      <c r="A100" s="21">
        <v>156</v>
      </c>
      <c r="B100" t="s">
        <v>645</v>
      </c>
      <c r="C100" s="21" t="s">
        <v>39</v>
      </c>
      <c r="D100" s="21" t="s">
        <v>275</v>
      </c>
      <c r="E100" s="45">
        <v>1.48</v>
      </c>
      <c r="F100" s="8">
        <v>161</v>
      </c>
      <c r="G100" s="36">
        <v>16227</v>
      </c>
      <c r="H100" s="36"/>
      <c r="I100" s="36"/>
      <c r="J100" s="4"/>
      <c r="L100" s="4">
        <f>G100</f>
        <v>16227</v>
      </c>
      <c r="M100" s="36"/>
      <c r="N100" s="4"/>
      <c r="O100" s="4"/>
    </row>
    <row r="101" spans="1:15">
      <c r="A101" s="21">
        <v>157</v>
      </c>
      <c r="B101" t="s">
        <v>278</v>
      </c>
      <c r="C101" s="21" t="s">
        <v>39</v>
      </c>
      <c r="D101" s="21">
        <v>7880</v>
      </c>
      <c r="E101" s="45">
        <v>2.4</v>
      </c>
      <c r="F101" s="8">
        <v>267</v>
      </c>
      <c r="G101" s="36">
        <v>3480</v>
      </c>
      <c r="H101" s="36"/>
      <c r="I101" s="36"/>
      <c r="J101" s="4"/>
      <c r="M101" s="36"/>
      <c r="N101" s="4">
        <f>G101</f>
        <v>3480</v>
      </c>
      <c r="O101" s="4"/>
    </row>
    <row r="102" spans="1:15">
      <c r="A102" s="21">
        <v>158</v>
      </c>
      <c r="B102" t="s">
        <v>648</v>
      </c>
      <c r="C102" s="21" t="s">
        <v>39</v>
      </c>
      <c r="D102" s="21">
        <v>5150</v>
      </c>
      <c r="E102" s="45">
        <v>1.47</v>
      </c>
      <c r="F102" s="8">
        <v>169</v>
      </c>
      <c r="G102" s="36">
        <v>7883</v>
      </c>
      <c r="H102" s="36"/>
      <c r="I102" s="36"/>
      <c r="J102" s="4"/>
      <c r="L102" s="4">
        <f>G102</f>
        <v>7883</v>
      </c>
      <c r="M102" s="36"/>
      <c r="N102" s="4"/>
      <c r="O102" s="4"/>
    </row>
    <row r="103" spans="1:15">
      <c r="A103" s="21">
        <v>159</v>
      </c>
      <c r="B103" t="s">
        <v>649</v>
      </c>
      <c r="C103" s="21" t="s">
        <v>39</v>
      </c>
      <c r="D103" s="21" t="s">
        <v>68</v>
      </c>
      <c r="E103" s="45">
        <v>1.41</v>
      </c>
      <c r="F103" s="8">
        <v>157</v>
      </c>
      <c r="G103" s="36">
        <v>11183</v>
      </c>
      <c r="H103" s="36"/>
      <c r="I103" s="36"/>
      <c r="J103" s="4"/>
      <c r="L103" s="4">
        <f>G103</f>
        <v>11183</v>
      </c>
      <c r="M103" s="36"/>
      <c r="N103" s="4"/>
      <c r="O103" s="4"/>
    </row>
    <row r="104" spans="1:15">
      <c r="A104" s="21">
        <v>160</v>
      </c>
      <c r="B104" t="s">
        <v>650</v>
      </c>
      <c r="C104" s="21" t="s">
        <v>39</v>
      </c>
      <c r="D104" s="21" t="s">
        <v>16</v>
      </c>
      <c r="E104" s="45">
        <v>0.56999999999999995</v>
      </c>
      <c r="F104" s="8">
        <v>65</v>
      </c>
      <c r="G104" s="36">
        <v>5512</v>
      </c>
      <c r="H104" s="36"/>
      <c r="I104" s="36"/>
      <c r="J104" s="4">
        <f>G104</f>
        <v>5512</v>
      </c>
      <c r="L104" s="4"/>
      <c r="M104" s="36"/>
      <c r="N104" s="4"/>
      <c r="O104" s="4"/>
    </row>
    <row r="105" spans="1:15">
      <c r="A105" s="21">
        <v>161</v>
      </c>
      <c r="B105" t="s">
        <v>7</v>
      </c>
      <c r="C105" s="21" t="s">
        <v>39</v>
      </c>
      <c r="D105" s="21" t="s">
        <v>276</v>
      </c>
      <c r="E105" s="45">
        <v>2.0299999999999998</v>
      </c>
      <c r="F105" s="8">
        <v>205</v>
      </c>
      <c r="G105" s="36">
        <v>17262</v>
      </c>
      <c r="H105" s="36"/>
      <c r="I105" s="36"/>
      <c r="J105" s="4"/>
      <c r="L105" s="4"/>
      <c r="M105" s="36">
        <f>G105</f>
        <v>17262</v>
      </c>
      <c r="N105" s="4"/>
      <c r="O105" s="4"/>
    </row>
    <row r="106" spans="1:15">
      <c r="A106" s="21">
        <v>163</v>
      </c>
      <c r="B106" t="s">
        <v>652</v>
      </c>
      <c r="C106" s="21" t="s">
        <v>39</v>
      </c>
      <c r="D106" s="21">
        <v>5070</v>
      </c>
      <c r="E106" s="45">
        <v>1.48</v>
      </c>
      <c r="F106" s="8">
        <v>166</v>
      </c>
      <c r="G106" s="36">
        <v>10037</v>
      </c>
      <c r="H106" s="36"/>
      <c r="I106" s="36"/>
      <c r="J106" s="4"/>
      <c r="L106" s="4">
        <f>G106</f>
        <v>10037</v>
      </c>
      <c r="M106" s="36"/>
      <c r="N106" s="4"/>
      <c r="O106" s="4"/>
    </row>
    <row r="107" spans="1:15">
      <c r="A107" s="21">
        <v>164</v>
      </c>
      <c r="B107" t="s">
        <v>262</v>
      </c>
      <c r="C107" s="21" t="s">
        <v>39</v>
      </c>
      <c r="D107" s="21" t="s">
        <v>263</v>
      </c>
      <c r="E107" s="45">
        <v>1.59</v>
      </c>
      <c r="F107" s="8">
        <v>185</v>
      </c>
      <c r="G107" s="36">
        <v>4180</v>
      </c>
      <c r="H107" s="36"/>
      <c r="I107" s="36"/>
      <c r="J107" s="4"/>
      <c r="L107" s="4">
        <f>G107</f>
        <v>4180</v>
      </c>
      <c r="M107" s="36"/>
      <c r="N107" s="4"/>
      <c r="O107" s="4"/>
    </row>
    <row r="108" spans="1:15">
      <c r="A108" s="21">
        <v>165</v>
      </c>
      <c r="B108" t="s">
        <v>58</v>
      </c>
      <c r="C108" s="21" t="s">
        <v>39</v>
      </c>
      <c r="D108" s="21" t="s">
        <v>59</v>
      </c>
      <c r="E108" s="45">
        <v>2.39</v>
      </c>
      <c r="F108" s="8">
        <v>277</v>
      </c>
      <c r="G108" s="36">
        <v>11439</v>
      </c>
      <c r="H108" s="36"/>
      <c r="I108" s="36"/>
      <c r="J108" s="4"/>
      <c r="L108" s="4"/>
      <c r="M108" s="36"/>
      <c r="N108" s="4">
        <f>G108</f>
        <v>11439</v>
      </c>
      <c r="O108" s="4"/>
    </row>
    <row r="109" spans="1:15">
      <c r="A109" s="21">
        <v>166</v>
      </c>
      <c r="B109" t="s">
        <v>653</v>
      </c>
      <c r="C109" s="21" t="s">
        <v>39</v>
      </c>
      <c r="D109" s="21" t="s">
        <v>269</v>
      </c>
      <c r="E109" s="45">
        <v>2</v>
      </c>
      <c r="F109" s="8">
        <v>182</v>
      </c>
      <c r="G109" s="36">
        <v>3835</v>
      </c>
      <c r="H109" s="36"/>
      <c r="I109" s="36"/>
      <c r="J109" s="4"/>
      <c r="L109" s="4">
        <f>G109</f>
        <v>3835</v>
      </c>
      <c r="M109" s="36"/>
      <c r="N109" s="4"/>
      <c r="O109" s="4"/>
    </row>
    <row r="110" spans="1:15">
      <c r="A110" s="21">
        <v>172</v>
      </c>
      <c r="B110" t="s">
        <v>656</v>
      </c>
      <c r="C110" s="21" t="s">
        <v>39</v>
      </c>
      <c r="D110" s="21">
        <v>5575</v>
      </c>
      <c r="E110" s="45">
        <v>1.22</v>
      </c>
      <c r="F110" s="8">
        <v>110</v>
      </c>
      <c r="G110" s="36">
        <v>4455</v>
      </c>
      <c r="H110" s="36"/>
      <c r="I110" s="36"/>
      <c r="J110" s="4"/>
      <c r="K110" s="4">
        <f>G110</f>
        <v>4455</v>
      </c>
      <c r="L110" s="4"/>
      <c r="M110" s="36"/>
      <c r="N110" s="4"/>
      <c r="O110" s="4"/>
    </row>
    <row r="111" spans="1:15">
      <c r="A111" s="21">
        <v>174</v>
      </c>
      <c r="B111" t="s">
        <v>283</v>
      </c>
      <c r="C111" s="21" t="s">
        <v>39</v>
      </c>
      <c r="D111" s="21" t="s">
        <v>284</v>
      </c>
      <c r="E111" s="45">
        <v>1.57</v>
      </c>
      <c r="F111" s="8">
        <v>196</v>
      </c>
      <c r="G111" s="36">
        <v>3211</v>
      </c>
      <c r="H111" s="36"/>
      <c r="I111" s="36"/>
      <c r="J111" s="4"/>
      <c r="L111" s="4">
        <f>G111</f>
        <v>3211</v>
      </c>
      <c r="M111" s="36"/>
      <c r="N111" s="4"/>
      <c r="O111" s="4"/>
    </row>
    <row r="112" spans="1:15">
      <c r="A112" s="21">
        <v>175</v>
      </c>
      <c r="B112" t="s">
        <v>657</v>
      </c>
      <c r="C112" s="21" t="s">
        <v>39</v>
      </c>
      <c r="D112" s="21">
        <v>5030</v>
      </c>
      <c r="E112" s="45">
        <v>1.49</v>
      </c>
      <c r="F112" s="8">
        <v>178</v>
      </c>
      <c r="G112" s="36">
        <v>24206</v>
      </c>
      <c r="H112" s="36"/>
      <c r="I112" s="36"/>
      <c r="J112" s="4"/>
      <c r="L112" s="4">
        <f>G112</f>
        <v>24206</v>
      </c>
      <c r="M112" s="36"/>
      <c r="N112" s="4"/>
      <c r="O112" s="4"/>
    </row>
    <row r="113" spans="1:15">
      <c r="A113" s="21">
        <v>176</v>
      </c>
      <c r="B113" t="s">
        <v>658</v>
      </c>
      <c r="C113" s="21" t="s">
        <v>39</v>
      </c>
      <c r="D113" s="21" t="s">
        <v>878</v>
      </c>
      <c r="E113" s="45">
        <v>1.57</v>
      </c>
      <c r="F113" s="8">
        <v>195</v>
      </c>
      <c r="G113" s="36">
        <v>15137</v>
      </c>
      <c r="H113" s="36"/>
      <c r="I113" s="36"/>
      <c r="J113" s="4"/>
      <c r="L113" s="4">
        <f>G113</f>
        <v>15137</v>
      </c>
      <c r="M113" s="36"/>
      <c r="N113" s="4"/>
      <c r="O113" s="4"/>
    </row>
    <row r="114" spans="1:15">
      <c r="A114" s="21">
        <v>178</v>
      </c>
      <c r="B114" t="s">
        <v>660</v>
      </c>
      <c r="C114" s="21" t="s">
        <v>39</v>
      </c>
      <c r="D114" s="21">
        <v>6280</v>
      </c>
      <c r="E114" s="45">
        <v>1.56</v>
      </c>
      <c r="F114" s="8">
        <v>170</v>
      </c>
      <c r="G114" s="36">
        <v>12248</v>
      </c>
      <c r="H114" s="36"/>
      <c r="I114" s="36"/>
      <c r="J114" s="4"/>
      <c r="L114" s="4">
        <f>G114</f>
        <v>12248</v>
      </c>
      <c r="M114" s="36"/>
      <c r="N114" s="4"/>
      <c r="O114" s="4"/>
    </row>
    <row r="115" spans="1:15">
      <c r="A115" s="21">
        <v>179</v>
      </c>
      <c r="B115" t="s">
        <v>661</v>
      </c>
      <c r="C115" s="21" t="s">
        <v>39</v>
      </c>
      <c r="D115" s="21">
        <v>5340</v>
      </c>
      <c r="E115" s="45">
        <v>1.3</v>
      </c>
      <c r="F115" s="8">
        <v>140</v>
      </c>
      <c r="G115" s="36">
        <v>6874</v>
      </c>
      <c r="H115" s="36"/>
      <c r="I115" s="36"/>
      <c r="J115" s="4"/>
      <c r="K115" s="4">
        <f>G115</f>
        <v>6874</v>
      </c>
      <c r="L115" s="4"/>
      <c r="M115" s="36"/>
      <c r="N115" s="4"/>
      <c r="O115" s="4"/>
    </row>
    <row r="116" spans="1:15">
      <c r="A116" s="21">
        <v>183</v>
      </c>
      <c r="B116" t="s">
        <v>663</v>
      </c>
      <c r="C116" s="21" t="s">
        <v>39</v>
      </c>
      <c r="D116" s="21" t="s">
        <v>226</v>
      </c>
      <c r="E116" s="45">
        <v>1.17</v>
      </c>
      <c r="F116" s="8">
        <v>110</v>
      </c>
      <c r="G116" s="36">
        <v>5459</v>
      </c>
      <c r="H116" s="36"/>
      <c r="I116" s="36"/>
      <c r="J116" s="4"/>
      <c r="K116" s="4">
        <f>G116</f>
        <v>5459</v>
      </c>
      <c r="L116" s="4"/>
      <c r="M116" s="36"/>
      <c r="N116" s="4"/>
      <c r="O116" s="4"/>
    </row>
    <row r="117" spans="1:15">
      <c r="A117" s="21">
        <v>184</v>
      </c>
      <c r="B117" t="s">
        <v>664</v>
      </c>
      <c r="C117" s="21" t="s">
        <v>39</v>
      </c>
      <c r="D117" s="21">
        <v>4460</v>
      </c>
      <c r="E117" s="45">
        <v>1.47</v>
      </c>
      <c r="F117" s="8">
        <v>175</v>
      </c>
      <c r="G117" s="36">
        <v>22297</v>
      </c>
      <c r="H117" s="36"/>
      <c r="I117" s="36"/>
      <c r="J117" s="4"/>
      <c r="L117" s="4">
        <f>G117</f>
        <v>22297</v>
      </c>
      <c r="M117" s="36"/>
      <c r="N117" s="4"/>
      <c r="O117" s="4"/>
    </row>
    <row r="118" spans="1:15">
      <c r="A118" s="21">
        <v>186</v>
      </c>
      <c r="B118" t="s">
        <v>665</v>
      </c>
      <c r="C118" s="21" t="s">
        <v>39</v>
      </c>
      <c r="D118" s="21">
        <v>1390</v>
      </c>
      <c r="E118" s="45">
        <v>1.52</v>
      </c>
      <c r="F118" s="8">
        <v>189</v>
      </c>
      <c r="G118" s="36">
        <v>12861</v>
      </c>
      <c r="H118" s="36"/>
      <c r="I118" s="36"/>
      <c r="J118" s="4"/>
      <c r="L118" s="4">
        <f>G118</f>
        <v>12861</v>
      </c>
      <c r="M118" s="36"/>
      <c r="N118" s="4"/>
      <c r="O118" s="4"/>
    </row>
    <row r="119" spans="1:15">
      <c r="A119" s="21">
        <v>190</v>
      </c>
      <c r="B119" t="s">
        <v>669</v>
      </c>
      <c r="C119" s="21" t="s">
        <v>39</v>
      </c>
      <c r="D119" s="21" t="s">
        <v>670</v>
      </c>
      <c r="E119" s="45">
        <v>0.38</v>
      </c>
      <c r="F119" s="8">
        <v>42</v>
      </c>
      <c r="G119" s="36">
        <v>8260</v>
      </c>
      <c r="H119" s="36"/>
      <c r="I119" s="36"/>
      <c r="J119" s="4">
        <f>G119</f>
        <v>8260</v>
      </c>
      <c r="K119" s="4"/>
      <c r="L119" s="4"/>
      <c r="M119" s="36"/>
      <c r="N119" s="4"/>
      <c r="O119" s="4"/>
    </row>
    <row r="120" spans="1:15">
      <c r="A120" s="21">
        <v>194</v>
      </c>
      <c r="B120" t="s">
        <v>671</v>
      </c>
      <c r="C120" s="21" t="s">
        <v>39</v>
      </c>
      <c r="D120" s="21">
        <v>6120</v>
      </c>
      <c r="E120" s="45">
        <v>1.52</v>
      </c>
      <c r="F120" s="8">
        <v>181</v>
      </c>
      <c r="G120" s="36">
        <v>13464</v>
      </c>
      <c r="H120" s="36"/>
      <c r="I120" s="36"/>
      <c r="J120" s="4"/>
      <c r="L120" s="4">
        <f>G120</f>
        <v>13464</v>
      </c>
      <c r="M120" s="36"/>
      <c r="N120" s="4"/>
      <c r="O120" s="4"/>
    </row>
    <row r="121" spans="1:15">
      <c r="A121" s="21">
        <v>197</v>
      </c>
      <c r="B121" t="s">
        <v>673</v>
      </c>
      <c r="C121" s="21" t="s">
        <v>39</v>
      </c>
      <c r="D121" s="21" t="s">
        <v>271</v>
      </c>
      <c r="E121" s="45">
        <v>1.31</v>
      </c>
      <c r="F121" s="8">
        <v>140</v>
      </c>
      <c r="G121" s="36">
        <v>3819</v>
      </c>
      <c r="H121" s="36"/>
      <c r="I121" s="36"/>
      <c r="J121" s="4"/>
      <c r="L121" s="4">
        <f>G121</f>
        <v>3819</v>
      </c>
      <c r="M121" s="36"/>
      <c r="N121" s="4"/>
      <c r="O121" s="4"/>
    </row>
    <row r="122" spans="1:15">
      <c r="A122" s="21">
        <v>198</v>
      </c>
      <c r="B122" t="s">
        <v>674</v>
      </c>
      <c r="C122" s="21" t="s">
        <v>39</v>
      </c>
      <c r="D122" s="21" t="s">
        <v>162</v>
      </c>
      <c r="E122" s="45">
        <v>1.24</v>
      </c>
      <c r="F122" s="8">
        <v>134</v>
      </c>
      <c r="G122" s="36">
        <v>7375</v>
      </c>
      <c r="H122" s="36"/>
      <c r="I122" s="36"/>
      <c r="J122" s="4"/>
      <c r="L122" s="4">
        <f>G122</f>
        <v>7375</v>
      </c>
      <c r="M122" s="36"/>
      <c r="N122" s="4"/>
      <c r="O122" s="4"/>
    </row>
    <row r="123" spans="1:15">
      <c r="A123" s="21">
        <v>199</v>
      </c>
      <c r="B123" t="s">
        <v>675</v>
      </c>
      <c r="C123" s="21" t="s">
        <v>39</v>
      </c>
      <c r="D123" s="21">
        <v>4280</v>
      </c>
      <c r="E123" s="45">
        <v>1.55</v>
      </c>
      <c r="F123" s="8">
        <v>182</v>
      </c>
      <c r="G123" s="36">
        <v>15587</v>
      </c>
      <c r="H123" s="36"/>
      <c r="I123" s="36"/>
      <c r="J123" s="4"/>
      <c r="L123" s="4">
        <f>G123</f>
        <v>15587</v>
      </c>
      <c r="M123" s="36"/>
      <c r="N123" s="4"/>
      <c r="O123" s="4"/>
    </row>
    <row r="124" spans="1:15">
      <c r="A124" s="21">
        <v>201</v>
      </c>
      <c r="B124" t="s">
        <v>676</v>
      </c>
      <c r="C124" s="21" t="s">
        <v>39</v>
      </c>
      <c r="D124" s="21" t="s">
        <v>196</v>
      </c>
      <c r="E124" s="45">
        <v>1.3</v>
      </c>
      <c r="F124" s="8">
        <v>145</v>
      </c>
      <c r="G124" s="36">
        <v>5708</v>
      </c>
      <c r="H124" s="36"/>
      <c r="I124" s="36"/>
      <c r="J124" s="4"/>
      <c r="K124" s="4">
        <f>G124</f>
        <v>5708</v>
      </c>
      <c r="L124" s="4"/>
      <c r="M124" s="36"/>
      <c r="N124" s="4"/>
      <c r="O124" s="4"/>
    </row>
    <row r="125" spans="1:15">
      <c r="A125" s="21">
        <v>203</v>
      </c>
      <c r="B125" t="s">
        <v>677</v>
      </c>
      <c r="C125" s="21" t="s">
        <v>39</v>
      </c>
      <c r="D125" s="21">
        <v>5370</v>
      </c>
      <c r="E125" s="45">
        <v>1.3</v>
      </c>
      <c r="F125" s="8">
        <v>143</v>
      </c>
      <c r="G125" s="36">
        <v>5053</v>
      </c>
      <c r="H125" s="36"/>
      <c r="I125" s="36"/>
      <c r="J125" s="4"/>
      <c r="K125" s="4">
        <f>G125</f>
        <v>5053</v>
      </c>
      <c r="L125" s="4"/>
      <c r="M125" s="36"/>
      <c r="N125" s="4"/>
      <c r="O125" s="4"/>
    </row>
    <row r="126" spans="1:15">
      <c r="A126" s="21">
        <v>207</v>
      </c>
      <c r="B126" t="s">
        <v>280</v>
      </c>
      <c r="C126" s="21" t="s">
        <v>39</v>
      </c>
      <c r="D126" s="21">
        <v>1357</v>
      </c>
      <c r="E126" s="45">
        <v>1.52</v>
      </c>
      <c r="F126" s="8">
        <v>189</v>
      </c>
      <c r="G126" s="36">
        <v>3284</v>
      </c>
      <c r="H126" s="36"/>
      <c r="I126" s="36"/>
      <c r="J126" s="4"/>
      <c r="L126" s="4">
        <f>G126</f>
        <v>3284</v>
      </c>
      <c r="M126" s="36"/>
      <c r="N126" s="4"/>
      <c r="O126" s="4"/>
    </row>
    <row r="127" spans="1:15">
      <c r="A127" s="21">
        <v>209</v>
      </c>
      <c r="B127" t="s">
        <v>167</v>
      </c>
      <c r="C127" s="21" t="s">
        <v>39</v>
      </c>
      <c r="D127" s="21">
        <v>7350</v>
      </c>
      <c r="E127" s="45">
        <v>2</v>
      </c>
      <c r="F127" s="8">
        <v>198</v>
      </c>
      <c r="G127" s="36">
        <v>6778</v>
      </c>
      <c r="H127" s="36"/>
      <c r="I127" s="36"/>
      <c r="J127" s="4"/>
      <c r="L127" s="4">
        <f>G127</f>
        <v>6778</v>
      </c>
      <c r="M127" s="36"/>
      <c r="N127" s="4"/>
      <c r="O127" s="4"/>
    </row>
    <row r="128" spans="1:15">
      <c r="A128" s="21">
        <v>210</v>
      </c>
      <c r="B128" t="s">
        <v>298</v>
      </c>
      <c r="C128" s="21" t="s">
        <v>39</v>
      </c>
      <c r="D128" s="21">
        <v>6887</v>
      </c>
      <c r="E128" s="45">
        <v>1.1000000000000001</v>
      </c>
      <c r="F128" s="8">
        <v>78</v>
      </c>
      <c r="G128" s="36">
        <v>2010</v>
      </c>
      <c r="H128" s="36"/>
      <c r="I128" s="36"/>
      <c r="J128" s="4"/>
      <c r="K128" s="4">
        <f>G128</f>
        <v>2010</v>
      </c>
      <c r="L128" s="4"/>
      <c r="M128" s="36"/>
      <c r="N128" s="4"/>
      <c r="O128" s="4"/>
    </row>
    <row r="129" spans="1:15">
      <c r="A129" s="21">
        <v>216</v>
      </c>
      <c r="B129" t="s">
        <v>229</v>
      </c>
      <c r="C129" s="21" t="s">
        <v>39</v>
      </c>
      <c r="D129" s="21" t="s">
        <v>230</v>
      </c>
      <c r="E129" s="45">
        <v>1.45</v>
      </c>
      <c r="F129" s="8">
        <v>171</v>
      </c>
      <c r="G129" s="36">
        <v>5028</v>
      </c>
      <c r="H129" s="36"/>
      <c r="I129" s="36"/>
      <c r="J129" s="4"/>
      <c r="L129" s="4">
        <f>G129</f>
        <v>5028</v>
      </c>
      <c r="M129" s="36"/>
      <c r="N129" s="4"/>
      <c r="O129" s="4"/>
    </row>
    <row r="130" spans="1:15">
      <c r="A130" s="21">
        <v>217</v>
      </c>
      <c r="B130" t="s">
        <v>681</v>
      </c>
      <c r="C130" s="21" t="s">
        <v>39</v>
      </c>
      <c r="D130" s="21">
        <v>4040</v>
      </c>
      <c r="E130" s="45">
        <v>1.52</v>
      </c>
      <c r="F130" s="8">
        <v>170</v>
      </c>
      <c r="G130" s="36">
        <v>38772</v>
      </c>
      <c r="H130" s="36"/>
      <c r="I130" s="36"/>
      <c r="J130" s="4"/>
      <c r="L130" s="4">
        <f>G130</f>
        <v>38772</v>
      </c>
      <c r="M130" s="36"/>
      <c r="N130" s="4"/>
      <c r="O130" s="4"/>
    </row>
    <row r="131" spans="1:15">
      <c r="A131" s="21">
        <v>220</v>
      </c>
      <c r="B131" t="s">
        <v>684</v>
      </c>
      <c r="C131" s="21" t="s">
        <v>39</v>
      </c>
      <c r="D131" s="21" t="s">
        <v>228</v>
      </c>
      <c r="E131" s="45">
        <v>1.55</v>
      </c>
      <c r="F131" s="8">
        <v>172</v>
      </c>
      <c r="G131" s="36">
        <v>17213</v>
      </c>
      <c r="H131" s="36"/>
      <c r="I131" s="36"/>
      <c r="J131" s="4"/>
      <c r="L131" s="4">
        <f>G131</f>
        <v>17213</v>
      </c>
      <c r="M131" s="36"/>
      <c r="N131" s="4"/>
      <c r="O131" s="4"/>
    </row>
    <row r="132" spans="1:15">
      <c r="A132" s="21">
        <v>226</v>
      </c>
      <c r="B132" t="s">
        <v>224</v>
      </c>
      <c r="C132" s="21" t="s">
        <v>39</v>
      </c>
      <c r="D132" s="21">
        <v>7387</v>
      </c>
      <c r="E132" s="45">
        <v>2.2999999999999998</v>
      </c>
      <c r="F132" s="8">
        <v>253</v>
      </c>
      <c r="G132" s="36">
        <v>5059</v>
      </c>
      <c r="H132" s="36"/>
      <c r="I132" s="36"/>
      <c r="J132" s="4"/>
      <c r="K132" s="4"/>
      <c r="L132" s="4"/>
      <c r="M132" s="36">
        <f>G132</f>
        <v>5059</v>
      </c>
      <c r="N132" s="4"/>
      <c r="O132" s="4"/>
    </row>
    <row r="133" spans="1:15">
      <c r="A133" s="21">
        <v>228</v>
      </c>
      <c r="B133" t="s">
        <v>210</v>
      </c>
      <c r="C133" s="21" t="s">
        <v>39</v>
      </c>
      <c r="D133" s="21">
        <v>6990</v>
      </c>
      <c r="E133" s="45">
        <v>1.26</v>
      </c>
      <c r="F133" s="8">
        <v>127</v>
      </c>
      <c r="G133" s="36">
        <v>5729</v>
      </c>
      <c r="H133" s="36"/>
      <c r="I133" s="36"/>
      <c r="J133" s="4"/>
      <c r="K133" s="4">
        <f>G133</f>
        <v>5729</v>
      </c>
      <c r="L133" s="4"/>
      <c r="M133" s="36"/>
      <c r="N133" s="4"/>
      <c r="O133" s="4"/>
    </row>
    <row r="134" spans="1:15">
      <c r="A134" s="21">
        <v>230</v>
      </c>
      <c r="B134" t="s">
        <v>688</v>
      </c>
      <c r="C134" s="21" t="s">
        <v>39</v>
      </c>
      <c r="D134" s="21" t="s">
        <v>225</v>
      </c>
      <c r="E134" s="45">
        <v>1</v>
      </c>
      <c r="F134" s="8">
        <v>97</v>
      </c>
      <c r="G134" s="36">
        <v>5068</v>
      </c>
      <c r="H134" s="36"/>
      <c r="I134" s="36"/>
      <c r="J134" s="4">
        <f>G134</f>
        <v>5068</v>
      </c>
      <c r="K134" s="4"/>
      <c r="L134" s="4"/>
      <c r="M134" s="36"/>
      <c r="N134" s="4"/>
      <c r="O134" s="4"/>
    </row>
    <row r="135" spans="1:15" ht="20">
      <c r="A135" s="132" t="s">
        <v>885</v>
      </c>
      <c r="B135" s="132"/>
      <c r="C135" s="132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</row>
    <row r="137" spans="1:15" ht="20">
      <c r="A137" s="72" t="s">
        <v>890</v>
      </c>
    </row>
    <row r="138" spans="1:15">
      <c r="C138"/>
      <c r="D138"/>
      <c r="E138" s="42"/>
      <c r="F138" s="42"/>
      <c r="G138" s="42"/>
      <c r="H138" s="42"/>
      <c r="I138" s="42"/>
      <c r="J138" s="136" t="s">
        <v>9</v>
      </c>
      <c r="K138" s="137"/>
      <c r="L138" s="137"/>
      <c r="M138" s="137"/>
      <c r="N138" s="137"/>
      <c r="O138" s="138"/>
    </row>
    <row r="139" spans="1:15">
      <c r="B139" s="40" t="s">
        <v>856</v>
      </c>
      <c r="C139" s="40" t="s">
        <v>861</v>
      </c>
      <c r="D139" s="40" t="s">
        <v>857</v>
      </c>
      <c r="E139" s="43" t="s">
        <v>859</v>
      </c>
      <c r="F139" s="43" t="s">
        <v>303</v>
      </c>
      <c r="G139" s="43" t="s">
        <v>858</v>
      </c>
      <c r="H139" s="44" t="s">
        <v>860</v>
      </c>
      <c r="I139" s="41" t="s">
        <v>860</v>
      </c>
      <c r="J139" s="82" t="s">
        <v>10</v>
      </c>
      <c r="K139" s="83" t="s">
        <v>300</v>
      </c>
      <c r="L139" s="83" t="s">
        <v>862</v>
      </c>
      <c r="M139" s="84" t="s">
        <v>11</v>
      </c>
      <c r="N139" s="84" t="s">
        <v>12</v>
      </c>
      <c r="O139" s="85" t="s">
        <v>863</v>
      </c>
    </row>
    <row r="141" spans="1:15">
      <c r="A141" s="21">
        <v>233</v>
      </c>
      <c r="B141" t="s">
        <v>690</v>
      </c>
      <c r="C141" s="21" t="s">
        <v>39</v>
      </c>
      <c r="D141" s="21" t="s">
        <v>253</v>
      </c>
      <c r="E141" s="45">
        <v>1.19</v>
      </c>
      <c r="F141" s="8">
        <v>119</v>
      </c>
      <c r="G141" s="36">
        <v>4649</v>
      </c>
      <c r="H141" s="36"/>
      <c r="I141" s="36"/>
      <c r="J141" s="4"/>
      <c r="K141" s="4">
        <f>G141</f>
        <v>4649</v>
      </c>
      <c r="L141" s="4"/>
      <c r="M141" s="36"/>
      <c r="N141" s="4"/>
      <c r="O141" s="4"/>
    </row>
    <row r="142" spans="1:15">
      <c r="A142" s="21">
        <v>236</v>
      </c>
      <c r="B142" t="s">
        <v>691</v>
      </c>
      <c r="C142" s="21" t="s">
        <v>39</v>
      </c>
      <c r="D142" s="21">
        <v>4500</v>
      </c>
      <c r="E142" s="45">
        <v>1.56</v>
      </c>
      <c r="F142" s="8">
        <v>164</v>
      </c>
      <c r="G142" s="36">
        <v>21354</v>
      </c>
      <c r="H142" s="36"/>
      <c r="I142" s="36"/>
      <c r="J142" s="4"/>
      <c r="L142" s="4">
        <f>G142</f>
        <v>21354</v>
      </c>
      <c r="M142" s="36"/>
      <c r="N142" s="4"/>
      <c r="O142" s="4"/>
    </row>
    <row r="143" spans="1:15">
      <c r="A143" s="21">
        <v>237</v>
      </c>
      <c r="B143" t="s">
        <v>692</v>
      </c>
      <c r="C143" s="21" t="s">
        <v>39</v>
      </c>
      <c r="D143" s="21">
        <v>1315</v>
      </c>
      <c r="E143" s="45">
        <v>1.5</v>
      </c>
      <c r="F143" s="8">
        <v>178</v>
      </c>
      <c r="G143" s="36">
        <v>4918</v>
      </c>
      <c r="H143" s="36"/>
      <c r="I143" s="36"/>
      <c r="J143" s="4"/>
      <c r="L143" s="4">
        <f>G143</f>
        <v>4918</v>
      </c>
      <c r="M143" s="36"/>
      <c r="N143" s="4"/>
      <c r="O143" s="4"/>
    </row>
    <row r="144" spans="1:15">
      <c r="A144" s="21">
        <v>238</v>
      </c>
      <c r="B144" t="s">
        <v>693</v>
      </c>
      <c r="C144" s="21" t="s">
        <v>39</v>
      </c>
      <c r="D144" s="21" t="s">
        <v>180</v>
      </c>
      <c r="E144" s="45">
        <v>2.1</v>
      </c>
      <c r="F144" s="8">
        <v>219</v>
      </c>
      <c r="G144" s="36">
        <v>6553</v>
      </c>
      <c r="H144" s="36"/>
      <c r="I144" s="36"/>
      <c r="J144" s="4"/>
      <c r="K144" s="4"/>
      <c r="L144" s="4"/>
      <c r="M144" s="36">
        <f>G144</f>
        <v>6553</v>
      </c>
      <c r="N144" s="4"/>
      <c r="O144" s="4"/>
    </row>
    <row r="145" spans="1:15">
      <c r="A145" s="21">
        <v>241</v>
      </c>
      <c r="B145" t="s">
        <v>695</v>
      </c>
      <c r="C145" s="21" t="s">
        <v>39</v>
      </c>
      <c r="D145" s="21">
        <v>4845</v>
      </c>
      <c r="E145" s="45">
        <v>1.55</v>
      </c>
      <c r="F145" s="8">
        <v>171</v>
      </c>
      <c r="G145" s="36">
        <v>8394</v>
      </c>
      <c r="H145" s="36"/>
      <c r="I145" s="36"/>
      <c r="J145" s="4"/>
      <c r="L145" s="4">
        <f>G145</f>
        <v>8394</v>
      </c>
      <c r="M145" s="36"/>
      <c r="N145" s="4"/>
      <c r="O145" s="4"/>
    </row>
    <row r="146" spans="1:15">
      <c r="A146" s="21">
        <v>243</v>
      </c>
      <c r="B146" t="s">
        <v>697</v>
      </c>
      <c r="C146" s="21" t="s">
        <v>39</v>
      </c>
      <c r="D146" s="21">
        <v>5190</v>
      </c>
      <c r="E146" s="45">
        <v>1.5</v>
      </c>
      <c r="F146" s="8">
        <v>174</v>
      </c>
      <c r="G146" s="36">
        <v>18646</v>
      </c>
      <c r="H146" s="36"/>
      <c r="I146" s="36"/>
      <c r="J146" s="4"/>
      <c r="L146" s="4">
        <f>G146</f>
        <v>18646</v>
      </c>
      <c r="M146" s="36"/>
      <c r="N146" s="4"/>
      <c r="O146" s="4"/>
    </row>
    <row r="147" spans="1:15">
      <c r="A147" s="21">
        <v>244</v>
      </c>
      <c r="B147" t="s">
        <v>698</v>
      </c>
      <c r="C147" s="21" t="s">
        <v>39</v>
      </c>
      <c r="D147" s="21">
        <v>1370</v>
      </c>
      <c r="E147" s="45">
        <v>1.52</v>
      </c>
      <c r="F147" s="8">
        <v>181</v>
      </c>
      <c r="G147" s="36">
        <v>13428</v>
      </c>
      <c r="H147" s="36"/>
      <c r="I147" s="36"/>
      <c r="J147" s="4"/>
      <c r="L147" s="4">
        <f>G147</f>
        <v>13428</v>
      </c>
      <c r="M147" s="36"/>
      <c r="N147" s="4"/>
      <c r="O147" s="4"/>
    </row>
    <row r="148" spans="1:15">
      <c r="A148" s="21">
        <v>245</v>
      </c>
      <c r="B148" t="s">
        <v>699</v>
      </c>
      <c r="C148" s="21" t="s">
        <v>39</v>
      </c>
      <c r="D148" s="21" t="s">
        <v>725</v>
      </c>
      <c r="E148" s="45">
        <v>1.49</v>
      </c>
      <c r="F148" s="8">
        <v>178</v>
      </c>
      <c r="G148" s="36">
        <v>8997</v>
      </c>
      <c r="H148" s="36"/>
      <c r="I148" s="36"/>
      <c r="J148" s="4"/>
      <c r="L148" s="4">
        <f>G148</f>
        <v>8997</v>
      </c>
      <c r="M148" s="36"/>
      <c r="N148" s="4"/>
      <c r="O148" s="4"/>
    </row>
    <row r="149" spans="1:15">
      <c r="A149" s="21">
        <v>246</v>
      </c>
      <c r="B149" t="s">
        <v>90</v>
      </c>
      <c r="C149" s="21" t="s">
        <v>39</v>
      </c>
      <c r="D149" s="21">
        <v>7050</v>
      </c>
      <c r="E149" s="45">
        <v>2.16</v>
      </c>
      <c r="F149" s="8">
        <v>230</v>
      </c>
      <c r="G149" s="36">
        <v>10104</v>
      </c>
      <c r="H149" s="36"/>
      <c r="I149" s="36"/>
      <c r="J149" s="4"/>
      <c r="K149" s="4"/>
      <c r="L149" s="4"/>
      <c r="M149" s="36">
        <f>G149</f>
        <v>10104</v>
      </c>
      <c r="N149" s="4"/>
      <c r="O149" s="4"/>
    </row>
    <row r="150" spans="1:15">
      <c r="A150" s="21">
        <v>263</v>
      </c>
      <c r="B150" t="s">
        <v>53</v>
      </c>
      <c r="C150" s="21" t="s">
        <v>39</v>
      </c>
      <c r="D150" s="21">
        <v>8520</v>
      </c>
      <c r="E150" s="45">
        <v>2.57</v>
      </c>
      <c r="F150" s="8">
        <v>310</v>
      </c>
      <c r="G150" s="36">
        <v>12961</v>
      </c>
      <c r="H150" s="36"/>
      <c r="I150" s="36"/>
      <c r="J150" s="4"/>
      <c r="K150" s="4"/>
      <c r="L150" s="4"/>
      <c r="M150" s="36"/>
      <c r="N150" s="4">
        <f>G150</f>
        <v>12961</v>
      </c>
      <c r="O150" s="4"/>
    </row>
    <row r="151" spans="1:15">
      <c r="A151" s="21">
        <v>264</v>
      </c>
      <c r="B151" t="s">
        <v>704</v>
      </c>
      <c r="C151" s="21" t="s">
        <v>39</v>
      </c>
      <c r="D151" s="21">
        <v>6860</v>
      </c>
      <c r="E151" s="45">
        <v>0.42</v>
      </c>
      <c r="F151" s="8">
        <v>53</v>
      </c>
      <c r="G151" s="36">
        <v>4824</v>
      </c>
      <c r="H151" s="36"/>
      <c r="I151" s="36"/>
      <c r="J151" s="4">
        <f>G151</f>
        <v>4824</v>
      </c>
      <c r="L151" s="4"/>
      <c r="M151" s="36"/>
      <c r="N151" s="4"/>
      <c r="O151" s="4"/>
    </row>
    <row r="152" spans="1:15">
      <c r="A152" s="21">
        <v>267</v>
      </c>
      <c r="B152" t="s">
        <v>707</v>
      </c>
      <c r="C152" s="21" t="s">
        <v>39</v>
      </c>
      <c r="D152" s="21" t="s">
        <v>119</v>
      </c>
      <c r="E152" s="45">
        <v>1.39</v>
      </c>
      <c r="F152" s="8">
        <v>163</v>
      </c>
      <c r="G152" s="36">
        <v>8923</v>
      </c>
      <c r="H152" s="36"/>
      <c r="I152" s="36"/>
      <c r="J152" s="4"/>
      <c r="L152" s="4">
        <f>G152</f>
        <v>8923</v>
      </c>
      <c r="M152" s="36"/>
      <c r="N152" s="4"/>
      <c r="O152" s="4"/>
    </row>
    <row r="153" spans="1:15">
      <c r="A153" s="21">
        <v>268</v>
      </c>
      <c r="B153" t="s">
        <v>74</v>
      </c>
      <c r="C153" s="21" t="s">
        <v>39</v>
      </c>
      <c r="D153" s="21" t="s">
        <v>708</v>
      </c>
      <c r="E153" s="45">
        <v>2.06</v>
      </c>
      <c r="F153" s="8">
        <v>184</v>
      </c>
      <c r="G153" s="36">
        <v>10874</v>
      </c>
      <c r="H153" s="36"/>
      <c r="I153" s="36"/>
      <c r="J153" s="4"/>
      <c r="L153" s="4"/>
      <c r="M153" s="36">
        <f>G153</f>
        <v>10874</v>
      </c>
      <c r="N153" s="4"/>
      <c r="O153" s="4"/>
    </row>
    <row r="154" spans="1:15">
      <c r="A154" s="21">
        <v>269</v>
      </c>
      <c r="B154" t="s">
        <v>709</v>
      </c>
      <c r="C154" s="21" t="s">
        <v>39</v>
      </c>
      <c r="D154" s="21">
        <v>1310</v>
      </c>
      <c r="E154" s="45">
        <v>1.57</v>
      </c>
      <c r="F154" s="8">
        <v>195</v>
      </c>
      <c r="G154" s="36">
        <v>7488</v>
      </c>
      <c r="H154" s="36"/>
      <c r="I154" s="36"/>
      <c r="J154" s="4"/>
      <c r="L154" s="4">
        <f>G154</f>
        <v>7488</v>
      </c>
      <c r="M154" s="36"/>
      <c r="N154" s="4"/>
      <c r="O154" s="4"/>
    </row>
    <row r="155" spans="1:15">
      <c r="A155" s="21">
        <v>270</v>
      </c>
      <c r="B155" t="s">
        <v>710</v>
      </c>
      <c r="C155" s="21" t="s">
        <v>39</v>
      </c>
      <c r="E155" s="45">
        <v>2.08</v>
      </c>
      <c r="F155" s="8">
        <v>209</v>
      </c>
      <c r="G155" s="36">
        <v>78774</v>
      </c>
      <c r="H155" s="36"/>
      <c r="I155" s="36"/>
      <c r="J155" s="4"/>
      <c r="K155" s="4"/>
      <c r="L155" s="4"/>
      <c r="M155" s="36">
        <f>G155</f>
        <v>78774</v>
      </c>
      <c r="N155" s="4"/>
      <c r="O155" s="4"/>
    </row>
    <row r="156" spans="1:15">
      <c r="A156" s="21">
        <v>271</v>
      </c>
      <c r="B156" t="s">
        <v>711</v>
      </c>
      <c r="C156" s="21" t="s">
        <v>39</v>
      </c>
      <c r="D156" s="21" t="s">
        <v>712</v>
      </c>
      <c r="E156" s="45">
        <v>1.19</v>
      </c>
      <c r="F156" s="8">
        <v>112</v>
      </c>
      <c r="G156" s="36">
        <v>4249</v>
      </c>
      <c r="H156" s="36"/>
      <c r="I156" s="36"/>
      <c r="J156" s="4"/>
      <c r="K156" s="4">
        <f>G156</f>
        <v>4249</v>
      </c>
      <c r="L156" s="4"/>
      <c r="M156" s="36"/>
      <c r="N156" s="4"/>
      <c r="O156" s="4"/>
    </row>
    <row r="157" spans="1:15">
      <c r="A157" s="21">
        <v>274</v>
      </c>
      <c r="B157" t="s">
        <v>716</v>
      </c>
      <c r="C157" s="21" t="s">
        <v>39</v>
      </c>
      <c r="D157" s="21">
        <v>1380</v>
      </c>
      <c r="E157" s="45">
        <v>2</v>
      </c>
      <c r="F157" s="8">
        <v>197</v>
      </c>
      <c r="G157" s="36">
        <v>14083</v>
      </c>
      <c r="H157" s="36"/>
      <c r="I157" s="36"/>
      <c r="J157" s="4"/>
      <c r="L157" s="4">
        <f>G157</f>
        <v>14083</v>
      </c>
      <c r="M157" s="36"/>
      <c r="N157" s="4"/>
      <c r="O157" s="4"/>
    </row>
    <row r="158" spans="1:15">
      <c r="A158" s="21">
        <v>276</v>
      </c>
      <c r="B158" t="s">
        <v>718</v>
      </c>
      <c r="C158" s="21" t="s">
        <v>39</v>
      </c>
      <c r="D158" s="21">
        <v>7070</v>
      </c>
      <c r="E158" s="45">
        <v>2</v>
      </c>
      <c r="F158" s="8">
        <v>214</v>
      </c>
      <c r="G158" s="36">
        <v>8191</v>
      </c>
      <c r="H158" s="36"/>
      <c r="I158" s="36"/>
      <c r="J158" s="4"/>
      <c r="L158" s="4">
        <f>G158</f>
        <v>8191</v>
      </c>
      <c r="M158" s="36"/>
      <c r="N158" s="4"/>
      <c r="O158" s="4"/>
    </row>
    <row r="159" spans="1:15">
      <c r="A159" s="21">
        <v>279</v>
      </c>
      <c r="B159" t="s">
        <v>260</v>
      </c>
      <c r="C159" s="21" t="s">
        <v>39</v>
      </c>
      <c r="D159" s="21">
        <v>7870</v>
      </c>
      <c r="E159" s="45">
        <v>2.1800000000000002</v>
      </c>
      <c r="F159" s="8">
        <v>233</v>
      </c>
      <c r="G159" s="36">
        <v>4277</v>
      </c>
      <c r="H159" s="36"/>
      <c r="I159" s="36"/>
      <c r="J159" s="4"/>
      <c r="L159" s="4"/>
      <c r="M159" s="36">
        <f>G159</f>
        <v>4277</v>
      </c>
      <c r="N159" s="4"/>
      <c r="O159" s="4"/>
    </row>
    <row r="160" spans="1:15">
      <c r="A160" s="21">
        <v>280</v>
      </c>
      <c r="B160" t="s">
        <v>116</v>
      </c>
      <c r="C160" s="21" t="s">
        <v>39</v>
      </c>
      <c r="D160" s="21" t="s">
        <v>117</v>
      </c>
      <c r="E160" s="45">
        <v>1.56</v>
      </c>
      <c r="F160" s="8">
        <v>193</v>
      </c>
      <c r="G160" s="36">
        <v>9136</v>
      </c>
      <c r="H160" s="36"/>
      <c r="I160" s="36"/>
      <c r="J160" s="4"/>
      <c r="L160" s="4">
        <f>G160</f>
        <v>9136</v>
      </c>
      <c r="M160" s="36"/>
      <c r="N160" s="4"/>
      <c r="O160" s="4"/>
    </row>
    <row r="161" spans="1:15">
      <c r="A161" s="21">
        <v>282</v>
      </c>
      <c r="B161" t="s">
        <v>720</v>
      </c>
      <c r="C161" s="21" t="s">
        <v>39</v>
      </c>
      <c r="D161" s="21" t="s">
        <v>26</v>
      </c>
      <c r="E161" s="45">
        <v>2.2999999999999998</v>
      </c>
      <c r="F161" s="8">
        <v>262</v>
      </c>
      <c r="G161" s="36">
        <v>13514</v>
      </c>
      <c r="H161" s="36"/>
      <c r="I161" s="36"/>
      <c r="J161" s="4"/>
      <c r="K161" s="4"/>
      <c r="L161" s="4"/>
      <c r="M161" s="36">
        <f>G161</f>
        <v>13514</v>
      </c>
      <c r="N161" s="4"/>
      <c r="O161" s="4"/>
    </row>
    <row r="162" spans="1:15">
      <c r="A162" s="21">
        <v>283</v>
      </c>
      <c r="B162" t="s">
        <v>721</v>
      </c>
      <c r="C162" s="21" t="s">
        <v>39</v>
      </c>
      <c r="D162" s="21">
        <v>6890</v>
      </c>
      <c r="E162" s="45">
        <v>1</v>
      </c>
      <c r="F162" s="8">
        <v>91</v>
      </c>
      <c r="G162" s="36">
        <v>4911</v>
      </c>
      <c r="H162" s="36"/>
      <c r="I162" s="36"/>
      <c r="J162" s="4">
        <f>G162</f>
        <v>4911</v>
      </c>
      <c r="K162" s="4"/>
      <c r="L162" s="4"/>
      <c r="M162" s="36"/>
      <c r="N162" s="4"/>
      <c r="O162" s="4"/>
    </row>
    <row r="163" spans="1:15">
      <c r="A163" s="21">
        <v>284</v>
      </c>
      <c r="B163" t="s">
        <v>722</v>
      </c>
      <c r="C163" s="21" t="s">
        <v>39</v>
      </c>
      <c r="D163" s="21">
        <v>6800</v>
      </c>
      <c r="E163" s="45">
        <v>0.53</v>
      </c>
      <c r="F163" s="8">
        <v>71</v>
      </c>
      <c r="G163" s="36">
        <v>10579</v>
      </c>
      <c r="H163" s="36"/>
      <c r="I163" s="36"/>
      <c r="J163" s="4">
        <f>G163</f>
        <v>10579</v>
      </c>
      <c r="K163" s="4"/>
      <c r="L163" s="4"/>
      <c r="M163" s="36"/>
      <c r="N163" s="4"/>
      <c r="O163" s="4"/>
    </row>
    <row r="164" spans="1:15">
      <c r="A164" s="21">
        <v>286</v>
      </c>
      <c r="B164" t="s">
        <v>723</v>
      </c>
      <c r="C164" s="21" t="s">
        <v>39</v>
      </c>
      <c r="D164" s="21" t="s">
        <v>724</v>
      </c>
      <c r="E164" s="45">
        <v>1.4</v>
      </c>
      <c r="F164" s="8">
        <v>163</v>
      </c>
      <c r="G164" s="36">
        <v>205097</v>
      </c>
      <c r="H164" s="36"/>
      <c r="I164" s="36"/>
      <c r="J164" s="4"/>
      <c r="L164" s="4">
        <f>G164</f>
        <v>205097</v>
      </c>
      <c r="M164" s="36"/>
      <c r="N164" s="4"/>
      <c r="O164" s="4"/>
    </row>
    <row r="165" spans="1:15">
      <c r="A165" s="21">
        <v>289</v>
      </c>
      <c r="B165" t="s">
        <v>726</v>
      </c>
      <c r="C165" s="21" t="s">
        <v>39</v>
      </c>
      <c r="D165" s="21">
        <v>4990</v>
      </c>
      <c r="E165" s="45">
        <v>1.19</v>
      </c>
      <c r="F165" s="8">
        <v>117</v>
      </c>
      <c r="G165" s="36">
        <v>3497</v>
      </c>
      <c r="H165" s="36"/>
      <c r="I165" s="36"/>
      <c r="J165" s="4"/>
      <c r="K165" s="4">
        <f>G165</f>
        <v>3497</v>
      </c>
      <c r="L165" s="4"/>
      <c r="M165" s="36"/>
      <c r="N165" s="4"/>
      <c r="O165" s="4"/>
    </row>
    <row r="166" spans="1:15">
      <c r="A166" s="21">
        <v>291</v>
      </c>
      <c r="B166" t="s">
        <v>728</v>
      </c>
      <c r="C166" s="21" t="s">
        <v>39</v>
      </c>
      <c r="D166" s="21">
        <v>4287</v>
      </c>
      <c r="E166" s="45">
        <v>1.59</v>
      </c>
      <c r="F166" s="8">
        <v>204</v>
      </c>
      <c r="G166" s="36">
        <v>3203</v>
      </c>
      <c r="H166" s="36"/>
      <c r="I166" s="36"/>
      <c r="J166" s="4"/>
      <c r="L166" s="4">
        <f>G166</f>
        <v>3203</v>
      </c>
      <c r="M166" s="36"/>
      <c r="N166" s="4"/>
      <c r="O166" s="4"/>
    </row>
    <row r="167" spans="1:15">
      <c r="A167" s="21">
        <v>295</v>
      </c>
      <c r="B167" t="s">
        <v>197</v>
      </c>
      <c r="C167" s="21" t="s">
        <v>39</v>
      </c>
      <c r="D167" s="21" t="s">
        <v>198</v>
      </c>
      <c r="E167" s="45">
        <v>2.0699999999999998</v>
      </c>
      <c r="F167" s="8">
        <v>214</v>
      </c>
      <c r="G167" s="36">
        <v>5708</v>
      </c>
      <c r="H167" s="36"/>
      <c r="I167" s="36"/>
      <c r="J167" s="4"/>
      <c r="L167" s="4"/>
      <c r="M167" s="36">
        <f>G167</f>
        <v>5708</v>
      </c>
      <c r="N167" s="4"/>
      <c r="O167" s="4"/>
    </row>
    <row r="168" spans="1:15">
      <c r="A168" s="21">
        <v>299</v>
      </c>
      <c r="B168" t="s">
        <v>205</v>
      </c>
      <c r="C168" s="21" t="s">
        <v>39</v>
      </c>
      <c r="D168" s="21" t="s">
        <v>206</v>
      </c>
      <c r="E168" s="45">
        <v>2</v>
      </c>
      <c r="F168" s="8">
        <v>182</v>
      </c>
      <c r="G168" s="36">
        <v>5537</v>
      </c>
      <c r="H168" s="36"/>
      <c r="I168" s="36"/>
      <c r="J168" s="4"/>
      <c r="L168" s="4">
        <f>G168</f>
        <v>5537</v>
      </c>
      <c r="M168" s="36"/>
      <c r="N168" s="4"/>
      <c r="O168" s="4"/>
    </row>
    <row r="169" spans="1:15">
      <c r="A169" s="21">
        <v>309</v>
      </c>
      <c r="B169" t="s">
        <v>739</v>
      </c>
      <c r="C169" s="21" t="s">
        <v>39</v>
      </c>
      <c r="D169" s="21">
        <v>4960</v>
      </c>
      <c r="E169" s="45">
        <v>1.46</v>
      </c>
      <c r="F169" s="8">
        <v>145</v>
      </c>
      <c r="G169" s="36">
        <v>12336</v>
      </c>
      <c r="H169" s="36"/>
      <c r="I169" s="36"/>
      <c r="J169" s="4"/>
      <c r="L169" s="4">
        <f>G169</f>
        <v>12336</v>
      </c>
      <c r="M169" s="36"/>
      <c r="N169" s="4"/>
      <c r="O169" s="4"/>
    </row>
    <row r="170" spans="1:15">
      <c r="A170" s="21">
        <v>310</v>
      </c>
      <c r="B170" t="s">
        <v>740</v>
      </c>
      <c r="C170" s="21" t="s">
        <v>39</v>
      </c>
      <c r="D170" s="21">
        <v>7170</v>
      </c>
      <c r="E170" s="45">
        <v>2.0099999999999998</v>
      </c>
      <c r="F170" s="8">
        <v>205</v>
      </c>
      <c r="G170" s="36">
        <v>22537</v>
      </c>
      <c r="H170" s="36"/>
      <c r="I170" s="36"/>
      <c r="J170" s="4"/>
      <c r="K170" s="4"/>
      <c r="L170" s="4"/>
      <c r="M170" s="36">
        <f>G170</f>
        <v>22537</v>
      </c>
      <c r="N170" s="4"/>
      <c r="O170" s="4"/>
    </row>
    <row r="171" spans="1:15">
      <c r="A171" s="21">
        <v>311</v>
      </c>
      <c r="B171" t="s">
        <v>741</v>
      </c>
      <c r="C171" s="21" t="s">
        <v>39</v>
      </c>
      <c r="D171" s="21">
        <v>6960</v>
      </c>
      <c r="E171" s="45">
        <v>1.17</v>
      </c>
      <c r="F171" s="8">
        <v>121</v>
      </c>
      <c r="G171" s="36">
        <v>3460</v>
      </c>
      <c r="H171" s="36"/>
      <c r="I171" s="36"/>
      <c r="J171" s="4"/>
      <c r="K171" s="4">
        <f>G171</f>
        <v>3460</v>
      </c>
      <c r="L171" s="4"/>
      <c r="M171" s="36"/>
      <c r="N171" s="4"/>
      <c r="O171" s="4"/>
    </row>
    <row r="172" spans="1:15">
      <c r="A172" s="21">
        <v>312</v>
      </c>
      <c r="B172" t="s">
        <v>742</v>
      </c>
      <c r="C172" s="21" t="s">
        <v>39</v>
      </c>
      <c r="D172" s="21">
        <v>6900</v>
      </c>
      <c r="E172" s="45">
        <v>1.21</v>
      </c>
      <c r="F172" s="8">
        <v>120</v>
      </c>
      <c r="G172" s="36">
        <v>17454</v>
      </c>
      <c r="H172" s="36"/>
      <c r="I172" s="36"/>
      <c r="J172" s="4"/>
      <c r="K172" s="4">
        <f>G172</f>
        <v>17454</v>
      </c>
      <c r="L172" s="4"/>
      <c r="M172" s="36"/>
      <c r="N172" s="4"/>
      <c r="O172" s="4"/>
    </row>
    <row r="173" spans="1:15">
      <c r="A173" s="21">
        <v>313</v>
      </c>
      <c r="B173" t="s">
        <v>217</v>
      </c>
      <c r="C173" s="21" t="s">
        <v>39</v>
      </c>
      <c r="D173" s="21">
        <v>4570</v>
      </c>
      <c r="E173" s="45">
        <v>1.49</v>
      </c>
      <c r="F173" s="8">
        <v>157</v>
      </c>
      <c r="G173" s="36">
        <v>5259</v>
      </c>
      <c r="H173" s="36"/>
      <c r="I173" s="36"/>
      <c r="J173" s="4"/>
      <c r="L173" s="4">
        <f>G173</f>
        <v>5259</v>
      </c>
      <c r="M173" s="36"/>
      <c r="N173" s="4"/>
      <c r="O173" s="4"/>
    </row>
    <row r="174" spans="1:15">
      <c r="A174" s="21">
        <v>315</v>
      </c>
      <c r="B174" t="s">
        <v>743</v>
      </c>
      <c r="C174" s="21" t="s">
        <v>39</v>
      </c>
      <c r="E174" s="45">
        <v>0.43</v>
      </c>
      <c r="F174" s="8">
        <v>43</v>
      </c>
      <c r="G174" s="36">
        <v>1719</v>
      </c>
      <c r="H174" s="36"/>
      <c r="I174" s="36"/>
      <c r="J174" s="4">
        <f>G174</f>
        <v>1719</v>
      </c>
      <c r="K174" s="4"/>
      <c r="L174" s="4"/>
      <c r="M174" s="36"/>
      <c r="N174" s="4"/>
      <c r="O174" s="4"/>
    </row>
    <row r="175" spans="1:15">
      <c r="A175" s="21">
        <v>322</v>
      </c>
      <c r="B175" t="s">
        <v>261</v>
      </c>
      <c r="C175" s="21" t="s">
        <v>39</v>
      </c>
      <c r="D175" s="21">
        <v>6567</v>
      </c>
      <c r="E175" s="45">
        <v>2.16</v>
      </c>
      <c r="F175" s="8">
        <v>199</v>
      </c>
      <c r="G175" s="36">
        <v>4280</v>
      </c>
      <c r="H175" s="36"/>
      <c r="I175" s="36"/>
      <c r="J175" s="4"/>
      <c r="K175" s="4"/>
      <c r="L175" s="4"/>
      <c r="M175" s="36">
        <f>G175</f>
        <v>4280</v>
      </c>
      <c r="N175" s="4"/>
      <c r="O175" s="4"/>
    </row>
    <row r="176" spans="1:15">
      <c r="A176" s="21">
        <v>325</v>
      </c>
      <c r="B176" t="s">
        <v>746</v>
      </c>
      <c r="C176" s="21" t="s">
        <v>39</v>
      </c>
      <c r="D176" s="21" t="s">
        <v>15</v>
      </c>
      <c r="E176" s="45">
        <v>0.19</v>
      </c>
      <c r="F176" s="8">
        <v>15</v>
      </c>
      <c r="G176" s="36">
        <v>7999</v>
      </c>
      <c r="H176" s="36"/>
      <c r="I176" s="36"/>
      <c r="J176" s="4">
        <f>G176</f>
        <v>7999</v>
      </c>
      <c r="K176" s="4"/>
      <c r="L176" s="4"/>
      <c r="M176" s="36"/>
      <c r="N176" s="4"/>
      <c r="O176" s="4"/>
    </row>
    <row r="177" spans="1:15">
      <c r="A177" s="21">
        <v>326</v>
      </c>
      <c r="B177" t="s">
        <v>747</v>
      </c>
      <c r="C177" s="21" t="s">
        <v>39</v>
      </c>
      <c r="D177" s="21" t="s">
        <v>243</v>
      </c>
      <c r="E177" s="45">
        <v>1.44</v>
      </c>
      <c r="F177" s="8">
        <v>161</v>
      </c>
      <c r="G177" s="36">
        <v>12789</v>
      </c>
      <c r="H177" s="36"/>
      <c r="I177" s="36"/>
      <c r="J177" s="4"/>
      <c r="L177" s="4">
        <f>G177</f>
        <v>12789</v>
      </c>
      <c r="M177" s="36"/>
      <c r="N177" s="4"/>
      <c r="O177" s="4"/>
    </row>
    <row r="178" spans="1:15">
      <c r="A178" s="21">
        <v>327</v>
      </c>
      <c r="B178" t="s">
        <v>748</v>
      </c>
      <c r="C178" s="21" t="s">
        <v>39</v>
      </c>
      <c r="D178" s="21">
        <v>6769</v>
      </c>
      <c r="E178" s="45">
        <v>0.43</v>
      </c>
      <c r="F178" s="8">
        <v>48</v>
      </c>
      <c r="G178" s="36">
        <v>2742</v>
      </c>
      <c r="H178" s="36"/>
      <c r="I178" s="36"/>
      <c r="J178" s="4">
        <f>G178</f>
        <v>2742</v>
      </c>
      <c r="L178" s="4"/>
      <c r="M178" s="36"/>
      <c r="N178" s="4"/>
      <c r="O178" s="4"/>
    </row>
    <row r="179" spans="1:15">
      <c r="A179" s="21">
        <v>328</v>
      </c>
      <c r="B179" t="s">
        <v>749</v>
      </c>
      <c r="C179" s="21" t="s">
        <v>39</v>
      </c>
      <c r="D179" s="21">
        <v>4577</v>
      </c>
      <c r="E179" s="45">
        <v>1.4</v>
      </c>
      <c r="F179" s="8">
        <v>145</v>
      </c>
      <c r="G179" s="36">
        <v>4036</v>
      </c>
      <c r="H179" s="36"/>
      <c r="I179" s="36"/>
      <c r="J179" s="4"/>
      <c r="L179" s="4">
        <f>G179</f>
        <v>4036</v>
      </c>
      <c r="M179" s="36"/>
      <c r="N179" s="4"/>
      <c r="O179" s="4"/>
    </row>
    <row r="180" spans="1:15">
      <c r="A180" s="21">
        <v>331</v>
      </c>
      <c r="B180" t="s">
        <v>213</v>
      </c>
      <c r="C180" s="21" t="s">
        <v>39</v>
      </c>
      <c r="D180" s="21" t="s">
        <v>214</v>
      </c>
      <c r="E180" s="45">
        <v>2.2400000000000002</v>
      </c>
      <c r="F180" s="8">
        <v>205</v>
      </c>
      <c r="G180" s="36">
        <v>5301</v>
      </c>
      <c r="H180" s="36"/>
      <c r="I180" s="36"/>
      <c r="J180" s="4"/>
      <c r="K180" s="4"/>
      <c r="L180" s="4"/>
      <c r="M180" s="36">
        <f>G180</f>
        <v>5301</v>
      </c>
      <c r="N180" s="4"/>
      <c r="O180" s="4"/>
    </row>
    <row r="181" spans="1:15">
      <c r="A181" s="21">
        <v>332</v>
      </c>
      <c r="B181" t="s">
        <v>751</v>
      </c>
      <c r="C181" s="21" t="s">
        <v>39</v>
      </c>
      <c r="D181" s="21" t="s">
        <v>865</v>
      </c>
      <c r="E181" s="45">
        <v>2.1800000000000002</v>
      </c>
      <c r="F181" s="8">
        <v>229</v>
      </c>
      <c r="G181" s="36">
        <v>93072</v>
      </c>
      <c r="H181" s="36"/>
      <c r="I181" s="36"/>
      <c r="J181" s="4"/>
      <c r="K181" s="4"/>
      <c r="L181" s="4"/>
      <c r="M181" s="36">
        <f>G181</f>
        <v>93072</v>
      </c>
      <c r="N181" s="4"/>
      <c r="O181" s="4"/>
    </row>
    <row r="182" spans="1:15">
      <c r="A182" s="21">
        <v>333</v>
      </c>
      <c r="B182" t="s">
        <v>272</v>
      </c>
      <c r="C182" s="21" t="s">
        <v>39</v>
      </c>
      <c r="D182" s="21">
        <v>7750</v>
      </c>
      <c r="E182" s="45">
        <v>2.48</v>
      </c>
      <c r="F182" s="8">
        <v>248</v>
      </c>
      <c r="G182" s="36">
        <v>3585</v>
      </c>
      <c r="H182" s="36"/>
      <c r="I182" s="36"/>
      <c r="J182" s="4"/>
      <c r="K182" s="4"/>
      <c r="L182" s="4"/>
      <c r="M182" s="36"/>
      <c r="N182" s="4">
        <f>G182</f>
        <v>3585</v>
      </c>
      <c r="O182" s="4"/>
    </row>
    <row r="183" spans="1:15">
      <c r="A183" s="21">
        <v>334</v>
      </c>
      <c r="B183" t="s">
        <v>165</v>
      </c>
      <c r="C183" s="21" t="s">
        <v>39</v>
      </c>
      <c r="D183" s="21">
        <v>1435</v>
      </c>
      <c r="E183" s="45">
        <v>1.51</v>
      </c>
      <c r="F183" s="8">
        <v>184</v>
      </c>
      <c r="G183" s="36">
        <v>6913</v>
      </c>
      <c r="H183" s="36"/>
      <c r="I183" s="36"/>
      <c r="J183" s="4"/>
      <c r="L183" s="4">
        <f>G183</f>
        <v>6913</v>
      </c>
      <c r="M183" s="36"/>
      <c r="N183" s="4"/>
      <c r="O183" s="4"/>
    </row>
    <row r="184" spans="1:15">
      <c r="A184" s="21">
        <v>335</v>
      </c>
      <c r="B184" t="s">
        <v>754</v>
      </c>
      <c r="C184" s="21" t="s">
        <v>39</v>
      </c>
      <c r="D184" s="21" t="s">
        <v>89</v>
      </c>
      <c r="E184" s="45">
        <v>2.02</v>
      </c>
      <c r="F184" s="8">
        <v>203</v>
      </c>
      <c r="G184" s="36">
        <v>10125</v>
      </c>
      <c r="H184" s="36"/>
      <c r="I184" s="36"/>
      <c r="J184" s="4"/>
      <c r="L184" s="4"/>
      <c r="M184" s="36">
        <f>G184</f>
        <v>10125</v>
      </c>
      <c r="N184" s="4"/>
      <c r="O184" s="4"/>
    </row>
    <row r="185" spans="1:15">
      <c r="A185" s="21">
        <v>337</v>
      </c>
      <c r="B185" t="s">
        <v>755</v>
      </c>
      <c r="C185" s="21" t="s">
        <v>39</v>
      </c>
      <c r="D185" s="21" t="s">
        <v>245</v>
      </c>
      <c r="E185" s="45">
        <v>2.0499999999999998</v>
      </c>
      <c r="F185" s="8">
        <v>206</v>
      </c>
      <c r="G185" s="36">
        <v>19330</v>
      </c>
      <c r="H185" s="36"/>
      <c r="I185" s="36"/>
      <c r="J185" s="4"/>
      <c r="L185" s="4"/>
      <c r="M185" s="36">
        <f>G185</f>
        <v>19330</v>
      </c>
      <c r="N185" s="4"/>
      <c r="O185" s="4"/>
    </row>
    <row r="186" spans="1:15">
      <c r="A186" s="21">
        <v>339</v>
      </c>
      <c r="B186" t="s">
        <v>446</v>
      </c>
      <c r="C186" s="21" t="s">
        <v>39</v>
      </c>
      <c r="D186" s="21" t="s">
        <v>447</v>
      </c>
      <c r="E186" s="45">
        <v>2.5</v>
      </c>
      <c r="F186" s="8">
        <v>300</v>
      </c>
      <c r="G186" s="36">
        <v>56023</v>
      </c>
      <c r="H186" s="36"/>
      <c r="I186" s="36"/>
      <c r="J186" s="4"/>
      <c r="L186" s="4"/>
      <c r="M186" s="36"/>
      <c r="N186" s="4">
        <f>G186</f>
        <v>56023</v>
      </c>
      <c r="O186" s="4"/>
    </row>
    <row r="187" spans="1:15">
      <c r="A187" s="21">
        <v>340</v>
      </c>
      <c r="B187" t="s">
        <v>756</v>
      </c>
      <c r="C187" s="21" t="s">
        <v>39</v>
      </c>
      <c r="D187" s="21">
        <v>6750</v>
      </c>
      <c r="E187" s="45">
        <v>0.25</v>
      </c>
      <c r="F187" s="8">
        <v>22</v>
      </c>
      <c r="G187" s="36">
        <v>4434</v>
      </c>
      <c r="H187" s="36"/>
      <c r="I187" s="36"/>
      <c r="J187" s="4">
        <f>G187</f>
        <v>4434</v>
      </c>
      <c r="L187" s="4"/>
      <c r="M187" s="36"/>
      <c r="N187" s="4"/>
      <c r="O187" s="4"/>
    </row>
    <row r="188" spans="1:15">
      <c r="A188" s="21">
        <v>341</v>
      </c>
      <c r="B188" t="s">
        <v>757</v>
      </c>
      <c r="C188" s="21" t="s">
        <v>39</v>
      </c>
      <c r="E188" s="45">
        <v>1.37</v>
      </c>
      <c r="F188" s="8">
        <v>152</v>
      </c>
      <c r="G188" s="36">
        <v>110096</v>
      </c>
      <c r="H188" s="36"/>
      <c r="I188" s="36"/>
      <c r="J188" s="4"/>
      <c r="L188" s="4">
        <f>G188</f>
        <v>110096</v>
      </c>
      <c r="M188" s="36"/>
      <c r="N188" s="4"/>
      <c r="O188" s="4"/>
    </row>
    <row r="189" spans="1:15">
      <c r="A189" s="21">
        <v>342</v>
      </c>
      <c r="B189" t="s">
        <v>758</v>
      </c>
      <c r="C189" s="21" t="s">
        <v>39</v>
      </c>
      <c r="D189" s="21">
        <v>4550</v>
      </c>
      <c r="E189" s="45">
        <v>1.41</v>
      </c>
      <c r="F189" s="8">
        <v>152</v>
      </c>
      <c r="G189" s="36">
        <v>5732</v>
      </c>
      <c r="H189" s="36"/>
      <c r="I189" s="36"/>
      <c r="J189" s="4"/>
      <c r="L189" s="4">
        <f>G189</f>
        <v>5732</v>
      </c>
      <c r="M189" s="36"/>
      <c r="N189" s="4"/>
      <c r="O189" s="4"/>
    </row>
    <row r="190" spans="1:15">
      <c r="A190" s="21">
        <v>343</v>
      </c>
      <c r="B190" t="s">
        <v>759</v>
      </c>
      <c r="C190" s="21" t="s">
        <v>39</v>
      </c>
      <c r="D190" s="21" t="s">
        <v>212</v>
      </c>
      <c r="E190" s="45">
        <v>1.17</v>
      </c>
      <c r="F190" s="8">
        <v>103</v>
      </c>
      <c r="G190" s="36">
        <v>5310</v>
      </c>
      <c r="H190" s="36"/>
      <c r="I190" s="36"/>
      <c r="J190" s="4"/>
      <c r="K190" s="4">
        <f>G190</f>
        <v>5310</v>
      </c>
      <c r="L190" s="4"/>
      <c r="M190" s="36"/>
      <c r="N190" s="4"/>
      <c r="O190" s="4"/>
    </row>
    <row r="191" spans="1:15">
      <c r="A191" s="21">
        <v>345</v>
      </c>
      <c r="B191" t="s">
        <v>760</v>
      </c>
      <c r="C191" s="21" t="s">
        <v>39</v>
      </c>
      <c r="D191" s="21">
        <v>6840</v>
      </c>
      <c r="E191" s="45">
        <v>0.47</v>
      </c>
      <c r="F191" s="8">
        <v>59</v>
      </c>
      <c r="G191" s="36">
        <v>7284</v>
      </c>
      <c r="H191" s="36"/>
      <c r="I191" s="36"/>
      <c r="J191" s="4">
        <f>G191</f>
        <v>7284</v>
      </c>
      <c r="K191" s="4"/>
      <c r="L191" s="4"/>
      <c r="M191" s="36"/>
      <c r="N191" s="4"/>
      <c r="O191" s="4"/>
    </row>
    <row r="192" spans="1:15">
      <c r="A192" s="21">
        <v>346</v>
      </c>
      <c r="B192" t="s">
        <v>761</v>
      </c>
      <c r="C192" s="21" t="s">
        <v>39</v>
      </c>
      <c r="D192" s="21" t="s">
        <v>100</v>
      </c>
      <c r="E192" s="45">
        <v>1.46</v>
      </c>
      <c r="F192" s="8">
        <v>163</v>
      </c>
      <c r="G192" s="36">
        <v>9786</v>
      </c>
      <c r="H192" s="36"/>
      <c r="I192" s="36"/>
      <c r="J192" s="4"/>
      <c r="L192" s="4">
        <f>G192</f>
        <v>9786</v>
      </c>
      <c r="M192" s="36"/>
      <c r="N192" s="4"/>
      <c r="O192" s="4"/>
    </row>
    <row r="193" spans="1:15" ht="14" customHeight="1">
      <c r="A193" s="21">
        <v>352</v>
      </c>
      <c r="B193" t="s">
        <v>763</v>
      </c>
      <c r="C193" s="21" t="s">
        <v>39</v>
      </c>
      <c r="D193" s="21">
        <v>1400</v>
      </c>
      <c r="E193" s="45">
        <v>2.06</v>
      </c>
      <c r="F193" s="8">
        <v>205</v>
      </c>
      <c r="G193" s="36">
        <v>26843</v>
      </c>
      <c r="H193" s="36"/>
      <c r="I193" s="36"/>
      <c r="J193" s="4"/>
      <c r="K193" s="4"/>
      <c r="L193" s="4"/>
      <c r="M193" s="36">
        <f>G193</f>
        <v>26843</v>
      </c>
      <c r="N193" s="4"/>
      <c r="O193" s="4"/>
    </row>
    <row r="194" spans="1:15">
      <c r="A194" s="21">
        <v>353</v>
      </c>
      <c r="B194" t="s">
        <v>764</v>
      </c>
      <c r="C194" s="21" t="s">
        <v>39</v>
      </c>
      <c r="D194" s="21" t="s">
        <v>251</v>
      </c>
      <c r="E194" s="45">
        <v>1.36</v>
      </c>
      <c r="F194" s="8">
        <v>145</v>
      </c>
      <c r="G194" s="36">
        <v>4800</v>
      </c>
      <c r="H194" s="36"/>
      <c r="I194" s="36"/>
      <c r="J194" s="4"/>
      <c r="L194" s="4">
        <f>G194</f>
        <v>4800</v>
      </c>
      <c r="M194" s="36"/>
      <c r="N194" s="4"/>
      <c r="O194" s="4"/>
    </row>
    <row r="195" spans="1:15">
      <c r="A195" s="21">
        <v>355</v>
      </c>
      <c r="B195" t="s">
        <v>270</v>
      </c>
      <c r="C195" s="21" t="s">
        <v>39</v>
      </c>
      <c r="D195" s="21">
        <v>4877</v>
      </c>
      <c r="E195" s="45">
        <v>1.41</v>
      </c>
      <c r="F195" s="8">
        <v>158</v>
      </c>
      <c r="G195" s="36">
        <v>3822</v>
      </c>
      <c r="H195" s="36"/>
      <c r="I195" s="36"/>
      <c r="J195" s="4"/>
      <c r="K195" s="4"/>
      <c r="L195" s="4">
        <f>G195</f>
        <v>3822</v>
      </c>
      <c r="M195" s="36"/>
      <c r="N195" s="4"/>
      <c r="O195" s="4"/>
    </row>
    <row r="196" spans="1:15">
      <c r="A196" s="21">
        <v>356</v>
      </c>
      <c r="B196" t="s">
        <v>765</v>
      </c>
      <c r="C196" s="21" t="s">
        <v>39</v>
      </c>
      <c r="D196" s="21" t="s">
        <v>285</v>
      </c>
      <c r="E196" s="45">
        <v>1.29</v>
      </c>
      <c r="F196" s="8">
        <v>140</v>
      </c>
      <c r="G196" s="36">
        <v>3148</v>
      </c>
      <c r="H196" s="36"/>
      <c r="I196" s="36"/>
      <c r="J196" s="4"/>
      <c r="K196" s="4">
        <f>G196</f>
        <v>3148</v>
      </c>
      <c r="L196" s="4"/>
      <c r="M196" s="36"/>
      <c r="N196" s="4"/>
      <c r="O196" s="4"/>
    </row>
    <row r="197" spans="1:15">
      <c r="A197" s="21">
        <v>359</v>
      </c>
      <c r="B197" t="s">
        <v>766</v>
      </c>
      <c r="C197" s="21" t="s">
        <v>39</v>
      </c>
      <c r="D197" s="21">
        <v>4360</v>
      </c>
      <c r="E197" s="45">
        <v>1.52</v>
      </c>
      <c r="F197" s="8">
        <v>183</v>
      </c>
      <c r="G197" s="36">
        <v>3633</v>
      </c>
      <c r="H197" s="36"/>
      <c r="I197" s="36"/>
      <c r="J197" s="4"/>
      <c r="L197" s="4">
        <f>G197</f>
        <v>3633</v>
      </c>
      <c r="M197" s="36"/>
      <c r="N197" s="4"/>
      <c r="O197" s="4"/>
    </row>
    <row r="198" spans="1:15">
      <c r="A198" s="21">
        <v>360</v>
      </c>
      <c r="B198" t="s">
        <v>767</v>
      </c>
      <c r="C198" s="21" t="s">
        <v>39</v>
      </c>
      <c r="D198" s="21">
        <v>1350</v>
      </c>
      <c r="E198" s="45">
        <v>1.58</v>
      </c>
      <c r="F198" s="8">
        <v>179</v>
      </c>
      <c r="G198" s="36">
        <v>8387</v>
      </c>
      <c r="H198" s="36"/>
      <c r="I198" s="36"/>
      <c r="J198" s="4"/>
      <c r="L198" s="4">
        <f>G198</f>
        <v>8387</v>
      </c>
      <c r="M198" s="36"/>
      <c r="N198" s="4"/>
      <c r="O198" s="4"/>
    </row>
    <row r="199" spans="1:15">
      <c r="A199" s="21">
        <v>362</v>
      </c>
      <c r="B199" t="s">
        <v>768</v>
      </c>
      <c r="C199" s="21" t="s">
        <v>39</v>
      </c>
      <c r="D199" s="21">
        <v>1340</v>
      </c>
      <c r="E199" s="45">
        <v>1.52</v>
      </c>
      <c r="F199" s="8">
        <v>184</v>
      </c>
      <c r="G199" s="36">
        <v>31190</v>
      </c>
      <c r="H199" s="36"/>
      <c r="I199" s="36"/>
      <c r="J199" s="4"/>
      <c r="L199" s="4">
        <f>G199</f>
        <v>31190</v>
      </c>
      <c r="M199" s="36"/>
      <c r="N199" s="4"/>
      <c r="O199" s="4"/>
    </row>
    <row r="200" spans="1:15">
      <c r="A200" s="21">
        <v>368</v>
      </c>
      <c r="B200" t="s">
        <v>771</v>
      </c>
      <c r="C200" s="21" t="s">
        <v>39</v>
      </c>
      <c r="D200" s="21">
        <v>4590</v>
      </c>
      <c r="E200" s="45">
        <v>1.4</v>
      </c>
      <c r="F200" s="8">
        <v>148</v>
      </c>
      <c r="G200" s="36">
        <v>2749</v>
      </c>
      <c r="H200" s="36"/>
      <c r="I200" s="36"/>
      <c r="J200" s="4"/>
      <c r="L200" s="4">
        <f>G200</f>
        <v>2749</v>
      </c>
      <c r="M200" s="36"/>
      <c r="N200" s="4"/>
      <c r="O200" s="4"/>
    </row>
    <row r="201" spans="1:15">
      <c r="A201" s="21">
        <v>369</v>
      </c>
      <c r="B201" t="s">
        <v>772</v>
      </c>
      <c r="C201" s="21" t="s">
        <v>39</v>
      </c>
      <c r="D201" s="21">
        <v>1170</v>
      </c>
      <c r="E201" s="45">
        <v>1.53</v>
      </c>
      <c r="F201" s="8">
        <v>177</v>
      </c>
      <c r="G201" s="36">
        <v>24318</v>
      </c>
      <c r="H201" s="36"/>
      <c r="I201" s="36"/>
      <c r="J201" s="4"/>
      <c r="L201" s="4">
        <f>G201</f>
        <v>24318</v>
      </c>
      <c r="M201" s="36"/>
      <c r="N201" s="4"/>
      <c r="O201" s="4"/>
    </row>
    <row r="202" spans="1:15">
      <c r="A202" s="21">
        <v>372</v>
      </c>
      <c r="B202" t="s">
        <v>775</v>
      </c>
      <c r="C202" s="21" t="s">
        <v>39</v>
      </c>
      <c r="D202" s="21" t="s">
        <v>218</v>
      </c>
      <c r="E202" s="45">
        <v>1.07</v>
      </c>
      <c r="F202" s="8">
        <v>88</v>
      </c>
      <c r="G202" s="36">
        <v>5215</v>
      </c>
      <c r="H202" s="36"/>
      <c r="I202" s="36"/>
      <c r="J202" s="4"/>
      <c r="K202" s="4">
        <f>G202</f>
        <v>5215</v>
      </c>
      <c r="L202" s="4"/>
      <c r="M202" s="36"/>
      <c r="N202" s="4"/>
      <c r="O202" s="4"/>
    </row>
    <row r="203" spans="1:15">
      <c r="A203" s="21">
        <v>374</v>
      </c>
      <c r="B203" t="s">
        <v>777</v>
      </c>
      <c r="C203" s="21" t="s">
        <v>39</v>
      </c>
      <c r="D203" s="21" t="s">
        <v>101</v>
      </c>
      <c r="E203" s="45">
        <v>1.43</v>
      </c>
      <c r="F203" s="8">
        <v>156</v>
      </c>
      <c r="G203" s="36">
        <v>9726</v>
      </c>
      <c r="H203" s="36"/>
      <c r="I203" s="36"/>
      <c r="J203" s="4"/>
      <c r="L203" s="4">
        <f>G203</f>
        <v>9726</v>
      </c>
      <c r="M203" s="36"/>
      <c r="N203" s="4"/>
      <c r="O203" s="4"/>
    </row>
    <row r="204" spans="1:15">
      <c r="A204" s="21">
        <v>375</v>
      </c>
      <c r="B204" t="s">
        <v>201</v>
      </c>
      <c r="C204" s="21" t="s">
        <v>39</v>
      </c>
      <c r="D204" s="21" t="s">
        <v>202</v>
      </c>
      <c r="E204" s="45">
        <v>2.41</v>
      </c>
      <c r="F204" s="8">
        <v>282</v>
      </c>
      <c r="G204" s="36">
        <v>5563</v>
      </c>
      <c r="H204" s="36"/>
      <c r="I204" s="36"/>
      <c r="J204" s="4"/>
      <c r="K204" s="4"/>
      <c r="L204" s="4"/>
      <c r="M204" s="36"/>
      <c r="N204" s="4">
        <f>G204</f>
        <v>5563</v>
      </c>
      <c r="O204" s="4"/>
    </row>
    <row r="205" spans="1:15">
      <c r="A205" s="21">
        <v>376</v>
      </c>
      <c r="B205" t="s">
        <v>778</v>
      </c>
      <c r="C205" s="21" t="s">
        <v>39</v>
      </c>
      <c r="D205" s="21">
        <v>1360</v>
      </c>
      <c r="E205" s="45">
        <v>1.22</v>
      </c>
      <c r="F205" s="8">
        <v>1.44</v>
      </c>
      <c r="G205" s="36">
        <v>8259</v>
      </c>
      <c r="H205" s="36"/>
      <c r="I205" s="36"/>
      <c r="J205" s="4"/>
      <c r="K205" s="4">
        <f>G205</f>
        <v>8259</v>
      </c>
      <c r="L205" s="4"/>
      <c r="M205" s="36"/>
      <c r="N205" s="4"/>
      <c r="O205" s="4"/>
    </row>
    <row r="206" spans="1:15">
      <c r="A206" s="21">
        <v>377</v>
      </c>
      <c r="B206" t="s">
        <v>779</v>
      </c>
      <c r="C206" s="21" t="s">
        <v>39</v>
      </c>
      <c r="D206" s="21">
        <v>5600</v>
      </c>
      <c r="E206" s="45">
        <v>1.43</v>
      </c>
      <c r="F206" s="8">
        <v>160</v>
      </c>
      <c r="G206" s="36">
        <v>9001</v>
      </c>
      <c r="H206" s="36"/>
      <c r="I206" s="36"/>
      <c r="J206" s="4"/>
      <c r="L206" s="4">
        <f>G206</f>
        <v>9001</v>
      </c>
      <c r="M206" s="36"/>
      <c r="N206" s="4"/>
      <c r="O206" s="4"/>
    </row>
    <row r="207" spans="1:15">
      <c r="A207" s="21">
        <v>379</v>
      </c>
      <c r="B207" t="s">
        <v>780</v>
      </c>
      <c r="C207" s="21" t="s">
        <v>39</v>
      </c>
      <c r="D207" s="21" t="s">
        <v>97</v>
      </c>
      <c r="E207" s="45">
        <v>2.08</v>
      </c>
      <c r="F207" s="8">
        <v>185</v>
      </c>
      <c r="G207" s="36">
        <v>9907</v>
      </c>
      <c r="H207" s="36"/>
      <c r="I207" s="36"/>
      <c r="J207" s="4"/>
      <c r="K207" s="4"/>
      <c r="L207" s="4"/>
      <c r="M207" s="36">
        <f>G207</f>
        <v>9907</v>
      </c>
      <c r="N207" s="4"/>
      <c r="O207" s="4"/>
    </row>
    <row r="208" spans="1:15">
      <c r="A208" s="21">
        <v>382</v>
      </c>
      <c r="B208" t="s">
        <v>782</v>
      </c>
      <c r="C208" s="21" t="s">
        <v>39</v>
      </c>
      <c r="D208" s="21">
        <v>5170</v>
      </c>
      <c r="E208" s="45">
        <v>1.37</v>
      </c>
      <c r="F208" s="8">
        <v>147</v>
      </c>
      <c r="G208" s="36">
        <v>11677</v>
      </c>
      <c r="H208" s="36"/>
      <c r="I208" s="36"/>
      <c r="J208" s="4"/>
      <c r="L208" s="4">
        <f>G208</f>
        <v>11677</v>
      </c>
      <c r="M208" s="36"/>
      <c r="N208" s="4"/>
      <c r="O208" s="4"/>
    </row>
    <row r="209" spans="1:15">
      <c r="A209" s="21">
        <v>383</v>
      </c>
      <c r="B209" t="s">
        <v>147</v>
      </c>
      <c r="C209" s="21" t="s">
        <v>39</v>
      </c>
      <c r="D209" s="21" t="s">
        <v>148</v>
      </c>
      <c r="E209" s="45">
        <v>2.2999999999999998</v>
      </c>
      <c r="F209" s="8">
        <v>242</v>
      </c>
      <c r="G209" s="36">
        <v>7928</v>
      </c>
      <c r="H209" s="36"/>
      <c r="I209" s="36"/>
      <c r="J209" s="4"/>
      <c r="L209" s="4"/>
      <c r="M209" s="36">
        <f>G209</f>
        <v>7928</v>
      </c>
      <c r="N209" s="4"/>
      <c r="O209" s="4"/>
    </row>
    <row r="210" spans="1:15">
      <c r="A210" s="21">
        <v>384</v>
      </c>
      <c r="B210" t="s">
        <v>170</v>
      </c>
      <c r="C210" s="21" t="s">
        <v>39</v>
      </c>
      <c r="D210" s="21" t="s">
        <v>171</v>
      </c>
      <c r="E210" s="45">
        <v>2.2799999999999998</v>
      </c>
      <c r="F210" s="8">
        <v>250</v>
      </c>
      <c r="G210" s="36">
        <v>6715</v>
      </c>
      <c r="H210" s="36"/>
      <c r="I210" s="36"/>
      <c r="J210" s="4"/>
      <c r="L210" s="4"/>
      <c r="M210" s="36">
        <f>G210</f>
        <v>6715</v>
      </c>
      <c r="N210" s="4"/>
      <c r="O210" s="4"/>
    </row>
    <row r="211" spans="1:15">
      <c r="A211" s="21">
        <v>385</v>
      </c>
      <c r="B211" t="s">
        <v>783</v>
      </c>
      <c r="C211" s="21" t="s">
        <v>39</v>
      </c>
      <c r="D211" s="21" t="s">
        <v>79</v>
      </c>
      <c r="E211" s="45">
        <v>2.04</v>
      </c>
      <c r="F211" s="8">
        <v>190</v>
      </c>
      <c r="G211" s="36">
        <v>10618</v>
      </c>
      <c r="H211" s="36"/>
      <c r="I211" s="36"/>
      <c r="J211" s="4"/>
      <c r="L211" s="4"/>
      <c r="M211" s="36">
        <f>G211</f>
        <v>10618</v>
      </c>
      <c r="N211" s="4"/>
      <c r="O211" s="4"/>
    </row>
    <row r="212" spans="1:15">
      <c r="A212" s="21">
        <v>387</v>
      </c>
      <c r="B212" t="s">
        <v>785</v>
      </c>
      <c r="C212" s="21" t="s">
        <v>39</v>
      </c>
      <c r="D212" s="21">
        <v>1430</v>
      </c>
      <c r="E212" s="45">
        <v>2.21</v>
      </c>
      <c r="F212" s="8">
        <v>237</v>
      </c>
      <c r="G212" s="36">
        <v>10550</v>
      </c>
      <c r="H212" s="36"/>
      <c r="I212" s="36"/>
      <c r="J212" s="4"/>
      <c r="L212" s="4"/>
      <c r="M212" s="36">
        <f>G212</f>
        <v>10550</v>
      </c>
      <c r="N212" s="4"/>
      <c r="O212" s="4"/>
    </row>
    <row r="213" spans="1:15">
      <c r="A213" s="21">
        <v>389</v>
      </c>
      <c r="B213" t="s">
        <v>194</v>
      </c>
      <c r="C213" s="21" t="s">
        <v>39</v>
      </c>
      <c r="D213" s="21" t="s">
        <v>195</v>
      </c>
      <c r="E213" s="45">
        <v>1.54</v>
      </c>
      <c r="F213" s="8">
        <v>184</v>
      </c>
      <c r="G213" s="36">
        <v>5717</v>
      </c>
      <c r="H213" s="36"/>
      <c r="I213" s="36"/>
      <c r="J213" s="4"/>
      <c r="L213" s="4">
        <f>G213</f>
        <v>5717</v>
      </c>
      <c r="M213" s="36"/>
      <c r="N213" s="4"/>
      <c r="O213" s="4"/>
    </row>
    <row r="214" spans="1:15">
      <c r="A214" s="21">
        <v>391</v>
      </c>
      <c r="B214" t="s">
        <v>786</v>
      </c>
      <c r="C214" s="21" t="s">
        <v>39</v>
      </c>
      <c r="D214" s="21">
        <v>6987</v>
      </c>
      <c r="E214" s="45">
        <v>1.3</v>
      </c>
      <c r="F214" s="8">
        <v>122</v>
      </c>
      <c r="G214" s="36">
        <v>2836</v>
      </c>
      <c r="H214" s="36"/>
      <c r="I214" s="36"/>
      <c r="J214" s="4"/>
      <c r="K214" s="4">
        <f>G214</f>
        <v>2836</v>
      </c>
      <c r="L214" s="4"/>
      <c r="M214" s="36"/>
      <c r="N214" s="4"/>
      <c r="O214" s="4"/>
    </row>
    <row r="215" spans="1:15">
      <c r="A215" s="21">
        <v>395</v>
      </c>
      <c r="B215" t="s">
        <v>788</v>
      </c>
      <c r="C215" s="21" t="s">
        <v>39</v>
      </c>
      <c r="D215" s="21">
        <v>1330</v>
      </c>
      <c r="E215" s="45">
        <v>2</v>
      </c>
      <c r="F215" s="8">
        <v>193</v>
      </c>
      <c r="G215" s="36">
        <v>22017</v>
      </c>
      <c r="H215" s="36"/>
      <c r="I215" s="36"/>
      <c r="J215" s="4"/>
      <c r="K215" s="4"/>
      <c r="L215" s="36">
        <f>G215</f>
        <v>22017</v>
      </c>
      <c r="N215" s="4"/>
      <c r="O215" s="4"/>
    </row>
    <row r="216" spans="1:15">
      <c r="A216" s="21">
        <v>396</v>
      </c>
      <c r="B216" t="s">
        <v>789</v>
      </c>
      <c r="C216" s="21" t="s">
        <v>39</v>
      </c>
      <c r="D216" s="21">
        <v>5580</v>
      </c>
      <c r="E216" s="45">
        <v>1.18</v>
      </c>
      <c r="F216" s="8">
        <v>113</v>
      </c>
      <c r="G216" s="36">
        <v>12474</v>
      </c>
      <c r="H216" s="36"/>
      <c r="I216" s="36"/>
      <c r="J216" s="4"/>
      <c r="K216" s="4">
        <f>G216</f>
        <v>12474</v>
      </c>
      <c r="L216" s="4"/>
      <c r="M216" s="36"/>
      <c r="N216" s="4"/>
      <c r="O216" s="4"/>
    </row>
    <row r="217" spans="1:15">
      <c r="A217" s="21">
        <v>400</v>
      </c>
      <c r="B217" t="s">
        <v>296</v>
      </c>
      <c r="C217" s="21" t="s">
        <v>39</v>
      </c>
      <c r="D217" s="21">
        <v>6767</v>
      </c>
      <c r="E217" s="45">
        <v>0.46</v>
      </c>
      <c r="F217" s="8">
        <v>38</v>
      </c>
      <c r="G217" s="36">
        <v>2081</v>
      </c>
      <c r="H217" s="36"/>
      <c r="I217" s="36"/>
      <c r="J217" s="4">
        <f>G217</f>
        <v>2081</v>
      </c>
      <c r="K217" s="4"/>
      <c r="L217" s="4"/>
      <c r="M217" s="36"/>
      <c r="N217" s="4"/>
      <c r="O217" s="4"/>
    </row>
    <row r="218" spans="1:15">
      <c r="A218" s="21">
        <v>402</v>
      </c>
      <c r="B218" t="s">
        <v>222</v>
      </c>
      <c r="C218" s="21" t="s">
        <v>39</v>
      </c>
      <c r="D218" s="21" t="s">
        <v>223</v>
      </c>
      <c r="E218" s="45">
        <v>2.4700000000000002</v>
      </c>
      <c r="F218" s="8">
        <v>281</v>
      </c>
      <c r="G218" s="36">
        <v>5142</v>
      </c>
      <c r="H218" s="36"/>
      <c r="I218" s="36"/>
      <c r="J218" s="4"/>
      <c r="K218" s="4"/>
      <c r="L218" s="4"/>
      <c r="M218" s="36"/>
      <c r="N218" s="4">
        <f>G218</f>
        <v>5142</v>
      </c>
      <c r="O218" s="4"/>
    </row>
    <row r="219" spans="1:15">
      <c r="A219" s="21">
        <v>404</v>
      </c>
      <c r="B219" t="s">
        <v>793</v>
      </c>
      <c r="C219" s="21" t="s">
        <v>39</v>
      </c>
      <c r="D219" s="21" t="s">
        <v>292</v>
      </c>
      <c r="E219" s="45">
        <v>1.06</v>
      </c>
      <c r="F219" s="8">
        <v>92</v>
      </c>
      <c r="G219" s="36">
        <v>2437</v>
      </c>
      <c r="H219" s="36"/>
      <c r="I219" s="36"/>
      <c r="J219" s="4"/>
      <c r="K219" s="4">
        <f>G219</f>
        <v>2437</v>
      </c>
      <c r="L219" s="4"/>
      <c r="M219" s="36"/>
      <c r="N219" s="4"/>
      <c r="O219" s="4"/>
    </row>
    <row r="220" spans="1:15">
      <c r="A220" s="21">
        <v>406</v>
      </c>
      <c r="B220" t="s">
        <v>181</v>
      </c>
      <c r="C220" s="21" t="s">
        <v>39</v>
      </c>
      <c r="D220" s="21">
        <v>4470</v>
      </c>
      <c r="E220" s="45">
        <v>1.49</v>
      </c>
      <c r="F220" s="8">
        <v>182</v>
      </c>
      <c r="G220" s="36">
        <v>6557</v>
      </c>
      <c r="H220" s="36"/>
      <c r="I220" s="36"/>
      <c r="J220" s="4"/>
      <c r="L220" s="4">
        <f>G220</f>
        <v>6557</v>
      </c>
      <c r="M220" s="36"/>
      <c r="N220" s="4"/>
      <c r="O220" s="4"/>
    </row>
    <row r="221" spans="1:15">
      <c r="A221" s="21">
        <v>407</v>
      </c>
      <c r="B221" t="s">
        <v>510</v>
      </c>
      <c r="C221" s="21" t="s">
        <v>39</v>
      </c>
      <c r="D221" s="21" t="s">
        <v>511</v>
      </c>
      <c r="E221" s="45">
        <v>2.17</v>
      </c>
      <c r="F221" s="8">
        <v>237</v>
      </c>
      <c r="G221" s="36">
        <v>23004</v>
      </c>
      <c r="H221" s="36"/>
      <c r="I221" s="36"/>
      <c r="J221" s="4"/>
      <c r="L221" s="4"/>
      <c r="M221" s="36">
        <f>G221</f>
        <v>23004</v>
      </c>
      <c r="N221" s="4"/>
      <c r="O221" s="4"/>
    </row>
    <row r="222" spans="1:15">
      <c r="A222" s="21">
        <v>409</v>
      </c>
      <c r="B222" t="s">
        <v>279</v>
      </c>
      <c r="C222" s="21" t="s">
        <v>39</v>
      </c>
      <c r="E222" s="45">
        <v>0.38</v>
      </c>
      <c r="F222" s="8">
        <v>30</v>
      </c>
      <c r="G222" s="36">
        <v>3361</v>
      </c>
      <c r="H222" s="36"/>
      <c r="I222" s="36"/>
      <c r="J222" s="4">
        <f>G222</f>
        <v>3361</v>
      </c>
      <c r="K222" s="4"/>
      <c r="L222" s="4"/>
      <c r="M222" s="36"/>
      <c r="N222" s="4"/>
      <c r="O222" s="4"/>
    </row>
    <row r="223" spans="1:15">
      <c r="A223" s="21">
        <v>411</v>
      </c>
      <c r="B223" t="s">
        <v>505</v>
      </c>
      <c r="C223" s="21" t="s">
        <v>39</v>
      </c>
      <c r="D223" s="21">
        <v>4420</v>
      </c>
      <c r="E223" s="45">
        <v>1.42</v>
      </c>
      <c r="F223" s="8">
        <v>169</v>
      </c>
      <c r="G223" s="36">
        <v>23376</v>
      </c>
      <c r="H223" s="36"/>
      <c r="I223" s="36"/>
      <c r="J223" s="4"/>
      <c r="K223" s="4"/>
      <c r="L223" s="4">
        <f>G223</f>
        <v>23376</v>
      </c>
      <c r="M223" s="36"/>
      <c r="N223" s="4"/>
      <c r="O223" s="4"/>
    </row>
    <row r="224" spans="1:15">
      <c r="A224" s="21">
        <v>412</v>
      </c>
      <c r="B224" t="s">
        <v>13</v>
      </c>
      <c r="C224" s="21" t="s">
        <v>39</v>
      </c>
      <c r="D224" s="21" t="s">
        <v>234</v>
      </c>
      <c r="E224" s="45">
        <v>1.3</v>
      </c>
      <c r="F224" s="8">
        <v>113</v>
      </c>
      <c r="G224" s="36">
        <v>9451</v>
      </c>
      <c r="H224" s="36"/>
      <c r="I224" s="36"/>
      <c r="J224" s="4"/>
      <c r="K224" s="4">
        <f>G224</f>
        <v>9451</v>
      </c>
      <c r="L224" s="4"/>
      <c r="M224" s="36"/>
      <c r="N224" s="4"/>
      <c r="O224" s="4"/>
    </row>
    <row r="225" spans="1:15">
      <c r="A225" s="21">
        <v>413</v>
      </c>
      <c r="B225" t="s">
        <v>796</v>
      </c>
      <c r="C225" s="21" t="s">
        <v>39</v>
      </c>
      <c r="D225" s="21">
        <v>5060</v>
      </c>
      <c r="E225" s="45">
        <v>1.55</v>
      </c>
      <c r="F225" s="8">
        <v>183</v>
      </c>
      <c r="G225" s="36">
        <v>27507</v>
      </c>
      <c r="H225" s="36"/>
      <c r="I225" s="36"/>
      <c r="J225" s="4"/>
      <c r="L225" s="4">
        <f>G225</f>
        <v>27507</v>
      </c>
      <c r="M225" s="36"/>
      <c r="N225" s="4"/>
      <c r="O225" s="4"/>
    </row>
    <row r="226" spans="1:15">
      <c r="A226" s="21">
        <v>419</v>
      </c>
      <c r="B226" t="s">
        <v>799</v>
      </c>
      <c r="C226" s="21" t="s">
        <v>39</v>
      </c>
      <c r="D226" s="21" t="s">
        <v>72</v>
      </c>
      <c r="E226" s="45">
        <v>2</v>
      </c>
      <c r="F226" s="8">
        <v>205</v>
      </c>
      <c r="G226" s="36">
        <v>11006</v>
      </c>
      <c r="H226" s="36"/>
      <c r="I226" s="36"/>
      <c r="J226" s="4"/>
      <c r="L226" s="4">
        <f>G226</f>
        <v>11006</v>
      </c>
      <c r="M226" s="36"/>
      <c r="N226" s="4"/>
      <c r="O226" s="4"/>
    </row>
    <row r="227" spans="1:15">
      <c r="A227" s="21">
        <v>420</v>
      </c>
      <c r="B227" t="s">
        <v>800</v>
      </c>
      <c r="C227" s="21" t="s">
        <v>39</v>
      </c>
      <c r="D227" s="21" t="s">
        <v>803</v>
      </c>
      <c r="E227" s="45">
        <v>1.47</v>
      </c>
      <c r="F227" s="8">
        <v>168</v>
      </c>
      <c r="G227" s="36">
        <v>63968</v>
      </c>
      <c r="H227" s="36"/>
      <c r="I227" s="36"/>
      <c r="J227" s="4"/>
      <c r="L227" s="4">
        <f>G227</f>
        <v>63968</v>
      </c>
      <c r="M227" s="36"/>
      <c r="N227" s="4"/>
      <c r="O227" s="4"/>
    </row>
    <row r="228" spans="1:15">
      <c r="A228" s="21">
        <v>421</v>
      </c>
      <c r="B228" t="s">
        <v>801</v>
      </c>
      <c r="C228" s="21" t="s">
        <v>39</v>
      </c>
      <c r="D228" s="21">
        <v>7830</v>
      </c>
      <c r="E228" s="45">
        <v>2.2599999999999998</v>
      </c>
      <c r="F228" s="8">
        <v>233</v>
      </c>
      <c r="G228" s="36">
        <v>8156</v>
      </c>
      <c r="H228" s="36"/>
      <c r="I228" s="36"/>
      <c r="J228" s="4"/>
      <c r="K228" s="4"/>
      <c r="L228" s="4"/>
      <c r="M228" s="36">
        <f>G228</f>
        <v>8156</v>
      </c>
      <c r="N228" s="4"/>
      <c r="O228" s="4"/>
    </row>
    <row r="229" spans="1:15">
      <c r="A229" s="21">
        <v>427</v>
      </c>
      <c r="B229" t="s">
        <v>231</v>
      </c>
      <c r="C229" s="21" t="s">
        <v>39</v>
      </c>
      <c r="D229" s="21">
        <v>6470</v>
      </c>
      <c r="E229" s="45">
        <v>2.15</v>
      </c>
      <c r="F229" s="8">
        <v>196</v>
      </c>
      <c r="G229" s="36">
        <v>4925</v>
      </c>
      <c r="H229" s="36"/>
      <c r="I229" s="36"/>
      <c r="J229" s="4"/>
      <c r="K229" s="4"/>
      <c r="L229" s="4"/>
      <c r="M229" s="36">
        <f>G229</f>
        <v>4925</v>
      </c>
      <c r="N229" s="4"/>
      <c r="O229" s="4"/>
    </row>
    <row r="230" spans="1:15">
      <c r="A230" s="21">
        <v>428</v>
      </c>
      <c r="B230" t="s">
        <v>804</v>
      </c>
      <c r="C230" s="21" t="s">
        <v>39</v>
      </c>
      <c r="D230" s="21">
        <v>7060</v>
      </c>
      <c r="E230" s="45">
        <v>2.17</v>
      </c>
      <c r="F230" s="8">
        <v>220</v>
      </c>
      <c r="G230" s="36">
        <v>26536</v>
      </c>
      <c r="H230" s="36"/>
      <c r="I230" s="36"/>
      <c r="J230" s="4"/>
      <c r="K230" s="4"/>
      <c r="L230" s="4"/>
      <c r="M230" s="36">
        <f>G230</f>
        <v>26536</v>
      </c>
      <c r="N230" s="4"/>
      <c r="O230" s="4"/>
    </row>
    <row r="231" spans="1:15">
      <c r="A231" s="21">
        <v>429</v>
      </c>
      <c r="B231" t="s">
        <v>805</v>
      </c>
      <c r="C231" s="21" t="s">
        <v>39</v>
      </c>
      <c r="D231" s="21">
        <v>5140</v>
      </c>
      <c r="E231" s="45">
        <v>1.49</v>
      </c>
      <c r="F231" s="8">
        <v>176</v>
      </c>
      <c r="G231" s="36">
        <v>8174</v>
      </c>
      <c r="H231" s="36"/>
      <c r="I231" s="36"/>
      <c r="J231" s="4"/>
      <c r="L231" s="4">
        <f>G231</f>
        <v>8174</v>
      </c>
      <c r="M231" s="36"/>
      <c r="N231" s="4"/>
      <c r="O231" s="4"/>
    </row>
    <row r="232" spans="1:15">
      <c r="A232" s="21">
        <v>430</v>
      </c>
      <c r="B232" t="s">
        <v>806</v>
      </c>
      <c r="C232" s="21" t="s">
        <v>39</v>
      </c>
      <c r="D232" s="21">
        <v>5377</v>
      </c>
      <c r="E232" s="45">
        <v>1.3</v>
      </c>
      <c r="F232" s="8">
        <v>132</v>
      </c>
      <c r="G232" s="36">
        <v>5032</v>
      </c>
      <c r="H232" s="36"/>
      <c r="I232" s="36"/>
      <c r="J232" s="4"/>
      <c r="K232" s="4">
        <f>G232</f>
        <v>5032</v>
      </c>
      <c r="L232" s="4"/>
      <c r="M232" s="36"/>
      <c r="N232" s="4"/>
      <c r="O232" s="4"/>
    </row>
    <row r="233" spans="1:15">
      <c r="A233" s="21">
        <v>432</v>
      </c>
      <c r="B233" t="s">
        <v>807</v>
      </c>
      <c r="C233" s="21" t="s">
        <v>39</v>
      </c>
      <c r="D233" s="21" t="s">
        <v>808</v>
      </c>
      <c r="E233" s="45">
        <v>1.52</v>
      </c>
      <c r="F233" s="8">
        <v>164</v>
      </c>
      <c r="G233" s="36">
        <v>16348</v>
      </c>
      <c r="H233" s="36"/>
      <c r="I233" s="36"/>
      <c r="J233" s="4"/>
      <c r="L233" s="4">
        <f>G233</f>
        <v>16348</v>
      </c>
      <c r="M233" s="36"/>
      <c r="N233" s="4"/>
      <c r="O233" s="4"/>
    </row>
    <row r="234" spans="1:15">
      <c r="A234" s="21">
        <v>433</v>
      </c>
      <c r="B234" t="s">
        <v>809</v>
      </c>
      <c r="C234" s="21" t="s">
        <v>39</v>
      </c>
      <c r="D234" s="21">
        <v>4900</v>
      </c>
      <c r="E234" s="45">
        <v>1.43</v>
      </c>
      <c r="F234" s="8">
        <v>160</v>
      </c>
      <c r="G234" s="36">
        <v>10579</v>
      </c>
      <c r="H234" s="36"/>
      <c r="I234" s="36"/>
      <c r="J234" s="4"/>
      <c r="L234" s="4">
        <f>G234</f>
        <v>10579</v>
      </c>
      <c r="M234" s="36"/>
      <c r="N234" s="4"/>
      <c r="O234" s="4"/>
    </row>
    <row r="235" spans="1:15">
      <c r="A235" s="21">
        <v>434</v>
      </c>
      <c r="B235" t="s">
        <v>810</v>
      </c>
      <c r="C235" s="21" t="s">
        <v>39</v>
      </c>
      <c r="D235" s="21" t="s">
        <v>21</v>
      </c>
      <c r="E235" s="45">
        <v>1.27</v>
      </c>
      <c r="F235" s="8">
        <v>146</v>
      </c>
      <c r="G235" s="36">
        <v>13966</v>
      </c>
      <c r="H235" s="36"/>
      <c r="I235" s="36"/>
      <c r="J235" s="4"/>
      <c r="K235" s="4">
        <f>G235</f>
        <v>13966</v>
      </c>
      <c r="L235" s="4"/>
      <c r="M235" s="36"/>
      <c r="N235" s="4"/>
      <c r="O235" s="4"/>
    </row>
    <row r="236" spans="1:15">
      <c r="A236" s="21">
        <v>435</v>
      </c>
      <c r="B236" t="s">
        <v>811</v>
      </c>
      <c r="C236" s="21" t="s">
        <v>39</v>
      </c>
      <c r="D236" s="21">
        <v>6870</v>
      </c>
      <c r="E236" s="45">
        <v>1</v>
      </c>
      <c r="F236" s="8">
        <v>88</v>
      </c>
      <c r="G236" s="36">
        <v>5652</v>
      </c>
      <c r="H236" s="36"/>
      <c r="I236" s="36"/>
      <c r="J236" s="4">
        <f>G236</f>
        <v>5652</v>
      </c>
      <c r="K236" s="4"/>
      <c r="L236" s="4"/>
      <c r="M236" s="36"/>
      <c r="N236" s="4"/>
      <c r="O236" s="4"/>
    </row>
    <row r="237" spans="1:15">
      <c r="A237" s="21">
        <v>436</v>
      </c>
      <c r="B237" t="s">
        <v>13</v>
      </c>
      <c r="C237" s="21" t="s">
        <v>39</v>
      </c>
      <c r="D237" s="21" t="s">
        <v>236</v>
      </c>
      <c r="E237" s="45">
        <v>1.3</v>
      </c>
      <c r="F237" s="8">
        <v>112</v>
      </c>
      <c r="G237" s="36">
        <v>9481</v>
      </c>
      <c r="H237" s="36"/>
      <c r="I237" s="36"/>
      <c r="J237" s="4"/>
      <c r="K237" s="36">
        <f>G237</f>
        <v>9481</v>
      </c>
      <c r="L237" s="4"/>
      <c r="N237" s="4"/>
      <c r="O237" s="4"/>
    </row>
    <row r="238" spans="1:15">
      <c r="A238" s="21">
        <v>437</v>
      </c>
      <c r="B238" t="s">
        <v>166</v>
      </c>
      <c r="C238" s="21" t="s">
        <v>39</v>
      </c>
      <c r="D238" s="21">
        <v>4970</v>
      </c>
      <c r="E238" s="45">
        <v>1.34</v>
      </c>
      <c r="F238" s="8">
        <v>137</v>
      </c>
      <c r="G238" s="36">
        <v>6919</v>
      </c>
      <c r="H238" s="36"/>
      <c r="I238" s="36"/>
      <c r="J238" s="4"/>
      <c r="L238" s="4">
        <f>G238</f>
        <v>6919</v>
      </c>
      <c r="M238" s="36"/>
      <c r="N238" s="4"/>
      <c r="O238" s="4"/>
    </row>
    <row r="239" spans="1:15">
      <c r="A239" s="21">
        <v>439</v>
      </c>
      <c r="B239" t="s">
        <v>812</v>
      </c>
      <c r="C239" s="21" t="s">
        <v>39</v>
      </c>
      <c r="D239" s="21">
        <v>4987</v>
      </c>
      <c r="E239" s="45">
        <v>1.35</v>
      </c>
      <c r="F239" s="8">
        <v>144</v>
      </c>
      <c r="G239" s="36">
        <v>3079</v>
      </c>
      <c r="H239" s="36"/>
      <c r="I239" s="36"/>
      <c r="J239" s="4"/>
      <c r="L239" s="4">
        <f>G239</f>
        <v>3079</v>
      </c>
      <c r="M239" s="36"/>
      <c r="N239" s="4"/>
      <c r="O239" s="4"/>
    </row>
    <row r="240" spans="1:15">
      <c r="A240" s="21">
        <v>441</v>
      </c>
      <c r="B240" t="s">
        <v>813</v>
      </c>
      <c r="C240" s="21" t="s">
        <v>39</v>
      </c>
      <c r="D240" s="21">
        <v>6927</v>
      </c>
      <c r="E240" s="45">
        <v>1.1299999999999999</v>
      </c>
      <c r="F240" s="8">
        <v>100</v>
      </c>
      <c r="G240" s="36">
        <v>2478</v>
      </c>
      <c r="H240" s="36"/>
      <c r="I240" s="36"/>
      <c r="J240" s="4"/>
      <c r="K240" s="4">
        <f>G240</f>
        <v>2478</v>
      </c>
      <c r="L240" s="4"/>
      <c r="M240" s="36"/>
      <c r="N240" s="4"/>
      <c r="O240" s="4"/>
    </row>
    <row r="241" spans="1:15">
      <c r="A241" s="21">
        <v>442</v>
      </c>
      <c r="B241" t="s">
        <v>814</v>
      </c>
      <c r="C241" s="21" t="s">
        <v>39</v>
      </c>
      <c r="D241" s="21" t="s">
        <v>288</v>
      </c>
      <c r="E241" s="45">
        <v>1</v>
      </c>
      <c r="F241" s="8">
        <v>95</v>
      </c>
      <c r="G241" s="36">
        <v>2697</v>
      </c>
      <c r="H241" s="36"/>
      <c r="I241" s="36"/>
      <c r="J241" s="4">
        <f>G241</f>
        <v>2697</v>
      </c>
      <c r="M241" s="36"/>
      <c r="N241" s="4"/>
      <c r="O241" s="4"/>
    </row>
    <row r="242" spans="1:15">
      <c r="A242" s="21">
        <v>446</v>
      </c>
      <c r="B242" t="s">
        <v>44</v>
      </c>
      <c r="C242" s="21" t="s">
        <v>39</v>
      </c>
      <c r="D242" s="21">
        <v>4910</v>
      </c>
      <c r="E242" s="45">
        <v>1.3</v>
      </c>
      <c r="F242" s="8">
        <v>152</v>
      </c>
      <c r="G242" s="36">
        <v>11992</v>
      </c>
      <c r="H242" s="36"/>
      <c r="I242" s="36"/>
      <c r="J242" s="4"/>
      <c r="K242" s="4">
        <f>G242</f>
        <v>11992</v>
      </c>
      <c r="M242" s="36"/>
      <c r="N242" s="4"/>
      <c r="O242" s="4"/>
    </row>
    <row r="243" spans="1:15">
      <c r="A243" s="21">
        <v>447</v>
      </c>
      <c r="B243" t="s">
        <v>817</v>
      </c>
      <c r="C243" s="21" t="s">
        <v>39</v>
      </c>
      <c r="D243" s="21" t="s">
        <v>19</v>
      </c>
      <c r="E243" s="45">
        <v>2.09</v>
      </c>
      <c r="F243" s="8">
        <v>218</v>
      </c>
      <c r="G243" s="36">
        <v>14565</v>
      </c>
      <c r="H243" s="36"/>
      <c r="I243" s="36"/>
      <c r="J243" s="4"/>
      <c r="K243" s="4"/>
      <c r="L243" s="4"/>
      <c r="M243" s="36">
        <f>G243</f>
        <v>14565</v>
      </c>
      <c r="N243" s="4"/>
      <c r="O243" s="4"/>
    </row>
    <row r="244" spans="1:15">
      <c r="A244" s="21">
        <v>451</v>
      </c>
      <c r="B244" t="s">
        <v>207</v>
      </c>
      <c r="C244" s="21" t="s">
        <v>39</v>
      </c>
      <c r="D244" s="21">
        <v>4890</v>
      </c>
      <c r="E244" s="45">
        <v>1.52</v>
      </c>
      <c r="F244" s="8">
        <v>170</v>
      </c>
      <c r="G244" s="36">
        <v>5510</v>
      </c>
      <c r="H244" s="36"/>
      <c r="I244" s="36"/>
      <c r="J244" s="4"/>
      <c r="L244" s="4">
        <f>G244</f>
        <v>5510</v>
      </c>
      <c r="M244" s="36"/>
      <c r="N244" s="4"/>
      <c r="O244" s="4"/>
    </row>
    <row r="245" spans="1:15">
      <c r="A245" s="21">
        <v>452</v>
      </c>
      <c r="B245" t="s">
        <v>289</v>
      </c>
      <c r="C245" s="21" t="s">
        <v>39</v>
      </c>
      <c r="D245" s="21">
        <v>4557</v>
      </c>
      <c r="E245" s="45">
        <v>1.38</v>
      </c>
      <c r="F245" s="8">
        <v>147</v>
      </c>
      <c r="G245" s="36">
        <v>2609</v>
      </c>
      <c r="H245" s="36"/>
      <c r="I245" s="36"/>
      <c r="J245" s="4"/>
      <c r="L245" s="4">
        <f>G245</f>
        <v>2609</v>
      </c>
      <c r="M245" s="36"/>
      <c r="N245" s="4"/>
      <c r="O245" s="4"/>
    </row>
    <row r="246" spans="1:15">
      <c r="A246" s="21">
        <v>453</v>
      </c>
      <c r="B246" t="s">
        <v>819</v>
      </c>
      <c r="C246" s="21" t="s">
        <v>39</v>
      </c>
      <c r="D246" s="21">
        <v>6730</v>
      </c>
      <c r="E246" s="45">
        <v>0.43</v>
      </c>
      <c r="F246" s="8">
        <v>48</v>
      </c>
      <c r="G246" s="36">
        <v>3973</v>
      </c>
      <c r="H246" s="36"/>
      <c r="I246" s="36"/>
      <c r="J246" s="4">
        <f>G246</f>
        <v>3973</v>
      </c>
      <c r="K246" s="4"/>
      <c r="L246" s="4"/>
      <c r="M246" s="36"/>
      <c r="N246" s="4"/>
      <c r="O246" s="4"/>
    </row>
    <row r="247" spans="1:15">
      <c r="A247" s="21">
        <v>456</v>
      </c>
      <c r="B247" t="s">
        <v>821</v>
      </c>
      <c r="C247" s="21" t="s">
        <v>39</v>
      </c>
      <c r="D247" s="21" t="s">
        <v>864</v>
      </c>
      <c r="E247" s="45">
        <v>2.37</v>
      </c>
      <c r="F247" s="8">
        <v>273</v>
      </c>
      <c r="G247" s="36">
        <v>69593</v>
      </c>
      <c r="H247" s="36"/>
      <c r="I247" s="36"/>
      <c r="J247" s="4"/>
      <c r="K247" s="4"/>
      <c r="L247" s="4"/>
      <c r="M247" s="36"/>
      <c r="N247" s="4">
        <f>G247</f>
        <v>69593</v>
      </c>
      <c r="O247" s="4"/>
    </row>
    <row r="248" spans="1:15">
      <c r="A248" s="21">
        <v>458</v>
      </c>
      <c r="B248" t="s">
        <v>823</v>
      </c>
      <c r="C248" s="21" t="s">
        <v>39</v>
      </c>
      <c r="D248" s="21" t="s">
        <v>291</v>
      </c>
      <c r="E248" s="45">
        <v>1.27</v>
      </c>
      <c r="F248" s="8">
        <v>131</v>
      </c>
      <c r="G248" s="36">
        <v>2550</v>
      </c>
      <c r="H248" s="36"/>
      <c r="I248" s="36"/>
      <c r="J248" s="4"/>
      <c r="K248" s="4">
        <f>G248</f>
        <v>2550</v>
      </c>
      <c r="L248" s="4"/>
      <c r="M248" s="36"/>
      <c r="N248" s="4"/>
      <c r="O248" s="4"/>
    </row>
    <row r="249" spans="1:15">
      <c r="A249" s="21">
        <v>459</v>
      </c>
      <c r="B249" t="s">
        <v>143</v>
      </c>
      <c r="C249" s="21" t="s">
        <v>39</v>
      </c>
      <c r="D249" s="21">
        <v>4870</v>
      </c>
      <c r="E249" s="45">
        <v>1.3</v>
      </c>
      <c r="F249" s="8">
        <v>151</v>
      </c>
      <c r="G249" s="36">
        <v>8386</v>
      </c>
      <c r="H249" s="36"/>
      <c r="I249" s="36"/>
      <c r="J249" s="4"/>
      <c r="K249" s="4">
        <f>G249</f>
        <v>8386</v>
      </c>
      <c r="L249" s="4"/>
      <c r="M249" s="36"/>
      <c r="N249" s="4"/>
      <c r="O249" s="4"/>
    </row>
    <row r="250" spans="1:15">
      <c r="A250" s="21">
        <v>460</v>
      </c>
      <c r="B250" t="s">
        <v>503</v>
      </c>
      <c r="C250" s="21" t="s">
        <v>39</v>
      </c>
      <c r="D250" s="21">
        <v>1480</v>
      </c>
      <c r="E250" s="45">
        <v>2.17</v>
      </c>
      <c r="F250" s="8">
        <v>233</v>
      </c>
      <c r="G250" s="36">
        <v>24198</v>
      </c>
      <c r="H250" s="36"/>
      <c r="I250" s="36"/>
      <c r="J250" s="4"/>
      <c r="K250" s="4"/>
      <c r="L250" s="4">
        <f>G250</f>
        <v>24198</v>
      </c>
      <c r="M250" s="36"/>
      <c r="N250" s="4"/>
      <c r="O250" s="4"/>
    </row>
    <row r="251" spans="1:15">
      <c r="A251" s="21">
        <v>463</v>
      </c>
      <c r="B251" t="s">
        <v>825</v>
      </c>
      <c r="C251" s="21" t="s">
        <v>39</v>
      </c>
      <c r="D251" s="21">
        <v>6640</v>
      </c>
      <c r="E251" s="45">
        <v>0.52</v>
      </c>
      <c r="F251" s="8">
        <v>67</v>
      </c>
      <c r="G251" s="36">
        <v>5241</v>
      </c>
      <c r="H251" s="36"/>
      <c r="I251" s="36"/>
      <c r="J251" s="4">
        <f>G251</f>
        <v>5241</v>
      </c>
      <c r="K251" s="4"/>
      <c r="L251" s="4"/>
      <c r="M251" s="36"/>
      <c r="N251" s="4"/>
      <c r="O251" s="4"/>
    </row>
    <row r="252" spans="1:15">
      <c r="A252" s="21">
        <v>464</v>
      </c>
      <c r="B252" t="s">
        <v>826</v>
      </c>
      <c r="C252" s="21" t="s">
        <v>39</v>
      </c>
      <c r="D252" s="21">
        <v>4537</v>
      </c>
      <c r="E252" s="45">
        <v>1.53</v>
      </c>
      <c r="F252" s="8">
        <v>184</v>
      </c>
      <c r="G252" s="36">
        <v>3926</v>
      </c>
      <c r="H252" s="36"/>
      <c r="I252" s="36"/>
      <c r="J252" s="4"/>
      <c r="L252" s="4">
        <f>G252</f>
        <v>3926</v>
      </c>
      <c r="M252" s="36"/>
      <c r="N252" s="4"/>
      <c r="O252" s="4"/>
    </row>
    <row r="253" spans="1:15">
      <c r="A253" s="21">
        <v>465</v>
      </c>
      <c r="B253" t="s">
        <v>827</v>
      </c>
      <c r="C253" s="21" t="s">
        <v>39</v>
      </c>
      <c r="D253" s="21">
        <v>4800</v>
      </c>
      <c r="E253" s="45">
        <v>1.51</v>
      </c>
      <c r="F253" s="8">
        <v>162</v>
      </c>
      <c r="G253" s="36">
        <v>55936</v>
      </c>
      <c r="H253" s="36"/>
      <c r="I253" s="36"/>
      <c r="J253" s="4"/>
      <c r="L253" s="4">
        <f>G253</f>
        <v>55936</v>
      </c>
      <c r="M253" s="36"/>
      <c r="N253" s="4"/>
      <c r="O253" s="4"/>
    </row>
    <row r="254" spans="1:15">
      <c r="A254" s="21">
        <v>466</v>
      </c>
      <c r="B254" t="s">
        <v>828</v>
      </c>
      <c r="C254" s="21" t="s">
        <v>39</v>
      </c>
      <c r="D254" s="21" t="s">
        <v>155</v>
      </c>
      <c r="E254" s="45">
        <v>1.24</v>
      </c>
      <c r="F254" s="8">
        <v>125</v>
      </c>
      <c r="G254" s="36">
        <v>7495</v>
      </c>
      <c r="H254" s="36"/>
      <c r="I254" s="36"/>
      <c r="J254" s="4"/>
      <c r="K254" s="4">
        <f>G254</f>
        <v>7495</v>
      </c>
      <c r="L254" s="4"/>
      <c r="M254" s="36"/>
      <c r="N254" s="4"/>
      <c r="O254" s="4"/>
    </row>
    <row r="255" spans="1:15">
      <c r="A255" s="21">
        <v>467</v>
      </c>
      <c r="B255" t="s">
        <v>86</v>
      </c>
      <c r="C255" s="21" t="s">
        <v>39</v>
      </c>
      <c r="D255" s="21">
        <v>1495</v>
      </c>
      <c r="E255" s="45">
        <v>2</v>
      </c>
      <c r="F255" s="8">
        <v>184</v>
      </c>
      <c r="G255" s="36">
        <v>10231</v>
      </c>
      <c r="H255" s="36"/>
      <c r="I255" s="36"/>
      <c r="J255" s="4"/>
      <c r="L255" s="4">
        <f>G255</f>
        <v>10231</v>
      </c>
      <c r="M255" s="36"/>
      <c r="N255" s="4"/>
      <c r="O255" s="4"/>
    </row>
    <row r="256" spans="1:15">
      <c r="A256" s="21">
        <v>468</v>
      </c>
      <c r="B256" t="s">
        <v>829</v>
      </c>
      <c r="C256" s="21" t="s">
        <v>39</v>
      </c>
      <c r="D256" s="21">
        <v>4530</v>
      </c>
      <c r="E256" s="45">
        <v>1.48</v>
      </c>
      <c r="F256" s="8">
        <v>184</v>
      </c>
      <c r="G256" s="36">
        <v>6320</v>
      </c>
      <c r="H256" s="36"/>
      <c r="I256" s="36"/>
      <c r="J256" s="4"/>
      <c r="L256" s="4">
        <f>G256</f>
        <v>6320</v>
      </c>
      <c r="M256" s="36"/>
      <c r="N256" s="4"/>
      <c r="O256" s="4"/>
    </row>
    <row r="257" spans="1:16">
      <c r="A257" s="21">
        <v>470</v>
      </c>
      <c r="B257" t="s">
        <v>192</v>
      </c>
      <c r="C257" s="21" t="s">
        <v>39</v>
      </c>
      <c r="D257" s="21">
        <v>5670</v>
      </c>
      <c r="E257" s="45">
        <v>1.56</v>
      </c>
      <c r="F257" s="8">
        <v>140</v>
      </c>
      <c r="G257" s="36">
        <v>6009</v>
      </c>
      <c r="H257" s="36"/>
      <c r="I257" s="36"/>
      <c r="J257" s="4"/>
      <c r="L257" s="4">
        <f>G257</f>
        <v>6009</v>
      </c>
      <c r="M257" s="36"/>
      <c r="N257" s="4"/>
      <c r="O257" s="4"/>
    </row>
    <row r="258" spans="1:16">
      <c r="A258" s="21">
        <v>471</v>
      </c>
      <c r="B258" t="s">
        <v>831</v>
      </c>
      <c r="C258" s="21" t="s">
        <v>39</v>
      </c>
      <c r="D258" s="21" t="s">
        <v>240</v>
      </c>
      <c r="E258" s="45">
        <v>0.42</v>
      </c>
      <c r="F258" s="8">
        <v>37</v>
      </c>
      <c r="G258" s="36">
        <v>11670</v>
      </c>
      <c r="H258" s="36"/>
      <c r="I258" s="36"/>
      <c r="J258" s="4">
        <f>G258</f>
        <v>11670</v>
      </c>
      <c r="L258" s="4"/>
      <c r="M258" s="36"/>
      <c r="N258" s="4"/>
      <c r="O258" s="4"/>
    </row>
    <row r="259" spans="1:16">
      <c r="A259" s="21">
        <v>472</v>
      </c>
      <c r="B259" t="s">
        <v>832</v>
      </c>
      <c r="C259" s="21" t="s">
        <v>39</v>
      </c>
      <c r="D259" s="21" t="s">
        <v>241</v>
      </c>
      <c r="E259" s="45">
        <v>1.54</v>
      </c>
      <c r="F259" s="8">
        <v>179</v>
      </c>
      <c r="G259" s="36">
        <v>17341</v>
      </c>
      <c r="H259" s="36"/>
      <c r="I259" s="36"/>
      <c r="J259" s="4"/>
      <c r="L259" s="4">
        <f>G259</f>
        <v>17341</v>
      </c>
      <c r="M259" s="36"/>
      <c r="N259" s="4"/>
      <c r="O259" s="4"/>
    </row>
    <row r="260" spans="1:16">
      <c r="A260" s="21">
        <v>475</v>
      </c>
      <c r="B260" t="s">
        <v>833</v>
      </c>
      <c r="C260" s="21" t="s">
        <v>39</v>
      </c>
      <c r="D260" s="42">
        <v>5550</v>
      </c>
      <c r="E260" s="45">
        <v>1.26</v>
      </c>
      <c r="F260" s="8">
        <v>110</v>
      </c>
      <c r="G260" s="36">
        <v>2924</v>
      </c>
      <c r="H260" s="36"/>
      <c r="I260" s="36"/>
      <c r="J260" s="4"/>
      <c r="K260" s="4">
        <f>G260</f>
        <v>2924</v>
      </c>
      <c r="L260" s="4"/>
      <c r="M260" s="36"/>
      <c r="N260" s="4"/>
      <c r="O260" s="4"/>
    </row>
    <row r="261" spans="1:16">
      <c r="A261" s="21">
        <v>477</v>
      </c>
      <c r="B261" t="s">
        <v>834</v>
      </c>
      <c r="C261" s="21" t="s">
        <v>39</v>
      </c>
      <c r="D261" s="21" t="s">
        <v>246</v>
      </c>
      <c r="E261" s="45">
        <v>1.58</v>
      </c>
      <c r="F261" s="8">
        <v>176</v>
      </c>
      <c r="G261" s="36">
        <v>18210</v>
      </c>
      <c r="H261" s="36"/>
      <c r="I261" s="36"/>
      <c r="J261" s="4"/>
      <c r="L261" s="4">
        <f>G261</f>
        <v>18210</v>
      </c>
      <c r="M261" s="36"/>
      <c r="N261" s="4"/>
      <c r="O261" s="4"/>
    </row>
    <row r="262" spans="1:16">
      <c r="A262" s="21">
        <v>478</v>
      </c>
      <c r="B262" t="s">
        <v>835</v>
      </c>
      <c r="C262" s="21" t="s">
        <v>39</v>
      </c>
      <c r="D262" s="21">
        <v>1451</v>
      </c>
      <c r="E262" s="45">
        <v>1.46</v>
      </c>
      <c r="F262" s="8">
        <v>174</v>
      </c>
      <c r="G262" s="36">
        <v>6565</v>
      </c>
      <c r="H262" s="36"/>
      <c r="I262" s="36"/>
      <c r="J262" s="4"/>
      <c r="L262" s="4">
        <f>G262</f>
        <v>6565</v>
      </c>
      <c r="M262" s="36"/>
      <c r="N262" s="4"/>
      <c r="O262" s="4"/>
    </row>
    <row r="263" spans="1:16">
      <c r="A263" s="21">
        <v>482</v>
      </c>
      <c r="B263" t="s">
        <v>836</v>
      </c>
      <c r="C263" s="21" t="s">
        <v>39</v>
      </c>
      <c r="D263" s="21">
        <v>4520</v>
      </c>
      <c r="E263" s="45">
        <v>1.48</v>
      </c>
      <c r="F263" s="8">
        <v>178</v>
      </c>
      <c r="G263" s="36">
        <v>13235</v>
      </c>
      <c r="H263" s="36"/>
      <c r="I263" s="36"/>
      <c r="J263" s="4"/>
      <c r="L263" s="4">
        <f>G263</f>
        <v>13235</v>
      </c>
      <c r="M263" s="36"/>
      <c r="N263" s="4"/>
      <c r="O263" s="4"/>
    </row>
    <row r="264" spans="1:16">
      <c r="A264" s="21">
        <v>484</v>
      </c>
      <c r="B264" t="s">
        <v>838</v>
      </c>
      <c r="C264" s="21" t="s">
        <v>39</v>
      </c>
      <c r="D264" s="21">
        <v>4300</v>
      </c>
      <c r="E264" s="45">
        <v>1.53</v>
      </c>
      <c r="F264" s="8">
        <v>187</v>
      </c>
      <c r="G264" s="36">
        <v>14789</v>
      </c>
      <c r="H264" s="36"/>
      <c r="I264" s="36"/>
      <c r="J264" s="4"/>
      <c r="L264" s="4">
        <f>G264</f>
        <v>14789</v>
      </c>
      <c r="M264" s="36"/>
      <c r="N264" s="4"/>
      <c r="O264" s="4"/>
    </row>
    <row r="265" spans="1:16">
      <c r="A265" s="21">
        <v>485</v>
      </c>
      <c r="B265" t="s">
        <v>287</v>
      </c>
      <c r="C265" s="21" t="s">
        <v>39</v>
      </c>
      <c r="D265" s="21">
        <v>4219</v>
      </c>
      <c r="E265" s="45">
        <v>1.49</v>
      </c>
      <c r="F265" s="8">
        <v>167</v>
      </c>
      <c r="G265" s="36">
        <v>2738</v>
      </c>
      <c r="H265" s="36"/>
      <c r="I265" s="36"/>
      <c r="J265" s="4"/>
      <c r="L265" s="4">
        <f>G265</f>
        <v>2738</v>
      </c>
      <c r="M265" s="36"/>
      <c r="N265" s="4"/>
      <c r="O265" s="4"/>
    </row>
    <row r="266" spans="1:16">
      <c r="A266" s="21">
        <v>486</v>
      </c>
      <c r="B266" t="s">
        <v>839</v>
      </c>
      <c r="C266" s="21" t="s">
        <v>39</v>
      </c>
      <c r="D266" s="21">
        <v>1410</v>
      </c>
      <c r="E266" s="45">
        <v>2.08</v>
      </c>
      <c r="F266" s="8">
        <v>215</v>
      </c>
      <c r="G266" s="36">
        <v>29778</v>
      </c>
      <c r="H266" s="36"/>
      <c r="I266" s="36"/>
      <c r="J266" s="4"/>
      <c r="M266" s="36">
        <f>G266</f>
        <v>29778</v>
      </c>
      <c r="N266" s="4"/>
      <c r="O266" s="4"/>
    </row>
    <row r="267" spans="1:16">
      <c r="A267" s="21">
        <v>488</v>
      </c>
      <c r="B267" t="s">
        <v>840</v>
      </c>
      <c r="C267" s="21" t="s">
        <v>39</v>
      </c>
      <c r="D267" s="21">
        <v>1300</v>
      </c>
      <c r="E267" s="45">
        <v>1.5</v>
      </c>
      <c r="F267" s="8">
        <v>185</v>
      </c>
      <c r="G267" s="36">
        <v>33277</v>
      </c>
      <c r="H267" s="36"/>
      <c r="I267" s="36"/>
      <c r="J267" s="4"/>
      <c r="L267" s="4">
        <f>G267</f>
        <v>33277</v>
      </c>
      <c r="M267" s="36"/>
      <c r="N267" s="4"/>
      <c r="O267" s="4"/>
    </row>
    <row r="268" spans="1:16">
      <c r="A268" s="21">
        <v>490</v>
      </c>
      <c r="B268" t="s">
        <v>159</v>
      </c>
      <c r="C268" s="21" t="s">
        <v>39</v>
      </c>
      <c r="D268" s="21">
        <v>4750</v>
      </c>
      <c r="E268" s="45">
        <v>1.51</v>
      </c>
      <c r="F268" s="8">
        <v>134</v>
      </c>
      <c r="G268" s="36">
        <v>7135</v>
      </c>
      <c r="H268" s="36"/>
      <c r="I268" s="36"/>
      <c r="J268" s="4"/>
      <c r="L268" s="4">
        <f>G268</f>
        <v>7135</v>
      </c>
      <c r="M268" s="36"/>
      <c r="N268" s="4"/>
      <c r="O268" s="4"/>
    </row>
    <row r="269" spans="1:16">
      <c r="A269" s="21">
        <v>491</v>
      </c>
      <c r="B269" t="s">
        <v>841</v>
      </c>
      <c r="C269" s="21" t="s">
        <v>39</v>
      </c>
      <c r="D269" s="21" t="s">
        <v>104</v>
      </c>
      <c r="E269" s="45">
        <v>1.58</v>
      </c>
      <c r="F269" s="8">
        <v>180</v>
      </c>
      <c r="G269" s="36">
        <v>9703</v>
      </c>
      <c r="H269" s="36"/>
      <c r="I269" s="36"/>
      <c r="J269" s="4"/>
      <c r="L269" s="4">
        <f>G269</f>
        <v>9703</v>
      </c>
      <c r="M269" s="36"/>
      <c r="N269" s="4"/>
      <c r="O269" s="4"/>
    </row>
    <row r="270" spans="1:16">
      <c r="A270" s="21">
        <v>493</v>
      </c>
      <c r="B270" t="s">
        <v>843</v>
      </c>
      <c r="C270" s="21" t="s">
        <v>39</v>
      </c>
      <c r="D270" s="21" t="s">
        <v>286</v>
      </c>
      <c r="E270" s="45">
        <v>1.08</v>
      </c>
      <c r="F270" s="8">
        <v>106</v>
      </c>
      <c r="G270" s="36">
        <v>3001</v>
      </c>
      <c r="H270" s="36"/>
      <c r="I270" s="36"/>
      <c r="J270" s="4"/>
      <c r="K270" s="4">
        <f>G270</f>
        <v>3001</v>
      </c>
      <c r="L270" s="4"/>
      <c r="M270" s="36"/>
      <c r="N270" s="4"/>
      <c r="O270" s="4"/>
    </row>
    <row r="271" spans="1:16" ht="16" thickBot="1">
      <c r="A271" s="21">
        <v>508</v>
      </c>
      <c r="B271" t="s">
        <v>848</v>
      </c>
      <c r="C271" s="21" t="s">
        <v>39</v>
      </c>
      <c r="D271" s="21">
        <v>5330</v>
      </c>
      <c r="E271" s="45">
        <v>1.3</v>
      </c>
      <c r="F271" s="8">
        <v>142</v>
      </c>
      <c r="G271" s="57">
        <v>8882</v>
      </c>
      <c r="H271" s="57"/>
      <c r="I271" s="57"/>
      <c r="J271" s="22"/>
      <c r="K271" s="22">
        <f>G271</f>
        <v>8882</v>
      </c>
      <c r="L271" s="22"/>
      <c r="M271" s="57"/>
      <c r="N271" s="22"/>
      <c r="O271" s="22"/>
    </row>
    <row r="272" spans="1:16" ht="16" thickTop="1">
      <c r="E272" s="45"/>
      <c r="G272" s="36">
        <f>SUM(G7:G271)</f>
        <v>3476761</v>
      </c>
      <c r="H272" s="36">
        <f>SUM(H7:H271)</f>
        <v>0</v>
      </c>
      <c r="I272" s="36"/>
      <c r="J272" s="36">
        <f t="shared" ref="J272:O272" si="0">SUM(J7:J271)</f>
        <v>198607</v>
      </c>
      <c r="K272" s="36">
        <f t="shared" si="0"/>
        <v>281296</v>
      </c>
      <c r="L272" s="36">
        <f t="shared" si="0"/>
        <v>1928144</v>
      </c>
      <c r="M272" s="36">
        <f t="shared" si="0"/>
        <v>877066</v>
      </c>
      <c r="N272" s="36">
        <f t="shared" si="0"/>
        <v>191648</v>
      </c>
      <c r="O272" s="36">
        <f t="shared" si="0"/>
        <v>0</v>
      </c>
      <c r="P272" s="12">
        <f>SUM(J272:O272)</f>
        <v>3476761</v>
      </c>
    </row>
    <row r="273" spans="1:16">
      <c r="E273" s="45"/>
      <c r="G273" s="36"/>
      <c r="H273" s="36"/>
      <c r="I273" s="36"/>
      <c r="J273" s="82" t="s">
        <v>10</v>
      </c>
      <c r="K273" s="83" t="s">
        <v>300</v>
      </c>
      <c r="L273" s="83" t="s">
        <v>862</v>
      </c>
      <c r="M273" s="84" t="s">
        <v>11</v>
      </c>
      <c r="N273" s="84" t="s">
        <v>12</v>
      </c>
      <c r="O273" s="85" t="s">
        <v>863</v>
      </c>
      <c r="P273" s="12"/>
    </row>
    <row r="274" spans="1:16" ht="20">
      <c r="A274" s="132" t="s">
        <v>885</v>
      </c>
      <c r="B274" s="132"/>
      <c r="C274" s="132"/>
      <c r="D274" s="132"/>
      <c r="E274" s="132"/>
      <c r="F274" s="132"/>
      <c r="G274" s="132"/>
      <c r="H274" s="132"/>
      <c r="I274" s="132"/>
      <c r="J274" s="132"/>
      <c r="K274" s="132"/>
      <c r="L274" s="132"/>
      <c r="M274" s="132"/>
      <c r="N274" s="132"/>
    </row>
    <row r="275" spans="1:16" ht="20">
      <c r="A275" s="72" t="s">
        <v>891</v>
      </c>
      <c r="E275" s="45"/>
      <c r="H275" s="36"/>
      <c r="I275" s="36"/>
      <c r="J275" s="4"/>
      <c r="K275" s="4"/>
      <c r="L275" s="4"/>
      <c r="M275" s="36"/>
      <c r="N275" s="4"/>
      <c r="O275" s="4"/>
    </row>
    <row r="276" spans="1:16">
      <c r="E276" s="45"/>
      <c r="G276" s="36">
        <v>6370493</v>
      </c>
      <c r="H276" s="36"/>
      <c r="I276" s="36"/>
      <c r="J276" s="136" t="s">
        <v>9</v>
      </c>
      <c r="K276" s="137"/>
      <c r="L276" s="137"/>
      <c r="M276" s="137"/>
      <c r="N276" s="137"/>
      <c r="O276" s="138"/>
    </row>
    <row r="277" spans="1:16">
      <c r="B277" s="40" t="s">
        <v>856</v>
      </c>
      <c r="C277" s="40" t="s">
        <v>861</v>
      </c>
      <c r="D277" s="40" t="s">
        <v>857</v>
      </c>
      <c r="E277" s="43" t="s">
        <v>859</v>
      </c>
      <c r="F277" s="43" t="s">
        <v>303</v>
      </c>
      <c r="G277" s="43" t="s">
        <v>858</v>
      </c>
      <c r="H277" s="36"/>
      <c r="I277" s="41" t="s">
        <v>860</v>
      </c>
      <c r="J277" s="82" t="s">
        <v>10</v>
      </c>
      <c r="K277" s="83" t="s">
        <v>300</v>
      </c>
      <c r="L277" s="83" t="s">
        <v>862</v>
      </c>
      <c r="M277" s="84" t="s">
        <v>11</v>
      </c>
      <c r="N277" s="84" t="s">
        <v>12</v>
      </c>
      <c r="O277" s="85" t="s">
        <v>863</v>
      </c>
    </row>
    <row r="278" spans="1:16">
      <c r="B278" s="51"/>
      <c r="C278" s="51"/>
      <c r="D278" s="51"/>
      <c r="E278" s="73"/>
      <c r="F278" s="73"/>
      <c r="G278" s="73"/>
      <c r="H278" s="36"/>
      <c r="I278" s="17"/>
      <c r="J278" s="74"/>
      <c r="K278" s="75"/>
      <c r="L278" s="75"/>
      <c r="M278" s="76"/>
      <c r="N278" s="76"/>
      <c r="O278" s="77"/>
    </row>
    <row r="279" spans="1:16">
      <c r="A279" s="21">
        <v>1</v>
      </c>
      <c r="B279" t="s">
        <v>544</v>
      </c>
      <c r="C279" s="21" t="s">
        <v>35</v>
      </c>
      <c r="D279" s="21">
        <v>9880</v>
      </c>
      <c r="E279" s="45">
        <v>2.4500000000000002</v>
      </c>
      <c r="F279" s="8">
        <v>290</v>
      </c>
      <c r="G279" s="36">
        <v>19885</v>
      </c>
      <c r="H279" s="36"/>
      <c r="I279" s="36"/>
      <c r="J279" s="5"/>
      <c r="K279" s="6"/>
      <c r="L279" s="6"/>
      <c r="M279" s="7"/>
      <c r="N279" s="34">
        <f>G279</f>
        <v>19885</v>
      </c>
    </row>
    <row r="280" spans="1:16">
      <c r="A280" s="21">
        <v>2</v>
      </c>
      <c r="B280" t="s">
        <v>482</v>
      </c>
      <c r="C280" s="21" t="s">
        <v>35</v>
      </c>
      <c r="D280" s="21" t="s">
        <v>481</v>
      </c>
      <c r="E280" s="45">
        <v>2.23</v>
      </c>
      <c r="F280" s="8">
        <v>242</v>
      </c>
      <c r="G280" s="36">
        <v>29761</v>
      </c>
      <c r="H280" s="36"/>
      <c r="I280" s="36"/>
      <c r="J280" s="5"/>
      <c r="K280" s="6"/>
      <c r="L280" s="6"/>
      <c r="M280" s="34">
        <f>G280</f>
        <v>29761</v>
      </c>
      <c r="N280" s="7"/>
    </row>
    <row r="281" spans="1:16">
      <c r="A281" s="21">
        <v>3</v>
      </c>
      <c r="B281" t="s">
        <v>558</v>
      </c>
      <c r="C281" s="21" t="s">
        <v>35</v>
      </c>
      <c r="D281" s="21">
        <v>2630</v>
      </c>
      <c r="E281" s="45">
        <v>2.21</v>
      </c>
      <c r="F281" s="8">
        <v>245</v>
      </c>
      <c r="G281" s="36">
        <v>14281</v>
      </c>
      <c r="H281" s="36"/>
      <c r="I281" s="36"/>
      <c r="J281" s="5"/>
      <c r="K281" s="6"/>
      <c r="L281" s="6"/>
      <c r="M281" s="34">
        <f>G281</f>
        <v>14281</v>
      </c>
      <c r="N281" s="7"/>
    </row>
    <row r="282" spans="1:16">
      <c r="A282" s="21">
        <v>5</v>
      </c>
      <c r="B282" t="s">
        <v>549</v>
      </c>
      <c r="C282" s="21" t="s">
        <v>35</v>
      </c>
      <c r="D282" s="21">
        <v>1790</v>
      </c>
      <c r="E282" s="45">
        <v>2.2000000000000002</v>
      </c>
      <c r="F282" s="8">
        <v>238</v>
      </c>
      <c r="G282" s="36">
        <v>12615</v>
      </c>
      <c r="H282" s="36"/>
      <c r="I282" s="36"/>
      <c r="J282" s="5"/>
      <c r="K282" s="6"/>
      <c r="L282" s="6"/>
      <c r="M282" s="34">
        <f>G282</f>
        <v>12615</v>
      </c>
      <c r="N282" s="7"/>
    </row>
    <row r="283" spans="1:16">
      <c r="A283" s="21">
        <v>6</v>
      </c>
      <c r="B283" t="s">
        <v>550</v>
      </c>
      <c r="C283" s="21" t="s">
        <v>35</v>
      </c>
      <c r="D283" s="21">
        <v>3570</v>
      </c>
      <c r="E283" s="45">
        <v>2.11</v>
      </c>
      <c r="F283" s="8">
        <v>215</v>
      </c>
      <c r="G283" s="36">
        <v>11315</v>
      </c>
      <c r="H283" s="36"/>
      <c r="I283" s="36"/>
      <c r="J283" s="4"/>
      <c r="K283" s="4"/>
      <c r="L283" s="4"/>
      <c r="M283" s="36">
        <f>G283</f>
        <v>11315</v>
      </c>
      <c r="N283" s="4"/>
      <c r="O283" s="4"/>
    </row>
    <row r="284" spans="1:16">
      <c r="A284" s="21">
        <v>7</v>
      </c>
      <c r="B284" t="s">
        <v>551</v>
      </c>
      <c r="C284" s="21" t="s">
        <v>35</v>
      </c>
      <c r="D284" s="21" t="s">
        <v>876</v>
      </c>
      <c r="E284" s="45">
        <v>2.23</v>
      </c>
      <c r="F284" s="8">
        <v>245</v>
      </c>
      <c r="G284" s="36">
        <v>81853</v>
      </c>
      <c r="H284" s="36"/>
      <c r="I284" s="36"/>
      <c r="J284" s="4"/>
      <c r="K284" s="4"/>
      <c r="L284" s="4"/>
      <c r="M284" s="36">
        <f>G284</f>
        <v>81853</v>
      </c>
      <c r="N284" s="4"/>
      <c r="O284" s="4"/>
    </row>
    <row r="285" spans="1:16">
      <c r="A285" s="21">
        <v>9</v>
      </c>
      <c r="B285" t="s">
        <v>208</v>
      </c>
      <c r="C285" s="21" t="s">
        <v>35</v>
      </c>
      <c r="D285" s="21" t="s">
        <v>209</v>
      </c>
      <c r="E285" s="45">
        <v>1.44</v>
      </c>
      <c r="F285" s="8">
        <v>122</v>
      </c>
      <c r="G285" s="36">
        <v>5466</v>
      </c>
      <c r="H285" s="36"/>
      <c r="I285" s="36"/>
      <c r="J285" s="4"/>
      <c r="L285" s="4">
        <f>G285</f>
        <v>5466</v>
      </c>
      <c r="M285" s="36"/>
      <c r="N285" s="4"/>
      <c r="O285" s="4"/>
    </row>
    <row r="286" spans="1:16">
      <c r="A286" s="21">
        <v>17</v>
      </c>
      <c r="B286" t="s">
        <v>557</v>
      </c>
      <c r="C286" s="21" t="s">
        <v>35</v>
      </c>
      <c r="D286" s="21" t="s">
        <v>868</v>
      </c>
      <c r="E286" s="45">
        <v>2.2799999999999998</v>
      </c>
      <c r="F286" s="8">
        <v>248</v>
      </c>
      <c r="G286" s="36">
        <v>506922</v>
      </c>
      <c r="H286" s="36"/>
      <c r="I286" s="36"/>
      <c r="J286" s="33"/>
      <c r="K286" s="33"/>
      <c r="L286" s="33"/>
      <c r="M286" s="48">
        <f>G286</f>
        <v>506922</v>
      </c>
      <c r="N286" s="33"/>
      <c r="O286" s="4"/>
    </row>
    <row r="287" spans="1:16">
      <c r="A287" s="21">
        <v>18</v>
      </c>
      <c r="B287" t="s">
        <v>29</v>
      </c>
      <c r="C287" s="21" t="s">
        <v>35</v>
      </c>
      <c r="D287" s="21">
        <v>2370</v>
      </c>
      <c r="E287" s="45">
        <v>2.5299999999999998</v>
      </c>
      <c r="F287" s="8">
        <v>271</v>
      </c>
      <c r="G287" s="36">
        <v>12894</v>
      </c>
      <c r="H287" s="36"/>
      <c r="I287" s="36"/>
      <c r="J287" s="4"/>
      <c r="K287" s="4"/>
      <c r="L287" s="4"/>
      <c r="M287" s="36"/>
      <c r="N287" s="4">
        <f>G287</f>
        <v>12894</v>
      </c>
      <c r="O287" s="4"/>
    </row>
    <row r="288" spans="1:16">
      <c r="A288" s="21">
        <v>22</v>
      </c>
      <c r="B288" t="s">
        <v>562</v>
      </c>
      <c r="C288" s="21" t="s">
        <v>35</v>
      </c>
      <c r="D288" s="21">
        <v>1730</v>
      </c>
      <c r="E288" s="45">
        <v>2.19</v>
      </c>
      <c r="F288" s="8">
        <v>231</v>
      </c>
      <c r="G288" s="36">
        <v>30930</v>
      </c>
      <c r="H288" s="36"/>
      <c r="I288" s="36"/>
      <c r="J288" s="4"/>
      <c r="K288" s="4"/>
      <c r="L288" s="4"/>
      <c r="M288" s="36">
        <f>G288</f>
        <v>30930</v>
      </c>
      <c r="N288" s="4"/>
      <c r="O288" s="4"/>
    </row>
    <row r="289" spans="1:15">
      <c r="A289" s="21">
        <v>23</v>
      </c>
      <c r="B289" t="s">
        <v>563</v>
      </c>
      <c r="C289" s="21" t="s">
        <v>35</v>
      </c>
      <c r="D289" s="21" t="s">
        <v>870</v>
      </c>
      <c r="E289" s="45">
        <v>2.5</v>
      </c>
      <c r="F289" s="8">
        <v>299</v>
      </c>
      <c r="G289" s="36">
        <v>13942</v>
      </c>
      <c r="H289" s="36"/>
      <c r="I289" s="36"/>
      <c r="J289" s="4"/>
      <c r="K289" s="4"/>
      <c r="L289" s="4"/>
      <c r="M289" s="36"/>
      <c r="N289" s="4">
        <f>G289</f>
        <v>13942</v>
      </c>
      <c r="O289" s="4"/>
    </row>
    <row r="290" spans="1:15">
      <c r="A290" s="21">
        <v>28</v>
      </c>
      <c r="B290" t="s">
        <v>566</v>
      </c>
      <c r="C290" s="21" t="s">
        <v>35</v>
      </c>
      <c r="D290" s="21">
        <v>9700</v>
      </c>
      <c r="E290" s="45">
        <v>2.52</v>
      </c>
      <c r="F290" s="8">
        <v>291</v>
      </c>
      <c r="G290" s="36">
        <v>30318</v>
      </c>
      <c r="H290" s="36"/>
      <c r="I290" s="36"/>
      <c r="J290" s="4"/>
      <c r="K290" s="4"/>
      <c r="L290" s="4"/>
      <c r="M290" s="36"/>
      <c r="N290" s="4">
        <f>G290</f>
        <v>30318</v>
      </c>
      <c r="O290" s="4"/>
    </row>
    <row r="291" spans="1:15">
      <c r="A291" s="21">
        <v>31</v>
      </c>
      <c r="B291" t="s">
        <v>105</v>
      </c>
      <c r="C291" s="21" t="s">
        <v>35</v>
      </c>
      <c r="D291" s="21" t="s">
        <v>106</v>
      </c>
      <c r="E291" s="45">
        <v>2.52</v>
      </c>
      <c r="F291" s="8">
        <v>290</v>
      </c>
      <c r="G291" s="36">
        <v>9641</v>
      </c>
      <c r="H291" s="36"/>
      <c r="I291" s="36"/>
      <c r="J291" s="4"/>
      <c r="K291" s="4"/>
      <c r="L291" s="4"/>
      <c r="M291" s="36"/>
      <c r="N291" s="4">
        <f>G291</f>
        <v>9641</v>
      </c>
      <c r="O291" s="4"/>
    </row>
    <row r="292" spans="1:15">
      <c r="A292" s="21">
        <v>34</v>
      </c>
      <c r="B292" t="s">
        <v>290</v>
      </c>
      <c r="C292" s="21" t="s">
        <v>35</v>
      </c>
      <c r="D292" s="21">
        <v>2387</v>
      </c>
      <c r="E292" s="45">
        <v>3</v>
      </c>
      <c r="F292" s="8">
        <v>296</v>
      </c>
      <c r="G292" s="36">
        <v>2592</v>
      </c>
      <c r="H292" s="36"/>
      <c r="I292" s="36"/>
      <c r="J292" s="4"/>
      <c r="K292" s="4"/>
      <c r="L292" s="4"/>
      <c r="M292" s="36"/>
      <c r="N292" s="4">
        <f>G292</f>
        <v>2592</v>
      </c>
      <c r="O292" s="4"/>
    </row>
    <row r="293" spans="1:15">
      <c r="A293" s="21">
        <v>36</v>
      </c>
      <c r="B293" t="s">
        <v>523</v>
      </c>
      <c r="C293" s="21" t="s">
        <v>35</v>
      </c>
      <c r="D293" s="21" t="s">
        <v>524</v>
      </c>
      <c r="E293" s="45">
        <v>2.2999999999999998</v>
      </c>
      <c r="F293" s="8">
        <v>250</v>
      </c>
      <c r="G293" s="36">
        <v>21588</v>
      </c>
      <c r="H293" s="36"/>
      <c r="I293" s="36"/>
      <c r="J293" s="4"/>
      <c r="L293" s="4">
        <f>G293</f>
        <v>21588</v>
      </c>
      <c r="M293" s="36"/>
      <c r="N293" s="4"/>
      <c r="O293" s="4"/>
    </row>
    <row r="294" spans="1:15">
      <c r="A294" s="21">
        <v>43</v>
      </c>
      <c r="B294" t="s">
        <v>577</v>
      </c>
      <c r="C294" s="21" t="s">
        <v>35</v>
      </c>
      <c r="D294" s="21">
        <v>1650</v>
      </c>
      <c r="E294" s="45">
        <v>2.15</v>
      </c>
      <c r="F294" s="8">
        <v>230</v>
      </c>
      <c r="G294" s="36">
        <v>24447</v>
      </c>
      <c r="H294" s="36"/>
      <c r="I294" s="36"/>
      <c r="J294" s="4"/>
      <c r="K294" s="4"/>
      <c r="L294" s="4"/>
      <c r="M294" s="36">
        <f>G294</f>
        <v>24447</v>
      </c>
      <c r="N294" s="4"/>
      <c r="O294" s="4"/>
    </row>
    <row r="295" spans="1:15">
      <c r="A295" s="21">
        <v>44</v>
      </c>
      <c r="B295" t="s">
        <v>95</v>
      </c>
      <c r="C295" s="21" t="s">
        <v>35</v>
      </c>
      <c r="D295" s="21">
        <v>3130</v>
      </c>
      <c r="E295" s="45">
        <v>2.2799999999999998</v>
      </c>
      <c r="F295" s="8">
        <v>229</v>
      </c>
      <c r="G295" s="36">
        <v>9962</v>
      </c>
      <c r="H295" s="36"/>
      <c r="I295" s="36"/>
      <c r="J295" s="4"/>
      <c r="K295" s="4"/>
      <c r="L295" s="4"/>
      <c r="M295" s="36">
        <f>G295</f>
        <v>9962</v>
      </c>
      <c r="N295" s="4"/>
      <c r="O295" s="4"/>
    </row>
    <row r="296" spans="1:15">
      <c r="A296" s="21">
        <v>45</v>
      </c>
      <c r="B296" t="s">
        <v>578</v>
      </c>
      <c r="C296" s="21" t="s">
        <v>35</v>
      </c>
      <c r="D296" s="21" t="s">
        <v>188</v>
      </c>
      <c r="E296" s="45">
        <v>2.2000000000000002</v>
      </c>
      <c r="F296" s="8">
        <v>244</v>
      </c>
      <c r="G296" s="36">
        <v>6082</v>
      </c>
      <c r="H296" s="36"/>
      <c r="I296" s="36"/>
      <c r="J296" s="4"/>
      <c r="K296" s="4"/>
      <c r="L296" s="4"/>
      <c r="M296" s="36">
        <f>G296</f>
        <v>6082</v>
      </c>
      <c r="N296" s="4"/>
      <c r="O296" s="4"/>
    </row>
    <row r="297" spans="1:15">
      <c r="A297" s="21">
        <v>48</v>
      </c>
      <c r="B297" t="s">
        <v>1</v>
      </c>
      <c r="C297" s="21" t="s">
        <v>35</v>
      </c>
      <c r="D297" s="21">
        <v>3580</v>
      </c>
      <c r="E297" s="45">
        <v>2.19</v>
      </c>
      <c r="F297" s="8">
        <v>234</v>
      </c>
      <c r="G297" s="36">
        <v>43661</v>
      </c>
      <c r="H297" s="36"/>
      <c r="I297" s="36"/>
      <c r="J297" s="4"/>
      <c r="K297" s="4"/>
      <c r="L297" s="4"/>
      <c r="M297" s="36">
        <f>G297</f>
        <v>43661</v>
      </c>
      <c r="N297" s="4"/>
      <c r="O297" s="4"/>
    </row>
    <row r="298" spans="1:15">
      <c r="A298" s="21">
        <v>49</v>
      </c>
      <c r="B298" t="s">
        <v>73</v>
      </c>
      <c r="C298" s="21" t="s">
        <v>35</v>
      </c>
      <c r="D298" s="21">
        <v>2590</v>
      </c>
      <c r="E298" s="45">
        <v>2.34</v>
      </c>
      <c r="F298" s="8">
        <v>249</v>
      </c>
      <c r="G298" s="36">
        <v>10960</v>
      </c>
      <c r="H298" s="36"/>
      <c r="I298" s="36"/>
      <c r="J298" s="4"/>
      <c r="K298" s="4"/>
      <c r="L298" s="4"/>
      <c r="M298" s="36"/>
      <c r="N298" s="4">
        <f>G298</f>
        <v>10960</v>
      </c>
      <c r="O298" s="4"/>
    </row>
    <row r="299" spans="1:15">
      <c r="A299" s="21">
        <v>50</v>
      </c>
      <c r="B299" t="s">
        <v>580</v>
      </c>
      <c r="C299" s="21" t="s">
        <v>35</v>
      </c>
      <c r="D299" s="21">
        <v>9290</v>
      </c>
      <c r="E299" s="45">
        <v>2.1800000000000002</v>
      </c>
      <c r="F299" s="8">
        <v>231</v>
      </c>
      <c r="G299" s="36">
        <v>14703</v>
      </c>
      <c r="H299" s="36"/>
      <c r="I299" s="36"/>
      <c r="J299" s="4"/>
      <c r="K299" s="4"/>
      <c r="L299" s="4"/>
      <c r="M299" s="36">
        <f>G299</f>
        <v>14703</v>
      </c>
      <c r="N299" s="4"/>
      <c r="O299" s="4"/>
    </row>
    <row r="300" spans="1:15">
      <c r="A300" s="21">
        <v>53</v>
      </c>
      <c r="B300" t="s">
        <v>582</v>
      </c>
      <c r="C300" s="21" t="s">
        <v>35</v>
      </c>
      <c r="D300" s="21" t="s">
        <v>107</v>
      </c>
      <c r="E300" s="45">
        <v>2.0699999999999998</v>
      </c>
      <c r="F300" s="8">
        <v>217</v>
      </c>
      <c r="G300" s="36">
        <v>9638</v>
      </c>
      <c r="H300" s="36"/>
      <c r="I300" s="36"/>
      <c r="J300" s="4"/>
      <c r="K300" s="4"/>
      <c r="L300" s="4"/>
      <c r="M300" s="36">
        <f>G300</f>
        <v>9638</v>
      </c>
      <c r="N300" s="4"/>
      <c r="O300" s="4"/>
    </row>
    <row r="301" spans="1:15">
      <c r="A301" s="21">
        <v>56</v>
      </c>
      <c r="B301" t="s">
        <v>448</v>
      </c>
      <c r="C301" s="21" t="s">
        <v>35</v>
      </c>
      <c r="D301" s="21" t="s">
        <v>449</v>
      </c>
      <c r="E301" s="45">
        <v>2.34</v>
      </c>
      <c r="F301" s="8">
        <v>261</v>
      </c>
      <c r="G301" s="36">
        <v>46814</v>
      </c>
      <c r="H301" s="36"/>
      <c r="I301" s="36"/>
      <c r="J301" s="4"/>
      <c r="K301" s="4"/>
      <c r="L301" s="4"/>
      <c r="M301" s="36"/>
      <c r="N301" s="4">
        <f>G301</f>
        <v>46814</v>
      </c>
      <c r="O301" s="4"/>
    </row>
    <row r="302" spans="1:15">
      <c r="A302" s="21">
        <v>58</v>
      </c>
      <c r="B302" t="s">
        <v>585</v>
      </c>
      <c r="C302" s="21" t="s">
        <v>35</v>
      </c>
      <c r="D302" s="21">
        <v>3360</v>
      </c>
      <c r="E302" s="45">
        <v>2.08</v>
      </c>
      <c r="F302" s="8">
        <v>203</v>
      </c>
      <c r="G302" s="36">
        <v>9609</v>
      </c>
      <c r="H302" s="36"/>
      <c r="I302" s="36"/>
      <c r="J302" s="4"/>
      <c r="K302" s="4"/>
      <c r="L302" s="4"/>
      <c r="M302" s="36">
        <f>G302</f>
        <v>9609</v>
      </c>
      <c r="N302" s="4"/>
      <c r="O302" s="4"/>
    </row>
    <row r="303" spans="1:15">
      <c r="A303" s="21">
        <v>61</v>
      </c>
      <c r="B303" t="s">
        <v>587</v>
      </c>
      <c r="C303" s="21" t="s">
        <v>35</v>
      </c>
      <c r="D303" s="21">
        <v>3740</v>
      </c>
      <c r="E303" s="45">
        <v>2.0499999999999998</v>
      </c>
      <c r="F303" s="8">
        <v>203</v>
      </c>
      <c r="G303" s="36">
        <v>31412</v>
      </c>
      <c r="H303" s="36"/>
      <c r="I303" s="36"/>
      <c r="J303" s="4"/>
      <c r="K303" s="4"/>
      <c r="L303" s="4"/>
      <c r="M303" s="36">
        <f>G303</f>
        <v>31412</v>
      </c>
      <c r="N303" s="4"/>
      <c r="O303" s="4"/>
    </row>
    <row r="304" spans="1:15">
      <c r="A304" s="21">
        <v>63</v>
      </c>
      <c r="B304" t="s">
        <v>548</v>
      </c>
      <c r="C304" s="21" t="s">
        <v>35</v>
      </c>
      <c r="D304" s="21">
        <v>8370</v>
      </c>
      <c r="E304" s="45">
        <v>3.11</v>
      </c>
      <c r="F304" s="8">
        <v>327</v>
      </c>
      <c r="G304" s="36">
        <v>19362</v>
      </c>
      <c r="H304" s="36"/>
      <c r="I304" s="36"/>
      <c r="J304" s="4"/>
      <c r="K304" s="4"/>
      <c r="L304" s="4"/>
      <c r="M304" s="36">
        <f>G304</f>
        <v>19362</v>
      </c>
      <c r="N304" s="4"/>
      <c r="O304" s="4">
        <f>G304</f>
        <v>19362</v>
      </c>
    </row>
    <row r="305" spans="1:15">
      <c r="A305" s="21">
        <v>65</v>
      </c>
      <c r="B305" t="s">
        <v>31</v>
      </c>
      <c r="C305" s="21" t="s">
        <v>35</v>
      </c>
      <c r="D305" s="21">
        <v>3950</v>
      </c>
      <c r="E305" s="45">
        <v>2.38</v>
      </c>
      <c r="F305" s="8">
        <v>241</v>
      </c>
      <c r="G305" s="36">
        <v>12729</v>
      </c>
      <c r="H305" s="36"/>
      <c r="I305" s="36"/>
      <c r="J305" s="4"/>
      <c r="K305" s="4"/>
      <c r="L305" s="4"/>
      <c r="M305" s="36"/>
      <c r="N305" s="4">
        <f>G305</f>
        <v>12729</v>
      </c>
      <c r="O305" s="4"/>
    </row>
    <row r="306" spans="1:15">
      <c r="A306" s="21">
        <v>66</v>
      </c>
      <c r="B306" t="s">
        <v>32</v>
      </c>
      <c r="C306" s="21" t="s">
        <v>35</v>
      </c>
      <c r="D306" s="21" t="s">
        <v>33</v>
      </c>
      <c r="E306" s="45">
        <v>2.2799999999999998</v>
      </c>
      <c r="F306" s="8">
        <v>249</v>
      </c>
      <c r="G306" s="36">
        <v>12724</v>
      </c>
      <c r="H306" s="36"/>
      <c r="I306" s="36"/>
      <c r="J306" s="4"/>
      <c r="K306" s="4"/>
      <c r="L306" s="4"/>
      <c r="M306" s="36">
        <f t="shared" ref="M306:M312" si="1">G306</f>
        <v>12724</v>
      </c>
      <c r="N306" s="4"/>
      <c r="O306" s="4"/>
    </row>
    <row r="307" spans="1:15">
      <c r="A307" s="21">
        <v>67</v>
      </c>
      <c r="B307" t="s">
        <v>590</v>
      </c>
      <c r="C307" s="21" t="s">
        <v>35</v>
      </c>
      <c r="D307" s="21">
        <v>2820</v>
      </c>
      <c r="E307" s="45">
        <v>2.1800000000000002</v>
      </c>
      <c r="F307" s="8">
        <v>231</v>
      </c>
      <c r="G307" s="36">
        <v>14774</v>
      </c>
      <c r="H307" s="36"/>
      <c r="I307" s="36"/>
      <c r="J307" s="4"/>
      <c r="K307" s="4"/>
      <c r="L307" s="4"/>
      <c r="M307" s="36">
        <f t="shared" si="1"/>
        <v>14774</v>
      </c>
      <c r="N307" s="4"/>
      <c r="O307" s="4"/>
    </row>
    <row r="308" spans="1:15">
      <c r="A308" s="21">
        <v>68</v>
      </c>
      <c r="B308" t="s">
        <v>85</v>
      </c>
      <c r="C308" s="21" t="s">
        <v>35</v>
      </c>
      <c r="D308" s="21">
        <v>2150</v>
      </c>
      <c r="E308" s="45">
        <v>2.25</v>
      </c>
      <c r="F308" s="8">
        <v>248</v>
      </c>
      <c r="G308" s="36">
        <v>10233</v>
      </c>
      <c r="H308" s="36"/>
      <c r="I308" s="36"/>
      <c r="J308" s="4"/>
      <c r="K308" s="4"/>
      <c r="L308" s="4"/>
      <c r="M308" s="36">
        <f t="shared" si="1"/>
        <v>10233</v>
      </c>
      <c r="N308" s="4"/>
      <c r="O308" s="4"/>
    </row>
    <row r="309" spans="1:15">
      <c r="A309" s="21">
        <v>69</v>
      </c>
      <c r="B309" t="s">
        <v>45</v>
      </c>
      <c r="C309" s="21" t="s">
        <v>35</v>
      </c>
      <c r="D309" s="21" t="s">
        <v>46</v>
      </c>
      <c r="E309" s="45">
        <v>2.16</v>
      </c>
      <c r="F309" s="8">
        <v>227</v>
      </c>
      <c r="G309" s="36">
        <v>11967</v>
      </c>
      <c r="H309" s="36"/>
      <c r="I309" s="36"/>
      <c r="J309" s="4"/>
      <c r="K309" s="4"/>
      <c r="L309" s="4"/>
      <c r="M309" s="36">
        <f t="shared" si="1"/>
        <v>11967</v>
      </c>
      <c r="N309" s="4"/>
      <c r="O309" s="4"/>
    </row>
    <row r="310" spans="1:15">
      <c r="A310" s="21">
        <v>72</v>
      </c>
      <c r="B310" t="s">
        <v>592</v>
      </c>
      <c r="C310" s="21" t="s">
        <v>35</v>
      </c>
      <c r="D310" s="21">
        <v>3370</v>
      </c>
      <c r="E310" s="45">
        <v>2.12</v>
      </c>
      <c r="F310" s="8">
        <v>200</v>
      </c>
      <c r="G310" s="36">
        <v>7795</v>
      </c>
      <c r="H310" s="36"/>
      <c r="I310" s="36"/>
      <c r="J310" s="4"/>
      <c r="K310" s="4"/>
      <c r="L310" s="4"/>
      <c r="M310" s="36">
        <f t="shared" si="1"/>
        <v>7795</v>
      </c>
      <c r="N310" s="4"/>
      <c r="O310" s="4"/>
    </row>
    <row r="311" spans="1:15">
      <c r="A311" s="21">
        <v>73</v>
      </c>
      <c r="B311" t="s">
        <v>593</v>
      </c>
      <c r="C311" s="21" t="s">
        <v>35</v>
      </c>
      <c r="D311" s="21">
        <v>3840</v>
      </c>
      <c r="E311" s="45">
        <v>2.06</v>
      </c>
      <c r="F311" s="8">
        <v>195</v>
      </c>
      <c r="G311" s="36">
        <v>10495</v>
      </c>
      <c r="H311" s="36"/>
      <c r="I311" s="36"/>
      <c r="J311" s="4"/>
      <c r="K311" s="4"/>
      <c r="L311" s="4"/>
      <c r="M311" s="36">
        <f t="shared" si="1"/>
        <v>10495</v>
      </c>
      <c r="N311" s="4"/>
      <c r="O311" s="4"/>
    </row>
    <row r="312" spans="1:15">
      <c r="A312" s="21">
        <v>74</v>
      </c>
      <c r="B312" t="s">
        <v>529</v>
      </c>
      <c r="C312" s="21" t="s">
        <v>35</v>
      </c>
      <c r="D312" s="21">
        <v>2880</v>
      </c>
      <c r="E312" s="45">
        <v>2.2400000000000002</v>
      </c>
      <c r="F312" s="8">
        <v>245</v>
      </c>
      <c r="G312" s="36">
        <v>20885</v>
      </c>
      <c r="H312" s="36"/>
      <c r="I312" s="36"/>
      <c r="J312" s="4"/>
      <c r="K312" s="4"/>
      <c r="L312" s="4"/>
      <c r="M312" s="36">
        <f t="shared" si="1"/>
        <v>20885</v>
      </c>
      <c r="N312" s="4"/>
      <c r="O312" s="4"/>
    </row>
    <row r="313" spans="1:15">
      <c r="A313" s="21">
        <v>78</v>
      </c>
      <c r="B313" t="s">
        <v>597</v>
      </c>
      <c r="C313" s="21" t="s">
        <v>35</v>
      </c>
      <c r="D313" s="21" t="s">
        <v>20</v>
      </c>
      <c r="E313" s="45">
        <v>2.4700000000000002</v>
      </c>
      <c r="F313" s="8">
        <v>270</v>
      </c>
      <c r="G313" s="36">
        <v>14330</v>
      </c>
      <c r="H313" s="36"/>
      <c r="I313" s="36"/>
      <c r="J313" s="4"/>
      <c r="K313" s="4"/>
      <c r="L313" s="4"/>
      <c r="M313" s="36"/>
      <c r="N313" s="4">
        <f>G313</f>
        <v>14330</v>
      </c>
      <c r="O313" s="4"/>
    </row>
    <row r="314" spans="1:15">
      <c r="A314" s="21">
        <v>79</v>
      </c>
      <c r="B314" t="s">
        <v>598</v>
      </c>
      <c r="C314" s="21" t="s">
        <v>35</v>
      </c>
      <c r="D314" s="21">
        <v>2930</v>
      </c>
      <c r="E314" s="45">
        <v>2.19</v>
      </c>
      <c r="F314" s="8">
        <v>219</v>
      </c>
      <c r="G314" s="36">
        <v>37301</v>
      </c>
      <c r="H314" s="36"/>
      <c r="I314" s="36"/>
      <c r="J314" s="4"/>
      <c r="K314" s="4"/>
      <c r="L314" s="4"/>
      <c r="M314" s="36">
        <f>G314</f>
        <v>37301</v>
      </c>
      <c r="N314" s="4"/>
      <c r="O314" s="4"/>
    </row>
    <row r="315" spans="1:15">
      <c r="A315" s="21">
        <v>80</v>
      </c>
      <c r="B315" t="s">
        <v>486</v>
      </c>
      <c r="C315" s="21" t="s">
        <v>35</v>
      </c>
      <c r="D315" s="21">
        <v>2960</v>
      </c>
      <c r="E315" s="45">
        <v>2.37</v>
      </c>
      <c r="F315" s="8">
        <v>276</v>
      </c>
      <c r="G315" s="36">
        <v>27959</v>
      </c>
      <c r="H315" s="36"/>
      <c r="I315" s="36"/>
      <c r="J315" s="4"/>
      <c r="K315" s="4"/>
      <c r="L315" s="4"/>
      <c r="M315" s="36"/>
      <c r="N315" s="4">
        <f>G315</f>
        <v>27959</v>
      </c>
      <c r="O315" s="4"/>
    </row>
    <row r="316" spans="1:15">
      <c r="A316" s="21">
        <v>81</v>
      </c>
      <c r="B316" t="s">
        <v>599</v>
      </c>
      <c r="C316" s="21" t="s">
        <v>35</v>
      </c>
      <c r="D316" s="21">
        <v>3960</v>
      </c>
      <c r="E316" s="45">
        <v>2.34</v>
      </c>
      <c r="F316" s="8">
        <v>237</v>
      </c>
      <c r="G316" s="36">
        <v>15410</v>
      </c>
      <c r="H316" s="36"/>
      <c r="I316" s="36"/>
      <c r="J316" s="4"/>
      <c r="K316" s="4"/>
      <c r="L316" s="4"/>
      <c r="M316" s="36"/>
      <c r="N316" s="4">
        <f>G316</f>
        <v>15410</v>
      </c>
      <c r="O316" s="4"/>
    </row>
    <row r="317" spans="1:15">
      <c r="A317" s="21">
        <v>86</v>
      </c>
      <c r="B317" t="s">
        <v>601</v>
      </c>
      <c r="C317" s="21" t="s">
        <v>35</v>
      </c>
      <c r="D317" s="21">
        <v>9255</v>
      </c>
      <c r="E317" s="45">
        <v>2.27</v>
      </c>
      <c r="F317" s="8">
        <v>237</v>
      </c>
      <c r="G317" s="36">
        <v>14237</v>
      </c>
      <c r="H317" s="36"/>
      <c r="I317" s="36"/>
      <c r="J317" s="4"/>
      <c r="K317" s="4"/>
      <c r="L317" s="4"/>
      <c r="M317" s="36">
        <f>G317</f>
        <v>14237</v>
      </c>
      <c r="N317" s="4"/>
      <c r="O317" s="4"/>
    </row>
    <row r="318" spans="1:15">
      <c r="A318" s="21">
        <v>106</v>
      </c>
      <c r="B318" t="s">
        <v>615</v>
      </c>
      <c r="C318" s="21" t="s">
        <v>35</v>
      </c>
      <c r="D318" s="21" t="s">
        <v>866</v>
      </c>
      <c r="E318" s="45">
        <v>2.57</v>
      </c>
      <c r="F318" s="8">
        <v>308</v>
      </c>
      <c r="G318" s="36">
        <v>75219</v>
      </c>
      <c r="H318" s="36"/>
      <c r="I318" s="36"/>
      <c r="J318" s="4"/>
      <c r="K318" s="4"/>
      <c r="L318" s="4"/>
      <c r="M318" s="36"/>
      <c r="N318" s="4">
        <f>G318</f>
        <v>75219</v>
      </c>
      <c r="O318" s="4"/>
    </row>
    <row r="319" spans="1:15">
      <c r="A319" s="21">
        <v>109</v>
      </c>
      <c r="B319" t="s">
        <v>619</v>
      </c>
      <c r="C319" s="21" t="s">
        <v>35</v>
      </c>
      <c r="D319" s="21">
        <v>1959</v>
      </c>
      <c r="E319" s="45">
        <v>2</v>
      </c>
      <c r="F319" s="8">
        <v>208</v>
      </c>
      <c r="G319" s="36">
        <v>13585</v>
      </c>
      <c r="H319" s="36"/>
      <c r="I319" s="36"/>
      <c r="J319" s="4"/>
      <c r="L319" s="4">
        <f>G319</f>
        <v>13585</v>
      </c>
      <c r="M319" s="36"/>
      <c r="N319" s="4"/>
      <c r="O319" s="4"/>
    </row>
    <row r="320" spans="1:15">
      <c r="A320" s="21">
        <v>113</v>
      </c>
      <c r="B320" t="s">
        <v>61</v>
      </c>
      <c r="C320" s="21" t="s">
        <v>35</v>
      </c>
      <c r="D320" s="21">
        <v>8540</v>
      </c>
      <c r="E320" s="45">
        <v>2.5099999999999998</v>
      </c>
      <c r="F320" s="8">
        <v>300</v>
      </c>
      <c r="G320" s="36">
        <v>11414</v>
      </c>
      <c r="H320" s="36"/>
      <c r="I320" s="36"/>
      <c r="J320" s="4"/>
      <c r="K320" s="4"/>
      <c r="L320" s="4"/>
      <c r="M320" s="36"/>
      <c r="N320" s="4">
        <f>G320</f>
        <v>11414</v>
      </c>
      <c r="O320" s="4"/>
    </row>
    <row r="321" spans="1:15">
      <c r="A321" s="21">
        <v>114</v>
      </c>
      <c r="B321" t="s">
        <v>479</v>
      </c>
      <c r="C321" s="21" t="s">
        <v>35</v>
      </c>
      <c r="D321" s="21">
        <v>9800</v>
      </c>
      <c r="E321" s="45">
        <v>2.4700000000000002</v>
      </c>
      <c r="F321" s="8">
        <v>288</v>
      </c>
      <c r="G321" s="36">
        <v>29822</v>
      </c>
      <c r="H321" s="36"/>
      <c r="I321" s="36"/>
      <c r="J321" s="4"/>
      <c r="K321" s="4"/>
      <c r="L321" s="4"/>
      <c r="M321" s="36"/>
      <c r="N321" s="4">
        <f>G321</f>
        <v>29822</v>
      </c>
      <c r="O321" s="4"/>
    </row>
    <row r="322" spans="1:15">
      <c r="A322" s="21">
        <v>115</v>
      </c>
      <c r="B322" t="s">
        <v>87</v>
      </c>
      <c r="C322" s="21" t="s">
        <v>35</v>
      </c>
      <c r="D322" s="21">
        <v>9840</v>
      </c>
      <c r="E322" s="45">
        <v>2.39</v>
      </c>
      <c r="F322" s="8">
        <v>275</v>
      </c>
      <c r="G322" s="36">
        <v>10204</v>
      </c>
      <c r="H322" s="36"/>
      <c r="I322" s="36"/>
      <c r="J322" s="4"/>
      <c r="K322" s="4"/>
      <c r="L322" s="4"/>
      <c r="M322" s="36"/>
      <c r="N322" s="4">
        <f>G322</f>
        <v>10204</v>
      </c>
      <c r="O322" s="4"/>
    </row>
    <row r="323" spans="1:15">
      <c r="A323" s="21">
        <v>116</v>
      </c>
      <c r="B323" t="s">
        <v>622</v>
      </c>
      <c r="C323" s="21" t="s">
        <v>35</v>
      </c>
      <c r="D323" s="21">
        <v>8720</v>
      </c>
      <c r="E323" s="45">
        <v>2.5299999999999998</v>
      </c>
      <c r="F323" s="8">
        <v>295</v>
      </c>
      <c r="G323" s="36">
        <v>8345</v>
      </c>
      <c r="H323" s="36"/>
      <c r="I323" s="36"/>
      <c r="J323" s="4"/>
      <c r="K323" s="4"/>
      <c r="L323" s="4"/>
      <c r="M323" s="36"/>
      <c r="N323" s="4">
        <f>G323</f>
        <v>8345</v>
      </c>
      <c r="O323" s="4"/>
    </row>
    <row r="324" spans="1:15">
      <c r="A324" s="21">
        <v>117</v>
      </c>
      <c r="B324" t="s">
        <v>623</v>
      </c>
      <c r="C324" s="21" t="s">
        <v>35</v>
      </c>
      <c r="D324" s="21">
        <v>2480</v>
      </c>
      <c r="E324" s="45">
        <v>2.44</v>
      </c>
      <c r="F324" s="8">
        <v>258</v>
      </c>
      <c r="G324" s="36">
        <v>9231</v>
      </c>
      <c r="H324" s="36"/>
      <c r="I324" s="36"/>
      <c r="J324" s="4"/>
      <c r="K324" s="4"/>
      <c r="L324" s="4"/>
      <c r="M324" s="36"/>
      <c r="N324" s="4">
        <f>G324</f>
        <v>9231</v>
      </c>
      <c r="O324" s="4"/>
    </row>
    <row r="325" spans="1:15">
      <c r="A325" s="21">
        <v>118</v>
      </c>
      <c r="B325" t="s">
        <v>624</v>
      </c>
      <c r="C325" s="21" t="s">
        <v>35</v>
      </c>
      <c r="D325" s="21">
        <v>3590</v>
      </c>
      <c r="E325" s="45">
        <v>2.0699999999999998</v>
      </c>
      <c r="F325" s="8">
        <v>208</v>
      </c>
      <c r="G325" s="36">
        <v>10403</v>
      </c>
      <c r="H325" s="36"/>
      <c r="I325" s="36"/>
      <c r="J325" s="4"/>
      <c r="K325" s="4"/>
      <c r="L325" s="4"/>
      <c r="M325" s="36">
        <f t="shared" ref="M325:M330" si="2">G325</f>
        <v>10403</v>
      </c>
      <c r="N325" s="4"/>
      <c r="O325" s="4"/>
    </row>
    <row r="326" spans="1:15">
      <c r="A326" s="21">
        <v>119</v>
      </c>
      <c r="B326" t="s">
        <v>506</v>
      </c>
      <c r="C326" s="21" t="s">
        <v>35</v>
      </c>
      <c r="D326" s="21" t="s">
        <v>507</v>
      </c>
      <c r="E326" s="45">
        <v>2.21</v>
      </c>
      <c r="F326" s="8">
        <v>241</v>
      </c>
      <c r="G326" s="36">
        <v>23328</v>
      </c>
      <c r="H326" s="36"/>
      <c r="I326" s="36"/>
      <c r="J326" s="4"/>
      <c r="K326" s="4"/>
      <c r="L326" s="4"/>
      <c r="M326" s="36">
        <f t="shared" si="2"/>
        <v>23328</v>
      </c>
      <c r="N326" s="4"/>
      <c r="O326" s="4"/>
    </row>
    <row r="327" spans="1:15">
      <c r="A327" s="21">
        <v>120</v>
      </c>
      <c r="B327" t="s">
        <v>454</v>
      </c>
      <c r="C327" s="21" t="s">
        <v>35</v>
      </c>
      <c r="D327" s="21" t="s">
        <v>440</v>
      </c>
      <c r="E327" s="45">
        <v>2.15</v>
      </c>
      <c r="F327" s="8">
        <v>230</v>
      </c>
      <c r="G327" s="36">
        <v>40388</v>
      </c>
      <c r="H327" s="36"/>
      <c r="I327" s="36"/>
      <c r="J327" s="4"/>
      <c r="K327" s="4"/>
      <c r="L327" s="4"/>
      <c r="M327" s="36">
        <f t="shared" si="2"/>
        <v>40388</v>
      </c>
      <c r="N327" s="4"/>
      <c r="O327" s="4"/>
    </row>
    <row r="328" spans="1:15">
      <c r="A328" s="21">
        <v>121</v>
      </c>
      <c r="B328" t="s">
        <v>540</v>
      </c>
      <c r="C328" s="21" t="s">
        <v>35</v>
      </c>
      <c r="D328" s="21">
        <v>3650</v>
      </c>
      <c r="E328" s="45">
        <v>2.2400000000000002</v>
      </c>
      <c r="F328" s="8">
        <v>227</v>
      </c>
      <c r="G328" s="36">
        <v>19977</v>
      </c>
      <c r="H328" s="36"/>
      <c r="I328" s="36"/>
      <c r="J328" s="4"/>
      <c r="K328" s="4"/>
      <c r="L328" s="4"/>
      <c r="M328" s="36">
        <f t="shared" si="2"/>
        <v>19977</v>
      </c>
      <c r="N328" s="4"/>
      <c r="O328" s="4"/>
    </row>
    <row r="329" spans="1:15">
      <c r="A329" s="21">
        <v>126</v>
      </c>
      <c r="B329" t="s">
        <v>227</v>
      </c>
      <c r="C329" s="21" t="s">
        <v>35</v>
      </c>
      <c r="D329" s="21">
        <v>1620</v>
      </c>
      <c r="E329" s="45">
        <v>2.15</v>
      </c>
      <c r="F329" s="8">
        <v>211</v>
      </c>
      <c r="G329" s="36">
        <v>5021</v>
      </c>
      <c r="H329" s="36"/>
      <c r="I329" s="36"/>
      <c r="J329" s="4"/>
      <c r="K329" s="4"/>
      <c r="L329" s="4"/>
      <c r="M329" s="36">
        <f t="shared" si="2"/>
        <v>5021</v>
      </c>
      <c r="N329" s="4"/>
      <c r="O329" s="4"/>
    </row>
    <row r="330" spans="1:15">
      <c r="A330" s="21">
        <v>129</v>
      </c>
      <c r="B330" t="s">
        <v>527</v>
      </c>
      <c r="C330" s="21" t="s">
        <v>35</v>
      </c>
      <c r="D330" s="21">
        <v>2650</v>
      </c>
      <c r="E330" s="45">
        <v>2.1800000000000002</v>
      </c>
      <c r="F330" s="8">
        <v>242</v>
      </c>
      <c r="G330" s="36">
        <v>21151</v>
      </c>
      <c r="H330" s="36"/>
      <c r="I330" s="36"/>
      <c r="J330" s="4"/>
      <c r="M330" s="36">
        <f t="shared" si="2"/>
        <v>21151</v>
      </c>
      <c r="N330" s="4"/>
      <c r="O330" s="4"/>
    </row>
    <row r="331" spans="1:15">
      <c r="A331" s="21">
        <v>130</v>
      </c>
      <c r="B331" t="s">
        <v>536</v>
      </c>
      <c r="C331" s="21" t="s">
        <v>35</v>
      </c>
      <c r="D331" s="21">
        <v>9900</v>
      </c>
      <c r="E331" s="45">
        <v>2.44</v>
      </c>
      <c r="F331" s="8">
        <v>286</v>
      </c>
      <c r="G331" s="36">
        <v>20486</v>
      </c>
      <c r="H331" s="36"/>
      <c r="I331" s="36"/>
      <c r="J331" s="4"/>
      <c r="M331" s="36"/>
      <c r="N331" s="4">
        <f>G331</f>
        <v>20486</v>
      </c>
      <c r="O331" s="4"/>
    </row>
    <row r="332" spans="1:15">
      <c r="A332" s="21">
        <v>136</v>
      </c>
      <c r="B332" t="s">
        <v>546</v>
      </c>
      <c r="C332" s="21" t="s">
        <v>35</v>
      </c>
      <c r="D332" s="21">
        <v>9420</v>
      </c>
      <c r="E332" s="45">
        <v>2.4500000000000002</v>
      </c>
      <c r="F332" s="8">
        <v>290</v>
      </c>
      <c r="G332" s="36">
        <v>19479</v>
      </c>
      <c r="H332" s="36"/>
      <c r="I332" s="36"/>
      <c r="J332" s="4"/>
      <c r="K332" s="4"/>
      <c r="L332" s="4"/>
      <c r="M332" s="36"/>
      <c r="N332" s="4">
        <f>G332</f>
        <v>19479</v>
      </c>
      <c r="O332" s="4"/>
    </row>
    <row r="333" spans="1:15">
      <c r="A333" s="21">
        <v>139</v>
      </c>
      <c r="B333" t="s">
        <v>295</v>
      </c>
      <c r="C333" s="21" t="s">
        <v>35</v>
      </c>
      <c r="D333" s="21">
        <v>8587</v>
      </c>
      <c r="E333" s="45">
        <v>2.5</v>
      </c>
      <c r="F333" s="8">
        <v>288</v>
      </c>
      <c r="G333" s="36">
        <v>2110</v>
      </c>
      <c r="H333" s="36"/>
      <c r="I333" s="36"/>
      <c r="J333" s="4"/>
      <c r="K333" s="4"/>
      <c r="L333" s="4"/>
      <c r="M333" s="36"/>
      <c r="N333" s="4">
        <f>G333</f>
        <v>2110</v>
      </c>
      <c r="O333" s="4"/>
    </row>
    <row r="334" spans="1:15">
      <c r="A334" s="21">
        <v>146</v>
      </c>
      <c r="B334" t="s">
        <v>468</v>
      </c>
      <c r="C334" s="21" t="s">
        <v>35</v>
      </c>
      <c r="D334" s="21">
        <v>9940</v>
      </c>
      <c r="E334" s="45">
        <v>2.4500000000000002</v>
      </c>
      <c r="F334" s="8">
        <v>285</v>
      </c>
      <c r="G334" s="36">
        <v>33733</v>
      </c>
      <c r="H334" s="36"/>
      <c r="I334" s="36"/>
      <c r="J334" s="4"/>
      <c r="K334" s="4"/>
      <c r="L334" s="4"/>
      <c r="M334" s="36">
        <f>G334</f>
        <v>33733</v>
      </c>
      <c r="N334" s="4"/>
      <c r="O334" s="4"/>
    </row>
    <row r="335" spans="1:15">
      <c r="A335" s="21">
        <v>167</v>
      </c>
      <c r="B335" t="s">
        <v>123</v>
      </c>
      <c r="C335" s="21" t="s">
        <v>35</v>
      </c>
      <c r="D335" s="21">
        <v>2330</v>
      </c>
      <c r="E335" s="45">
        <v>2.37</v>
      </c>
      <c r="F335" s="8">
        <v>254</v>
      </c>
      <c r="G335" s="36">
        <v>8576</v>
      </c>
      <c r="H335" s="36"/>
      <c r="I335" s="36"/>
      <c r="J335" s="4"/>
      <c r="K335" s="4"/>
      <c r="L335" s="4"/>
      <c r="M335" s="36"/>
      <c r="N335" s="4">
        <f>G335</f>
        <v>8576</v>
      </c>
      <c r="O335" s="4"/>
    </row>
    <row r="336" spans="1:15">
      <c r="A336" s="21">
        <v>168</v>
      </c>
      <c r="B336" t="s">
        <v>654</v>
      </c>
      <c r="C336" s="21" t="s">
        <v>35</v>
      </c>
      <c r="D336" s="21" t="s">
        <v>877</v>
      </c>
      <c r="E336" s="45">
        <v>2.38</v>
      </c>
      <c r="F336" s="8">
        <v>248</v>
      </c>
      <c r="G336" s="36">
        <v>502604</v>
      </c>
      <c r="H336" s="36"/>
      <c r="I336" s="36"/>
      <c r="J336" s="33"/>
      <c r="K336" s="33"/>
      <c r="L336" s="33"/>
      <c r="M336" s="48"/>
      <c r="N336" s="33">
        <f>G336</f>
        <v>502604</v>
      </c>
      <c r="O336" s="4"/>
    </row>
    <row r="337" spans="1:15">
      <c r="A337" s="21">
        <v>170</v>
      </c>
      <c r="B337" t="s">
        <v>37</v>
      </c>
      <c r="C337" s="21" t="s">
        <v>35</v>
      </c>
      <c r="D337" s="21">
        <v>9890</v>
      </c>
      <c r="E337" s="45">
        <v>2.46</v>
      </c>
      <c r="F337" s="8">
        <v>282</v>
      </c>
      <c r="G337" s="36">
        <v>12529</v>
      </c>
      <c r="H337" s="36"/>
      <c r="I337" s="36"/>
      <c r="J337" s="4"/>
      <c r="K337" s="4"/>
      <c r="L337" s="4"/>
      <c r="M337" s="36"/>
      <c r="N337" s="4">
        <f>G337</f>
        <v>12529</v>
      </c>
      <c r="O337" s="4"/>
    </row>
    <row r="338" spans="1:15">
      <c r="A338" s="21">
        <v>171</v>
      </c>
      <c r="B338" t="s">
        <v>189</v>
      </c>
      <c r="C338" s="21" t="s">
        <v>35</v>
      </c>
      <c r="D338" s="21" t="s">
        <v>190</v>
      </c>
      <c r="E338" s="45">
        <v>2.2200000000000002</v>
      </c>
      <c r="F338" s="8">
        <v>210</v>
      </c>
      <c r="G338" s="36">
        <v>5968</v>
      </c>
      <c r="H338" s="36"/>
      <c r="I338" s="36"/>
      <c r="J338" s="4"/>
      <c r="K338" s="4"/>
      <c r="L338" s="4"/>
      <c r="M338" s="36">
        <f>G338</f>
        <v>5968</v>
      </c>
      <c r="N338" s="4"/>
      <c r="O338" s="4"/>
    </row>
    <row r="339" spans="1:15">
      <c r="A339" s="21">
        <v>173</v>
      </c>
      <c r="B339" t="s">
        <v>456</v>
      </c>
      <c r="C339" s="21" t="s">
        <v>35</v>
      </c>
      <c r="D339" s="21">
        <v>2440</v>
      </c>
      <c r="E339" s="45">
        <v>2.2999999999999998</v>
      </c>
      <c r="F339" s="8">
        <v>253</v>
      </c>
      <c r="G339" s="36">
        <v>37884</v>
      </c>
      <c r="H339" s="36"/>
      <c r="I339" s="36"/>
      <c r="J339" s="4"/>
      <c r="K339" s="4"/>
      <c r="L339" s="4"/>
      <c r="M339" s="36">
        <f>G339</f>
        <v>37884</v>
      </c>
      <c r="N339" s="4"/>
      <c r="O339" s="4"/>
    </row>
    <row r="340" spans="1:15">
      <c r="A340" s="21">
        <v>177</v>
      </c>
      <c r="B340" t="s">
        <v>659</v>
      </c>
      <c r="C340" s="21" t="s">
        <v>35</v>
      </c>
      <c r="D340" s="21">
        <v>3600</v>
      </c>
      <c r="E340" s="45">
        <v>2.16</v>
      </c>
      <c r="F340" s="8">
        <v>217</v>
      </c>
      <c r="G340" s="36">
        <v>65264</v>
      </c>
      <c r="H340" s="36"/>
      <c r="I340" s="36"/>
      <c r="J340" s="4"/>
      <c r="L340" s="4"/>
      <c r="M340" s="36">
        <f>G340</f>
        <v>65264</v>
      </c>
      <c r="N340" s="4"/>
      <c r="O340" s="4"/>
    </row>
    <row r="341" spans="1:15">
      <c r="A341" s="21">
        <v>180</v>
      </c>
      <c r="B341" t="s">
        <v>662</v>
      </c>
      <c r="C341" s="21" t="s">
        <v>35</v>
      </c>
      <c r="D341" s="21" t="s">
        <v>138</v>
      </c>
      <c r="E341" s="45">
        <v>2</v>
      </c>
      <c r="F341" s="8">
        <v>205</v>
      </c>
      <c r="G341" s="36">
        <v>8245</v>
      </c>
      <c r="H341" s="36"/>
      <c r="I341" s="36"/>
      <c r="J341" s="4"/>
      <c r="L341" s="4">
        <f>G341</f>
        <v>8245</v>
      </c>
      <c r="M341" s="36"/>
      <c r="N341" s="4"/>
      <c r="O341" s="4"/>
    </row>
    <row r="342" spans="1:15">
      <c r="A342" s="21">
        <v>181</v>
      </c>
      <c r="B342" t="s">
        <v>215</v>
      </c>
      <c r="C342" s="21" t="s">
        <v>35</v>
      </c>
      <c r="D342" s="21" t="s">
        <v>216</v>
      </c>
      <c r="E342" s="45">
        <v>2.14</v>
      </c>
      <c r="F342" s="8">
        <v>201</v>
      </c>
      <c r="G342" s="36">
        <v>5273</v>
      </c>
      <c r="H342" s="36"/>
      <c r="I342" s="36"/>
      <c r="J342" s="4"/>
      <c r="K342" s="4"/>
      <c r="L342" s="4"/>
      <c r="M342" s="36">
        <f>G342</f>
        <v>5273</v>
      </c>
      <c r="N342" s="4"/>
      <c r="O342" s="4"/>
    </row>
    <row r="343" spans="1:15">
      <c r="A343" s="21">
        <v>182</v>
      </c>
      <c r="B343" t="s">
        <v>114</v>
      </c>
      <c r="C343" s="21" t="s">
        <v>35</v>
      </c>
      <c r="D343" s="21">
        <v>1755</v>
      </c>
      <c r="E343" s="45">
        <v>2.2400000000000002</v>
      </c>
      <c r="F343" s="8">
        <v>242</v>
      </c>
      <c r="G343" s="36">
        <v>9181</v>
      </c>
      <c r="H343" s="36"/>
      <c r="I343" s="36"/>
      <c r="J343" s="4"/>
      <c r="K343" s="4"/>
      <c r="L343" s="4"/>
      <c r="M343" s="36">
        <f>G343</f>
        <v>9181</v>
      </c>
      <c r="N343" s="4"/>
      <c r="O343" s="4"/>
    </row>
    <row r="344" spans="1:15">
      <c r="A344" s="21">
        <v>185</v>
      </c>
      <c r="B344" t="s">
        <v>472</v>
      </c>
      <c r="C344" s="21" t="s">
        <v>35</v>
      </c>
      <c r="D344" s="21" t="s">
        <v>473</v>
      </c>
      <c r="E344" s="45">
        <v>2.41</v>
      </c>
      <c r="F344" s="8">
        <v>265</v>
      </c>
      <c r="G344" s="36">
        <v>32733</v>
      </c>
      <c r="H344" s="36"/>
      <c r="I344" s="36"/>
      <c r="J344" s="4"/>
      <c r="L344" s="4"/>
      <c r="M344" s="36"/>
      <c r="N344" s="4">
        <f>G344</f>
        <v>32733</v>
      </c>
      <c r="O344" s="4"/>
    </row>
    <row r="345" spans="1:15">
      <c r="A345" s="21">
        <v>187</v>
      </c>
      <c r="B345" t="s">
        <v>666</v>
      </c>
      <c r="C345" s="21" t="s">
        <v>35</v>
      </c>
      <c r="D345" s="21">
        <v>1850</v>
      </c>
      <c r="E345" s="45">
        <v>2.0099999999999998</v>
      </c>
      <c r="F345" s="8">
        <v>195</v>
      </c>
      <c r="G345" s="36">
        <v>35810</v>
      </c>
      <c r="H345" s="36"/>
      <c r="I345" s="36"/>
      <c r="J345" s="4"/>
      <c r="K345" s="4"/>
      <c r="L345" s="4"/>
      <c r="M345" s="36">
        <f>G345</f>
        <v>35810</v>
      </c>
      <c r="N345" s="4"/>
      <c r="O345" s="4"/>
    </row>
    <row r="346" spans="1:15">
      <c r="A346" s="21">
        <v>188</v>
      </c>
      <c r="B346" t="s">
        <v>69</v>
      </c>
      <c r="C346" s="21" t="s">
        <v>35</v>
      </c>
      <c r="D346" s="21" t="s">
        <v>667</v>
      </c>
      <c r="E346" s="45">
        <v>2.36</v>
      </c>
      <c r="F346" s="8">
        <v>267</v>
      </c>
      <c r="G346" s="36">
        <v>11047</v>
      </c>
      <c r="H346" s="36"/>
      <c r="I346" s="36"/>
      <c r="J346" s="4"/>
      <c r="K346" s="4"/>
      <c r="L346" s="4"/>
      <c r="M346" s="36"/>
      <c r="N346" s="4">
        <f>G346</f>
        <v>11047</v>
      </c>
      <c r="O346" s="4"/>
    </row>
    <row r="347" spans="1:15">
      <c r="A347" s="21">
        <v>189</v>
      </c>
      <c r="B347" t="s">
        <v>668</v>
      </c>
      <c r="C347" s="21" t="s">
        <v>35</v>
      </c>
      <c r="D347" s="21">
        <v>3150</v>
      </c>
      <c r="E347" s="45">
        <v>2.2200000000000002</v>
      </c>
      <c r="F347" s="8">
        <v>229</v>
      </c>
      <c r="G347" s="36">
        <v>14186</v>
      </c>
      <c r="H347" s="36"/>
      <c r="I347" s="36"/>
      <c r="J347" s="4"/>
      <c r="K347" s="4"/>
      <c r="L347" s="4"/>
      <c r="M347" s="36">
        <f>G347</f>
        <v>14186</v>
      </c>
      <c r="O347" s="4"/>
    </row>
    <row r="348" spans="1:15">
      <c r="A348" s="21">
        <v>191</v>
      </c>
      <c r="B348" t="s">
        <v>459</v>
      </c>
      <c r="C348" s="21" t="s">
        <v>35</v>
      </c>
      <c r="D348" s="21" t="s">
        <v>460</v>
      </c>
      <c r="E348" s="45">
        <v>2.13</v>
      </c>
      <c r="F348" s="8">
        <v>229</v>
      </c>
      <c r="G348" s="36">
        <v>36922</v>
      </c>
      <c r="H348" s="36"/>
      <c r="I348" s="36"/>
      <c r="J348" s="4"/>
      <c r="K348" s="4"/>
      <c r="L348" s="4"/>
      <c r="M348" s="36">
        <f>G348</f>
        <v>36922</v>
      </c>
      <c r="N348" s="4"/>
      <c r="O348" s="4"/>
    </row>
    <row r="349" spans="1:15">
      <c r="A349" s="21">
        <v>192</v>
      </c>
      <c r="B349" t="s">
        <v>112</v>
      </c>
      <c r="C349" s="21" t="s">
        <v>35</v>
      </c>
      <c r="D349" s="21">
        <v>3545</v>
      </c>
      <c r="E349" s="45">
        <v>2.21</v>
      </c>
      <c r="F349" s="8">
        <v>228</v>
      </c>
      <c r="G349" s="36">
        <v>9352</v>
      </c>
      <c r="H349" s="36"/>
      <c r="I349" s="36"/>
      <c r="J349" s="4"/>
      <c r="K349" s="4"/>
      <c r="L349" s="4"/>
      <c r="M349" s="36">
        <f>G349</f>
        <v>9352</v>
      </c>
      <c r="N349" s="4"/>
      <c r="O349" s="4"/>
    </row>
    <row r="350" spans="1:15">
      <c r="A350" s="21">
        <v>193</v>
      </c>
      <c r="B350" t="s">
        <v>84</v>
      </c>
      <c r="C350" s="21" t="s">
        <v>35</v>
      </c>
      <c r="D350" s="21">
        <v>3945</v>
      </c>
      <c r="E350" s="8">
        <v>2.2200000000000002</v>
      </c>
      <c r="F350" s="36">
        <v>241</v>
      </c>
      <c r="G350" s="36">
        <v>10393</v>
      </c>
      <c r="H350" s="36"/>
      <c r="I350" s="36"/>
      <c r="J350" s="4"/>
      <c r="K350" s="4"/>
      <c r="L350" s="4"/>
      <c r="M350" s="36">
        <f>G350</f>
        <v>10393</v>
      </c>
      <c r="N350" s="4"/>
      <c r="O350" s="4"/>
    </row>
    <row r="351" spans="1:15">
      <c r="A351" s="21">
        <v>195</v>
      </c>
      <c r="B351" t="s">
        <v>497</v>
      </c>
      <c r="C351" s="21" t="s">
        <v>35</v>
      </c>
      <c r="D351" s="21">
        <v>9220</v>
      </c>
      <c r="E351" s="45">
        <v>2.39</v>
      </c>
      <c r="F351" s="8">
        <v>255</v>
      </c>
      <c r="G351" s="36">
        <v>24462</v>
      </c>
      <c r="H351" s="36"/>
      <c r="I351" s="36"/>
      <c r="J351" s="4"/>
      <c r="L351" s="4"/>
      <c r="M351" s="36"/>
      <c r="N351" s="4">
        <f>G351</f>
        <v>24462</v>
      </c>
      <c r="O351" s="4"/>
    </row>
    <row r="352" spans="1:15">
      <c r="A352" s="21">
        <v>196</v>
      </c>
      <c r="B352" t="s">
        <v>672</v>
      </c>
      <c r="C352" s="21" t="s">
        <v>35</v>
      </c>
      <c r="D352" s="21">
        <v>3930</v>
      </c>
      <c r="E352" s="45">
        <v>2.46</v>
      </c>
      <c r="F352" s="8">
        <v>272</v>
      </c>
      <c r="G352" s="36">
        <v>14225</v>
      </c>
      <c r="H352" s="36"/>
      <c r="I352" s="36"/>
      <c r="J352" s="4"/>
      <c r="L352" s="4"/>
      <c r="M352" s="36"/>
      <c r="N352" s="4">
        <f>G352</f>
        <v>14225</v>
      </c>
      <c r="O352" s="4"/>
    </row>
    <row r="353" spans="1:15">
      <c r="A353" s="21">
        <v>200</v>
      </c>
      <c r="B353" t="s">
        <v>489</v>
      </c>
      <c r="C353" s="21" t="s">
        <v>35</v>
      </c>
      <c r="D353" s="21" t="s">
        <v>490</v>
      </c>
      <c r="E353" s="45">
        <v>2.54</v>
      </c>
      <c r="F353" s="8">
        <v>305</v>
      </c>
      <c r="G353" s="36">
        <v>27005</v>
      </c>
      <c r="H353" s="36"/>
      <c r="I353" s="36"/>
      <c r="J353" s="4"/>
      <c r="M353" s="36"/>
      <c r="N353" s="4">
        <f>G353</f>
        <v>27005</v>
      </c>
      <c r="O353" s="4"/>
    </row>
    <row r="354" spans="1:15">
      <c r="A354" s="21">
        <v>202</v>
      </c>
      <c r="B354" t="s">
        <v>3</v>
      </c>
      <c r="C354" s="21" t="s">
        <v>35</v>
      </c>
      <c r="D354" s="21" t="s">
        <v>879</v>
      </c>
      <c r="E354" s="45">
        <v>2.12</v>
      </c>
      <c r="F354" s="8">
        <v>220</v>
      </c>
      <c r="G354" s="36">
        <v>74588</v>
      </c>
      <c r="H354" s="36"/>
      <c r="I354" s="36"/>
      <c r="J354" s="4"/>
      <c r="K354" s="4"/>
      <c r="L354" s="4"/>
      <c r="M354" s="36">
        <f>G354</f>
        <v>74588</v>
      </c>
      <c r="N354" s="4"/>
      <c r="O354" s="4"/>
    </row>
    <row r="355" spans="1:15">
      <c r="A355" s="21">
        <v>204</v>
      </c>
      <c r="B355" t="s">
        <v>678</v>
      </c>
      <c r="C355" s="21" t="s">
        <v>35</v>
      </c>
      <c r="D355" s="21">
        <v>3870</v>
      </c>
      <c r="E355" s="45">
        <v>1.57</v>
      </c>
      <c r="F355" s="8">
        <v>188</v>
      </c>
      <c r="G355" s="36">
        <v>7120</v>
      </c>
      <c r="H355" s="36"/>
      <c r="I355" s="36"/>
      <c r="J355" s="4"/>
      <c r="L355" s="4">
        <f>G355</f>
        <v>7120</v>
      </c>
      <c r="M355" s="36"/>
      <c r="N355" s="4"/>
      <c r="O355" s="4"/>
    </row>
    <row r="356" spans="1:15">
      <c r="A356" s="21">
        <v>205</v>
      </c>
      <c r="B356" t="s">
        <v>47</v>
      </c>
      <c r="C356" s="21" t="s">
        <v>35</v>
      </c>
      <c r="D356" s="21" t="s">
        <v>48</v>
      </c>
      <c r="E356" s="45">
        <v>2.2999999999999998</v>
      </c>
      <c r="F356" s="8">
        <v>249</v>
      </c>
      <c r="G356" s="36">
        <v>11940</v>
      </c>
      <c r="H356" s="36"/>
      <c r="I356" s="36"/>
      <c r="J356" s="4"/>
      <c r="L356" s="4"/>
      <c r="M356" s="36">
        <f>G356</f>
        <v>11940</v>
      </c>
      <c r="N356" s="4"/>
      <c r="O356" s="4"/>
    </row>
    <row r="357" spans="1:15">
      <c r="A357" s="21">
        <v>206</v>
      </c>
      <c r="B357" t="s">
        <v>452</v>
      </c>
      <c r="C357" s="21" t="s">
        <v>35</v>
      </c>
      <c r="D357" s="21" t="s">
        <v>453</v>
      </c>
      <c r="E357" s="45">
        <v>2.34</v>
      </c>
      <c r="F357" s="8">
        <v>247</v>
      </c>
      <c r="G357" s="36">
        <v>40560</v>
      </c>
      <c r="H357" s="36"/>
      <c r="I357" s="36"/>
      <c r="J357" s="4"/>
      <c r="L357" s="4"/>
      <c r="M357" s="36"/>
      <c r="N357" s="4">
        <f>G357</f>
        <v>40560</v>
      </c>
      <c r="O357" s="4"/>
    </row>
    <row r="358" spans="1:15">
      <c r="A358" s="21">
        <v>208</v>
      </c>
      <c r="B358" t="s">
        <v>80</v>
      </c>
      <c r="C358" s="21" t="s">
        <v>35</v>
      </c>
      <c r="D358" s="21">
        <v>2620</v>
      </c>
      <c r="E358" s="45">
        <v>2.27</v>
      </c>
      <c r="F358" s="8">
        <v>250</v>
      </c>
      <c r="G358" s="36">
        <v>10605</v>
      </c>
      <c r="H358" s="36"/>
      <c r="I358" s="36"/>
      <c r="J358" s="4"/>
      <c r="L358" s="4"/>
      <c r="M358" s="36">
        <f>G358</f>
        <v>10605</v>
      </c>
      <c r="N358" s="4"/>
      <c r="O358" s="4"/>
    </row>
    <row r="359" spans="1:15">
      <c r="A359" s="21">
        <v>211</v>
      </c>
      <c r="B359" t="s">
        <v>679</v>
      </c>
      <c r="C359" s="21" t="s">
        <v>35</v>
      </c>
      <c r="D359" s="21">
        <v>3020</v>
      </c>
      <c r="E359" s="45">
        <v>2.15</v>
      </c>
      <c r="F359" s="8">
        <v>224</v>
      </c>
      <c r="G359" s="36">
        <v>20695</v>
      </c>
      <c r="H359" s="36"/>
      <c r="I359" s="36"/>
      <c r="J359" s="4"/>
      <c r="K359" s="4"/>
      <c r="L359" s="4"/>
      <c r="M359" s="36">
        <f>G359</f>
        <v>20695</v>
      </c>
      <c r="N359" s="4"/>
      <c r="O359" s="4"/>
    </row>
    <row r="360" spans="1:15">
      <c r="A360" s="21">
        <v>212</v>
      </c>
      <c r="B360" t="s">
        <v>487</v>
      </c>
      <c r="C360" s="21" t="s">
        <v>35</v>
      </c>
      <c r="D360" s="21">
        <v>2200</v>
      </c>
      <c r="E360" s="45">
        <v>2.33</v>
      </c>
      <c r="F360" s="8">
        <v>261</v>
      </c>
      <c r="G360" s="36">
        <v>27469</v>
      </c>
      <c r="H360" s="36"/>
      <c r="I360" s="36"/>
      <c r="J360" s="4"/>
      <c r="K360" s="4"/>
      <c r="L360" s="4"/>
      <c r="M360" s="36"/>
      <c r="N360" s="4">
        <f>G360</f>
        <v>27469</v>
      </c>
      <c r="O360" s="4"/>
    </row>
    <row r="361" spans="1:15">
      <c r="A361" s="21">
        <v>213</v>
      </c>
      <c r="B361" t="s">
        <v>121</v>
      </c>
      <c r="C361" s="21" t="s">
        <v>35</v>
      </c>
      <c r="D361" s="21">
        <v>2270</v>
      </c>
      <c r="E361" s="45">
        <v>2.36</v>
      </c>
      <c r="F361" s="8">
        <v>265</v>
      </c>
      <c r="G361" s="36">
        <v>8747</v>
      </c>
      <c r="H361" s="36"/>
      <c r="I361" s="36"/>
      <c r="J361" s="4"/>
      <c r="K361" s="4"/>
      <c r="L361" s="4"/>
      <c r="M361" s="36"/>
      <c r="N361" s="4">
        <f>G361</f>
        <v>8747</v>
      </c>
      <c r="O361" s="4"/>
    </row>
    <row r="362" spans="1:15">
      <c r="A362" s="21">
        <v>214</v>
      </c>
      <c r="B362" t="s">
        <v>176</v>
      </c>
      <c r="C362" s="21" t="s">
        <v>35</v>
      </c>
      <c r="D362" s="21" t="s">
        <v>177</v>
      </c>
      <c r="E362" s="45">
        <v>2.4700000000000002</v>
      </c>
      <c r="F362" s="8">
        <v>286</v>
      </c>
      <c r="G362" s="36">
        <v>6575</v>
      </c>
      <c r="H362" s="36"/>
      <c r="I362" s="36"/>
      <c r="J362" s="4"/>
      <c r="K362" s="4"/>
      <c r="L362" s="4"/>
      <c r="M362" s="36"/>
      <c r="N362" s="4">
        <f>G362</f>
        <v>6575</v>
      </c>
      <c r="O362" s="4"/>
    </row>
    <row r="363" spans="1:15">
      <c r="A363" s="21">
        <v>215</v>
      </c>
      <c r="B363" t="s">
        <v>680</v>
      </c>
      <c r="C363" s="21" t="s">
        <v>35</v>
      </c>
      <c r="D363" s="21">
        <v>3540</v>
      </c>
      <c r="E363" s="45">
        <v>2.2999999999999998</v>
      </c>
      <c r="F363" s="8">
        <v>227</v>
      </c>
      <c r="G363" s="36">
        <v>12316</v>
      </c>
      <c r="H363" s="36"/>
      <c r="I363" s="36"/>
      <c r="J363" s="4"/>
      <c r="K363" s="4"/>
      <c r="L363" s="4"/>
      <c r="M363" s="36">
        <f>G363</f>
        <v>12316</v>
      </c>
      <c r="N363" s="4"/>
      <c r="O363" s="4"/>
    </row>
    <row r="364" spans="1:15">
      <c r="A364" s="21">
        <v>218</v>
      </c>
      <c r="B364" t="s">
        <v>682</v>
      </c>
      <c r="C364" s="21" t="s">
        <v>35</v>
      </c>
      <c r="D364" s="21">
        <v>2230</v>
      </c>
      <c r="E364" s="45">
        <v>2.2999999999999998</v>
      </c>
      <c r="F364" s="8">
        <v>240</v>
      </c>
      <c r="G364" s="36">
        <v>14399</v>
      </c>
      <c r="H364" s="36"/>
      <c r="I364" s="36"/>
      <c r="J364" s="4"/>
      <c r="K364" s="4"/>
      <c r="L364" s="4"/>
      <c r="M364" s="36">
        <f>G364</f>
        <v>14399</v>
      </c>
      <c r="N364" s="4"/>
      <c r="O364" s="4"/>
    </row>
    <row r="365" spans="1:15">
      <c r="A365" s="21">
        <v>219</v>
      </c>
      <c r="B365" t="s">
        <v>683</v>
      </c>
      <c r="C365" s="21" t="s">
        <v>35</v>
      </c>
      <c r="D365" s="21">
        <v>3717</v>
      </c>
      <c r="E365" s="45">
        <v>1.52</v>
      </c>
      <c r="F365" s="8">
        <v>183</v>
      </c>
      <c r="G365" s="36">
        <v>87</v>
      </c>
      <c r="H365" s="36"/>
      <c r="I365" s="36"/>
      <c r="J365" s="4"/>
      <c r="L365" s="4">
        <f>G365</f>
        <v>87</v>
      </c>
      <c r="M365" s="36"/>
      <c r="N365" s="4"/>
      <c r="O365" s="4"/>
    </row>
    <row r="366" spans="1:15">
      <c r="A366" s="21">
        <v>221</v>
      </c>
      <c r="B366" t="s">
        <v>476</v>
      </c>
      <c r="C366" s="21" t="s">
        <v>35</v>
      </c>
      <c r="D366" s="21">
        <v>3550</v>
      </c>
      <c r="E366" s="45">
        <v>2.2000000000000002</v>
      </c>
      <c r="F366" s="8">
        <v>2.37</v>
      </c>
      <c r="G366" s="36">
        <v>32249</v>
      </c>
      <c r="H366" s="36"/>
      <c r="I366" s="36"/>
      <c r="J366" s="4"/>
      <c r="M366" s="36">
        <f>G366</f>
        <v>32249</v>
      </c>
      <c r="N366" s="4"/>
      <c r="O366" s="4"/>
    </row>
    <row r="367" spans="1:15">
      <c r="A367" s="21">
        <v>222</v>
      </c>
      <c r="B367" t="s">
        <v>685</v>
      </c>
      <c r="C367" s="21" t="s">
        <v>35</v>
      </c>
      <c r="D367" s="21" t="s">
        <v>169</v>
      </c>
      <c r="E367" s="45">
        <v>2</v>
      </c>
      <c r="F367" s="8">
        <v>189</v>
      </c>
      <c r="G367" s="36">
        <v>6762</v>
      </c>
      <c r="H367" s="36"/>
      <c r="I367" s="36"/>
      <c r="J367" s="4"/>
      <c r="L367" s="4">
        <f>G367</f>
        <v>6762</v>
      </c>
      <c r="M367" s="36"/>
      <c r="N367" s="4"/>
      <c r="O367" s="4"/>
    </row>
    <row r="368" spans="1:15">
      <c r="A368" s="21">
        <v>223</v>
      </c>
      <c r="B368" t="s">
        <v>83</v>
      </c>
      <c r="C368" s="21" t="s">
        <v>35</v>
      </c>
      <c r="D368" s="21">
        <v>1560</v>
      </c>
      <c r="E368" s="45">
        <v>2</v>
      </c>
      <c r="F368" s="8">
        <v>198</v>
      </c>
      <c r="G368" s="36">
        <v>10539</v>
      </c>
      <c r="H368" s="36"/>
      <c r="I368" s="36"/>
      <c r="J368" s="4"/>
      <c r="L368" s="36">
        <f>G368</f>
        <v>10539</v>
      </c>
      <c r="N368" s="4"/>
      <c r="O368" s="4"/>
    </row>
    <row r="369" spans="1:15">
      <c r="A369" s="21">
        <v>224</v>
      </c>
      <c r="B369" t="s">
        <v>686</v>
      </c>
      <c r="C369" s="21" t="s">
        <v>35</v>
      </c>
      <c r="D369" s="21" t="s">
        <v>257</v>
      </c>
      <c r="E369" s="45">
        <v>2</v>
      </c>
      <c r="F369" s="8">
        <v>200</v>
      </c>
      <c r="G369" s="36">
        <v>9588</v>
      </c>
      <c r="H369" s="36"/>
      <c r="I369" s="36"/>
      <c r="J369" s="4"/>
      <c r="L369" s="4">
        <f>G369</f>
        <v>9588</v>
      </c>
      <c r="M369" s="36"/>
      <c r="N369" s="4"/>
      <c r="O369" s="4"/>
    </row>
    <row r="370" spans="1:15">
      <c r="A370" s="21">
        <v>225</v>
      </c>
      <c r="B370" t="s">
        <v>687</v>
      </c>
      <c r="C370" s="21" t="s">
        <v>35</v>
      </c>
      <c r="D370" s="21" t="s">
        <v>102</v>
      </c>
      <c r="E370" s="45">
        <v>2.14</v>
      </c>
      <c r="F370" s="8">
        <v>219</v>
      </c>
      <c r="G370" s="36">
        <v>9724</v>
      </c>
      <c r="H370" s="36"/>
      <c r="I370" s="36"/>
      <c r="J370" s="4"/>
      <c r="K370" s="4"/>
      <c r="L370" s="4"/>
      <c r="M370" s="36">
        <f>G370</f>
        <v>9724</v>
      </c>
      <c r="N370" s="4"/>
      <c r="O370" s="4"/>
    </row>
    <row r="371" spans="1:15">
      <c r="A371" s="21">
        <v>227</v>
      </c>
      <c r="B371" t="s">
        <v>533</v>
      </c>
      <c r="C371" s="21" t="s">
        <v>35</v>
      </c>
      <c r="D371" s="21" t="s">
        <v>534</v>
      </c>
      <c r="E371" s="45">
        <v>2.44</v>
      </c>
      <c r="F371" s="8">
        <v>286</v>
      </c>
      <c r="G371" s="36">
        <v>20408</v>
      </c>
      <c r="H371" s="36"/>
      <c r="I371" s="36"/>
      <c r="J371" s="4"/>
      <c r="K371" s="4"/>
      <c r="L371" s="4"/>
      <c r="M371" s="36"/>
      <c r="N371" s="4">
        <f>G371</f>
        <v>20408</v>
      </c>
      <c r="O371" s="4"/>
    </row>
    <row r="372" spans="1:15">
      <c r="A372" s="21">
        <v>229</v>
      </c>
      <c r="B372" t="s">
        <v>297</v>
      </c>
      <c r="C372" s="21" t="s">
        <v>35</v>
      </c>
      <c r="D372" s="21">
        <v>9667</v>
      </c>
      <c r="E372" s="45">
        <v>2.5</v>
      </c>
      <c r="F372" s="8">
        <v>275</v>
      </c>
      <c r="G372" s="36">
        <v>2063</v>
      </c>
      <c r="H372" s="36"/>
      <c r="I372" s="36"/>
      <c r="J372" s="4"/>
      <c r="K372" s="4"/>
      <c r="L372" s="4"/>
      <c r="M372" s="36"/>
      <c r="N372" s="4">
        <f>G372</f>
        <v>2063</v>
      </c>
      <c r="O372" s="4"/>
    </row>
    <row r="373" spans="1:15">
      <c r="A373" s="21">
        <v>231</v>
      </c>
      <c r="B373" t="s">
        <v>478</v>
      </c>
      <c r="C373" s="21" t="s">
        <v>35</v>
      </c>
      <c r="D373" s="21">
        <v>3530</v>
      </c>
      <c r="E373" s="45">
        <v>2.1800000000000002</v>
      </c>
      <c r="F373" s="8">
        <v>238</v>
      </c>
      <c r="G373" s="36">
        <v>30400</v>
      </c>
      <c r="H373" s="36"/>
      <c r="I373" s="36"/>
      <c r="J373" s="4"/>
      <c r="K373" s="4"/>
      <c r="L373" s="4"/>
      <c r="M373" s="36">
        <f>G373</f>
        <v>30400</v>
      </c>
      <c r="N373" s="4"/>
      <c r="O373" s="4"/>
    </row>
    <row r="374" spans="1:15">
      <c r="A374" s="21">
        <v>232</v>
      </c>
      <c r="B374" t="s">
        <v>689</v>
      </c>
      <c r="C374" s="21" t="s">
        <v>35</v>
      </c>
      <c r="D374" s="21">
        <v>2540</v>
      </c>
      <c r="E374" s="45">
        <v>2.2200000000000002</v>
      </c>
      <c r="F374" s="8">
        <v>242</v>
      </c>
      <c r="G374" s="36">
        <v>8224</v>
      </c>
      <c r="H374" s="36"/>
      <c r="I374" s="36"/>
      <c r="J374" s="4"/>
      <c r="K374" s="4"/>
      <c r="L374" s="4"/>
      <c r="M374" s="36">
        <f>G374</f>
        <v>8224</v>
      </c>
      <c r="N374" s="4"/>
      <c r="O374" s="4"/>
    </row>
    <row r="375" spans="1:15">
      <c r="A375" s="21">
        <v>234</v>
      </c>
      <c r="B375" t="s">
        <v>108</v>
      </c>
      <c r="C375" s="21" t="s">
        <v>35</v>
      </c>
      <c r="D375" s="21">
        <v>3040</v>
      </c>
      <c r="E375" s="45">
        <v>1.57</v>
      </c>
      <c r="F375" s="8">
        <v>197</v>
      </c>
      <c r="G375" s="36">
        <v>9528</v>
      </c>
      <c r="H375" s="36"/>
      <c r="I375" s="36"/>
      <c r="J375" s="4"/>
      <c r="L375" s="4">
        <f>G375</f>
        <v>9528</v>
      </c>
      <c r="M375" s="36"/>
      <c r="N375" s="4"/>
      <c r="O375" s="4"/>
    </row>
    <row r="376" spans="1:15">
      <c r="A376" s="21">
        <v>235</v>
      </c>
      <c r="B376" t="s">
        <v>92</v>
      </c>
      <c r="C376" s="21" t="s">
        <v>35</v>
      </c>
      <c r="D376" s="21">
        <v>2235</v>
      </c>
      <c r="E376" s="45">
        <v>2.39</v>
      </c>
      <c r="F376" s="8">
        <v>243</v>
      </c>
      <c r="G376" s="36">
        <v>10061</v>
      </c>
      <c r="H376" s="36"/>
      <c r="I376" s="36"/>
      <c r="J376" s="4"/>
      <c r="L376" s="4"/>
      <c r="M376" s="36"/>
      <c r="N376" s="4">
        <f>G376</f>
        <v>10061</v>
      </c>
      <c r="O376" s="4"/>
    </row>
    <row r="377" spans="1:15">
      <c r="A377" s="21">
        <v>240</v>
      </c>
      <c r="B377" t="s">
        <v>488</v>
      </c>
      <c r="C377" s="21" t="s">
        <v>35</v>
      </c>
      <c r="D377" s="21">
        <v>8870</v>
      </c>
      <c r="E377" s="45">
        <v>3</v>
      </c>
      <c r="F377" s="8">
        <v>322</v>
      </c>
      <c r="G377" s="36">
        <v>27442</v>
      </c>
      <c r="H377" s="36"/>
      <c r="I377" s="36"/>
      <c r="J377" s="4"/>
      <c r="K377" s="4"/>
      <c r="L377" s="4"/>
      <c r="M377" s="36"/>
      <c r="N377" s="4">
        <f>G377</f>
        <v>27442</v>
      </c>
      <c r="O377" s="4"/>
    </row>
    <row r="378" spans="1:15">
      <c r="A378" s="21">
        <v>247</v>
      </c>
      <c r="B378" t="s">
        <v>64</v>
      </c>
      <c r="C378" s="21" t="s">
        <v>35</v>
      </c>
      <c r="D378" s="21">
        <v>1910</v>
      </c>
      <c r="E378" s="45">
        <v>2.12</v>
      </c>
      <c r="F378" s="8">
        <v>220</v>
      </c>
      <c r="G378" s="36">
        <v>11316</v>
      </c>
      <c r="H378" s="36"/>
      <c r="I378" s="36"/>
      <c r="J378" s="4"/>
      <c r="K378" s="4"/>
      <c r="L378" s="4"/>
      <c r="M378" s="36">
        <f>G378</f>
        <v>11316</v>
      </c>
      <c r="N378" s="4"/>
      <c r="O378" s="4"/>
    </row>
    <row r="379" spans="1:15">
      <c r="A379" s="21">
        <v>248</v>
      </c>
      <c r="B379" t="s">
        <v>184</v>
      </c>
      <c r="C379" s="21" t="s">
        <v>35</v>
      </c>
      <c r="D379" s="21" t="s">
        <v>185</v>
      </c>
      <c r="E379" s="45">
        <v>2.5299999999999998</v>
      </c>
      <c r="F379" s="8">
        <v>304</v>
      </c>
      <c r="G379" s="36">
        <v>6333</v>
      </c>
      <c r="H379" s="36"/>
      <c r="I379" s="36"/>
      <c r="J379" s="4"/>
      <c r="K379" s="4"/>
      <c r="L379" s="4"/>
      <c r="M379" s="36"/>
      <c r="N379" s="4">
        <f>G379</f>
        <v>6333</v>
      </c>
      <c r="O379" s="4"/>
    </row>
    <row r="380" spans="1:15">
      <c r="A380" s="21">
        <v>249</v>
      </c>
      <c r="B380" t="s">
        <v>137</v>
      </c>
      <c r="C380" s="21" t="s">
        <v>35</v>
      </c>
      <c r="D380" s="21">
        <v>2460</v>
      </c>
      <c r="E380" s="45">
        <v>2.39</v>
      </c>
      <c r="F380" s="8">
        <v>264</v>
      </c>
      <c r="G380" s="36">
        <v>18163</v>
      </c>
      <c r="H380" s="36"/>
      <c r="I380" s="36"/>
      <c r="J380" s="4"/>
      <c r="K380" s="4"/>
      <c r="L380" s="4"/>
      <c r="M380" s="36"/>
      <c r="N380" s="4">
        <f>G380</f>
        <v>18163</v>
      </c>
      <c r="O380" s="4"/>
    </row>
    <row r="381" spans="1:15">
      <c r="A381" s="21">
        <v>250</v>
      </c>
      <c r="B381" t="s">
        <v>115</v>
      </c>
      <c r="C381" s="21" t="s">
        <v>35</v>
      </c>
      <c r="D381" s="21">
        <v>1880</v>
      </c>
      <c r="E381" s="45">
        <v>2.17</v>
      </c>
      <c r="F381" s="8">
        <v>231</v>
      </c>
      <c r="G381" s="36">
        <v>9161</v>
      </c>
      <c r="H381" s="36"/>
      <c r="I381" s="36"/>
      <c r="J381" s="4"/>
      <c r="K381" s="4"/>
      <c r="L381" s="4"/>
      <c r="M381" s="36">
        <f>G381</f>
        <v>9161</v>
      </c>
      <c r="N381" s="4"/>
      <c r="O381" s="4"/>
    </row>
    <row r="382" spans="1:15">
      <c r="A382" s="21">
        <v>251</v>
      </c>
      <c r="B382" s="35" t="s">
        <v>491</v>
      </c>
      <c r="C382" s="21" t="s">
        <v>35</v>
      </c>
      <c r="D382" s="21">
        <v>2950</v>
      </c>
      <c r="E382" s="45">
        <v>2.33</v>
      </c>
      <c r="F382" s="8">
        <v>265</v>
      </c>
      <c r="G382" s="36">
        <v>27056</v>
      </c>
      <c r="H382" s="36"/>
      <c r="I382" s="36"/>
      <c r="J382" s="4"/>
      <c r="K382" s="4"/>
      <c r="L382" s="4"/>
      <c r="M382" s="36"/>
      <c r="N382" s="4">
        <f>G382</f>
        <v>27056</v>
      </c>
      <c r="O382" s="4"/>
    </row>
    <row r="383" spans="1:15">
      <c r="A383" s="21">
        <v>252</v>
      </c>
      <c r="B383" t="s">
        <v>30</v>
      </c>
      <c r="C383" s="21" t="s">
        <v>35</v>
      </c>
      <c r="D383" s="21">
        <v>3140</v>
      </c>
      <c r="E383" s="45">
        <v>2.27</v>
      </c>
      <c r="F383" s="8">
        <v>231</v>
      </c>
      <c r="G383" s="36">
        <v>12774</v>
      </c>
      <c r="H383" s="36"/>
      <c r="I383" s="36"/>
      <c r="J383" s="4"/>
      <c r="K383" s="4"/>
      <c r="L383" s="4"/>
      <c r="M383" s="36">
        <f>G383</f>
        <v>12774</v>
      </c>
      <c r="N383" s="4"/>
      <c r="O383" s="4"/>
    </row>
    <row r="384" spans="1:15">
      <c r="A384" s="21">
        <v>253</v>
      </c>
      <c r="B384" t="s">
        <v>182</v>
      </c>
      <c r="C384" s="21" t="s">
        <v>35</v>
      </c>
      <c r="D384" s="21">
        <v>9690</v>
      </c>
      <c r="E384" s="45">
        <v>2.56</v>
      </c>
      <c r="F384" s="8">
        <v>292</v>
      </c>
      <c r="G384" s="36">
        <v>6495</v>
      </c>
      <c r="H384" s="36"/>
      <c r="I384" s="36"/>
      <c r="J384" s="4"/>
      <c r="K384" s="4"/>
      <c r="L384" s="4"/>
      <c r="M384" s="36"/>
      <c r="N384" s="4">
        <f>G384</f>
        <v>6495</v>
      </c>
      <c r="O384" s="4"/>
    </row>
    <row r="385" spans="1:15">
      <c r="A385" s="21">
        <v>254</v>
      </c>
      <c r="B385" t="s">
        <v>700</v>
      </c>
      <c r="C385" s="21" t="s">
        <v>35</v>
      </c>
      <c r="D385" s="21">
        <v>9910</v>
      </c>
      <c r="E385" s="45">
        <v>2.4900000000000002</v>
      </c>
      <c r="F385" s="8">
        <v>295</v>
      </c>
      <c r="G385" s="36">
        <v>8216</v>
      </c>
      <c r="H385" s="36"/>
      <c r="I385" s="36"/>
      <c r="J385" s="4"/>
      <c r="K385" s="4"/>
      <c r="L385" s="4"/>
      <c r="M385" s="36"/>
      <c r="N385" s="4">
        <f>G385</f>
        <v>8216</v>
      </c>
      <c r="O385" s="4"/>
    </row>
    <row r="386" spans="1:15">
      <c r="A386" s="21">
        <v>255</v>
      </c>
      <c r="B386" t="s">
        <v>465</v>
      </c>
      <c r="C386" s="21" t="s">
        <v>35</v>
      </c>
      <c r="D386" s="21" t="s">
        <v>466</v>
      </c>
      <c r="E386" s="45">
        <v>3.12</v>
      </c>
      <c r="F386" s="8">
        <v>327</v>
      </c>
      <c r="G386" s="36">
        <v>34052</v>
      </c>
      <c r="H386" s="36"/>
      <c r="I386" s="36"/>
      <c r="J386" s="4"/>
      <c r="K386" s="4"/>
      <c r="L386" s="4"/>
      <c r="M386" s="36"/>
      <c r="N386" s="4"/>
      <c r="O386" s="4">
        <f>G386</f>
        <v>34052</v>
      </c>
    </row>
    <row r="387" spans="1:15">
      <c r="A387" s="21">
        <v>256</v>
      </c>
      <c r="B387" t="s">
        <v>42</v>
      </c>
      <c r="C387" s="21" t="s">
        <v>35</v>
      </c>
      <c r="D387" s="21">
        <v>3640</v>
      </c>
      <c r="E387" s="45">
        <v>2.2999999999999998</v>
      </c>
      <c r="F387" s="8">
        <v>232</v>
      </c>
      <c r="G387" s="36">
        <v>12252</v>
      </c>
      <c r="H387" s="36"/>
      <c r="I387" s="36"/>
      <c r="J387" s="4"/>
      <c r="K387" s="4"/>
      <c r="L387" s="4"/>
      <c r="M387" s="36">
        <f>G387</f>
        <v>12252</v>
      </c>
      <c r="N387" s="4"/>
      <c r="O387" s="4"/>
    </row>
    <row r="388" spans="1:15">
      <c r="A388" s="21">
        <v>258</v>
      </c>
      <c r="B388" t="s">
        <v>520</v>
      </c>
      <c r="C388" s="21" t="s">
        <v>35</v>
      </c>
      <c r="D388" s="21">
        <v>8670</v>
      </c>
      <c r="E388" s="45">
        <v>3.19</v>
      </c>
      <c r="F388" s="8">
        <v>352</v>
      </c>
      <c r="G388" s="36">
        <v>22175</v>
      </c>
      <c r="H388" s="36"/>
      <c r="I388" s="36"/>
      <c r="J388" s="4"/>
      <c r="K388" s="4"/>
      <c r="L388" s="4"/>
      <c r="M388" s="36"/>
      <c r="N388" s="4"/>
      <c r="O388" s="4">
        <f>G388</f>
        <v>22175</v>
      </c>
    </row>
    <row r="389" spans="1:15">
      <c r="A389" s="21">
        <v>259</v>
      </c>
      <c r="B389" t="s">
        <v>531</v>
      </c>
      <c r="C389" s="21" t="s">
        <v>35</v>
      </c>
      <c r="D389" s="21">
        <v>2550</v>
      </c>
      <c r="E389" s="45">
        <v>2.19</v>
      </c>
      <c r="F389" s="8">
        <v>241</v>
      </c>
      <c r="G389" s="36">
        <v>20789</v>
      </c>
      <c r="H389" s="36"/>
      <c r="I389" s="36"/>
      <c r="J389" s="4"/>
      <c r="K389" s="4"/>
      <c r="L389" s="4"/>
      <c r="M389" s="36">
        <f>G389</f>
        <v>20789</v>
      </c>
      <c r="N389" s="4"/>
      <c r="O389" s="4"/>
    </row>
    <row r="390" spans="1:15">
      <c r="A390" s="21">
        <v>260</v>
      </c>
      <c r="B390" t="s">
        <v>702</v>
      </c>
      <c r="C390" s="21" t="s">
        <v>35</v>
      </c>
      <c r="D390" s="21" t="s">
        <v>250</v>
      </c>
      <c r="E390" s="45">
        <v>2.11</v>
      </c>
      <c r="F390" s="8">
        <v>213</v>
      </c>
      <c r="G390" s="36">
        <v>19405</v>
      </c>
      <c r="H390" s="36"/>
      <c r="I390" s="36"/>
      <c r="J390" s="4"/>
      <c r="K390" s="4"/>
      <c r="L390" s="4"/>
      <c r="M390" s="36">
        <f>G390</f>
        <v>19405</v>
      </c>
      <c r="N390" s="4"/>
      <c r="O390" s="4"/>
    </row>
    <row r="391" spans="1:15">
      <c r="A391" s="21">
        <v>261</v>
      </c>
      <c r="B391" t="s">
        <v>703</v>
      </c>
      <c r="C391" s="21" t="s">
        <v>35</v>
      </c>
      <c r="D391" s="21" t="s">
        <v>124</v>
      </c>
      <c r="E391" s="45">
        <v>2</v>
      </c>
      <c r="F391" s="8">
        <v>209</v>
      </c>
      <c r="G391" s="36">
        <v>8400</v>
      </c>
      <c r="H391" s="36"/>
      <c r="I391" s="36"/>
      <c r="J391" s="4"/>
      <c r="L391" s="4">
        <f>G391</f>
        <v>8400</v>
      </c>
      <c r="M391" s="36"/>
      <c r="N391" s="4"/>
      <c r="O391" s="4"/>
    </row>
    <row r="392" spans="1:15">
      <c r="A392" s="21">
        <v>262</v>
      </c>
      <c r="B392" t="s">
        <v>141</v>
      </c>
      <c r="C392" s="21" t="s">
        <v>35</v>
      </c>
      <c r="D392" s="21" t="s">
        <v>142</v>
      </c>
      <c r="E392" s="45">
        <v>2.46</v>
      </c>
      <c r="F392" s="8">
        <v>290</v>
      </c>
      <c r="G392" s="36">
        <v>8117</v>
      </c>
      <c r="H392" s="36"/>
      <c r="I392" s="36"/>
      <c r="J392" s="4"/>
      <c r="L392" s="4"/>
      <c r="M392" s="36"/>
      <c r="N392" s="4">
        <f>G392</f>
        <v>8117</v>
      </c>
      <c r="O392" s="4"/>
    </row>
    <row r="393" spans="1:15">
      <c r="A393" s="21">
        <v>265</v>
      </c>
      <c r="B393" t="s">
        <v>705</v>
      </c>
      <c r="C393" s="21" t="s">
        <v>35</v>
      </c>
      <c r="D393" s="21" t="s">
        <v>706</v>
      </c>
      <c r="E393" s="45">
        <v>2.2599999999999998</v>
      </c>
      <c r="F393" s="8">
        <v>248</v>
      </c>
      <c r="G393" s="36">
        <v>15541</v>
      </c>
      <c r="H393" s="36"/>
      <c r="I393" s="36"/>
      <c r="J393" s="4"/>
      <c r="L393" s="4"/>
      <c r="M393" s="36">
        <f>G393</f>
        <v>15541</v>
      </c>
      <c r="N393" s="4"/>
      <c r="O393" s="4"/>
    </row>
    <row r="394" spans="1:15">
      <c r="A394" s="21">
        <v>266</v>
      </c>
      <c r="B394" t="s">
        <v>41</v>
      </c>
      <c r="C394" s="21" t="s">
        <v>35</v>
      </c>
      <c r="D394" s="21">
        <v>9270</v>
      </c>
      <c r="E394" s="45">
        <v>2.39</v>
      </c>
      <c r="F394" s="8">
        <v>272</v>
      </c>
      <c r="G394" s="36">
        <v>12290</v>
      </c>
      <c r="H394" s="36"/>
      <c r="I394" s="36"/>
      <c r="J394" s="4"/>
      <c r="L394" s="4"/>
      <c r="M394" s="36"/>
      <c r="N394" s="4">
        <f>G394</f>
        <v>12290</v>
      </c>
      <c r="O394" s="4"/>
    </row>
    <row r="395" spans="1:15">
      <c r="A395" s="21">
        <v>272</v>
      </c>
      <c r="B395" t="s">
        <v>713</v>
      </c>
      <c r="C395" s="21" t="s">
        <v>35</v>
      </c>
      <c r="D395" s="21">
        <v>3620</v>
      </c>
      <c r="E395" s="45">
        <v>2.13</v>
      </c>
      <c r="F395" s="8">
        <v>208</v>
      </c>
      <c r="G395" s="36">
        <v>25866</v>
      </c>
      <c r="H395" s="36"/>
      <c r="I395" s="36"/>
      <c r="J395" s="4"/>
      <c r="K395" s="4"/>
      <c r="L395" s="4"/>
      <c r="M395" s="36">
        <f>G395</f>
        <v>25866</v>
      </c>
      <c r="N395" s="4"/>
      <c r="O395" s="4"/>
    </row>
    <row r="396" spans="1:15">
      <c r="A396" s="21">
        <v>273</v>
      </c>
      <c r="B396" t="s">
        <v>714</v>
      </c>
      <c r="C396" s="21" t="s">
        <v>35</v>
      </c>
      <c r="D396" s="21" t="s">
        <v>715</v>
      </c>
      <c r="E396" s="45">
        <v>2.04</v>
      </c>
      <c r="F396" s="8">
        <v>206</v>
      </c>
      <c r="G396" s="36">
        <v>15574</v>
      </c>
      <c r="H396" s="36"/>
      <c r="I396" s="36"/>
      <c r="J396" s="4"/>
      <c r="K396" s="4"/>
      <c r="L396" s="4"/>
      <c r="M396" s="36">
        <f>G396</f>
        <v>15574</v>
      </c>
      <c r="N396" s="4"/>
      <c r="O396" s="4"/>
    </row>
    <row r="397" spans="1:15">
      <c r="A397" s="21">
        <v>275</v>
      </c>
      <c r="B397" t="s">
        <v>717</v>
      </c>
      <c r="C397" s="21" t="s">
        <v>35</v>
      </c>
      <c r="D397" s="21">
        <v>3440</v>
      </c>
      <c r="E397" s="45">
        <v>2.14</v>
      </c>
      <c r="F397" s="8">
        <v>204</v>
      </c>
      <c r="G397" s="36">
        <v>8250</v>
      </c>
      <c r="H397" s="36"/>
      <c r="I397" s="36"/>
      <c r="J397" s="4"/>
      <c r="L397" s="4"/>
      <c r="M397" s="36">
        <f>G397</f>
        <v>8250</v>
      </c>
      <c r="N397" s="4"/>
      <c r="O397" s="4"/>
    </row>
    <row r="398" spans="1:15">
      <c r="A398" s="21">
        <v>277</v>
      </c>
      <c r="B398" t="s">
        <v>199</v>
      </c>
      <c r="C398" s="21" t="s">
        <v>35</v>
      </c>
      <c r="D398" s="21">
        <v>8860</v>
      </c>
      <c r="E398" s="45">
        <v>3</v>
      </c>
      <c r="F398" s="8">
        <v>310</v>
      </c>
      <c r="G398" s="36">
        <v>5690</v>
      </c>
      <c r="H398" s="36"/>
      <c r="I398" s="36"/>
      <c r="J398" s="4"/>
      <c r="L398" s="4"/>
      <c r="M398" s="36"/>
      <c r="N398" s="4">
        <f>G398</f>
        <v>5690</v>
      </c>
      <c r="O398" s="4"/>
    </row>
    <row r="399" spans="1:15">
      <c r="A399" s="21">
        <v>278</v>
      </c>
      <c r="B399" t="s">
        <v>120</v>
      </c>
      <c r="C399" s="21" t="s">
        <v>35</v>
      </c>
      <c r="D399" s="21">
        <v>1750</v>
      </c>
      <c r="E399" s="45">
        <v>2.21</v>
      </c>
      <c r="F399" s="8">
        <v>238</v>
      </c>
      <c r="G399" s="36">
        <v>8915</v>
      </c>
      <c r="H399" s="36"/>
      <c r="I399" s="36"/>
      <c r="J399" s="4"/>
      <c r="L399" s="4"/>
      <c r="M399" s="36">
        <f>G399</f>
        <v>8915</v>
      </c>
      <c r="N399" s="4"/>
      <c r="O399" s="4"/>
    </row>
    <row r="400" spans="1:15">
      <c r="A400" s="21">
        <v>281</v>
      </c>
      <c r="B400" t="s">
        <v>719</v>
      </c>
      <c r="C400" s="21" t="s">
        <v>35</v>
      </c>
      <c r="D400" s="21">
        <v>3000</v>
      </c>
      <c r="E400" s="45">
        <v>2.17</v>
      </c>
      <c r="F400" s="8">
        <v>209</v>
      </c>
      <c r="G400" s="36">
        <v>97656</v>
      </c>
      <c r="H400" s="36"/>
      <c r="I400" s="36"/>
      <c r="J400" s="4"/>
      <c r="K400" s="4"/>
      <c r="L400" s="4"/>
      <c r="M400" s="36">
        <f>G400</f>
        <v>97656</v>
      </c>
      <c r="N400" s="4"/>
      <c r="O400" s="4"/>
    </row>
    <row r="401" spans="1:15">
      <c r="A401" s="21">
        <v>285</v>
      </c>
      <c r="B401" t="s">
        <v>34</v>
      </c>
      <c r="C401" s="21" t="s">
        <v>35</v>
      </c>
      <c r="D401" s="21">
        <v>1770</v>
      </c>
      <c r="E401" s="45">
        <v>2.2200000000000002</v>
      </c>
      <c r="F401" s="8">
        <v>240</v>
      </c>
      <c r="G401" s="36">
        <v>12646</v>
      </c>
      <c r="H401" s="36"/>
      <c r="I401" s="36"/>
      <c r="J401" s="4"/>
      <c r="K401" s="4"/>
      <c r="L401" s="4"/>
      <c r="M401" s="36">
        <f>G401</f>
        <v>12646</v>
      </c>
      <c r="N401" s="4"/>
      <c r="O401" s="4"/>
    </row>
    <row r="402" spans="1:15">
      <c r="A402" s="21">
        <v>287</v>
      </c>
      <c r="B402" t="s">
        <v>178</v>
      </c>
      <c r="C402" s="21" t="s">
        <v>35</v>
      </c>
      <c r="D402" s="21" t="s">
        <v>179</v>
      </c>
      <c r="E402" s="45">
        <v>2.4700000000000002</v>
      </c>
      <c r="F402" s="8">
        <v>266</v>
      </c>
      <c r="G402" s="36">
        <v>6547</v>
      </c>
      <c r="H402" s="36"/>
      <c r="I402" s="36"/>
      <c r="J402" s="4"/>
      <c r="K402" s="4"/>
      <c r="L402" s="4"/>
      <c r="M402" s="36"/>
      <c r="N402" s="4">
        <f>G402</f>
        <v>6547</v>
      </c>
      <c r="O402" s="4"/>
    </row>
    <row r="403" spans="1:15">
      <c r="A403" s="21">
        <v>288</v>
      </c>
      <c r="B403" t="s">
        <v>464</v>
      </c>
      <c r="C403" s="21" t="s">
        <v>35</v>
      </c>
      <c r="D403" s="21">
        <v>2500</v>
      </c>
      <c r="E403" s="45">
        <v>2.29</v>
      </c>
      <c r="F403" s="8">
        <v>246</v>
      </c>
      <c r="G403" s="36">
        <v>34392</v>
      </c>
      <c r="H403" s="36"/>
      <c r="I403" s="36"/>
      <c r="J403" s="4"/>
      <c r="K403" s="4"/>
      <c r="L403" s="4"/>
      <c r="M403" s="36">
        <f>G403</f>
        <v>34392</v>
      </c>
      <c r="N403" s="4"/>
      <c r="O403" s="4"/>
    </row>
    <row r="404" spans="1:15">
      <c r="A404" s="21">
        <v>290</v>
      </c>
      <c r="B404" t="s">
        <v>727</v>
      </c>
      <c r="C404" s="21" t="s">
        <v>35</v>
      </c>
      <c r="D404" s="21" t="s">
        <v>193</v>
      </c>
      <c r="E404" s="45">
        <v>1.59</v>
      </c>
      <c r="F404" s="8">
        <v>169</v>
      </c>
      <c r="G404" s="36">
        <v>5800</v>
      </c>
      <c r="H404" s="36"/>
      <c r="I404" s="36"/>
      <c r="J404" s="4"/>
      <c r="L404" s="4">
        <f>G404</f>
        <v>5800</v>
      </c>
      <c r="M404" s="36"/>
      <c r="N404" s="4"/>
      <c r="O404" s="4"/>
    </row>
    <row r="405" spans="1:15">
      <c r="A405" s="21">
        <v>292</v>
      </c>
      <c r="B405" t="s">
        <v>252</v>
      </c>
      <c r="C405" s="21" t="s">
        <v>35</v>
      </c>
      <c r="D405" s="21">
        <v>1630</v>
      </c>
      <c r="E405" s="45">
        <v>2.16</v>
      </c>
      <c r="F405" s="8">
        <v>211</v>
      </c>
      <c r="G405" s="36">
        <v>4797</v>
      </c>
      <c r="H405" s="36"/>
      <c r="I405" s="36"/>
      <c r="J405" s="4"/>
      <c r="L405" s="4"/>
      <c r="M405" s="36">
        <f>G405</f>
        <v>4797</v>
      </c>
      <c r="N405" s="4"/>
      <c r="O405" s="4"/>
    </row>
    <row r="406" spans="1:15">
      <c r="A406" s="21">
        <v>293</v>
      </c>
      <c r="B406" t="s">
        <v>729</v>
      </c>
      <c r="C406" s="21" t="s">
        <v>35</v>
      </c>
      <c r="D406" s="21">
        <v>2547</v>
      </c>
      <c r="E406" s="45">
        <v>2.2599999999999998</v>
      </c>
      <c r="F406" s="8">
        <v>242</v>
      </c>
      <c r="G406" s="36">
        <v>8620</v>
      </c>
      <c r="H406" s="36"/>
      <c r="I406" s="36"/>
      <c r="J406" s="4"/>
      <c r="L406" s="4"/>
      <c r="M406" s="36">
        <f>G406</f>
        <v>8620</v>
      </c>
      <c r="N406" s="4"/>
      <c r="O406" s="4"/>
    </row>
    <row r="407" spans="1:15">
      <c r="A407" s="21">
        <v>294</v>
      </c>
      <c r="B407" t="s">
        <v>730</v>
      </c>
      <c r="C407" s="21" t="s">
        <v>35</v>
      </c>
      <c r="D407" s="21">
        <v>3350</v>
      </c>
      <c r="E407" s="45">
        <v>2.0299999999999998</v>
      </c>
      <c r="F407" s="8">
        <v>217</v>
      </c>
      <c r="G407" s="36">
        <v>7091</v>
      </c>
      <c r="H407" s="36"/>
      <c r="I407" s="36"/>
      <c r="J407" s="4"/>
      <c r="L407" s="4"/>
      <c r="M407" s="36">
        <f>G407</f>
        <v>7091</v>
      </c>
      <c r="N407" s="4"/>
      <c r="O407" s="4"/>
    </row>
    <row r="408" spans="1:15">
      <c r="A408" s="21">
        <v>296</v>
      </c>
      <c r="B408" t="s">
        <v>522</v>
      </c>
      <c r="C408" s="21" t="s">
        <v>35</v>
      </c>
      <c r="D408" s="21">
        <v>9080</v>
      </c>
      <c r="E408" s="45">
        <v>2.4300000000000002</v>
      </c>
      <c r="F408" s="8">
        <v>281</v>
      </c>
      <c r="G408" s="36">
        <v>21791</v>
      </c>
      <c r="H408" s="36"/>
      <c r="I408" s="36"/>
      <c r="J408" s="4"/>
      <c r="L408" s="4"/>
      <c r="M408" s="36"/>
      <c r="N408" s="4">
        <f>G408</f>
        <v>21791</v>
      </c>
      <c r="O408" s="4"/>
    </row>
    <row r="409" spans="1:15">
      <c r="A409" s="21">
        <v>297</v>
      </c>
      <c r="B409" t="s">
        <v>455</v>
      </c>
      <c r="C409" s="21" t="s">
        <v>35</v>
      </c>
      <c r="D409" s="21">
        <v>9160</v>
      </c>
      <c r="E409" s="45">
        <v>2.39</v>
      </c>
      <c r="F409" s="8">
        <v>289</v>
      </c>
      <c r="G409" s="36">
        <v>39967</v>
      </c>
      <c r="H409" s="36"/>
      <c r="I409" s="36"/>
      <c r="J409" s="4"/>
      <c r="L409" s="4"/>
      <c r="M409" s="36"/>
      <c r="N409" s="4">
        <f>G409</f>
        <v>39967</v>
      </c>
      <c r="O409" s="4"/>
    </row>
    <row r="410" spans="1:15">
      <c r="A410" s="21">
        <v>298</v>
      </c>
      <c r="B410" t="s">
        <v>469</v>
      </c>
      <c r="C410" s="21" t="s">
        <v>35</v>
      </c>
      <c r="D410" s="21">
        <v>3920</v>
      </c>
      <c r="E410" s="45">
        <v>2.41</v>
      </c>
      <c r="F410" s="8">
        <v>268</v>
      </c>
      <c r="G410" s="36">
        <v>33448</v>
      </c>
      <c r="H410" s="36"/>
      <c r="I410" s="36"/>
      <c r="J410" s="4"/>
      <c r="L410" s="4"/>
      <c r="M410" s="36">
        <f>G410</f>
        <v>33448</v>
      </c>
      <c r="N410" s="4"/>
      <c r="O410" s="4"/>
    </row>
    <row r="411" spans="1:15">
      <c r="A411" s="21">
        <v>300</v>
      </c>
      <c r="B411" t="s">
        <v>731</v>
      </c>
      <c r="C411" s="21" t="s">
        <v>35</v>
      </c>
      <c r="D411" s="21">
        <v>1840</v>
      </c>
      <c r="E411" s="45">
        <v>2.16</v>
      </c>
      <c r="F411" s="8">
        <v>230</v>
      </c>
      <c r="G411" s="36">
        <v>17882</v>
      </c>
      <c r="H411" s="36"/>
      <c r="I411" s="36"/>
      <c r="J411" s="4"/>
      <c r="K411" s="4"/>
      <c r="L411" s="4"/>
      <c r="M411" s="36">
        <f>G411</f>
        <v>17882</v>
      </c>
      <c r="N411" s="4"/>
      <c r="O411" s="4"/>
    </row>
    <row r="412" spans="1:15">
      <c r="A412" s="21">
        <v>301</v>
      </c>
      <c r="B412" t="s">
        <v>109</v>
      </c>
      <c r="C412" s="21" t="s">
        <v>35</v>
      </c>
      <c r="D412" s="21" t="s">
        <v>110</v>
      </c>
      <c r="E412" s="45">
        <v>2.42</v>
      </c>
      <c r="F412" s="8">
        <v>283</v>
      </c>
      <c r="G412" s="36">
        <v>9469</v>
      </c>
      <c r="H412" s="36"/>
      <c r="I412" s="36"/>
      <c r="J412" s="4"/>
      <c r="K412" s="4"/>
      <c r="L412" s="4"/>
      <c r="M412" s="36"/>
      <c r="N412" s="4">
        <f>G412</f>
        <v>9469</v>
      </c>
      <c r="O412" s="4"/>
    </row>
    <row r="413" spans="1:15" ht="20">
      <c r="A413" s="132" t="s">
        <v>885</v>
      </c>
      <c r="B413" s="132"/>
      <c r="C413" s="132"/>
      <c r="D413" s="132"/>
      <c r="E413" s="132"/>
      <c r="F413" s="132"/>
      <c r="G413" s="132"/>
      <c r="H413" s="132"/>
      <c r="I413" s="132"/>
      <c r="J413" s="132"/>
      <c r="K413" s="132"/>
      <c r="L413" s="132"/>
      <c r="M413" s="132"/>
      <c r="N413" s="132"/>
      <c r="O413" s="4"/>
    </row>
    <row r="414" spans="1:15" ht="20">
      <c r="A414" s="72" t="s">
        <v>892</v>
      </c>
      <c r="E414" s="45"/>
      <c r="H414" s="36"/>
      <c r="I414" s="36"/>
      <c r="J414" s="4"/>
      <c r="K414" s="4"/>
      <c r="L414" s="4"/>
      <c r="M414" s="36"/>
      <c r="N414" s="4"/>
      <c r="O414" s="4"/>
    </row>
    <row r="415" spans="1:15">
      <c r="E415" s="45"/>
      <c r="G415" s="131" t="s">
        <v>921</v>
      </c>
      <c r="H415" s="36"/>
      <c r="I415" s="36"/>
      <c r="J415" s="136" t="s">
        <v>9</v>
      </c>
      <c r="K415" s="137"/>
      <c r="L415" s="137"/>
      <c r="M415" s="137"/>
      <c r="N415" s="137"/>
      <c r="O415" s="138"/>
    </row>
    <row r="416" spans="1:15">
      <c r="B416" s="40" t="s">
        <v>856</v>
      </c>
      <c r="C416" s="40" t="s">
        <v>861</v>
      </c>
      <c r="D416" s="40" t="s">
        <v>857</v>
      </c>
      <c r="E416" s="43" t="s">
        <v>859</v>
      </c>
      <c r="F416" s="43" t="s">
        <v>303</v>
      </c>
      <c r="G416" s="43" t="s">
        <v>858</v>
      </c>
      <c r="H416" s="36"/>
      <c r="I416" s="41" t="s">
        <v>860</v>
      </c>
      <c r="J416" s="82" t="s">
        <v>10</v>
      </c>
      <c r="K416" s="83" t="s">
        <v>300</v>
      </c>
      <c r="L416" s="83" t="s">
        <v>862</v>
      </c>
      <c r="M416" s="84" t="s">
        <v>11</v>
      </c>
      <c r="N416" s="84" t="s">
        <v>12</v>
      </c>
      <c r="O416" s="85" t="s">
        <v>863</v>
      </c>
    </row>
    <row r="417" spans="1:15">
      <c r="E417" s="45"/>
      <c r="G417" s="36"/>
      <c r="H417" s="36"/>
      <c r="I417" s="36"/>
      <c r="J417" s="4"/>
      <c r="K417" s="4"/>
      <c r="L417" s="4"/>
      <c r="M417" s="36"/>
      <c r="N417" s="4"/>
      <c r="O417" s="4"/>
    </row>
    <row r="418" spans="1:15">
      <c r="A418" s="21">
        <v>302</v>
      </c>
      <c r="B418" t="s">
        <v>732</v>
      </c>
      <c r="C418" s="21" t="s">
        <v>35</v>
      </c>
      <c r="D418" s="21" t="s">
        <v>22</v>
      </c>
      <c r="E418" s="45">
        <v>2.1800000000000002</v>
      </c>
      <c r="F418" s="8">
        <v>215</v>
      </c>
      <c r="G418" s="36">
        <v>13953</v>
      </c>
      <c r="H418" s="36"/>
      <c r="I418" s="36"/>
      <c r="J418" s="4"/>
      <c r="K418" s="4"/>
      <c r="L418" s="4"/>
      <c r="M418" s="36">
        <f>G418</f>
        <v>13953</v>
      </c>
      <c r="O418" s="4"/>
    </row>
    <row r="419" spans="1:15">
      <c r="A419" s="21">
        <v>303</v>
      </c>
      <c r="B419" t="s">
        <v>733</v>
      </c>
      <c r="C419" s="21" t="s">
        <v>35</v>
      </c>
      <c r="D419" s="21">
        <v>3560</v>
      </c>
      <c r="E419" s="45">
        <v>2.13</v>
      </c>
      <c r="F419" s="8">
        <v>228</v>
      </c>
      <c r="G419" s="36">
        <v>14358</v>
      </c>
      <c r="H419" s="36"/>
      <c r="I419" s="36"/>
      <c r="J419" s="4"/>
      <c r="K419" s="4"/>
      <c r="L419" s="4"/>
      <c r="M419" s="36">
        <f>G419</f>
        <v>14358</v>
      </c>
      <c r="N419" s="4"/>
      <c r="O419" s="4"/>
    </row>
    <row r="420" spans="1:15">
      <c r="A420" s="21">
        <v>304</v>
      </c>
      <c r="B420" t="s">
        <v>495</v>
      </c>
      <c r="C420" s="21" t="s">
        <v>35</v>
      </c>
      <c r="D420" s="21">
        <v>3680</v>
      </c>
      <c r="E420" s="45">
        <v>2.23</v>
      </c>
      <c r="F420" s="8">
        <v>227</v>
      </c>
      <c r="G420" s="36">
        <v>24865</v>
      </c>
      <c r="H420" s="36"/>
      <c r="I420" s="36"/>
      <c r="J420" s="4"/>
      <c r="K420" s="4"/>
      <c r="L420" s="4"/>
      <c r="M420" s="36">
        <f>G420</f>
        <v>24865</v>
      </c>
      <c r="N420" s="4"/>
      <c r="O420" s="4"/>
    </row>
    <row r="421" spans="1:15">
      <c r="A421" s="21">
        <v>305</v>
      </c>
      <c r="B421" t="s">
        <v>734</v>
      </c>
      <c r="C421" s="21" t="s">
        <v>35</v>
      </c>
      <c r="D421" s="21">
        <v>3630</v>
      </c>
      <c r="E421" s="45">
        <v>2.19</v>
      </c>
      <c r="F421" s="8">
        <v>219</v>
      </c>
      <c r="G421" s="36">
        <v>37369</v>
      </c>
      <c r="H421" s="36"/>
      <c r="I421" s="36"/>
      <c r="J421" s="4"/>
      <c r="K421" s="4"/>
      <c r="L421" s="4"/>
      <c r="M421" s="36">
        <f>G421</f>
        <v>37369</v>
      </c>
      <c r="N421" s="4"/>
      <c r="O421" s="4"/>
    </row>
    <row r="422" spans="1:15">
      <c r="A422" s="21">
        <v>306</v>
      </c>
      <c r="B422" t="s">
        <v>735</v>
      </c>
      <c r="C422" s="21" t="s">
        <v>35</v>
      </c>
      <c r="D422" s="21" t="s">
        <v>737</v>
      </c>
      <c r="E422" s="45">
        <v>2</v>
      </c>
      <c r="F422" s="8">
        <v>212</v>
      </c>
      <c r="G422" s="36">
        <v>13739</v>
      </c>
      <c r="H422" s="36"/>
      <c r="I422" s="36"/>
      <c r="J422" s="4"/>
      <c r="L422" s="4">
        <f>G422</f>
        <v>13739</v>
      </c>
      <c r="M422" s="36"/>
      <c r="N422" s="4"/>
      <c r="O422" s="4"/>
    </row>
    <row r="423" spans="1:15">
      <c r="A423" s="21">
        <v>307</v>
      </c>
      <c r="B423" t="s">
        <v>508</v>
      </c>
      <c r="C423" s="21" t="s">
        <v>35</v>
      </c>
      <c r="D423" s="21" t="s">
        <v>509</v>
      </c>
      <c r="E423" s="45">
        <v>2.57</v>
      </c>
      <c r="F423" s="8">
        <v>305</v>
      </c>
      <c r="G423" s="36">
        <v>23226</v>
      </c>
      <c r="H423" s="36"/>
      <c r="I423" s="36"/>
      <c r="J423" s="4"/>
      <c r="L423" s="4"/>
      <c r="M423" s="36"/>
      <c r="N423" s="4">
        <f>G423</f>
        <v>23226</v>
      </c>
      <c r="O423" s="4"/>
    </row>
    <row r="424" spans="1:15">
      <c r="A424" s="21">
        <v>308</v>
      </c>
      <c r="B424" t="s">
        <v>736</v>
      </c>
      <c r="C424" s="21" t="s">
        <v>35</v>
      </c>
      <c r="D424" s="21" t="s">
        <v>738</v>
      </c>
      <c r="E424" s="45">
        <v>2.16</v>
      </c>
      <c r="F424" s="8">
        <v>228</v>
      </c>
      <c r="G424" s="36">
        <v>82325</v>
      </c>
      <c r="H424" s="36"/>
      <c r="I424" s="36"/>
      <c r="J424" s="4"/>
      <c r="L424" s="4"/>
      <c r="M424" s="36">
        <f>G424</f>
        <v>82325</v>
      </c>
      <c r="N424" s="4"/>
      <c r="O424" s="4"/>
    </row>
    <row r="425" spans="1:15">
      <c r="A425" s="21">
        <v>314</v>
      </c>
      <c r="B425" t="s">
        <v>183</v>
      </c>
      <c r="C425" s="21" t="s">
        <v>35</v>
      </c>
      <c r="D425" s="21" t="s">
        <v>249</v>
      </c>
      <c r="E425" s="45">
        <v>2.57</v>
      </c>
      <c r="F425" s="8">
        <v>293</v>
      </c>
      <c r="G425" s="36">
        <v>6439</v>
      </c>
      <c r="H425" s="36"/>
      <c r="I425" s="36"/>
      <c r="J425" s="4"/>
      <c r="K425" s="4"/>
      <c r="L425" s="4"/>
      <c r="M425" s="36"/>
      <c r="N425" s="4">
        <f>G425</f>
        <v>6439</v>
      </c>
      <c r="O425" s="4"/>
    </row>
    <row r="426" spans="1:15">
      <c r="A426" s="21">
        <v>316</v>
      </c>
      <c r="B426" t="s">
        <v>96</v>
      </c>
      <c r="C426" s="21" t="s">
        <v>35</v>
      </c>
      <c r="D426" s="21">
        <v>2450</v>
      </c>
      <c r="E426" s="45">
        <v>2.2599999999999998</v>
      </c>
      <c r="F426" s="8">
        <v>244</v>
      </c>
      <c r="G426" s="36">
        <v>9913</v>
      </c>
      <c r="H426" s="36"/>
      <c r="I426" s="36"/>
      <c r="J426" s="4"/>
      <c r="K426" s="4"/>
      <c r="L426" s="4"/>
      <c r="M426" s="36">
        <f>G426</f>
        <v>9913</v>
      </c>
      <c r="N426" s="4"/>
      <c r="O426" s="4"/>
    </row>
    <row r="427" spans="1:15">
      <c r="A427" s="21">
        <v>317</v>
      </c>
      <c r="B427" t="s">
        <v>27</v>
      </c>
      <c r="C427" s="21" t="s">
        <v>35</v>
      </c>
      <c r="D427" s="21">
        <v>3670</v>
      </c>
      <c r="E427" s="45">
        <v>2.29</v>
      </c>
      <c r="F427" s="8">
        <v>230</v>
      </c>
      <c r="G427" s="36">
        <v>12960</v>
      </c>
      <c r="H427" s="36"/>
      <c r="I427" s="36"/>
      <c r="J427" s="4"/>
      <c r="K427" s="4"/>
      <c r="L427" s="4"/>
      <c r="M427" s="36">
        <f>G427</f>
        <v>12960</v>
      </c>
      <c r="N427" s="4"/>
      <c r="O427" s="4"/>
    </row>
    <row r="428" spans="1:15">
      <c r="A428" s="21">
        <v>318</v>
      </c>
      <c r="B428" t="s">
        <v>744</v>
      </c>
      <c r="C428" s="21" t="s">
        <v>35</v>
      </c>
      <c r="D428" s="21" t="s">
        <v>244</v>
      </c>
      <c r="E428" s="45">
        <v>2.14</v>
      </c>
      <c r="F428" s="8">
        <v>224</v>
      </c>
      <c r="G428" s="36">
        <v>18436</v>
      </c>
      <c r="H428" s="36"/>
      <c r="I428" s="36"/>
      <c r="J428" s="4"/>
      <c r="K428" s="4"/>
      <c r="L428" s="4"/>
      <c r="M428" s="36">
        <f>G428</f>
        <v>18436</v>
      </c>
      <c r="N428" s="4"/>
      <c r="O428" s="4"/>
    </row>
    <row r="429" spans="1:15">
      <c r="A429" s="21">
        <v>319</v>
      </c>
      <c r="B429" t="s">
        <v>71</v>
      </c>
      <c r="C429" s="21" t="s">
        <v>35</v>
      </c>
      <c r="D429" s="21">
        <v>9090</v>
      </c>
      <c r="E429" s="45">
        <v>2.33</v>
      </c>
      <c r="F429" s="8">
        <v>263</v>
      </c>
      <c r="G429" s="36">
        <v>11016</v>
      </c>
      <c r="H429" s="36"/>
      <c r="I429" s="36"/>
      <c r="J429" s="4"/>
      <c r="K429" s="4"/>
      <c r="L429" s="4"/>
      <c r="M429" s="36"/>
      <c r="N429" s="4">
        <f>G429</f>
        <v>11016</v>
      </c>
      <c r="O429" s="4"/>
    </row>
    <row r="430" spans="1:15">
      <c r="A430" s="21">
        <v>320</v>
      </c>
      <c r="B430" t="s">
        <v>471</v>
      </c>
      <c r="C430" s="21" t="s">
        <v>35</v>
      </c>
      <c r="D430" s="21">
        <v>8930</v>
      </c>
      <c r="E430" s="45">
        <v>2.59</v>
      </c>
      <c r="F430" s="8">
        <v>317</v>
      </c>
      <c r="G430" s="36">
        <v>33018</v>
      </c>
      <c r="H430" s="36"/>
      <c r="I430" s="36"/>
      <c r="J430" s="4"/>
      <c r="K430" s="4"/>
      <c r="L430" s="4"/>
      <c r="M430" s="36"/>
      <c r="N430" s="4">
        <f>G430</f>
        <v>33018</v>
      </c>
      <c r="O430" s="4"/>
    </row>
    <row r="431" spans="1:15">
      <c r="A431" s="21">
        <v>321</v>
      </c>
      <c r="B431" t="s">
        <v>745</v>
      </c>
      <c r="C431" s="21" t="s">
        <v>35</v>
      </c>
      <c r="D431" s="21">
        <v>1785</v>
      </c>
      <c r="E431" s="45">
        <v>2.2200000000000002</v>
      </c>
      <c r="F431" s="8">
        <v>230</v>
      </c>
      <c r="G431" s="36">
        <v>15710</v>
      </c>
      <c r="H431" s="36"/>
      <c r="I431" s="36"/>
      <c r="J431" s="4"/>
      <c r="K431" s="4"/>
      <c r="L431" s="4"/>
      <c r="M431" s="36">
        <f>G431</f>
        <v>15710</v>
      </c>
      <c r="N431" s="4"/>
      <c r="O431" s="4"/>
    </row>
    <row r="432" spans="1:15">
      <c r="A432" s="21">
        <v>323</v>
      </c>
      <c r="B432" t="s">
        <v>122</v>
      </c>
      <c r="C432" s="21" t="s">
        <v>35</v>
      </c>
      <c r="D432" s="21">
        <v>2330</v>
      </c>
      <c r="E432" s="45">
        <v>2.5</v>
      </c>
      <c r="F432" s="8">
        <v>289</v>
      </c>
      <c r="G432" s="36">
        <v>8576</v>
      </c>
      <c r="H432" s="36"/>
      <c r="I432" s="36"/>
      <c r="J432" s="4"/>
      <c r="K432" s="4"/>
      <c r="L432" s="4"/>
      <c r="M432" s="36"/>
      <c r="N432" s="4">
        <f>G432</f>
        <v>8576</v>
      </c>
      <c r="O432" s="4"/>
    </row>
    <row r="433" spans="1:15">
      <c r="A433" s="21">
        <v>324</v>
      </c>
      <c r="B433" t="s">
        <v>504</v>
      </c>
      <c r="C433" s="21" t="s">
        <v>35</v>
      </c>
      <c r="D433" s="21">
        <v>9820</v>
      </c>
      <c r="E433" s="45">
        <v>2.35</v>
      </c>
      <c r="F433" s="8">
        <v>270</v>
      </c>
      <c r="G433" s="36">
        <v>23521</v>
      </c>
      <c r="H433" s="36"/>
      <c r="I433" s="36"/>
      <c r="J433" s="4"/>
      <c r="K433" s="4"/>
      <c r="L433" s="4"/>
      <c r="M433" s="36"/>
      <c r="N433" s="4">
        <f>G433</f>
        <v>23521</v>
      </c>
      <c r="O433" s="4"/>
    </row>
    <row r="434" spans="1:15">
      <c r="A434" s="21">
        <v>329</v>
      </c>
      <c r="B434" t="s">
        <v>463</v>
      </c>
      <c r="C434" s="21" t="s">
        <v>35</v>
      </c>
      <c r="D434" s="21">
        <v>2400</v>
      </c>
      <c r="E434" s="45">
        <v>2.37</v>
      </c>
      <c r="F434" s="8">
        <v>255</v>
      </c>
      <c r="G434" s="36">
        <v>34916</v>
      </c>
      <c r="H434" s="36"/>
      <c r="I434" s="36"/>
      <c r="J434" s="4"/>
      <c r="L434" s="4"/>
      <c r="M434" s="36"/>
      <c r="N434" s="4">
        <f>G434</f>
        <v>34916</v>
      </c>
      <c r="O434" s="4"/>
    </row>
    <row r="435" spans="1:15">
      <c r="A435" s="21">
        <v>336</v>
      </c>
      <c r="B435" t="s">
        <v>187</v>
      </c>
      <c r="C435" s="21" t="s">
        <v>35</v>
      </c>
      <c r="D435" s="21">
        <v>9180</v>
      </c>
      <c r="E435" s="45">
        <v>2.4500000000000002</v>
      </c>
      <c r="F435" s="8">
        <v>285</v>
      </c>
      <c r="G435" s="36">
        <v>6161</v>
      </c>
      <c r="H435" s="36"/>
      <c r="I435" s="36"/>
      <c r="J435" s="4"/>
      <c r="L435" s="4"/>
      <c r="M435" s="36"/>
      <c r="N435" s="4">
        <f>G435</f>
        <v>6161</v>
      </c>
      <c r="O435" s="4"/>
    </row>
    <row r="436" spans="1:15">
      <c r="A436" s="21">
        <v>338</v>
      </c>
      <c r="B436" t="s">
        <v>494</v>
      </c>
      <c r="C436" s="21" t="s">
        <v>35</v>
      </c>
      <c r="D436" s="21">
        <v>2640</v>
      </c>
      <c r="E436" s="45">
        <v>2.23</v>
      </c>
      <c r="F436" s="8">
        <v>244</v>
      </c>
      <c r="G436" s="36">
        <v>25246</v>
      </c>
      <c r="H436" s="36"/>
      <c r="I436" s="36"/>
      <c r="J436" s="4"/>
      <c r="L436" s="4"/>
      <c r="M436" s="36">
        <f>G436</f>
        <v>25246</v>
      </c>
      <c r="N436" s="4"/>
      <c r="O436" s="4"/>
    </row>
    <row r="437" spans="1:15">
      <c r="A437" s="21">
        <v>344</v>
      </c>
      <c r="B437" t="s">
        <v>63</v>
      </c>
      <c r="C437" s="21" t="s">
        <v>35</v>
      </c>
      <c r="D437" s="21">
        <v>9810</v>
      </c>
      <c r="E437" s="45">
        <v>2.4500000000000002</v>
      </c>
      <c r="F437" s="8">
        <v>280</v>
      </c>
      <c r="G437" s="36">
        <v>11351</v>
      </c>
      <c r="H437" s="36"/>
      <c r="I437" s="36"/>
      <c r="J437" s="4"/>
      <c r="K437" s="4"/>
      <c r="L437" s="4"/>
      <c r="M437" s="36"/>
      <c r="N437" s="4">
        <f>G437</f>
        <v>11351</v>
      </c>
      <c r="O437" s="4"/>
    </row>
    <row r="438" spans="1:15">
      <c r="A438" s="21">
        <v>347</v>
      </c>
      <c r="B438" t="s">
        <v>50</v>
      </c>
      <c r="C438" s="21" t="s">
        <v>35</v>
      </c>
      <c r="D438" s="21">
        <v>9850</v>
      </c>
      <c r="E438" s="45">
        <v>2.44</v>
      </c>
      <c r="F438" s="8">
        <v>285</v>
      </c>
      <c r="G438" s="36">
        <v>11908</v>
      </c>
      <c r="H438" s="36"/>
      <c r="I438" s="36"/>
      <c r="J438" s="4"/>
      <c r="K438" s="4"/>
      <c r="L438" s="4"/>
      <c r="M438" s="36"/>
      <c r="N438" s="4">
        <f>G438</f>
        <v>11908</v>
      </c>
      <c r="O438" s="4"/>
    </row>
    <row r="439" spans="1:15">
      <c r="A439" s="21">
        <v>348</v>
      </c>
      <c r="B439" t="s">
        <v>111</v>
      </c>
      <c r="C439" s="21" t="s">
        <v>35</v>
      </c>
      <c r="D439" s="21">
        <v>2845</v>
      </c>
      <c r="E439" s="45">
        <v>2.23</v>
      </c>
      <c r="F439" s="8">
        <v>243</v>
      </c>
      <c r="G439" s="36">
        <v>9461</v>
      </c>
      <c r="H439" s="36"/>
      <c r="I439" s="36"/>
      <c r="J439" s="4"/>
      <c r="K439" s="4"/>
      <c r="L439" s="4"/>
      <c r="M439" s="36">
        <f>G439</f>
        <v>9461</v>
      </c>
      <c r="N439" s="4"/>
      <c r="O439" s="4"/>
    </row>
    <row r="440" spans="1:15">
      <c r="A440" s="21">
        <v>349</v>
      </c>
      <c r="B440" t="s">
        <v>762</v>
      </c>
      <c r="C440" s="21" t="s">
        <v>35</v>
      </c>
      <c r="D440" s="21">
        <v>3850</v>
      </c>
      <c r="E440" s="45">
        <v>2.14</v>
      </c>
      <c r="F440" s="8">
        <v>204</v>
      </c>
      <c r="G440" s="36">
        <v>6706</v>
      </c>
      <c r="H440" s="36"/>
      <c r="I440" s="36"/>
      <c r="J440" s="4"/>
      <c r="K440" s="4"/>
      <c r="L440" s="4"/>
      <c r="M440" s="36">
        <f>G440</f>
        <v>6706</v>
      </c>
      <c r="N440" s="4"/>
      <c r="O440" s="4"/>
    </row>
    <row r="441" spans="1:15">
      <c r="A441" s="21">
        <v>350</v>
      </c>
      <c r="B441" t="s">
        <v>521</v>
      </c>
      <c r="C441" s="21" t="s">
        <v>35</v>
      </c>
      <c r="D441" s="21">
        <v>2560</v>
      </c>
      <c r="E441" s="45">
        <v>2.37</v>
      </c>
      <c r="F441" s="8">
        <v>253</v>
      </c>
      <c r="G441" s="36">
        <v>22081</v>
      </c>
      <c r="H441" s="36"/>
      <c r="I441" s="36"/>
      <c r="J441" s="4"/>
      <c r="K441" s="4"/>
      <c r="L441" s="4"/>
      <c r="M441" s="36"/>
      <c r="N441" s="4">
        <f>G441</f>
        <v>22081</v>
      </c>
      <c r="O441" s="4"/>
    </row>
    <row r="442" spans="1:15">
      <c r="A442" s="21">
        <v>351</v>
      </c>
      <c r="B442" t="s">
        <v>457</v>
      </c>
      <c r="C442" s="21" t="s">
        <v>35</v>
      </c>
      <c r="D442" s="21" t="s">
        <v>458</v>
      </c>
      <c r="E442" s="45">
        <v>2.2999999999999998</v>
      </c>
      <c r="F442" s="8">
        <v>249</v>
      </c>
      <c r="G442" s="36">
        <v>37352</v>
      </c>
      <c r="H442" s="36"/>
      <c r="I442" s="36"/>
      <c r="J442" s="4"/>
      <c r="K442" s="4"/>
      <c r="L442" s="4"/>
      <c r="M442" s="36">
        <f>G442</f>
        <v>37352</v>
      </c>
      <c r="N442" s="4"/>
      <c r="O442" s="4"/>
    </row>
    <row r="443" spans="1:15">
      <c r="A443" s="21">
        <v>354</v>
      </c>
      <c r="B443" t="s">
        <v>49</v>
      </c>
      <c r="C443" s="21" t="s">
        <v>35</v>
      </c>
      <c r="D443" s="21">
        <v>2250</v>
      </c>
      <c r="E443" s="45">
        <v>2.2799999999999998</v>
      </c>
      <c r="F443" s="8">
        <v>257</v>
      </c>
      <c r="G443" s="36">
        <v>11923</v>
      </c>
      <c r="H443" s="36"/>
      <c r="I443" s="36"/>
      <c r="J443" s="4"/>
      <c r="K443" s="4"/>
      <c r="L443" s="4"/>
      <c r="M443" s="36">
        <f>G443</f>
        <v>11923</v>
      </c>
      <c r="N443" s="4"/>
      <c r="O443" s="4"/>
    </row>
    <row r="444" spans="1:15">
      <c r="A444" s="21">
        <v>357</v>
      </c>
      <c r="B444" t="s">
        <v>513</v>
      </c>
      <c r="C444" s="21" t="s">
        <v>35</v>
      </c>
      <c r="D444" s="21">
        <v>8020</v>
      </c>
      <c r="E444" s="45">
        <v>2.5299999999999998</v>
      </c>
      <c r="F444" s="8">
        <v>306</v>
      </c>
      <c r="G444" s="36">
        <v>22800</v>
      </c>
      <c r="H444" s="36"/>
      <c r="I444" s="36"/>
      <c r="J444" s="4"/>
      <c r="K444" s="4"/>
      <c r="L444" s="4"/>
      <c r="M444" s="36"/>
      <c r="N444" s="4">
        <f>G444</f>
        <v>22800</v>
      </c>
      <c r="O444" s="4"/>
    </row>
    <row r="445" spans="1:15">
      <c r="A445" s="21">
        <v>358</v>
      </c>
      <c r="B445" t="s">
        <v>154</v>
      </c>
      <c r="C445" s="21" t="s">
        <v>35</v>
      </c>
      <c r="D445" s="21">
        <v>8780</v>
      </c>
      <c r="E445" s="45">
        <v>2.58</v>
      </c>
      <c r="F445" s="8">
        <v>304</v>
      </c>
      <c r="G445" s="36">
        <v>7556</v>
      </c>
      <c r="H445" s="36"/>
      <c r="I445" s="36"/>
      <c r="J445" s="4"/>
      <c r="K445" s="4"/>
      <c r="L445" s="4"/>
      <c r="M445" s="36"/>
      <c r="N445" s="4">
        <f>G445</f>
        <v>7556</v>
      </c>
      <c r="O445" s="4"/>
    </row>
    <row r="446" spans="1:15">
      <c r="A446" s="21">
        <v>361</v>
      </c>
      <c r="B446" t="s">
        <v>445</v>
      </c>
      <c r="C446" s="21" t="s">
        <v>35</v>
      </c>
      <c r="D446" s="21">
        <v>8400</v>
      </c>
      <c r="E446" s="45">
        <v>3.06</v>
      </c>
      <c r="F446" s="8">
        <v>331</v>
      </c>
      <c r="G446" s="36">
        <v>70618</v>
      </c>
      <c r="H446" s="36"/>
      <c r="I446" s="36"/>
      <c r="J446" s="4"/>
      <c r="L446" s="4"/>
      <c r="M446" s="36"/>
      <c r="N446" s="4"/>
      <c r="O446" s="4">
        <f>G446</f>
        <v>70618</v>
      </c>
    </row>
    <row r="447" spans="1:15">
      <c r="A447" s="21">
        <v>363</v>
      </c>
      <c r="B447" t="s">
        <v>88</v>
      </c>
      <c r="C447" s="21" t="s">
        <v>35</v>
      </c>
      <c r="D447" s="21">
        <v>3660</v>
      </c>
      <c r="E447" s="45">
        <v>2.23</v>
      </c>
      <c r="F447" s="8">
        <v>226</v>
      </c>
      <c r="G447" s="36">
        <v>10162</v>
      </c>
      <c r="H447" s="36"/>
      <c r="I447" s="36"/>
      <c r="J447" s="4"/>
      <c r="K447" s="4"/>
      <c r="L447" s="4"/>
      <c r="M447" s="36">
        <f>G447</f>
        <v>10162</v>
      </c>
      <c r="N447" s="4"/>
      <c r="O447" s="4"/>
    </row>
    <row r="448" spans="1:15">
      <c r="A448" s="21">
        <v>364</v>
      </c>
      <c r="B448" t="s">
        <v>769</v>
      </c>
      <c r="C448" s="21" t="s">
        <v>35</v>
      </c>
      <c r="D448" s="21">
        <v>1745</v>
      </c>
      <c r="E448" s="45">
        <v>2.2599999999999998</v>
      </c>
      <c r="F448" s="8">
        <v>239</v>
      </c>
      <c r="G448" s="36">
        <v>13679</v>
      </c>
      <c r="H448" s="36"/>
      <c r="I448" s="36"/>
      <c r="J448" s="4"/>
      <c r="K448" s="4"/>
      <c r="L448" s="4"/>
      <c r="M448" s="36">
        <f>G448</f>
        <v>13679</v>
      </c>
      <c r="N448" s="4"/>
      <c r="O448" s="4"/>
    </row>
    <row r="449" spans="1:15">
      <c r="A449" s="21">
        <v>365</v>
      </c>
      <c r="B449" t="s">
        <v>51</v>
      </c>
      <c r="C449" s="21" t="s">
        <v>35</v>
      </c>
      <c r="D449" s="21">
        <v>9860</v>
      </c>
      <c r="E449" s="45">
        <v>2.33</v>
      </c>
      <c r="F449" s="8">
        <v>262</v>
      </c>
      <c r="G449" s="36">
        <v>13420</v>
      </c>
      <c r="H449" s="36"/>
      <c r="I449" s="36"/>
      <c r="J449" s="4"/>
      <c r="K449" s="4"/>
      <c r="L449" s="4"/>
      <c r="M449" s="36">
        <f>G449</f>
        <v>13420</v>
      </c>
      <c r="N449" s="4"/>
      <c r="O449" s="4"/>
    </row>
    <row r="450" spans="1:15">
      <c r="A450" s="21">
        <v>366</v>
      </c>
      <c r="B450" t="s">
        <v>770</v>
      </c>
      <c r="C450" s="21" t="s">
        <v>35</v>
      </c>
      <c r="D450" s="21" t="s">
        <v>70</v>
      </c>
      <c r="E450" s="45">
        <v>2.09</v>
      </c>
      <c r="F450" s="8">
        <v>204</v>
      </c>
      <c r="G450" s="36">
        <v>11046</v>
      </c>
      <c r="H450" s="36"/>
      <c r="I450" s="36"/>
      <c r="J450" s="4"/>
      <c r="K450" s="4"/>
      <c r="L450" s="4"/>
      <c r="M450" s="36">
        <f>G450</f>
        <v>11046</v>
      </c>
      <c r="N450" s="4"/>
      <c r="O450" s="4"/>
    </row>
    <row r="451" spans="1:15">
      <c r="A451" s="21">
        <v>367</v>
      </c>
      <c r="B451" t="s">
        <v>28</v>
      </c>
      <c r="C451" s="21" t="s">
        <v>35</v>
      </c>
      <c r="D451" s="21">
        <v>2360</v>
      </c>
      <c r="E451" s="45">
        <v>2.48</v>
      </c>
      <c r="F451" s="8">
        <v>292</v>
      </c>
      <c r="G451" s="36">
        <v>12905</v>
      </c>
      <c r="H451" s="36"/>
      <c r="I451" s="36"/>
      <c r="J451" s="4"/>
      <c r="K451" s="4"/>
      <c r="L451" s="4"/>
      <c r="M451" s="36"/>
      <c r="N451" s="4">
        <f>G451</f>
        <v>12905</v>
      </c>
      <c r="O451" s="4"/>
    </row>
    <row r="452" spans="1:15">
      <c r="A452" s="21">
        <v>370</v>
      </c>
      <c r="B452" t="s">
        <v>773</v>
      </c>
      <c r="C452" s="21" t="s">
        <v>35</v>
      </c>
      <c r="D452" s="21">
        <v>3900</v>
      </c>
      <c r="E452" s="45">
        <v>2.37</v>
      </c>
      <c r="F452" s="8">
        <v>262</v>
      </c>
      <c r="G452" s="36">
        <v>14400</v>
      </c>
      <c r="H452" s="36"/>
      <c r="I452" s="36"/>
      <c r="J452" s="4"/>
      <c r="L452" s="4"/>
      <c r="M452" s="36"/>
      <c r="N452" s="4">
        <f>G452</f>
        <v>14400</v>
      </c>
      <c r="O452" s="4"/>
    </row>
    <row r="453" spans="1:15">
      <c r="A453" s="21">
        <v>371</v>
      </c>
      <c r="B453" t="s">
        <v>774</v>
      </c>
      <c r="C453" s="21" t="s">
        <v>35</v>
      </c>
      <c r="D453" s="21">
        <v>3090</v>
      </c>
      <c r="E453" s="45">
        <v>1.57</v>
      </c>
      <c r="F453" s="8">
        <v>195</v>
      </c>
      <c r="G453" s="36">
        <v>24721</v>
      </c>
      <c r="H453" s="36"/>
      <c r="I453" s="36"/>
      <c r="J453" s="4"/>
      <c r="L453" s="4">
        <f>G453</f>
        <v>24721</v>
      </c>
      <c r="M453" s="36"/>
      <c r="N453" s="4"/>
      <c r="O453" s="4"/>
    </row>
    <row r="454" spans="1:15">
      <c r="A454" s="21">
        <v>373</v>
      </c>
      <c r="B454" t="s">
        <v>258</v>
      </c>
      <c r="C454" s="21" t="s">
        <v>35</v>
      </c>
      <c r="D454" s="21" t="s">
        <v>776</v>
      </c>
      <c r="E454" s="45">
        <v>2.19</v>
      </c>
      <c r="F454" s="8">
        <v>233</v>
      </c>
      <c r="G454" s="36">
        <v>4433</v>
      </c>
      <c r="H454" s="36"/>
      <c r="I454" s="36"/>
      <c r="J454" s="4"/>
      <c r="K454" s="4"/>
      <c r="L454" s="4"/>
      <c r="M454" s="36">
        <f>G454</f>
        <v>4433</v>
      </c>
      <c r="N454" s="4"/>
      <c r="O454" s="4"/>
    </row>
    <row r="455" spans="1:15">
      <c r="A455" s="21">
        <v>378</v>
      </c>
      <c r="B455" t="s">
        <v>168</v>
      </c>
      <c r="C455" s="21" t="s">
        <v>35</v>
      </c>
      <c r="D455" s="21">
        <v>8740</v>
      </c>
      <c r="E455" s="45">
        <v>2.59</v>
      </c>
      <c r="F455" s="8">
        <v>304</v>
      </c>
      <c r="G455" s="36">
        <v>6775</v>
      </c>
      <c r="H455" s="36"/>
      <c r="I455" s="36"/>
      <c r="J455" s="4"/>
      <c r="K455" s="4"/>
      <c r="L455" s="4"/>
      <c r="M455" s="36"/>
      <c r="N455" s="4">
        <f>G455</f>
        <v>6775</v>
      </c>
      <c r="O455" s="4"/>
    </row>
    <row r="456" spans="1:15">
      <c r="A456" s="21">
        <v>380</v>
      </c>
      <c r="B456" t="s">
        <v>781</v>
      </c>
      <c r="C456" s="21" t="s">
        <v>35</v>
      </c>
      <c r="D456" s="21" t="s">
        <v>248</v>
      </c>
      <c r="E456" s="45">
        <v>2.02</v>
      </c>
      <c r="F456" s="8">
        <v>189</v>
      </c>
      <c r="G456" s="36">
        <v>16830</v>
      </c>
      <c r="H456" s="36"/>
      <c r="I456" s="36"/>
      <c r="J456" s="4"/>
      <c r="K456" s="4"/>
      <c r="L456" s="4"/>
      <c r="M456" s="36">
        <f>G456</f>
        <v>16830</v>
      </c>
      <c r="N456" s="4"/>
      <c r="O456" s="4"/>
    </row>
    <row r="457" spans="1:15">
      <c r="A457" s="21">
        <v>381</v>
      </c>
      <c r="B457" t="s">
        <v>538</v>
      </c>
      <c r="C457" s="21" t="s">
        <v>35</v>
      </c>
      <c r="D457" s="21" t="s">
        <v>539</v>
      </c>
      <c r="E457" s="45">
        <v>3.21</v>
      </c>
      <c r="F457" s="8">
        <v>347</v>
      </c>
      <c r="G457" s="36">
        <v>20009</v>
      </c>
      <c r="H457" s="36"/>
      <c r="I457" s="36"/>
      <c r="J457" s="4"/>
      <c r="K457" s="4"/>
      <c r="L457" s="4"/>
      <c r="M457" s="36"/>
      <c r="N457" s="4"/>
      <c r="O457" s="4">
        <f>G457</f>
        <v>20009</v>
      </c>
    </row>
    <row r="458" spans="1:15">
      <c r="A458" s="21">
        <v>386</v>
      </c>
      <c r="B458" t="s">
        <v>784</v>
      </c>
      <c r="C458" s="21" t="s">
        <v>35</v>
      </c>
      <c r="D458" s="21">
        <v>1367</v>
      </c>
      <c r="E458" s="45">
        <v>1.49</v>
      </c>
      <c r="F458" s="8">
        <v>166</v>
      </c>
      <c r="G458" s="36">
        <v>6211</v>
      </c>
      <c r="H458" s="36"/>
      <c r="I458" s="36"/>
      <c r="J458" s="4"/>
      <c r="L458" s="4">
        <f>G458</f>
        <v>6211</v>
      </c>
      <c r="M458" s="36"/>
      <c r="N458" s="4"/>
      <c r="O458" s="4"/>
    </row>
    <row r="459" spans="1:15">
      <c r="A459" s="21">
        <v>388</v>
      </c>
      <c r="B459" t="s">
        <v>75</v>
      </c>
      <c r="C459" s="21" t="s">
        <v>35</v>
      </c>
      <c r="D459" s="21">
        <v>2470</v>
      </c>
      <c r="E459" s="45">
        <v>2.44</v>
      </c>
      <c r="F459" s="8">
        <v>264</v>
      </c>
      <c r="G459" s="36">
        <v>10799</v>
      </c>
      <c r="H459" s="36"/>
      <c r="I459" s="36"/>
      <c r="J459" s="4"/>
      <c r="L459" s="4"/>
      <c r="M459" s="36"/>
      <c r="N459" s="4">
        <f>G459</f>
        <v>10799</v>
      </c>
      <c r="O459" s="4"/>
    </row>
    <row r="460" spans="1:15">
      <c r="A460" s="21">
        <v>390</v>
      </c>
      <c r="B460" t="s">
        <v>492</v>
      </c>
      <c r="C460" s="21" t="s">
        <v>35</v>
      </c>
      <c r="D460" s="21">
        <v>9600</v>
      </c>
      <c r="E460" s="45">
        <v>2.5</v>
      </c>
      <c r="F460" s="8">
        <v>288</v>
      </c>
      <c r="G460" s="36">
        <v>25429</v>
      </c>
      <c r="H460" s="36"/>
      <c r="I460" s="36"/>
      <c r="J460" s="4"/>
      <c r="L460" s="4"/>
      <c r="M460" s="36"/>
      <c r="N460" s="4">
        <f>G460</f>
        <v>25429</v>
      </c>
      <c r="O460" s="4"/>
    </row>
    <row r="461" spans="1:15">
      <c r="A461" s="21">
        <v>392</v>
      </c>
      <c r="B461" t="s">
        <v>6</v>
      </c>
      <c r="C461" s="21" t="s">
        <v>35</v>
      </c>
      <c r="D461" s="21">
        <v>1640</v>
      </c>
      <c r="E461" s="45">
        <v>2.14</v>
      </c>
      <c r="F461" s="8">
        <v>216</v>
      </c>
      <c r="G461" s="36">
        <v>17975</v>
      </c>
      <c r="H461" s="36"/>
      <c r="I461" s="36"/>
      <c r="J461" s="4"/>
      <c r="K461" s="4"/>
      <c r="L461" s="4"/>
      <c r="M461" s="36">
        <f>G461</f>
        <v>17975</v>
      </c>
      <c r="N461" s="4"/>
      <c r="O461" s="4"/>
    </row>
    <row r="462" spans="1:15">
      <c r="A462" s="21">
        <v>393</v>
      </c>
      <c r="B462" t="s">
        <v>787</v>
      </c>
      <c r="C462" s="21" t="s">
        <v>35</v>
      </c>
      <c r="D462" s="21">
        <v>3770</v>
      </c>
      <c r="E462" s="45">
        <v>2.02</v>
      </c>
      <c r="F462" s="8">
        <v>197</v>
      </c>
      <c r="G462" s="36">
        <v>16284</v>
      </c>
      <c r="H462" s="36"/>
      <c r="I462" s="36"/>
      <c r="J462" s="4"/>
      <c r="K462" s="4"/>
      <c r="L462" s="4"/>
      <c r="M462" s="36">
        <f>G462</f>
        <v>16284</v>
      </c>
      <c r="N462" s="4"/>
      <c r="O462" s="4"/>
    </row>
    <row r="463" spans="1:15">
      <c r="A463" s="21">
        <v>394</v>
      </c>
      <c r="B463" t="s">
        <v>60</v>
      </c>
      <c r="C463" s="21" t="s">
        <v>35</v>
      </c>
      <c r="D463" s="21">
        <v>2310</v>
      </c>
      <c r="E463" s="45">
        <v>2.46</v>
      </c>
      <c r="F463" s="8">
        <v>281</v>
      </c>
      <c r="G463" s="36">
        <v>11434</v>
      </c>
      <c r="H463" s="36"/>
      <c r="I463" s="36"/>
      <c r="J463" s="4"/>
      <c r="K463" s="4"/>
      <c r="L463" s="4"/>
      <c r="M463" s="36"/>
      <c r="N463" s="4">
        <f>G463</f>
        <v>11434</v>
      </c>
      <c r="O463" s="4"/>
    </row>
    <row r="464" spans="1:15">
      <c r="A464" s="21">
        <v>397</v>
      </c>
      <c r="B464" t="s">
        <v>65</v>
      </c>
      <c r="C464" s="21" t="s">
        <v>35</v>
      </c>
      <c r="D464" s="21" t="s">
        <v>66</v>
      </c>
      <c r="E464" s="45">
        <v>2.25</v>
      </c>
      <c r="F464" s="8">
        <v>242</v>
      </c>
      <c r="G464" s="36">
        <v>11260</v>
      </c>
      <c r="H464" s="36"/>
      <c r="I464" s="36"/>
      <c r="J464" s="4"/>
      <c r="K464" s="4"/>
      <c r="L464" s="4"/>
      <c r="M464" s="36">
        <f>G464</f>
        <v>11260</v>
      </c>
      <c r="N464" s="4"/>
      <c r="O464" s="4"/>
    </row>
    <row r="465" spans="1:15">
      <c r="A465" s="21">
        <v>398</v>
      </c>
      <c r="B465" t="s">
        <v>790</v>
      </c>
      <c r="C465" s="21" t="s">
        <v>35</v>
      </c>
      <c r="D465" s="21" t="s">
        <v>232</v>
      </c>
      <c r="E465" s="45">
        <v>2.2000000000000002</v>
      </c>
      <c r="F465" s="8">
        <v>234</v>
      </c>
      <c r="G465" s="36">
        <v>15973</v>
      </c>
      <c r="H465" s="36"/>
      <c r="I465" s="36"/>
      <c r="J465" s="4"/>
      <c r="K465" s="4"/>
      <c r="L465" s="4"/>
      <c r="M465" s="36">
        <f>G465</f>
        <v>15973</v>
      </c>
      <c r="N465" s="4"/>
      <c r="O465" s="4"/>
    </row>
    <row r="466" spans="1:15">
      <c r="A466" s="21">
        <v>399</v>
      </c>
      <c r="B466" t="s">
        <v>791</v>
      </c>
      <c r="C466" s="21" t="s">
        <v>35</v>
      </c>
      <c r="D466" s="21">
        <v>8800</v>
      </c>
      <c r="E466" s="45">
        <v>3</v>
      </c>
      <c r="F466" s="8">
        <v>323</v>
      </c>
      <c r="G466" s="36">
        <v>59147</v>
      </c>
      <c r="H466" s="36"/>
      <c r="I466" s="36"/>
      <c r="J466" s="4"/>
      <c r="K466" s="4"/>
      <c r="L466" s="4"/>
      <c r="M466" s="36"/>
      <c r="N466" s="4">
        <f>G466</f>
        <v>59147</v>
      </c>
      <c r="O466" s="4"/>
    </row>
    <row r="467" spans="1:15">
      <c r="A467" s="21">
        <v>401</v>
      </c>
      <c r="B467" t="s">
        <v>219</v>
      </c>
      <c r="C467" s="21" t="s">
        <v>35</v>
      </c>
      <c r="D467" s="21">
        <v>8755</v>
      </c>
      <c r="E467" s="45">
        <v>2.48</v>
      </c>
      <c r="F467" s="8">
        <v>293</v>
      </c>
      <c r="G467" s="36">
        <v>5188</v>
      </c>
      <c r="H467" s="36"/>
      <c r="I467" s="36"/>
      <c r="J467" s="4"/>
      <c r="K467" s="4"/>
      <c r="L467" s="4"/>
      <c r="M467" s="36"/>
      <c r="N467" s="4">
        <f>G467</f>
        <v>5188</v>
      </c>
      <c r="O467" s="4"/>
    </row>
    <row r="468" spans="1:15">
      <c r="A468" s="21">
        <v>403</v>
      </c>
      <c r="B468" t="s">
        <v>792</v>
      </c>
      <c r="C468" s="21" t="s">
        <v>35</v>
      </c>
      <c r="D468" s="21">
        <v>2840</v>
      </c>
      <c r="E468" s="45">
        <v>2.16</v>
      </c>
      <c r="F468" s="8">
        <v>231</v>
      </c>
      <c r="G468" s="36">
        <v>14910</v>
      </c>
      <c r="H468" s="36"/>
      <c r="I468" s="36"/>
      <c r="J468" s="4"/>
      <c r="K468" s="4"/>
      <c r="L468" s="4"/>
      <c r="M468" s="36">
        <f>G468</f>
        <v>14910</v>
      </c>
      <c r="N468" s="4"/>
      <c r="O468" s="4"/>
    </row>
    <row r="469" spans="1:15">
      <c r="A469" s="21">
        <v>410</v>
      </c>
      <c r="B469" t="s">
        <v>795</v>
      </c>
      <c r="C469" s="21" t="s">
        <v>35</v>
      </c>
      <c r="D469" s="21" t="s">
        <v>233</v>
      </c>
      <c r="E469" s="45">
        <v>2.2999999999999998</v>
      </c>
      <c r="F469" s="8">
        <v>268</v>
      </c>
      <c r="G469" s="36">
        <v>73317</v>
      </c>
      <c r="H469" s="36"/>
      <c r="I469" s="36"/>
      <c r="J469" s="4"/>
      <c r="K469" s="4"/>
      <c r="L469" s="4"/>
      <c r="M469" s="36">
        <f>G469</f>
        <v>73317</v>
      </c>
      <c r="N469" s="4"/>
      <c r="O469" s="4"/>
    </row>
    <row r="470" spans="1:15">
      <c r="A470" s="21">
        <v>415</v>
      </c>
      <c r="B470" t="s">
        <v>798</v>
      </c>
      <c r="C470" s="21" t="s">
        <v>35</v>
      </c>
      <c r="D470" s="21">
        <v>2627</v>
      </c>
      <c r="E470" s="45">
        <v>2.14</v>
      </c>
      <c r="F470" s="8">
        <v>245</v>
      </c>
      <c r="G470" s="36">
        <v>8101</v>
      </c>
      <c r="H470" s="36"/>
      <c r="I470" s="36"/>
      <c r="J470" s="4"/>
      <c r="L470" s="4"/>
      <c r="M470" s="36">
        <f>G470</f>
        <v>8101</v>
      </c>
      <c r="N470" s="4"/>
      <c r="O470" s="4"/>
    </row>
    <row r="471" spans="1:15">
      <c r="A471" s="21">
        <v>416</v>
      </c>
      <c r="B471" t="s">
        <v>516</v>
      </c>
      <c r="C471" s="21" t="s">
        <v>35</v>
      </c>
      <c r="D471" s="21" t="s">
        <v>515</v>
      </c>
      <c r="E471" s="45">
        <v>2.2799999999999998</v>
      </c>
      <c r="F471" s="8">
        <v>246</v>
      </c>
      <c r="G471" s="36">
        <v>22617</v>
      </c>
      <c r="H471" s="36"/>
      <c r="I471" s="36"/>
      <c r="J471" s="4"/>
      <c r="L471" s="4"/>
      <c r="M471" s="36">
        <f>G471</f>
        <v>22617</v>
      </c>
      <c r="N471" s="4"/>
      <c r="O471" s="4"/>
    </row>
    <row r="472" spans="1:15">
      <c r="A472" s="21">
        <v>417</v>
      </c>
      <c r="B472" t="s">
        <v>547</v>
      </c>
      <c r="C472" s="21" t="s">
        <v>35</v>
      </c>
      <c r="D472" s="21">
        <v>2970</v>
      </c>
      <c r="E472" s="45">
        <v>2.4500000000000002</v>
      </c>
      <c r="F472" s="8">
        <v>290</v>
      </c>
      <c r="G472" s="36">
        <v>19483</v>
      </c>
      <c r="H472" s="36"/>
      <c r="I472" s="36"/>
      <c r="J472" s="4"/>
      <c r="L472" s="4"/>
      <c r="M472" s="36"/>
      <c r="N472" s="4">
        <f>G472</f>
        <v>19483</v>
      </c>
      <c r="O472" s="4"/>
    </row>
    <row r="473" spans="1:15">
      <c r="A473" s="21">
        <v>418</v>
      </c>
      <c r="B473" t="s">
        <v>467</v>
      </c>
      <c r="C473" s="21" t="s">
        <v>35</v>
      </c>
      <c r="D473" s="21">
        <v>2900</v>
      </c>
      <c r="E473" s="45">
        <v>2.2999999999999998</v>
      </c>
      <c r="F473" s="8">
        <v>257</v>
      </c>
      <c r="G473" s="36">
        <v>33800</v>
      </c>
      <c r="H473" s="36"/>
      <c r="I473" s="36"/>
      <c r="J473" s="4"/>
      <c r="L473" s="4"/>
      <c r="M473" s="36">
        <f>G473</f>
        <v>33800</v>
      </c>
      <c r="N473" s="4"/>
      <c r="O473" s="4"/>
    </row>
    <row r="474" spans="1:15">
      <c r="A474" s="21">
        <v>422</v>
      </c>
      <c r="B474" t="s">
        <v>140</v>
      </c>
      <c r="C474" s="21" t="s">
        <v>35</v>
      </c>
      <c r="D474" s="21">
        <v>2890</v>
      </c>
      <c r="E474" s="45">
        <v>2.29</v>
      </c>
      <c r="F474" s="8">
        <v>243</v>
      </c>
      <c r="G474" s="36">
        <v>8124</v>
      </c>
      <c r="H474" s="36"/>
      <c r="I474" s="36"/>
      <c r="J474" s="4"/>
      <c r="K474" s="4"/>
      <c r="L474" s="4"/>
      <c r="M474" s="36">
        <f>G474</f>
        <v>8124</v>
      </c>
      <c r="N474" s="4"/>
      <c r="O474" s="4"/>
    </row>
    <row r="475" spans="1:15">
      <c r="A475" s="21">
        <v>423</v>
      </c>
      <c r="B475" t="s">
        <v>125</v>
      </c>
      <c r="C475" s="21" t="s">
        <v>35</v>
      </c>
      <c r="D475" s="21" t="s">
        <v>126</v>
      </c>
      <c r="E475" s="45">
        <v>2.4</v>
      </c>
      <c r="F475" s="8">
        <v>274</v>
      </c>
      <c r="G475" s="36">
        <v>8378</v>
      </c>
      <c r="H475" s="36"/>
      <c r="I475" s="36"/>
      <c r="J475" s="4"/>
      <c r="K475" s="4"/>
      <c r="L475" s="4"/>
      <c r="M475" s="36"/>
      <c r="N475" s="4">
        <f>G475</f>
        <v>8378</v>
      </c>
      <c r="O475" s="4"/>
    </row>
    <row r="476" spans="1:15">
      <c r="A476" s="21">
        <v>424</v>
      </c>
      <c r="B476" t="s">
        <v>802</v>
      </c>
      <c r="C476" s="21" t="s">
        <v>35</v>
      </c>
      <c r="D476" s="21" t="s">
        <v>235</v>
      </c>
      <c r="E476" s="45">
        <v>2.11</v>
      </c>
      <c r="F476" s="8">
        <v>200</v>
      </c>
      <c r="G476" s="36">
        <v>39747</v>
      </c>
      <c r="H476" s="36"/>
      <c r="I476" s="36"/>
      <c r="J476" s="4"/>
      <c r="K476" s="4"/>
      <c r="L476" s="4"/>
      <c r="M476" s="36">
        <f>G476</f>
        <v>39747</v>
      </c>
      <c r="N476" s="4"/>
      <c r="O476" s="4"/>
    </row>
    <row r="477" spans="1:15">
      <c r="A477" s="21">
        <v>425</v>
      </c>
      <c r="B477" t="s">
        <v>93</v>
      </c>
      <c r="C477" s="21" t="s">
        <v>35</v>
      </c>
      <c r="D477" s="21" t="s">
        <v>94</v>
      </c>
      <c r="E477" s="45">
        <v>2.33</v>
      </c>
      <c r="F477" s="8">
        <v>258</v>
      </c>
      <c r="G477" s="36">
        <v>9985</v>
      </c>
      <c r="H477" s="36"/>
      <c r="I477" s="36"/>
      <c r="J477" s="4"/>
      <c r="K477" s="4"/>
      <c r="L477" s="4"/>
      <c r="M477" s="36"/>
      <c r="N477" s="4">
        <f>G477</f>
        <v>9985</v>
      </c>
      <c r="O477" s="4"/>
    </row>
    <row r="478" spans="1:15">
      <c r="A478" s="21">
        <v>426</v>
      </c>
      <c r="B478" t="s">
        <v>474</v>
      </c>
      <c r="C478" s="21" t="s">
        <v>35</v>
      </c>
      <c r="D478" s="21" t="s">
        <v>475</v>
      </c>
      <c r="E478" s="45">
        <v>2.1800000000000002</v>
      </c>
      <c r="F478" s="8">
        <v>231</v>
      </c>
      <c r="G478" s="36">
        <v>32265</v>
      </c>
      <c r="H478" s="36"/>
      <c r="I478" s="36"/>
      <c r="J478" s="4"/>
      <c r="K478" s="4"/>
      <c r="M478" s="36">
        <f>G478</f>
        <v>32265</v>
      </c>
      <c r="N478" s="4"/>
      <c r="O478" s="4"/>
    </row>
    <row r="479" spans="1:15">
      <c r="A479" s="21">
        <v>431</v>
      </c>
      <c r="B479" t="s">
        <v>493</v>
      </c>
      <c r="C479" s="21" t="s">
        <v>35</v>
      </c>
      <c r="D479" s="21">
        <v>9620</v>
      </c>
      <c r="E479" s="45">
        <v>2.41</v>
      </c>
      <c r="F479" s="8">
        <v>265</v>
      </c>
      <c r="G479" s="36">
        <v>25420</v>
      </c>
      <c r="H479" s="36"/>
      <c r="I479" s="36"/>
      <c r="J479" s="4"/>
      <c r="K479" s="4"/>
      <c r="L479" s="4"/>
      <c r="M479" s="36"/>
      <c r="N479" s="4">
        <f>G479</f>
        <v>25420</v>
      </c>
      <c r="O479" s="4"/>
    </row>
    <row r="480" spans="1:15">
      <c r="A480" s="21">
        <v>438</v>
      </c>
      <c r="B480" t="s">
        <v>56</v>
      </c>
      <c r="C480" s="21" t="s">
        <v>35</v>
      </c>
      <c r="D480" s="21">
        <v>1820</v>
      </c>
      <c r="E480" s="45">
        <v>2.09</v>
      </c>
      <c r="F480" s="8">
        <v>217</v>
      </c>
      <c r="G480" s="36">
        <v>11640</v>
      </c>
      <c r="H480" s="36"/>
      <c r="I480" s="36"/>
      <c r="J480" s="4"/>
      <c r="L480" s="4"/>
      <c r="M480" s="36">
        <f>G480</f>
        <v>11640</v>
      </c>
      <c r="N480" s="4"/>
      <c r="O480" s="4"/>
    </row>
    <row r="481" spans="1:15">
      <c r="A481" s="21">
        <v>440</v>
      </c>
      <c r="B481" t="s">
        <v>480</v>
      </c>
      <c r="C481" s="21" t="s">
        <v>35</v>
      </c>
      <c r="D481" s="21">
        <v>9140</v>
      </c>
      <c r="E481" s="45">
        <v>2.29</v>
      </c>
      <c r="F481" s="8">
        <v>250</v>
      </c>
      <c r="G481" s="36">
        <v>28965</v>
      </c>
      <c r="H481" s="36"/>
      <c r="I481" s="36"/>
      <c r="M481" s="39">
        <f>G481</f>
        <v>28965</v>
      </c>
    </row>
    <row r="482" spans="1:15">
      <c r="A482" s="21">
        <v>443</v>
      </c>
      <c r="B482" t="s">
        <v>450</v>
      </c>
      <c r="C482" s="21" t="s">
        <v>35</v>
      </c>
      <c r="D482" s="21">
        <v>9200</v>
      </c>
      <c r="E482" s="45">
        <v>2.35</v>
      </c>
      <c r="F482" s="8">
        <v>252</v>
      </c>
      <c r="G482" s="36">
        <v>44546</v>
      </c>
      <c r="H482" s="36"/>
      <c r="I482" s="36"/>
      <c r="J482" s="4"/>
      <c r="M482" s="36"/>
      <c r="N482" s="4">
        <f>G482</f>
        <v>44546</v>
      </c>
      <c r="O482" s="4"/>
    </row>
    <row r="483" spans="1:15">
      <c r="A483" s="21">
        <v>444</v>
      </c>
      <c r="B483" t="s">
        <v>815</v>
      </c>
      <c r="C483" s="21" t="s">
        <v>35</v>
      </c>
      <c r="D483" s="21" t="s">
        <v>237</v>
      </c>
      <c r="E483" s="45">
        <v>2.17</v>
      </c>
      <c r="F483" s="8">
        <v>235</v>
      </c>
      <c r="G483" s="36">
        <v>15152</v>
      </c>
      <c r="H483" s="36"/>
      <c r="I483" s="36"/>
      <c r="J483" s="4"/>
      <c r="K483" s="4"/>
      <c r="L483" s="4"/>
      <c r="M483" s="36">
        <f>G483</f>
        <v>15152</v>
      </c>
      <c r="N483" s="4"/>
      <c r="O483" s="4"/>
    </row>
    <row r="484" spans="1:15">
      <c r="A484" s="21">
        <v>445</v>
      </c>
      <c r="B484" t="s">
        <v>816</v>
      </c>
      <c r="C484" s="21" t="s">
        <v>35</v>
      </c>
      <c r="D484" s="21">
        <v>3080</v>
      </c>
      <c r="E484" s="45">
        <v>2.0299999999999998</v>
      </c>
      <c r="F484" s="8">
        <v>205</v>
      </c>
      <c r="G484" s="36">
        <v>21280</v>
      </c>
      <c r="H484" s="36"/>
      <c r="I484" s="36"/>
      <c r="J484" s="4"/>
      <c r="K484" s="4"/>
      <c r="L484" s="4"/>
      <c r="M484" s="36">
        <f>G484</f>
        <v>21280</v>
      </c>
      <c r="N484" s="4"/>
      <c r="O484" s="4"/>
    </row>
    <row r="485" spans="1:15">
      <c r="A485" s="21">
        <v>448</v>
      </c>
      <c r="B485" t="s">
        <v>541</v>
      </c>
      <c r="C485" s="21" t="s">
        <v>35</v>
      </c>
      <c r="D485" s="21">
        <v>8700</v>
      </c>
      <c r="E485" s="45">
        <v>2.5499999999999998</v>
      </c>
      <c r="F485" s="8">
        <v>302</v>
      </c>
      <c r="G485" s="36">
        <v>20008</v>
      </c>
      <c r="H485" s="36"/>
      <c r="I485" s="36"/>
      <c r="J485" s="4"/>
      <c r="K485" s="4"/>
      <c r="L485" s="4"/>
      <c r="M485" s="36"/>
      <c r="N485" s="4">
        <f>G485</f>
        <v>20008</v>
      </c>
      <c r="O485" s="4"/>
    </row>
    <row r="486" spans="1:15">
      <c r="A486" s="21">
        <v>449</v>
      </c>
      <c r="B486" t="s">
        <v>818</v>
      </c>
      <c r="C486" s="21" t="s">
        <v>35</v>
      </c>
      <c r="D486" s="21" t="s">
        <v>82</v>
      </c>
      <c r="E486" s="45">
        <v>2.25</v>
      </c>
      <c r="F486" s="8">
        <v>209</v>
      </c>
      <c r="G486" s="36">
        <v>10539</v>
      </c>
      <c r="H486" s="36"/>
      <c r="I486" s="36"/>
      <c r="J486" s="4"/>
      <c r="K486" s="4"/>
      <c r="L486" s="4"/>
      <c r="M486" s="36">
        <f>G486</f>
        <v>10539</v>
      </c>
      <c r="N486" s="4"/>
      <c r="O486" s="4"/>
    </row>
    <row r="487" spans="1:15">
      <c r="A487" s="21">
        <v>450</v>
      </c>
      <c r="B487" t="s">
        <v>470</v>
      </c>
      <c r="C487" s="21" t="s">
        <v>35</v>
      </c>
      <c r="D487" s="21">
        <v>3300</v>
      </c>
      <c r="E487" s="45">
        <v>2.11</v>
      </c>
      <c r="F487" s="8">
        <v>196</v>
      </c>
      <c r="G487" s="36">
        <v>33133</v>
      </c>
      <c r="H487" s="36"/>
      <c r="I487" s="36"/>
      <c r="J487" s="4"/>
      <c r="K487" s="4"/>
      <c r="L487" s="4"/>
      <c r="M487" s="36">
        <f>G487</f>
        <v>33133</v>
      </c>
      <c r="N487" s="4"/>
      <c r="O487" s="4"/>
    </row>
    <row r="488" spans="1:15">
      <c r="A488" s="21">
        <v>454</v>
      </c>
      <c r="B488" t="s">
        <v>820</v>
      </c>
      <c r="C488" s="21" t="s">
        <v>35</v>
      </c>
      <c r="D488" s="21">
        <v>3700</v>
      </c>
      <c r="E488" s="45">
        <v>2</v>
      </c>
      <c r="F488" s="8">
        <v>196</v>
      </c>
      <c r="G488" s="36">
        <v>30650</v>
      </c>
      <c r="H488" s="36"/>
      <c r="I488" s="36"/>
      <c r="J488" s="4"/>
      <c r="K488" s="4"/>
      <c r="L488" s="4"/>
      <c r="M488" s="36">
        <f>G488</f>
        <v>30650</v>
      </c>
      <c r="N488" s="4"/>
      <c r="O488" s="4"/>
    </row>
    <row r="489" spans="1:15">
      <c r="A489" s="21">
        <v>455</v>
      </c>
      <c r="B489" t="s">
        <v>537</v>
      </c>
      <c r="C489" s="21" t="s">
        <v>35</v>
      </c>
      <c r="D489" s="21">
        <v>8820</v>
      </c>
      <c r="E489" s="45">
        <v>2.56</v>
      </c>
      <c r="F489" s="8">
        <v>295</v>
      </c>
      <c r="G489" s="36">
        <v>20176</v>
      </c>
      <c r="H489" s="36"/>
      <c r="I489" s="36"/>
      <c r="J489" s="4"/>
      <c r="K489" s="4"/>
      <c r="L489" s="4"/>
      <c r="M489" s="36"/>
      <c r="N489" s="4">
        <f>G489</f>
        <v>20176</v>
      </c>
      <c r="O489" s="4"/>
    </row>
    <row r="490" spans="1:15">
      <c r="A490" s="21">
        <v>457</v>
      </c>
      <c r="B490" t="s">
        <v>822</v>
      </c>
      <c r="C490" s="21" t="s">
        <v>35</v>
      </c>
      <c r="D490" s="21" t="s">
        <v>238</v>
      </c>
      <c r="E490" s="45">
        <v>2.23</v>
      </c>
      <c r="F490" s="8">
        <v>240</v>
      </c>
      <c r="G490" s="36">
        <v>14703</v>
      </c>
      <c r="H490" s="36"/>
      <c r="I490" s="36"/>
      <c r="J490" s="4"/>
      <c r="K490" s="4"/>
      <c r="L490" s="4"/>
      <c r="M490" s="36">
        <f>G490</f>
        <v>14703</v>
      </c>
      <c r="N490" s="4"/>
      <c r="O490" s="4"/>
    </row>
    <row r="491" spans="1:15">
      <c r="A491" s="21">
        <v>461</v>
      </c>
      <c r="B491" t="s">
        <v>451</v>
      </c>
      <c r="C491" s="21" t="s">
        <v>35</v>
      </c>
      <c r="D491" s="21">
        <v>2300</v>
      </c>
      <c r="E491" s="45">
        <v>2.4700000000000002</v>
      </c>
      <c r="F491" s="8">
        <v>291</v>
      </c>
      <c r="G491" s="36">
        <v>41708</v>
      </c>
      <c r="H491" s="36"/>
      <c r="I491" s="36"/>
      <c r="J491" s="4"/>
      <c r="K491" s="4"/>
      <c r="L491" s="4"/>
      <c r="M491" s="36"/>
      <c r="N491" s="4">
        <f>G491</f>
        <v>41708</v>
      </c>
      <c r="O491" s="4"/>
    </row>
    <row r="492" spans="1:15">
      <c r="A492" s="21">
        <v>469</v>
      </c>
      <c r="B492" t="s">
        <v>830</v>
      </c>
      <c r="C492" s="21" t="s">
        <v>35</v>
      </c>
      <c r="D492" s="21">
        <v>1800</v>
      </c>
      <c r="E492" s="45">
        <v>2.11</v>
      </c>
      <c r="F492" s="8">
        <v>216</v>
      </c>
      <c r="G492" s="36">
        <v>41005</v>
      </c>
      <c r="H492" s="36"/>
      <c r="I492" s="36"/>
      <c r="J492" s="4"/>
      <c r="L492" s="4"/>
      <c r="M492" s="36">
        <f>G492</f>
        <v>41005</v>
      </c>
      <c r="N492" s="4"/>
      <c r="O492" s="4"/>
    </row>
    <row r="493" spans="1:15">
      <c r="A493" s="21">
        <v>473</v>
      </c>
      <c r="B493" t="s">
        <v>153</v>
      </c>
      <c r="C493" s="21" t="s">
        <v>35</v>
      </c>
      <c r="D493" s="21">
        <v>2290</v>
      </c>
      <c r="E493" s="45">
        <v>2.4</v>
      </c>
      <c r="F493" s="8">
        <v>270</v>
      </c>
      <c r="G493" s="36">
        <v>7649</v>
      </c>
      <c r="H493" s="36"/>
      <c r="I493" s="36"/>
      <c r="J493" s="4"/>
      <c r="K493" s="4"/>
      <c r="L493" s="4"/>
      <c r="M493" s="36"/>
      <c r="N493" s="4">
        <f>G493</f>
        <v>7649</v>
      </c>
      <c r="O493" s="4"/>
    </row>
    <row r="494" spans="1:15">
      <c r="A494" s="21">
        <v>474</v>
      </c>
      <c r="B494" t="s">
        <v>78</v>
      </c>
      <c r="C494" s="21" t="s">
        <v>35</v>
      </c>
      <c r="D494" s="21">
        <v>2350</v>
      </c>
      <c r="E494" s="45">
        <v>2.4500000000000002</v>
      </c>
      <c r="F494" s="8">
        <v>286</v>
      </c>
      <c r="G494" s="36">
        <v>10700</v>
      </c>
      <c r="H494" s="36"/>
      <c r="I494" s="36"/>
      <c r="J494" s="4"/>
      <c r="K494" s="4"/>
      <c r="L494" s="4"/>
      <c r="M494" s="36"/>
      <c r="N494" s="4">
        <f>G494</f>
        <v>10700</v>
      </c>
      <c r="O494" s="4"/>
    </row>
    <row r="495" spans="1:15">
      <c r="A495" s="21">
        <v>476</v>
      </c>
      <c r="B495" t="s">
        <v>158</v>
      </c>
      <c r="C495" s="21" t="s">
        <v>35</v>
      </c>
      <c r="D495" s="42">
        <v>9185</v>
      </c>
      <c r="E495" s="45">
        <v>2.4700000000000002</v>
      </c>
      <c r="F495" s="8">
        <v>293</v>
      </c>
      <c r="G495" s="36">
        <v>7307</v>
      </c>
      <c r="H495" s="36"/>
      <c r="I495" s="36"/>
      <c r="J495" s="4"/>
      <c r="K495" s="4"/>
      <c r="L495" s="4"/>
      <c r="M495" s="36"/>
      <c r="N495" s="4">
        <f>G495</f>
        <v>7307</v>
      </c>
      <c r="O495" s="4"/>
    </row>
    <row r="496" spans="1:15">
      <c r="A496" s="21">
        <v>479</v>
      </c>
      <c r="B496" t="s">
        <v>146</v>
      </c>
      <c r="C496" s="21" t="s">
        <v>35</v>
      </c>
      <c r="D496" s="21">
        <v>9950</v>
      </c>
      <c r="E496" s="45">
        <v>2.5099999999999998</v>
      </c>
      <c r="F496" s="8">
        <v>288</v>
      </c>
      <c r="G496" s="36">
        <v>8001</v>
      </c>
      <c r="H496" s="36"/>
      <c r="I496" s="36"/>
      <c r="J496" s="4"/>
      <c r="L496" s="4"/>
      <c r="M496" s="36"/>
      <c r="N496" s="4">
        <f>G496</f>
        <v>8001</v>
      </c>
      <c r="O496" s="4"/>
    </row>
    <row r="497" spans="1:15">
      <c r="A497" s="21">
        <v>480</v>
      </c>
      <c r="B497" t="s">
        <v>81</v>
      </c>
      <c r="C497" s="21" t="s">
        <v>35</v>
      </c>
      <c r="D497" s="21">
        <v>9250</v>
      </c>
      <c r="E497" s="45">
        <v>2.37</v>
      </c>
      <c r="F497" s="8">
        <v>272</v>
      </c>
      <c r="G497" s="36">
        <v>10558</v>
      </c>
      <c r="H497" s="36"/>
      <c r="I497" s="36"/>
      <c r="J497" s="4"/>
      <c r="L497" s="4"/>
      <c r="M497" s="36"/>
      <c r="N497" s="4">
        <f>G497</f>
        <v>10558</v>
      </c>
      <c r="O497" s="4"/>
    </row>
    <row r="498" spans="1:15">
      <c r="A498" s="21">
        <v>481</v>
      </c>
      <c r="B498" t="s">
        <v>5</v>
      </c>
      <c r="C498" s="21" t="s">
        <v>35</v>
      </c>
      <c r="D498" s="21">
        <v>1170</v>
      </c>
      <c r="E498" s="45">
        <v>2.0499999999999998</v>
      </c>
      <c r="F498" s="8">
        <v>204</v>
      </c>
      <c r="G498" s="36">
        <v>24303</v>
      </c>
      <c r="H498" s="36"/>
      <c r="I498" s="36"/>
      <c r="J498" s="4"/>
      <c r="L498" s="4"/>
      <c r="M498" s="36">
        <f>G498</f>
        <v>24303</v>
      </c>
      <c r="O498" s="4"/>
    </row>
    <row r="499" spans="1:15">
      <c r="A499" s="21">
        <v>483</v>
      </c>
      <c r="B499" t="s">
        <v>837</v>
      </c>
      <c r="C499" s="21" t="s">
        <v>35</v>
      </c>
      <c r="D499" s="21" t="s">
        <v>129</v>
      </c>
      <c r="E499" s="45">
        <v>2.4900000000000002</v>
      </c>
      <c r="F499" s="8">
        <v>296</v>
      </c>
      <c r="G499" s="36">
        <v>36822</v>
      </c>
      <c r="H499" s="36"/>
      <c r="I499" s="36"/>
      <c r="J499" s="4"/>
      <c r="L499" s="4"/>
      <c r="M499" s="36"/>
      <c r="N499" s="4">
        <f>G499</f>
        <v>36822</v>
      </c>
      <c r="O499" s="4"/>
    </row>
    <row r="500" spans="1:15">
      <c r="A500" s="21">
        <v>489</v>
      </c>
      <c r="B500" t="s">
        <v>535</v>
      </c>
      <c r="C500" s="21" t="s">
        <v>35</v>
      </c>
      <c r="D500" s="21" t="s">
        <v>247</v>
      </c>
      <c r="E500" s="45">
        <v>2.2200000000000002</v>
      </c>
      <c r="F500" s="8">
        <v>238</v>
      </c>
      <c r="G500" s="36">
        <v>20383</v>
      </c>
      <c r="H500" s="36"/>
      <c r="I500" s="36"/>
      <c r="J500" s="4"/>
      <c r="M500" s="36">
        <f>G500</f>
        <v>20383</v>
      </c>
      <c r="N500" s="4"/>
      <c r="O500" s="4"/>
    </row>
    <row r="501" spans="1:15">
      <c r="A501" s="21">
        <v>492</v>
      </c>
      <c r="B501" t="s">
        <v>842</v>
      </c>
      <c r="C501" s="21" t="s">
        <v>35</v>
      </c>
      <c r="D501" s="21" t="s">
        <v>156</v>
      </c>
      <c r="E501" s="45">
        <v>2.09</v>
      </c>
      <c r="F501" s="8">
        <v>199</v>
      </c>
      <c r="G501" s="36">
        <v>7414</v>
      </c>
      <c r="H501" s="36"/>
      <c r="I501" s="36"/>
      <c r="J501" s="4"/>
      <c r="K501" s="4"/>
      <c r="L501" s="4"/>
      <c r="M501" s="36">
        <f>G501</f>
        <v>7414</v>
      </c>
      <c r="N501" s="4"/>
      <c r="O501" s="4"/>
    </row>
    <row r="502" spans="1:15">
      <c r="A502" s="21">
        <v>494</v>
      </c>
      <c r="B502" t="s">
        <v>844</v>
      </c>
      <c r="C502" s="21" t="s">
        <v>35</v>
      </c>
      <c r="D502" s="21">
        <v>1780</v>
      </c>
      <c r="E502" s="45">
        <v>2.12</v>
      </c>
      <c r="F502" s="8">
        <v>223</v>
      </c>
      <c r="G502" s="36">
        <v>15363</v>
      </c>
      <c r="H502" s="36"/>
      <c r="I502" s="36"/>
      <c r="J502" s="4"/>
      <c r="K502" s="4"/>
      <c r="L502" s="4"/>
      <c r="M502" s="36">
        <f>G502</f>
        <v>15363</v>
      </c>
      <c r="N502" s="4"/>
      <c r="O502" s="4"/>
    </row>
    <row r="503" spans="1:15">
      <c r="A503" s="21">
        <v>495</v>
      </c>
      <c r="B503" t="s">
        <v>498</v>
      </c>
      <c r="C503" s="21" t="s">
        <v>35</v>
      </c>
      <c r="D503" s="21">
        <v>2260</v>
      </c>
      <c r="E503" s="45">
        <v>2.2999999999999998</v>
      </c>
      <c r="F503" s="8">
        <v>254</v>
      </c>
      <c r="G503" s="36">
        <v>24413</v>
      </c>
      <c r="H503" s="36"/>
      <c r="I503" s="36"/>
      <c r="J503" s="4"/>
      <c r="K503" s="4"/>
      <c r="L503" s="4"/>
      <c r="M503" s="36">
        <f>G503</f>
        <v>24413</v>
      </c>
      <c r="N503" s="4"/>
      <c r="O503" s="4"/>
    </row>
    <row r="504" spans="1:15">
      <c r="A504" s="21">
        <v>496</v>
      </c>
      <c r="B504" t="s">
        <v>502</v>
      </c>
      <c r="C504" s="21" t="s">
        <v>35</v>
      </c>
      <c r="D504" s="21">
        <v>9230</v>
      </c>
      <c r="E504" s="45">
        <v>2.2999999999999998</v>
      </c>
      <c r="F504" s="8">
        <v>264</v>
      </c>
      <c r="G504" s="36">
        <v>24250</v>
      </c>
      <c r="H504" s="36"/>
      <c r="I504" s="36"/>
      <c r="J504" s="4"/>
      <c r="K504" s="4"/>
      <c r="L504" s="4"/>
      <c r="M504" s="36">
        <f>G504</f>
        <v>24250</v>
      </c>
      <c r="N504" s="4"/>
      <c r="O504" s="4"/>
    </row>
    <row r="505" spans="1:15">
      <c r="A505" s="21">
        <v>497</v>
      </c>
      <c r="B505" t="s">
        <v>477</v>
      </c>
      <c r="C505" s="21" t="s">
        <v>35</v>
      </c>
      <c r="D505" s="21">
        <v>8560</v>
      </c>
      <c r="E505" s="45">
        <v>2.5299999999999998</v>
      </c>
      <c r="F505" s="8">
        <v>308</v>
      </c>
      <c r="G505" s="36">
        <v>31136</v>
      </c>
      <c r="H505" s="36"/>
      <c r="I505" s="36"/>
      <c r="J505" s="4"/>
      <c r="K505" s="4"/>
      <c r="L505" s="4"/>
      <c r="M505" s="36"/>
      <c r="N505" s="4">
        <f>G505</f>
        <v>31136</v>
      </c>
      <c r="O505" s="4"/>
    </row>
    <row r="506" spans="1:15">
      <c r="A506" s="21">
        <v>498</v>
      </c>
      <c r="B506" t="s">
        <v>845</v>
      </c>
      <c r="C506" s="21" t="s">
        <v>35</v>
      </c>
      <c r="D506" s="21">
        <v>1970</v>
      </c>
      <c r="E506" s="45">
        <v>1.58</v>
      </c>
      <c r="F506" s="8">
        <v>206</v>
      </c>
      <c r="G506" s="36">
        <v>13830</v>
      </c>
      <c r="H506" s="36"/>
      <c r="I506" s="36"/>
      <c r="J506" s="4"/>
      <c r="L506" s="4">
        <f>G506</f>
        <v>13830</v>
      </c>
      <c r="M506" s="36"/>
      <c r="N506" s="4"/>
      <c r="O506" s="4"/>
    </row>
    <row r="507" spans="1:15">
      <c r="A507" s="21">
        <v>499</v>
      </c>
      <c r="B507" t="s">
        <v>62</v>
      </c>
      <c r="C507" s="21" t="s">
        <v>35</v>
      </c>
      <c r="D507" s="21">
        <v>9260</v>
      </c>
      <c r="E507" s="45">
        <v>2.33</v>
      </c>
      <c r="F507" s="8">
        <v>254</v>
      </c>
      <c r="G507" s="36">
        <v>11374</v>
      </c>
      <c r="H507" s="36"/>
      <c r="I507" s="36"/>
      <c r="J507" s="4"/>
      <c r="K507" s="4"/>
      <c r="L507" s="4"/>
      <c r="M507" s="36"/>
      <c r="N507" s="4">
        <f>G507</f>
        <v>11374</v>
      </c>
      <c r="O507" s="4"/>
    </row>
    <row r="508" spans="1:15">
      <c r="A508" s="21">
        <v>500</v>
      </c>
      <c r="B508" t="s">
        <v>113</v>
      </c>
      <c r="C508" s="21" t="s">
        <v>35</v>
      </c>
      <c r="D508" s="21">
        <v>8710</v>
      </c>
      <c r="E508" s="45">
        <v>2.52</v>
      </c>
      <c r="F508" s="8">
        <v>300</v>
      </c>
      <c r="G508" s="36">
        <v>9188</v>
      </c>
      <c r="H508" s="36"/>
      <c r="I508" s="36"/>
      <c r="J508" s="4"/>
      <c r="K508" s="4"/>
      <c r="L508" s="4"/>
      <c r="M508" s="36"/>
      <c r="N508" s="4">
        <f>G508</f>
        <v>9188</v>
      </c>
      <c r="O508" s="4"/>
    </row>
    <row r="509" spans="1:15">
      <c r="A509" s="21">
        <v>501</v>
      </c>
      <c r="B509" t="s">
        <v>118</v>
      </c>
      <c r="C509" s="21" t="s">
        <v>35</v>
      </c>
      <c r="D509" s="21">
        <v>2110</v>
      </c>
      <c r="E509" s="45">
        <v>2.29</v>
      </c>
      <c r="F509" s="8">
        <v>256</v>
      </c>
      <c r="G509" s="36">
        <v>9041</v>
      </c>
      <c r="H509" s="36"/>
      <c r="I509" s="36"/>
      <c r="J509" s="4"/>
      <c r="K509" s="4"/>
      <c r="L509" s="4"/>
      <c r="M509" s="36">
        <f>G509</f>
        <v>9041</v>
      </c>
      <c r="N509" s="4"/>
      <c r="O509" s="4"/>
    </row>
    <row r="510" spans="1:15">
      <c r="A510" s="21">
        <v>502</v>
      </c>
      <c r="B510" t="s">
        <v>496</v>
      </c>
      <c r="C510" s="21" t="s">
        <v>35</v>
      </c>
      <c r="D510" s="21">
        <v>2830</v>
      </c>
      <c r="E510" s="45">
        <v>2.17</v>
      </c>
      <c r="F510" s="8">
        <v>237</v>
      </c>
      <c r="G510" s="36">
        <v>24860</v>
      </c>
      <c r="H510" s="36"/>
      <c r="I510" s="36"/>
      <c r="J510" s="4"/>
      <c r="K510" s="4"/>
      <c r="L510" s="4"/>
      <c r="M510" s="36">
        <f>G510</f>
        <v>24860</v>
      </c>
      <c r="N510" s="4"/>
      <c r="O510" s="4"/>
    </row>
    <row r="511" spans="1:15">
      <c r="A511" s="21">
        <v>505</v>
      </c>
      <c r="B511" t="s">
        <v>40</v>
      </c>
      <c r="C511" s="21" t="s">
        <v>35</v>
      </c>
      <c r="D511" s="21">
        <v>2160</v>
      </c>
      <c r="E511" s="45">
        <v>2.2799999999999998</v>
      </c>
      <c r="F511" s="8">
        <v>254</v>
      </c>
      <c r="G511" s="36">
        <v>12386</v>
      </c>
      <c r="H511" s="36"/>
      <c r="I511" s="36"/>
      <c r="J511" s="4"/>
      <c r="K511" s="4"/>
      <c r="L511" s="4"/>
      <c r="M511" s="36">
        <f>G511</f>
        <v>12386</v>
      </c>
      <c r="N511" s="4"/>
      <c r="O511" s="4"/>
    </row>
    <row r="512" spans="1:15">
      <c r="A512" s="21">
        <v>506</v>
      </c>
      <c r="B512" t="s">
        <v>186</v>
      </c>
      <c r="C512" s="21" t="s">
        <v>35</v>
      </c>
      <c r="D512" s="21">
        <v>9790</v>
      </c>
      <c r="E512" s="45">
        <v>2.54</v>
      </c>
      <c r="F512" s="8">
        <v>300</v>
      </c>
      <c r="G512" s="36">
        <v>6286</v>
      </c>
      <c r="H512" s="36"/>
      <c r="I512" s="36"/>
      <c r="J512" s="4"/>
      <c r="K512" s="4"/>
      <c r="L512" s="4"/>
      <c r="M512" s="36"/>
      <c r="N512" s="4">
        <f>G512</f>
        <v>6286</v>
      </c>
      <c r="O512" s="4"/>
    </row>
    <row r="513" spans="1:16">
      <c r="A513" s="21">
        <v>507</v>
      </c>
      <c r="B513" t="s">
        <v>545</v>
      </c>
      <c r="C513" s="21" t="s">
        <v>35</v>
      </c>
      <c r="D513" s="21">
        <v>2990</v>
      </c>
      <c r="E513" s="45">
        <v>2.41</v>
      </c>
      <c r="F513" s="8">
        <v>280</v>
      </c>
      <c r="G513" s="36">
        <v>19570</v>
      </c>
      <c r="H513" s="36"/>
      <c r="I513" s="36"/>
      <c r="J513" s="4"/>
      <c r="K513" s="4"/>
      <c r="L513" s="4"/>
      <c r="M513" s="36"/>
      <c r="N513" s="4">
        <f>G513</f>
        <v>19570</v>
      </c>
      <c r="O513" s="4"/>
    </row>
    <row r="514" spans="1:16">
      <c r="A514" s="21">
        <v>509</v>
      </c>
      <c r="B514" t="s">
        <v>461</v>
      </c>
      <c r="C514" s="21" t="s">
        <v>35</v>
      </c>
      <c r="D514" s="21" t="s">
        <v>462</v>
      </c>
      <c r="E514" s="45">
        <v>3.1</v>
      </c>
      <c r="F514" s="8">
        <v>334</v>
      </c>
      <c r="G514" s="36">
        <v>35242</v>
      </c>
      <c r="H514" s="36"/>
      <c r="I514" s="36"/>
      <c r="J514" s="4"/>
      <c r="K514" s="4"/>
      <c r="L514" s="4"/>
      <c r="M514" s="36"/>
      <c r="N514" s="4"/>
      <c r="O514" s="4">
        <f>G514</f>
        <v>35242</v>
      </c>
    </row>
    <row r="515" spans="1:16">
      <c r="A515" s="21">
        <v>510</v>
      </c>
      <c r="B515" t="s">
        <v>36</v>
      </c>
      <c r="C515" s="21" t="s">
        <v>35</v>
      </c>
      <c r="D515" s="21" t="s">
        <v>242</v>
      </c>
      <c r="E515" s="45">
        <v>2.3199999999999998</v>
      </c>
      <c r="F515" s="8">
        <v>265</v>
      </c>
      <c r="G515" s="36">
        <v>12580</v>
      </c>
      <c r="H515" s="36"/>
      <c r="I515" s="36"/>
      <c r="J515" s="4"/>
      <c r="K515" s="4"/>
      <c r="L515" s="4"/>
      <c r="M515" s="36"/>
      <c r="N515" s="4">
        <f>G515</f>
        <v>12580</v>
      </c>
      <c r="O515" s="4"/>
    </row>
    <row r="516" spans="1:16">
      <c r="A516" s="21">
        <v>511</v>
      </c>
      <c r="B516" t="s">
        <v>849</v>
      </c>
      <c r="C516" s="21" t="s">
        <v>35</v>
      </c>
      <c r="D516" s="21">
        <v>1930</v>
      </c>
      <c r="E516" s="45">
        <v>2.04</v>
      </c>
      <c r="F516" s="8">
        <v>209</v>
      </c>
      <c r="G516" s="36">
        <v>31760</v>
      </c>
      <c r="H516" s="36"/>
      <c r="I516" s="36"/>
      <c r="J516" s="4"/>
      <c r="K516" s="4"/>
      <c r="L516" s="4"/>
      <c r="M516" s="36">
        <f>G516</f>
        <v>31760</v>
      </c>
      <c r="N516" s="4"/>
      <c r="O516" s="4"/>
    </row>
    <row r="517" spans="1:16">
      <c r="A517" s="21">
        <v>512</v>
      </c>
      <c r="B517" t="s">
        <v>517</v>
      </c>
      <c r="C517" s="21" t="s">
        <v>35</v>
      </c>
      <c r="D517" s="21" t="s">
        <v>518</v>
      </c>
      <c r="E517" s="45">
        <v>3</v>
      </c>
      <c r="F517" s="8">
        <v>315</v>
      </c>
      <c r="G517" s="36">
        <v>22347</v>
      </c>
      <c r="H517" s="36"/>
      <c r="I517" s="36"/>
      <c r="J517" s="4"/>
      <c r="K517" s="4"/>
      <c r="L517" s="4"/>
      <c r="M517" s="36"/>
      <c r="N517" s="4">
        <f>G517</f>
        <v>22347</v>
      </c>
      <c r="O517" s="4"/>
    </row>
    <row r="518" spans="1:16">
      <c r="A518" s="21">
        <v>513</v>
      </c>
      <c r="B518" t="s">
        <v>530</v>
      </c>
      <c r="C518" s="21" t="s">
        <v>35</v>
      </c>
      <c r="D518" s="21">
        <v>9240</v>
      </c>
      <c r="E518" s="45">
        <v>2.41</v>
      </c>
      <c r="F518" s="8">
        <v>283</v>
      </c>
      <c r="G518" s="36">
        <v>20793</v>
      </c>
      <c r="H518" s="36"/>
      <c r="I518" s="36"/>
      <c r="J518" s="4"/>
      <c r="K518" s="4"/>
      <c r="L518" s="4"/>
      <c r="M518" s="36"/>
      <c r="N518" s="4">
        <f>G518</f>
        <v>20793</v>
      </c>
      <c r="O518" s="4"/>
    </row>
    <row r="519" spans="1:16">
      <c r="A519" s="21">
        <v>514</v>
      </c>
      <c r="B519" t="s">
        <v>38</v>
      </c>
      <c r="C519" s="21" t="s">
        <v>35</v>
      </c>
      <c r="D519" s="21">
        <v>9060</v>
      </c>
      <c r="E519" s="8">
        <v>2.46</v>
      </c>
      <c r="F519" s="8">
        <v>292</v>
      </c>
      <c r="G519" s="36">
        <v>12491</v>
      </c>
      <c r="H519" s="36"/>
      <c r="I519" s="36"/>
      <c r="J519" s="4"/>
      <c r="K519" s="4"/>
      <c r="L519" s="4"/>
      <c r="M519" s="36"/>
      <c r="N519" s="4">
        <f>G519</f>
        <v>12491</v>
      </c>
      <c r="O519" s="4"/>
    </row>
    <row r="520" spans="1:16">
      <c r="A520" s="21">
        <v>515</v>
      </c>
      <c r="B520" t="s">
        <v>850</v>
      </c>
      <c r="C520" s="21" t="s">
        <v>35</v>
      </c>
      <c r="D520" s="21" t="s">
        <v>519</v>
      </c>
      <c r="E520" s="8">
        <v>2.15</v>
      </c>
      <c r="F520" s="8">
        <v>224</v>
      </c>
      <c r="G520" s="36">
        <v>22277</v>
      </c>
      <c r="H520" s="36"/>
      <c r="I520" s="36"/>
      <c r="J520" s="4"/>
      <c r="K520" s="4"/>
      <c r="L520" s="4"/>
      <c r="M520" s="36">
        <f>G520</f>
        <v>22277</v>
      </c>
      <c r="N520" s="4"/>
      <c r="O520" s="4"/>
    </row>
    <row r="521" spans="1:16">
      <c r="A521" s="21">
        <v>516</v>
      </c>
      <c r="B521" t="s">
        <v>157</v>
      </c>
      <c r="C521" s="21" t="s">
        <v>35</v>
      </c>
      <c r="D521" s="21">
        <v>9750</v>
      </c>
      <c r="E521" s="8">
        <v>2.48</v>
      </c>
      <c r="F521" s="8">
        <v>273</v>
      </c>
      <c r="G521" s="36">
        <v>7314</v>
      </c>
      <c r="H521" s="36"/>
      <c r="I521" s="36"/>
      <c r="J521" s="4"/>
      <c r="K521" s="4"/>
      <c r="L521" s="4"/>
      <c r="M521" s="36"/>
      <c r="N521" s="4">
        <f>G521</f>
        <v>7314</v>
      </c>
      <c r="O521" s="4"/>
    </row>
    <row r="522" spans="1:16">
      <c r="A522" s="21">
        <v>517</v>
      </c>
      <c r="B522" t="s">
        <v>525</v>
      </c>
      <c r="C522" s="21" t="s">
        <v>35</v>
      </c>
      <c r="D522" s="21">
        <v>2980</v>
      </c>
      <c r="E522" s="8">
        <v>2.36</v>
      </c>
      <c r="F522" s="8">
        <v>276</v>
      </c>
      <c r="G522" s="36">
        <v>21580</v>
      </c>
      <c r="H522" s="36"/>
      <c r="I522" s="36"/>
      <c r="J522" s="4"/>
      <c r="K522" s="4"/>
      <c r="L522" s="4"/>
      <c r="M522" s="36"/>
      <c r="N522" s="4">
        <f>G522</f>
        <v>21580</v>
      </c>
      <c r="O522" s="4"/>
    </row>
    <row r="523" spans="1:16">
      <c r="A523" s="21">
        <v>518</v>
      </c>
      <c r="B523" t="s">
        <v>851</v>
      </c>
      <c r="C523" s="21" t="s">
        <v>35</v>
      </c>
      <c r="D523" s="21" t="s">
        <v>139</v>
      </c>
      <c r="E523" s="47">
        <v>2.5</v>
      </c>
      <c r="F523" s="8">
        <v>290</v>
      </c>
      <c r="G523" s="36">
        <v>8214</v>
      </c>
      <c r="H523" s="36"/>
      <c r="I523" s="36"/>
      <c r="J523" s="4"/>
      <c r="K523" s="4"/>
      <c r="L523" s="4"/>
      <c r="M523" s="36"/>
      <c r="N523" s="4">
        <f>G523</f>
        <v>8214</v>
      </c>
      <c r="O523" s="4"/>
    </row>
    <row r="524" spans="1:16">
      <c r="A524" s="21">
        <v>519</v>
      </c>
      <c r="B524" t="s">
        <v>852</v>
      </c>
      <c r="C524" s="21" t="s">
        <v>35</v>
      </c>
      <c r="D524" s="21">
        <v>3520</v>
      </c>
      <c r="E524" s="8">
        <v>2.1800000000000002</v>
      </c>
      <c r="F524" s="8">
        <v>222</v>
      </c>
      <c r="G524" s="36">
        <v>20936</v>
      </c>
      <c r="H524" s="36"/>
      <c r="I524" s="36"/>
      <c r="J524" s="4"/>
      <c r="K524" s="4"/>
      <c r="L524" s="4"/>
      <c r="M524" s="36">
        <f>G524</f>
        <v>20936</v>
      </c>
      <c r="N524" s="4"/>
      <c r="O524" s="4"/>
    </row>
    <row r="525" spans="1:16">
      <c r="A525" s="21">
        <v>520</v>
      </c>
      <c r="B525" t="s">
        <v>160</v>
      </c>
      <c r="C525" s="21" t="s">
        <v>35</v>
      </c>
      <c r="D525" s="21">
        <v>3690</v>
      </c>
      <c r="E525" s="8">
        <v>2.13</v>
      </c>
      <c r="F525" s="8">
        <v>210</v>
      </c>
      <c r="G525" s="36">
        <v>7096</v>
      </c>
      <c r="H525" s="36"/>
      <c r="I525" s="36"/>
      <c r="J525" s="4"/>
      <c r="K525" s="4"/>
      <c r="L525" s="4"/>
      <c r="M525" s="36">
        <f>G525</f>
        <v>7096</v>
      </c>
      <c r="N525" s="4"/>
      <c r="O525" s="4"/>
    </row>
    <row r="526" spans="1:16">
      <c r="A526" s="21">
        <v>521</v>
      </c>
      <c r="B526" t="s">
        <v>144</v>
      </c>
      <c r="C526" s="21" t="s">
        <v>35</v>
      </c>
      <c r="D526" s="21" t="s">
        <v>145</v>
      </c>
      <c r="E526" s="8">
        <v>2.4700000000000002</v>
      </c>
      <c r="F526" s="8">
        <v>269</v>
      </c>
      <c r="G526" s="36">
        <v>8052</v>
      </c>
      <c r="H526" s="36"/>
      <c r="I526" s="36"/>
      <c r="J526" s="4"/>
      <c r="K526" s="4"/>
      <c r="L526" s="4"/>
      <c r="M526" s="36"/>
      <c r="N526" s="4">
        <f>G526</f>
        <v>8052</v>
      </c>
      <c r="O526" s="4"/>
    </row>
    <row r="527" spans="1:16" ht="16" thickBot="1">
      <c r="A527" s="21">
        <v>522</v>
      </c>
      <c r="B527" t="s">
        <v>500</v>
      </c>
      <c r="C527" s="21" t="s">
        <v>35</v>
      </c>
      <c r="D527" s="21" t="s">
        <v>501</v>
      </c>
      <c r="E527" s="8">
        <v>2.5499999999999998</v>
      </c>
      <c r="F527" s="8">
        <v>311</v>
      </c>
      <c r="G527" s="57">
        <v>24248</v>
      </c>
      <c r="H527" s="57"/>
      <c r="I527" s="57"/>
      <c r="J527" s="22"/>
      <c r="K527" s="22"/>
      <c r="L527" s="22"/>
      <c r="M527" s="57"/>
      <c r="N527" s="22">
        <f>G527</f>
        <v>24248</v>
      </c>
      <c r="O527" s="22"/>
      <c r="P527" s="16"/>
    </row>
    <row r="528" spans="1:16" ht="16" thickTop="1">
      <c r="G528" s="36">
        <f>SUM(G279:G527)</f>
        <v>5671071</v>
      </c>
      <c r="H528" s="36">
        <f>SUM(H279:H527)</f>
        <v>0</v>
      </c>
      <c r="I528" s="36"/>
      <c r="J528" s="36">
        <f t="shared" ref="J528:O528" si="3">SUM(J279:J527)</f>
        <v>0</v>
      </c>
      <c r="K528" s="36">
        <f t="shared" si="3"/>
        <v>0</v>
      </c>
      <c r="L528" s="36">
        <f t="shared" si="3"/>
        <v>165209</v>
      </c>
      <c r="M528" s="36">
        <f t="shared" si="3"/>
        <v>3118782</v>
      </c>
      <c r="N528" s="36">
        <f t="shared" si="3"/>
        <v>2204984</v>
      </c>
      <c r="O528" s="36">
        <f t="shared" si="3"/>
        <v>201458</v>
      </c>
      <c r="P528" s="12">
        <f>SUM(L528:O528)</f>
        <v>5690433</v>
      </c>
    </row>
    <row r="529" spans="1:15" s="13" customFormat="1">
      <c r="A529" s="54"/>
      <c r="C529" s="54"/>
      <c r="D529" s="54"/>
      <c r="E529" s="63" t="s">
        <v>853</v>
      </c>
      <c r="G529" s="64">
        <f>G528/G276</f>
        <v>0.89020912510224881</v>
      </c>
      <c r="H529" s="55"/>
      <c r="I529" s="55"/>
      <c r="J529" s="56"/>
      <c r="K529" s="56"/>
      <c r="L529" s="65">
        <f>L528/G528</f>
        <v>2.9131887080941148E-2</v>
      </c>
      <c r="M529" s="64">
        <f>M528/G528</f>
        <v>0.54994585678789776</v>
      </c>
      <c r="N529" s="65">
        <f>N528/G528</f>
        <v>0.38881262463474714</v>
      </c>
      <c r="O529" s="65">
        <f>O528/G528</f>
        <v>3.5523801412466888E-2</v>
      </c>
    </row>
    <row r="530" spans="1:15" ht="16" thickBot="1">
      <c r="E530" s="8" t="s">
        <v>854</v>
      </c>
      <c r="G530" s="36">
        <f>G276-G528</f>
        <v>699422</v>
      </c>
      <c r="H530" s="36"/>
      <c r="I530" s="36"/>
      <c r="J530" s="4"/>
      <c r="K530" s="4"/>
      <c r="L530" s="22">
        <f>L529*$G$530</f>
        <v>20375.48272592602</v>
      </c>
      <c r="M530" s="22">
        <f t="shared" ref="M530:O530" si="4">M529*$G$530</f>
        <v>384644.23104630504</v>
      </c>
      <c r="N530" s="22">
        <f t="shared" si="4"/>
        <v>271944.10354728409</v>
      </c>
      <c r="O530" s="22">
        <f t="shared" si="4"/>
        <v>24846.128231510414</v>
      </c>
    </row>
    <row r="531" spans="1:15" ht="16" thickTop="1">
      <c r="E531" s="8" t="s">
        <v>880</v>
      </c>
      <c r="G531" s="36">
        <f>G528+G530</f>
        <v>6370493</v>
      </c>
      <c r="H531" s="36"/>
      <c r="I531" s="36"/>
      <c r="J531" s="4"/>
      <c r="K531" s="4"/>
      <c r="L531" s="4">
        <f>L528+L530</f>
        <v>185584.48272592603</v>
      </c>
      <c r="M531" s="4">
        <f t="shared" ref="M531:O531" si="5">M528+M530</f>
        <v>3503426.231046305</v>
      </c>
      <c r="N531" s="4">
        <f t="shared" si="5"/>
        <v>2476928.1035472839</v>
      </c>
      <c r="O531" s="4">
        <f t="shared" si="5"/>
        <v>226304.1282315104</v>
      </c>
    </row>
    <row r="532" spans="1:15">
      <c r="G532" s="36"/>
      <c r="H532" s="36"/>
      <c r="I532" s="36"/>
      <c r="J532" s="82" t="s">
        <v>10</v>
      </c>
      <c r="K532" s="83" t="s">
        <v>300</v>
      </c>
      <c r="L532" s="83" t="s">
        <v>862</v>
      </c>
      <c r="M532" s="84" t="s">
        <v>11</v>
      </c>
      <c r="N532" s="84" t="s">
        <v>12</v>
      </c>
      <c r="O532" s="85" t="s">
        <v>863</v>
      </c>
    </row>
    <row r="533" spans="1:15">
      <c r="G533" s="36"/>
      <c r="H533" s="36"/>
      <c r="I533" s="36"/>
      <c r="J533" s="4"/>
      <c r="K533" s="4"/>
      <c r="L533" s="4"/>
      <c r="M533" s="4"/>
      <c r="N533" s="4"/>
      <c r="O533" s="4"/>
    </row>
    <row r="534" spans="1:15">
      <c r="G534" s="36"/>
      <c r="H534" s="36"/>
      <c r="I534" s="36"/>
      <c r="J534" s="4"/>
      <c r="K534" s="4"/>
      <c r="L534" s="4"/>
      <c r="M534" s="4"/>
      <c r="N534" s="4"/>
      <c r="O534" s="4"/>
    </row>
    <row r="535" spans="1:15" ht="20">
      <c r="A535" s="132" t="s">
        <v>885</v>
      </c>
      <c r="B535" s="132"/>
      <c r="C535" s="132"/>
      <c r="D535" s="132"/>
      <c r="E535" s="132"/>
      <c r="F535" s="132"/>
      <c r="G535" s="132"/>
      <c r="H535" s="132"/>
      <c r="I535" s="132"/>
      <c r="J535" s="132"/>
      <c r="K535" s="132"/>
      <c r="L535" s="132"/>
      <c r="M535" s="132"/>
      <c r="N535" s="132"/>
      <c r="O535" s="4"/>
    </row>
    <row r="536" spans="1:15" ht="20">
      <c r="A536" s="72" t="s">
        <v>893</v>
      </c>
      <c r="G536" s="36"/>
      <c r="H536" s="36"/>
      <c r="I536" s="36"/>
      <c r="J536" s="4"/>
      <c r="K536" s="4"/>
      <c r="L536" s="4"/>
      <c r="M536" s="36"/>
      <c r="N536" s="4"/>
      <c r="O536" s="4"/>
    </row>
    <row r="537" spans="1:15">
      <c r="G537" s="36">
        <v>1165698</v>
      </c>
      <c r="H537" s="36"/>
      <c r="I537" s="36"/>
      <c r="J537" s="4"/>
      <c r="K537" s="4"/>
      <c r="L537" s="4"/>
      <c r="M537" s="36"/>
      <c r="N537" s="4"/>
      <c r="O537" s="4"/>
    </row>
    <row r="538" spans="1:15">
      <c r="B538" s="40" t="s">
        <v>856</v>
      </c>
      <c r="C538" s="40" t="s">
        <v>861</v>
      </c>
      <c r="D538" s="40" t="s">
        <v>857</v>
      </c>
      <c r="E538" s="43" t="s">
        <v>898</v>
      </c>
      <c r="F538" s="43" t="s">
        <v>303</v>
      </c>
      <c r="G538" s="43" t="s">
        <v>858</v>
      </c>
      <c r="H538" s="52"/>
      <c r="I538" s="41"/>
      <c r="J538" s="59" t="s">
        <v>10</v>
      </c>
      <c r="K538" s="60" t="s">
        <v>300</v>
      </c>
      <c r="L538" s="60" t="s">
        <v>862</v>
      </c>
      <c r="M538" s="61" t="s">
        <v>11</v>
      </c>
      <c r="N538" s="61" t="s">
        <v>12</v>
      </c>
      <c r="O538" s="62" t="s">
        <v>863</v>
      </c>
    </row>
    <row r="539" spans="1:15">
      <c r="A539" s="21">
        <v>11</v>
      </c>
      <c r="B539" t="s">
        <v>554</v>
      </c>
      <c r="C539" s="21" t="s">
        <v>444</v>
      </c>
      <c r="D539" s="21">
        <v>1070</v>
      </c>
      <c r="E539" s="89">
        <v>2.19</v>
      </c>
      <c r="F539" s="8">
        <v>232</v>
      </c>
      <c r="G539" s="36">
        <v>112258</v>
      </c>
      <c r="H539" s="36"/>
      <c r="I539" s="36"/>
      <c r="J539" s="4"/>
      <c r="K539" s="4"/>
      <c r="L539" s="4"/>
      <c r="M539" s="36">
        <f t="shared" ref="M539:M554" si="6">G539</f>
        <v>112258</v>
      </c>
      <c r="N539" s="4"/>
      <c r="O539" s="4"/>
    </row>
    <row r="540" spans="1:15">
      <c r="A540" s="21">
        <v>29</v>
      </c>
      <c r="B540" t="s">
        <v>567</v>
      </c>
      <c r="C540" s="21" t="s">
        <v>444</v>
      </c>
      <c r="D540" s="21">
        <v>1160</v>
      </c>
      <c r="E540" s="89">
        <v>2.0099999999999998</v>
      </c>
      <c r="F540" s="8">
        <v>203</v>
      </c>
      <c r="G540" s="36">
        <v>31985</v>
      </c>
      <c r="H540" s="36"/>
      <c r="I540" s="36"/>
      <c r="J540" s="4"/>
      <c r="K540" s="4"/>
      <c r="L540" s="4"/>
      <c r="M540" s="36">
        <f t="shared" si="6"/>
        <v>31985</v>
      </c>
      <c r="N540" s="4"/>
      <c r="O540" s="4"/>
    </row>
    <row r="541" spans="1:15">
      <c r="A541" s="21">
        <v>47</v>
      </c>
      <c r="B541" t="s">
        <v>899</v>
      </c>
      <c r="C541" s="21" t="s">
        <v>444</v>
      </c>
      <c r="D541" s="21">
        <v>1082</v>
      </c>
      <c r="E541" s="89">
        <v>2.11</v>
      </c>
      <c r="F541" s="8">
        <v>228</v>
      </c>
      <c r="G541" s="36">
        <v>22975</v>
      </c>
      <c r="H541" s="36"/>
      <c r="I541" s="36"/>
      <c r="J541" s="4"/>
      <c r="K541" s="4"/>
      <c r="L541" s="4"/>
      <c r="M541" s="36">
        <f t="shared" si="6"/>
        <v>22975</v>
      </c>
      <c r="N541" s="4"/>
      <c r="O541" s="4"/>
    </row>
    <row r="542" spans="1:15">
      <c r="A542" s="21">
        <v>84</v>
      </c>
      <c r="B542" t="s">
        <v>600</v>
      </c>
      <c r="C542" s="21" t="s">
        <v>444</v>
      </c>
      <c r="D542" s="21">
        <v>1000</v>
      </c>
      <c r="E542" s="89">
        <v>2.14</v>
      </c>
      <c r="F542" s="8">
        <v>211</v>
      </c>
      <c r="G542" s="36">
        <v>168230</v>
      </c>
      <c r="H542" s="36"/>
      <c r="I542" s="36"/>
      <c r="J542" s="4"/>
      <c r="K542" s="4"/>
      <c r="L542" s="4"/>
      <c r="M542" s="36">
        <f t="shared" si="6"/>
        <v>168230</v>
      </c>
      <c r="N542" s="4"/>
      <c r="O542" s="4"/>
    </row>
    <row r="543" spans="1:15">
      <c r="A543" s="21">
        <v>143</v>
      </c>
      <c r="B543" t="s">
        <v>637</v>
      </c>
      <c r="C543" s="21" t="s">
        <v>444</v>
      </c>
      <c r="D543" s="21">
        <v>1040</v>
      </c>
      <c r="E543" s="89">
        <v>2.0499999999999998</v>
      </c>
      <c r="F543" s="8">
        <v>206</v>
      </c>
      <c r="G543" s="36">
        <v>45655</v>
      </c>
      <c r="H543" s="36"/>
      <c r="I543" s="36"/>
      <c r="J543" s="4"/>
      <c r="K543" s="4"/>
      <c r="L543" s="4"/>
      <c r="M543" s="36">
        <f t="shared" si="6"/>
        <v>45655</v>
      </c>
      <c r="N543" s="4"/>
      <c r="O543" s="4"/>
    </row>
    <row r="544" spans="1:15">
      <c r="A544" s="21">
        <v>145</v>
      </c>
      <c r="B544" t="s">
        <v>640</v>
      </c>
      <c r="C544" s="21" t="s">
        <v>444</v>
      </c>
      <c r="D544" s="21">
        <v>1140</v>
      </c>
      <c r="E544" s="89">
        <v>2.15</v>
      </c>
      <c r="F544" s="8">
        <v>210</v>
      </c>
      <c r="G544" s="36">
        <v>37569</v>
      </c>
      <c r="H544" s="36"/>
      <c r="I544" s="36"/>
      <c r="J544" s="4"/>
      <c r="K544" s="4"/>
      <c r="L544" s="4"/>
      <c r="M544" s="36">
        <f t="shared" si="6"/>
        <v>37569</v>
      </c>
      <c r="N544" s="4"/>
      <c r="O544" s="4"/>
    </row>
    <row r="545" spans="1:16">
      <c r="A545" s="21">
        <v>162</v>
      </c>
      <c r="B545" t="s">
        <v>651</v>
      </c>
      <c r="C545" s="21" t="s">
        <v>444</v>
      </c>
      <c r="D545" s="21">
        <v>1190</v>
      </c>
      <c r="E545" s="89">
        <v>2.19</v>
      </c>
      <c r="F545" s="8">
        <v>212</v>
      </c>
      <c r="G545" s="36">
        <v>53418</v>
      </c>
      <c r="H545" s="36"/>
      <c r="I545" s="36"/>
      <c r="J545" s="4"/>
      <c r="L545" s="4"/>
      <c r="M545" s="36">
        <f t="shared" si="6"/>
        <v>53418</v>
      </c>
      <c r="N545" s="4"/>
      <c r="O545" s="4"/>
    </row>
    <row r="546" spans="1:16">
      <c r="A546" s="21">
        <v>169</v>
      </c>
      <c r="B546" t="s">
        <v>655</v>
      </c>
      <c r="C546" s="21" t="s">
        <v>444</v>
      </c>
      <c r="D546" s="21">
        <v>1083</v>
      </c>
      <c r="E546" s="89">
        <v>2.15</v>
      </c>
      <c r="F546" s="8">
        <v>225</v>
      </c>
      <c r="G546" s="36">
        <v>23466</v>
      </c>
      <c r="H546" s="36"/>
      <c r="I546" s="36"/>
      <c r="J546" s="4"/>
      <c r="K546" s="4"/>
      <c r="L546" s="4"/>
      <c r="M546" s="36">
        <f t="shared" si="6"/>
        <v>23466</v>
      </c>
      <c r="N546" s="4"/>
      <c r="O546" s="4"/>
    </row>
    <row r="547" spans="1:16">
      <c r="A547" s="21">
        <v>239</v>
      </c>
      <c r="B547" t="s">
        <v>694</v>
      </c>
      <c r="C547" s="21" t="s">
        <v>444</v>
      </c>
      <c r="D547" s="21">
        <v>1050</v>
      </c>
      <c r="E547" s="89">
        <v>2.09</v>
      </c>
      <c r="F547" s="8">
        <v>208</v>
      </c>
      <c r="G547" s="36">
        <v>84073</v>
      </c>
      <c r="H547" s="36"/>
      <c r="I547" s="36"/>
      <c r="J547" s="4"/>
      <c r="K547" s="4"/>
      <c r="L547" s="4"/>
      <c r="M547" s="36">
        <f t="shared" si="6"/>
        <v>84073</v>
      </c>
      <c r="N547" s="4"/>
      <c r="O547" s="4"/>
    </row>
    <row r="548" spans="1:16">
      <c r="A548" s="21">
        <v>242</v>
      </c>
      <c r="B548" t="s">
        <v>696</v>
      </c>
      <c r="C548" s="21" t="s">
        <v>444</v>
      </c>
      <c r="D548" s="21">
        <v>1090</v>
      </c>
      <c r="E548" s="89">
        <v>2.15</v>
      </c>
      <c r="F548" s="8">
        <v>213</v>
      </c>
      <c r="G548" s="36">
        <v>49024</v>
      </c>
      <c r="H548" s="36"/>
      <c r="I548" s="36"/>
      <c r="J548" s="4"/>
      <c r="L548" s="4"/>
      <c r="M548" s="36">
        <f t="shared" si="6"/>
        <v>49024</v>
      </c>
      <c r="N548" s="4"/>
      <c r="O548" s="4"/>
    </row>
    <row r="549" spans="1:16">
      <c r="A549" s="21">
        <v>257</v>
      </c>
      <c r="B549" t="s">
        <v>701</v>
      </c>
      <c r="C549" s="21" t="s">
        <v>444</v>
      </c>
      <c r="D549" s="21">
        <v>1081</v>
      </c>
      <c r="E549" s="89">
        <v>2.16</v>
      </c>
      <c r="F549" s="8">
        <v>213</v>
      </c>
      <c r="G549" s="36">
        <v>20742</v>
      </c>
      <c r="H549" s="36"/>
      <c r="I549" s="36"/>
      <c r="J549" s="4"/>
      <c r="K549" s="4"/>
      <c r="L549" s="4"/>
      <c r="M549" s="36">
        <f t="shared" si="6"/>
        <v>20742</v>
      </c>
      <c r="N549" s="4"/>
      <c r="O549" s="4"/>
    </row>
    <row r="550" spans="1:16">
      <c r="A550" s="21">
        <v>330</v>
      </c>
      <c r="B550" t="s">
        <v>750</v>
      </c>
      <c r="C550" s="21" t="s">
        <v>444</v>
      </c>
      <c r="D550" s="21">
        <v>1080</v>
      </c>
      <c r="E550" s="89">
        <v>2.1800000000000002</v>
      </c>
      <c r="F550" s="8">
        <v>255</v>
      </c>
      <c r="G550" s="36">
        <v>94798</v>
      </c>
      <c r="H550" s="36"/>
      <c r="I550" s="36"/>
      <c r="J550" s="4"/>
      <c r="K550" s="4"/>
      <c r="L550" s="4"/>
      <c r="M550" s="36">
        <f t="shared" si="6"/>
        <v>94798</v>
      </c>
      <c r="N550" s="4"/>
      <c r="O550" s="4"/>
    </row>
    <row r="551" spans="1:16">
      <c r="A551" s="21">
        <v>405</v>
      </c>
      <c r="B551" t="s">
        <v>4</v>
      </c>
      <c r="C551" s="21" t="s">
        <v>444</v>
      </c>
      <c r="D551" s="21">
        <v>1210</v>
      </c>
      <c r="E551" s="89">
        <v>2.1</v>
      </c>
      <c r="F551" s="8">
        <v>211</v>
      </c>
      <c r="G551" s="36">
        <v>27548</v>
      </c>
      <c r="H551" s="36"/>
      <c r="I551" s="36"/>
      <c r="J551" s="4"/>
      <c r="K551" s="4"/>
      <c r="L551" s="4"/>
      <c r="M551" s="36">
        <f t="shared" si="6"/>
        <v>27548</v>
      </c>
      <c r="N551" s="4"/>
      <c r="O551" s="4"/>
    </row>
    <row r="552" spans="1:16">
      <c r="A552" s="21">
        <v>408</v>
      </c>
      <c r="B552" t="s">
        <v>794</v>
      </c>
      <c r="C552" s="21" t="s">
        <v>444</v>
      </c>
      <c r="D552" s="21">
        <v>1060</v>
      </c>
      <c r="E552" s="89">
        <v>2.15</v>
      </c>
      <c r="F552" s="8">
        <v>210</v>
      </c>
      <c r="G552" s="36">
        <v>49769</v>
      </c>
      <c r="H552" s="36"/>
      <c r="I552" s="36"/>
      <c r="J552" s="4"/>
      <c r="K552" s="4"/>
      <c r="L552" s="4"/>
      <c r="M552" s="36">
        <f t="shared" si="6"/>
        <v>49769</v>
      </c>
      <c r="N552" s="4"/>
      <c r="O552" s="4"/>
    </row>
    <row r="553" spans="1:16">
      <c r="A553" s="21">
        <v>414</v>
      </c>
      <c r="B553" t="s">
        <v>797</v>
      </c>
      <c r="C553" s="21" t="s">
        <v>444</v>
      </c>
      <c r="D553" s="21">
        <v>1030</v>
      </c>
      <c r="E553" s="89">
        <v>2.1</v>
      </c>
      <c r="F553" s="8">
        <v>216</v>
      </c>
      <c r="G553" s="36">
        <v>129293</v>
      </c>
      <c r="H553" s="36"/>
      <c r="I553" s="36"/>
      <c r="J553" s="4"/>
      <c r="L553" s="4"/>
      <c r="M553" s="36">
        <f t="shared" si="6"/>
        <v>129293</v>
      </c>
      <c r="N553" s="4"/>
      <c r="O553" s="4"/>
    </row>
    <row r="554" spans="1:16">
      <c r="A554" s="21">
        <v>462</v>
      </c>
      <c r="B554" t="s">
        <v>824</v>
      </c>
      <c r="C554" s="21" t="s">
        <v>444</v>
      </c>
      <c r="D554" s="21">
        <v>1180</v>
      </c>
      <c r="E554" s="89">
        <v>2.16</v>
      </c>
      <c r="F554" s="8">
        <v>211</v>
      </c>
      <c r="G554" s="36">
        <v>79766</v>
      </c>
      <c r="H554" s="36"/>
      <c r="I554" s="36"/>
      <c r="J554" s="4"/>
      <c r="K554" s="4"/>
      <c r="L554" s="4"/>
      <c r="M554" s="36">
        <f t="shared" si="6"/>
        <v>79766</v>
      </c>
      <c r="N554" s="4"/>
      <c r="O554" s="4"/>
    </row>
    <row r="555" spans="1:16">
      <c r="A555" s="21">
        <v>487</v>
      </c>
      <c r="B555" t="s">
        <v>900</v>
      </c>
      <c r="C555" s="21" t="s">
        <v>444</v>
      </c>
      <c r="D555" s="21">
        <v>1170</v>
      </c>
      <c r="E555" s="89">
        <v>2</v>
      </c>
      <c r="F555" s="8">
        <v>205</v>
      </c>
      <c r="G555" s="36">
        <v>24320</v>
      </c>
      <c r="H555" s="36"/>
      <c r="I555" s="36"/>
      <c r="J555" s="4"/>
      <c r="L555" s="12">
        <f>G555</f>
        <v>24320</v>
      </c>
      <c r="M555" s="36"/>
      <c r="N555" s="4"/>
      <c r="O555" s="4"/>
    </row>
    <row r="556" spans="1:16">
      <c r="A556" s="21">
        <v>503</v>
      </c>
      <c r="B556" t="s">
        <v>846</v>
      </c>
      <c r="C556" s="21" t="s">
        <v>444</v>
      </c>
      <c r="D556" s="21">
        <v>1200</v>
      </c>
      <c r="E556" s="89">
        <v>2.0699999999999998</v>
      </c>
      <c r="F556" s="8">
        <v>208</v>
      </c>
      <c r="G556" s="36">
        <v>51937</v>
      </c>
      <c r="H556" s="36"/>
      <c r="I556" s="36"/>
      <c r="J556" s="4"/>
      <c r="K556" s="4"/>
      <c r="L556" s="4"/>
      <c r="M556" s="36">
        <f>G556</f>
        <v>51937</v>
      </c>
      <c r="N556" s="4"/>
      <c r="O556" s="4"/>
    </row>
    <row r="557" spans="1:16" ht="16" thickBot="1">
      <c r="A557" s="21">
        <v>504</v>
      </c>
      <c r="B557" t="s">
        <v>847</v>
      </c>
      <c r="C557" s="21" t="s">
        <v>444</v>
      </c>
      <c r="D557" s="21">
        <v>1150</v>
      </c>
      <c r="E557" s="89">
        <v>2.02</v>
      </c>
      <c r="F557" s="8">
        <v>205</v>
      </c>
      <c r="G557" s="57">
        <v>40044</v>
      </c>
      <c r="H557" s="57"/>
      <c r="I557" s="57"/>
      <c r="J557" s="22"/>
      <c r="K557" s="22"/>
      <c r="L557" s="22"/>
      <c r="M557" s="57">
        <f>G557</f>
        <v>40044</v>
      </c>
      <c r="N557" s="22"/>
      <c r="O557" s="22"/>
    </row>
    <row r="558" spans="1:16" ht="16" thickTop="1">
      <c r="E558" s="45"/>
      <c r="G558" s="36">
        <f>SUM(G539:G557)</f>
        <v>1146870</v>
      </c>
      <c r="H558" s="36">
        <f t="shared" ref="H558:N558" si="7">SUM(H539:H557)</f>
        <v>0</v>
      </c>
      <c r="I558" s="36"/>
      <c r="J558" s="36">
        <f t="shared" si="7"/>
        <v>0</v>
      </c>
      <c r="K558" s="36">
        <f t="shared" si="7"/>
        <v>0</v>
      </c>
      <c r="L558" s="36">
        <f t="shared" si="7"/>
        <v>24320</v>
      </c>
      <c r="M558" s="36">
        <f t="shared" si="7"/>
        <v>1122550</v>
      </c>
      <c r="N558" s="36">
        <f t="shared" si="7"/>
        <v>0</v>
      </c>
      <c r="O558" s="4"/>
      <c r="P558" s="12">
        <f>SUM(J558:O558)</f>
        <v>1146870</v>
      </c>
    </row>
    <row r="559" spans="1:16">
      <c r="E559" s="45"/>
      <c r="G559" s="36"/>
      <c r="H559" s="36"/>
      <c r="I559" s="36"/>
      <c r="J559" s="36"/>
      <c r="K559" s="36"/>
      <c r="L559" s="36"/>
      <c r="M559" s="36"/>
      <c r="N559" s="36"/>
      <c r="O559" s="4"/>
      <c r="P559" s="12"/>
    </row>
    <row r="560" spans="1:16">
      <c r="E560" s="36" t="s">
        <v>886</v>
      </c>
      <c r="F560" s="68" t="s">
        <v>887</v>
      </c>
      <c r="G560" s="37">
        <f>100%-' Netherlands &amp; Flemish Language'!D121</f>
        <v>0.85</v>
      </c>
      <c r="H560" s="36"/>
      <c r="J560" s="36"/>
      <c r="K560" s="36"/>
      <c r="L560" s="36">
        <f>G560*L558</f>
        <v>20672</v>
      </c>
      <c r="M560" s="69">
        <f>G560*M558</f>
        <v>954167.5</v>
      </c>
      <c r="N560" s="36"/>
      <c r="O560" s="4"/>
      <c r="P560" s="12"/>
    </row>
    <row r="561" spans="5:16">
      <c r="E561" s="45"/>
      <c r="G561" s="36"/>
      <c r="H561" s="36"/>
      <c r="I561" s="36"/>
      <c r="J561" s="4"/>
      <c r="K561" s="4"/>
      <c r="L561" s="4"/>
      <c r="M561" s="69"/>
      <c r="N561" s="4"/>
      <c r="O561" s="4"/>
    </row>
    <row r="562" spans="5:16">
      <c r="E562" s="45"/>
      <c r="G562" s="36"/>
      <c r="H562" s="36"/>
      <c r="I562" s="36"/>
      <c r="J562" s="59" t="s">
        <v>10</v>
      </c>
      <c r="K562" s="60" t="s">
        <v>300</v>
      </c>
      <c r="L562" s="60" t="s">
        <v>862</v>
      </c>
      <c r="M562" s="61" t="s">
        <v>11</v>
      </c>
      <c r="N562" s="61" t="s">
        <v>12</v>
      </c>
      <c r="O562" s="62" t="s">
        <v>863</v>
      </c>
    </row>
    <row r="563" spans="5:16">
      <c r="E563" s="45"/>
      <c r="G563" s="36"/>
      <c r="H563" s="36"/>
      <c r="I563" s="36"/>
      <c r="J563" s="4"/>
      <c r="K563" s="4"/>
      <c r="L563" s="4"/>
      <c r="M563" s="36"/>
      <c r="N563" s="4"/>
      <c r="O563" s="4"/>
    </row>
    <row r="564" spans="5:16">
      <c r="E564" s="45"/>
      <c r="G564" s="36"/>
      <c r="H564" s="36"/>
      <c r="I564" s="36"/>
      <c r="J564" s="4"/>
      <c r="K564" s="4"/>
      <c r="L564" s="4"/>
      <c r="M564" s="36"/>
      <c r="N564" s="4"/>
      <c r="O564" s="4"/>
    </row>
    <row r="566" spans="5:16">
      <c r="G566" s="36"/>
      <c r="H566" s="36"/>
      <c r="I566" s="36"/>
    </row>
    <row r="567" spans="5:16">
      <c r="E567" s="42"/>
      <c r="F567" s="42"/>
      <c r="G567" s="42"/>
      <c r="H567" s="42"/>
      <c r="I567" s="42"/>
      <c r="J567" s="32"/>
      <c r="K567" s="32"/>
      <c r="L567" s="32"/>
      <c r="M567" s="32"/>
      <c r="N567" s="32"/>
      <c r="O567" s="32"/>
    </row>
    <row r="568" spans="5:16">
      <c r="G568" s="36"/>
      <c r="H568" s="36"/>
      <c r="I568" s="36"/>
      <c r="J568" s="4"/>
      <c r="K568" s="4"/>
      <c r="L568" s="4"/>
      <c r="M568" s="36"/>
      <c r="N568" s="4"/>
      <c r="O568" s="4"/>
    </row>
    <row r="569" spans="5:16">
      <c r="G569" s="36"/>
      <c r="H569" s="36"/>
      <c r="I569" s="36"/>
      <c r="J569" s="4"/>
      <c r="K569" s="4"/>
      <c r="L569" s="4"/>
      <c r="M569" s="36"/>
      <c r="N569" s="4"/>
      <c r="O569" s="4"/>
    </row>
    <row r="570" spans="5:16">
      <c r="G570" s="36"/>
      <c r="H570" s="36"/>
      <c r="I570" s="36"/>
      <c r="J570" s="4"/>
      <c r="K570" s="4"/>
      <c r="L570" s="4"/>
      <c r="M570" s="36"/>
      <c r="N570" s="4"/>
      <c r="O570" s="4"/>
    </row>
    <row r="571" spans="5:16">
      <c r="G571" s="36"/>
      <c r="H571" s="36"/>
      <c r="I571" s="36"/>
      <c r="J571" s="36"/>
      <c r="K571" s="36"/>
      <c r="L571" s="36"/>
      <c r="M571" s="36"/>
      <c r="N571" s="36"/>
      <c r="O571" s="36"/>
    </row>
    <row r="572" spans="5:16">
      <c r="G572" s="36"/>
      <c r="H572" s="36"/>
      <c r="I572" s="36"/>
      <c r="J572" s="36"/>
      <c r="K572" s="36"/>
      <c r="L572" s="36"/>
      <c r="M572" s="36"/>
      <c r="N572" s="36"/>
      <c r="O572" s="36"/>
      <c r="P572" s="12"/>
    </row>
    <row r="573" spans="5:16">
      <c r="G573" s="37"/>
      <c r="H573" s="37"/>
      <c r="I573" s="37"/>
      <c r="J573" s="38"/>
      <c r="K573" s="38"/>
      <c r="L573" s="38"/>
      <c r="M573" s="38"/>
      <c r="N573" s="38"/>
      <c r="O573" s="38"/>
    </row>
    <row r="574" spans="5:16">
      <c r="G574" s="36"/>
      <c r="H574" s="36"/>
      <c r="I574" s="36"/>
      <c r="J574" s="36"/>
      <c r="K574" s="36"/>
      <c r="L574" s="36"/>
      <c r="M574" s="36"/>
      <c r="N574" s="36"/>
      <c r="O574" s="36"/>
      <c r="P574" s="12"/>
    </row>
    <row r="575" spans="5:16">
      <c r="G575" s="39"/>
      <c r="H575" s="39"/>
      <c r="I575" s="39"/>
      <c r="J575" s="39"/>
      <c r="K575" s="39"/>
      <c r="L575" s="39"/>
      <c r="M575" s="39"/>
      <c r="N575" s="39"/>
      <c r="O575" s="39"/>
    </row>
    <row r="576" spans="5:16">
      <c r="J576" s="5"/>
      <c r="K576" s="6"/>
      <c r="L576" s="6"/>
      <c r="M576" s="7"/>
      <c r="N576" s="7"/>
      <c r="O576" s="36"/>
    </row>
    <row r="577" spans="10:15">
      <c r="J577" s="4"/>
      <c r="K577" s="4"/>
      <c r="L577" s="4"/>
      <c r="M577" s="36"/>
      <c r="N577" s="4"/>
      <c r="O577" s="4"/>
    </row>
    <row r="578" spans="10:15">
      <c r="J578" s="4"/>
      <c r="K578" s="4"/>
      <c r="L578" s="4"/>
      <c r="M578" s="36"/>
      <c r="N578" s="4"/>
      <c r="O578" s="4"/>
    </row>
    <row r="579" spans="10:15">
      <c r="J579" s="4"/>
      <c r="K579" s="4"/>
      <c r="L579" s="4"/>
      <c r="M579" s="36"/>
      <c r="N579" s="4"/>
      <c r="O579" s="4"/>
    </row>
    <row r="580" spans="10:15">
      <c r="J580" s="4"/>
      <c r="K580" s="4"/>
      <c r="L580" s="4"/>
      <c r="M580" s="36"/>
      <c r="N580" s="4"/>
      <c r="O580" s="4"/>
    </row>
    <row r="1080" spans="2:2">
      <c r="B1080" s="11"/>
    </row>
  </sheetData>
  <sortState ref="A1:N526">
    <sortCondition descending="1" ref="C5"/>
  </sortState>
  <mergeCells count="9">
    <mergeCell ref="A413:N413"/>
    <mergeCell ref="A535:N535"/>
    <mergeCell ref="J415:O415"/>
    <mergeCell ref="J4:O4"/>
    <mergeCell ref="J138:O138"/>
    <mergeCell ref="A274:N274"/>
    <mergeCell ref="J276:O276"/>
    <mergeCell ref="A1:O1"/>
    <mergeCell ref="A135:O135"/>
  </mergeCells>
  <phoneticPr fontId="6" type="noConversion"/>
  <printOptions horizontalCentered="1" verticalCentered="1"/>
  <pageMargins left="0" right="0.5" top="1.25" bottom="0.25" header="0" footer="0"/>
  <pageSetup paperSize="3" scale="61" orientation="portrait" horizontalDpi="4294967292" verticalDpi="4294967292"/>
  <extLst>
    <ext xmlns:mx="http://schemas.microsoft.com/office/mac/excel/2008/main" uri="{64002731-A6B0-56B0-2670-7721B7C09600}">
      <mx:PLV Mode="0" OnePage="0" WScale="85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zoomScale="75" zoomScaleNormal="75" zoomScalePageLayoutView="75" workbookViewId="0">
      <selection activeCell="A2" sqref="A2"/>
    </sheetView>
  </sheetViews>
  <sheetFormatPr baseColWidth="10" defaultRowHeight="15" x14ac:dyDescent="0"/>
  <cols>
    <col min="1" max="1" width="23.1640625" customWidth="1"/>
    <col min="2" max="2" width="64.83203125" customWidth="1"/>
    <col min="3" max="3" width="12" bestFit="1" customWidth="1"/>
    <col min="6" max="8" width="10.83203125" customWidth="1"/>
    <col min="9" max="9" width="12.33203125" customWidth="1"/>
    <col min="10" max="10" width="12.5" customWidth="1"/>
    <col min="11" max="11" width="11.5" bestFit="1" customWidth="1"/>
    <col min="12" max="12" width="12.1640625" bestFit="1" customWidth="1"/>
  </cols>
  <sheetData>
    <row r="1" spans="1:13" ht="20">
      <c r="A1" s="132" t="s">
        <v>885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71"/>
      <c r="M1" s="71"/>
    </row>
    <row r="2" spans="1:13" ht="38" customHeight="1">
      <c r="A2" s="70" t="s">
        <v>897</v>
      </c>
    </row>
    <row r="3" spans="1:13" ht="20">
      <c r="A3" s="70"/>
    </row>
    <row r="4" spans="1:13">
      <c r="F4" s="136" t="s">
        <v>9</v>
      </c>
      <c r="G4" s="137"/>
      <c r="H4" s="137"/>
      <c r="I4" s="137"/>
      <c r="J4" s="138"/>
    </row>
    <row r="5" spans="1:13">
      <c r="A5" s="41" t="s">
        <v>343</v>
      </c>
      <c r="B5" s="41" t="s">
        <v>305</v>
      </c>
      <c r="C5" s="40" t="s">
        <v>302</v>
      </c>
      <c r="D5" s="40" t="s">
        <v>303</v>
      </c>
      <c r="E5" s="40" t="s">
        <v>888</v>
      </c>
      <c r="F5" s="82" t="s">
        <v>10</v>
      </c>
      <c r="G5" s="83" t="s">
        <v>300</v>
      </c>
      <c r="H5" s="83" t="s">
        <v>301</v>
      </c>
      <c r="I5" s="84" t="s">
        <v>11</v>
      </c>
      <c r="J5" s="84" t="s">
        <v>12</v>
      </c>
      <c r="K5" s="85" t="s">
        <v>863</v>
      </c>
    </row>
    <row r="8" spans="1:13">
      <c r="A8" s="20" t="s">
        <v>339</v>
      </c>
    </row>
    <row r="11" spans="1:13">
      <c r="A11" t="s">
        <v>304</v>
      </c>
      <c r="B11" s="15" t="s">
        <v>384</v>
      </c>
      <c r="C11" s="4">
        <v>19421</v>
      </c>
      <c r="D11">
        <v>199</v>
      </c>
      <c r="E11" s="10">
        <v>2.04</v>
      </c>
      <c r="I11" s="4">
        <f>C11</f>
        <v>19421</v>
      </c>
    </row>
    <row r="12" spans="1:13">
      <c r="A12" t="s">
        <v>306</v>
      </c>
      <c r="B12" s="11" t="s">
        <v>307</v>
      </c>
      <c r="C12" s="4">
        <v>121831</v>
      </c>
      <c r="D12">
        <v>197</v>
      </c>
      <c r="E12" s="10">
        <v>2</v>
      </c>
      <c r="H12" s="12">
        <f>C12</f>
        <v>121831</v>
      </c>
      <c r="I12" s="12"/>
    </row>
    <row r="13" spans="1:13">
      <c r="A13" t="s">
        <v>316</v>
      </c>
      <c r="B13" s="11" t="s">
        <v>340</v>
      </c>
      <c r="C13" s="4">
        <v>88747</v>
      </c>
      <c r="D13">
        <v>216</v>
      </c>
      <c r="E13" s="10">
        <v>2.16</v>
      </c>
      <c r="I13" s="12">
        <f>C13</f>
        <v>88747</v>
      </c>
    </row>
    <row r="14" spans="1:13">
      <c r="A14" t="s">
        <v>328</v>
      </c>
      <c r="B14" s="11" t="s">
        <v>341</v>
      </c>
      <c r="C14" s="4">
        <v>56690</v>
      </c>
      <c r="D14">
        <v>239</v>
      </c>
      <c r="E14" s="10">
        <v>2.2599999999999998</v>
      </c>
      <c r="I14" s="12">
        <f>C14</f>
        <v>56690</v>
      </c>
    </row>
    <row r="15" spans="1:13">
      <c r="A15" t="s">
        <v>331</v>
      </c>
      <c r="B15" s="11" t="s">
        <v>342</v>
      </c>
      <c r="C15" s="4">
        <v>93914</v>
      </c>
      <c r="D15">
        <v>220</v>
      </c>
      <c r="E15" s="10">
        <v>2.2000000000000002</v>
      </c>
      <c r="I15" s="12">
        <f>C15</f>
        <v>93914</v>
      </c>
    </row>
    <row r="16" spans="1:13">
      <c r="A16" t="s">
        <v>338</v>
      </c>
      <c r="B16" s="11" t="s">
        <v>344</v>
      </c>
      <c r="C16" s="4">
        <v>48612</v>
      </c>
      <c r="D16">
        <v>251</v>
      </c>
      <c r="E16" s="10">
        <v>2.34</v>
      </c>
      <c r="J16" s="12">
        <f>C16</f>
        <v>48612</v>
      </c>
    </row>
    <row r="17" spans="1:11">
      <c r="A17" t="s">
        <v>337</v>
      </c>
      <c r="B17" s="11" t="s">
        <v>345</v>
      </c>
      <c r="C17" s="4">
        <v>12490</v>
      </c>
      <c r="D17">
        <v>211</v>
      </c>
      <c r="E17" s="10">
        <v>2.11</v>
      </c>
      <c r="I17" s="12">
        <f>C17</f>
        <v>12490</v>
      </c>
    </row>
    <row r="18" spans="1:11">
      <c r="A18" t="s">
        <v>336</v>
      </c>
      <c r="B18" s="11" t="s">
        <v>346</v>
      </c>
      <c r="C18" s="4">
        <v>43111</v>
      </c>
      <c r="D18">
        <v>289</v>
      </c>
      <c r="E18" s="10">
        <v>2.54</v>
      </c>
      <c r="J18" s="12">
        <f>C18</f>
        <v>43111</v>
      </c>
    </row>
    <row r="19" spans="1:11">
      <c r="A19" t="s">
        <v>335</v>
      </c>
      <c r="B19" s="11" t="s">
        <v>347</v>
      </c>
      <c r="C19" s="4">
        <v>100238</v>
      </c>
      <c r="D19">
        <v>267</v>
      </c>
      <c r="E19" s="10">
        <v>2.44</v>
      </c>
      <c r="J19" s="12">
        <f>C19</f>
        <v>100238</v>
      </c>
    </row>
    <row r="20" spans="1:11">
      <c r="A20" s="14" t="s">
        <v>334</v>
      </c>
      <c r="B20" s="11" t="s">
        <v>348</v>
      </c>
      <c r="C20" s="4">
        <v>16765</v>
      </c>
      <c r="D20">
        <v>201</v>
      </c>
      <c r="E20" s="10">
        <v>2.0699999999999998</v>
      </c>
      <c r="I20" s="12">
        <f t="shared" ref="I20:I25" si="0">C20</f>
        <v>16765</v>
      </c>
    </row>
    <row r="21" spans="1:11">
      <c r="A21" t="s">
        <v>333</v>
      </c>
      <c r="B21" s="11" t="s">
        <v>349</v>
      </c>
      <c r="C21" s="4">
        <v>9713</v>
      </c>
      <c r="D21">
        <v>191</v>
      </c>
      <c r="E21" s="10">
        <v>2.1800000000000002</v>
      </c>
      <c r="I21" s="12">
        <f t="shared" si="0"/>
        <v>9713</v>
      </c>
    </row>
    <row r="22" spans="1:11">
      <c r="A22" t="s">
        <v>332</v>
      </c>
      <c r="B22" s="11" t="s">
        <v>350</v>
      </c>
      <c r="C22" s="4">
        <v>11290</v>
      </c>
      <c r="D22">
        <v>210</v>
      </c>
      <c r="E22" s="10">
        <v>2.1</v>
      </c>
      <c r="I22" s="12">
        <f t="shared" si="0"/>
        <v>11290</v>
      </c>
    </row>
    <row r="23" spans="1:11">
      <c r="A23" t="s">
        <v>330</v>
      </c>
      <c r="B23" s="11" t="s">
        <v>351</v>
      </c>
      <c r="C23" s="4">
        <v>11307</v>
      </c>
      <c r="D23">
        <v>222</v>
      </c>
      <c r="E23" s="10">
        <v>2.15</v>
      </c>
      <c r="I23" s="12">
        <f t="shared" si="0"/>
        <v>11307</v>
      </c>
    </row>
    <row r="24" spans="1:11">
      <c r="A24" t="s">
        <v>329</v>
      </c>
      <c r="B24" s="11" t="s">
        <v>352</v>
      </c>
      <c r="C24" s="4">
        <v>12926</v>
      </c>
      <c r="D24">
        <v>216</v>
      </c>
      <c r="E24" s="10">
        <v>2.13</v>
      </c>
      <c r="I24" s="12">
        <f t="shared" si="0"/>
        <v>12926</v>
      </c>
    </row>
    <row r="25" spans="1:11">
      <c r="A25" t="s">
        <v>327</v>
      </c>
      <c r="B25" s="11" t="s">
        <v>353</v>
      </c>
      <c r="C25" s="4">
        <v>20920</v>
      </c>
      <c r="D25">
        <v>241</v>
      </c>
      <c r="E25" s="10">
        <v>2.33</v>
      </c>
      <c r="I25" s="12">
        <f t="shared" si="0"/>
        <v>20920</v>
      </c>
    </row>
    <row r="26" spans="1:11">
      <c r="A26" t="s">
        <v>326</v>
      </c>
      <c r="B26" s="11" t="s">
        <v>354</v>
      </c>
      <c r="C26" s="4">
        <v>43369</v>
      </c>
      <c r="D26">
        <v>261</v>
      </c>
      <c r="E26" s="10">
        <v>2.4700000000000002</v>
      </c>
      <c r="J26" s="12">
        <f>C26</f>
        <v>43369</v>
      </c>
    </row>
    <row r="27" spans="1:11">
      <c r="A27" t="s">
        <v>325</v>
      </c>
      <c r="B27" t="s">
        <v>355</v>
      </c>
      <c r="C27" s="4">
        <v>7951</v>
      </c>
      <c r="D27">
        <v>226</v>
      </c>
      <c r="E27" s="10">
        <v>2.25</v>
      </c>
      <c r="I27" s="12">
        <f>C27</f>
        <v>7951</v>
      </c>
    </row>
    <row r="28" spans="1:11">
      <c r="A28" s="14" t="s">
        <v>324</v>
      </c>
      <c r="B28" s="11" t="s">
        <v>356</v>
      </c>
      <c r="C28" s="4">
        <v>15844</v>
      </c>
      <c r="D28">
        <v>210</v>
      </c>
      <c r="E28" s="10">
        <v>2.11</v>
      </c>
      <c r="I28" s="12">
        <f>C28</f>
        <v>15844</v>
      </c>
    </row>
    <row r="29" spans="1:11">
      <c r="A29" t="s">
        <v>323</v>
      </c>
      <c r="B29" s="11" t="s">
        <v>357</v>
      </c>
      <c r="C29" s="4">
        <v>16695</v>
      </c>
      <c r="D29">
        <v>252</v>
      </c>
      <c r="E29" s="10">
        <v>2.31</v>
      </c>
      <c r="J29" s="12">
        <f>C29</f>
        <v>16695</v>
      </c>
    </row>
    <row r="30" spans="1:11">
      <c r="A30" t="s">
        <v>322</v>
      </c>
      <c r="B30" s="11" t="s">
        <v>367</v>
      </c>
      <c r="C30" s="4">
        <v>8032</v>
      </c>
      <c r="D30">
        <v>312</v>
      </c>
      <c r="E30" s="10">
        <v>3.22</v>
      </c>
      <c r="K30" s="12">
        <f>C30</f>
        <v>8032</v>
      </c>
    </row>
    <row r="31" spans="1:11">
      <c r="A31" s="14" t="s">
        <v>321</v>
      </c>
      <c r="B31" t="s">
        <v>358</v>
      </c>
      <c r="C31" s="4">
        <v>24618</v>
      </c>
      <c r="D31">
        <v>234</v>
      </c>
      <c r="E31" s="10">
        <v>2.2000000000000002</v>
      </c>
      <c r="I31" s="12">
        <f>C31</f>
        <v>24618</v>
      </c>
    </row>
    <row r="32" spans="1:11">
      <c r="B32" t="s">
        <v>359</v>
      </c>
      <c r="C32" s="4"/>
      <c r="E32" s="10"/>
      <c r="I32" s="12"/>
    </row>
    <row r="33" spans="1:10">
      <c r="B33" t="s">
        <v>360</v>
      </c>
      <c r="C33" s="4"/>
      <c r="E33" s="10"/>
      <c r="I33" s="12"/>
    </row>
    <row r="34" spans="1:10">
      <c r="B34" t="s">
        <v>361</v>
      </c>
      <c r="C34" s="4"/>
      <c r="E34" s="10"/>
      <c r="I34" s="12"/>
    </row>
    <row r="35" spans="1:10">
      <c r="B35" t="s">
        <v>362</v>
      </c>
      <c r="C35" s="4"/>
      <c r="E35" s="10"/>
      <c r="I35" s="12"/>
    </row>
    <row r="36" spans="1:10">
      <c r="B36" t="s">
        <v>363</v>
      </c>
      <c r="C36" s="4"/>
      <c r="E36" s="10"/>
      <c r="I36" s="12"/>
    </row>
    <row r="37" spans="1:10">
      <c r="B37" t="s">
        <v>364</v>
      </c>
      <c r="C37" s="4"/>
      <c r="E37" s="10"/>
    </row>
    <row r="38" spans="1:10">
      <c r="B38" t="s">
        <v>365</v>
      </c>
      <c r="C38" s="4"/>
      <c r="E38" s="10"/>
    </row>
    <row r="39" spans="1:10">
      <c r="B39" t="s">
        <v>366</v>
      </c>
      <c r="C39" s="4"/>
      <c r="E39" s="10"/>
    </row>
    <row r="40" spans="1:10">
      <c r="A40" t="s">
        <v>320</v>
      </c>
      <c r="B40" t="s">
        <v>368</v>
      </c>
      <c r="C40" s="4">
        <v>36859</v>
      </c>
      <c r="D40">
        <v>254</v>
      </c>
      <c r="E40" s="10">
        <v>2.38</v>
      </c>
      <c r="J40" s="12">
        <f>C40</f>
        <v>36859</v>
      </c>
    </row>
    <row r="41" spans="1:10">
      <c r="A41" t="s">
        <v>319</v>
      </c>
      <c r="B41" s="11" t="s">
        <v>369</v>
      </c>
      <c r="C41" s="4">
        <v>38917</v>
      </c>
      <c r="D41">
        <v>220</v>
      </c>
      <c r="E41" s="10">
        <v>2.23</v>
      </c>
      <c r="I41" s="12">
        <f>C41</f>
        <v>38917</v>
      </c>
      <c r="J41" s="12"/>
    </row>
    <row r="42" spans="1:10">
      <c r="A42" t="s">
        <v>318</v>
      </c>
      <c r="B42" s="11" t="s">
        <v>370</v>
      </c>
      <c r="C42" s="4">
        <v>48721</v>
      </c>
      <c r="D42">
        <v>224</v>
      </c>
      <c r="E42" s="10">
        <v>2.2200000000000002</v>
      </c>
      <c r="I42" s="12">
        <f>C42</f>
        <v>48721</v>
      </c>
      <c r="J42" s="12"/>
    </row>
    <row r="43" spans="1:10">
      <c r="A43" s="14" t="s">
        <v>317</v>
      </c>
      <c r="B43" s="11" t="s">
        <v>371</v>
      </c>
      <c r="C43" s="4">
        <v>28845</v>
      </c>
      <c r="D43">
        <v>278</v>
      </c>
      <c r="E43" s="10">
        <v>2.4900000000000002</v>
      </c>
      <c r="J43" s="12">
        <f>C43</f>
        <v>28845</v>
      </c>
    </row>
    <row r="44" spans="1:10">
      <c r="A44" t="s">
        <v>315</v>
      </c>
      <c r="B44" t="s">
        <v>372</v>
      </c>
      <c r="C44" s="4">
        <v>14847</v>
      </c>
      <c r="D44">
        <v>207</v>
      </c>
      <c r="E44" s="10">
        <v>2.15</v>
      </c>
      <c r="I44" s="12">
        <f>C44</f>
        <v>14847</v>
      </c>
      <c r="J44" s="12"/>
    </row>
    <row r="45" spans="1:10">
      <c r="B45" t="s">
        <v>373</v>
      </c>
      <c r="C45" s="4"/>
      <c r="E45" s="10"/>
      <c r="J45" s="12"/>
    </row>
    <row r="46" spans="1:10">
      <c r="B46" t="s">
        <v>374</v>
      </c>
      <c r="C46" s="4"/>
      <c r="E46" s="10"/>
      <c r="J46" s="12"/>
    </row>
    <row r="47" spans="1:10">
      <c r="B47" t="s">
        <v>375</v>
      </c>
      <c r="C47" s="4"/>
      <c r="E47" s="10"/>
      <c r="J47" s="12"/>
    </row>
    <row r="48" spans="1:10">
      <c r="B48" t="s">
        <v>376</v>
      </c>
      <c r="C48" s="4"/>
      <c r="E48" s="10"/>
      <c r="J48" s="12"/>
    </row>
    <row r="49" spans="1:11">
      <c r="A49" t="s">
        <v>314</v>
      </c>
      <c r="B49" s="11" t="s">
        <v>377</v>
      </c>
      <c r="C49" s="4">
        <v>16865</v>
      </c>
      <c r="D49">
        <v>306</v>
      </c>
      <c r="E49" s="10">
        <v>3.15</v>
      </c>
      <c r="J49" s="12"/>
      <c r="K49" s="12">
        <f>C49</f>
        <v>16865</v>
      </c>
    </row>
    <row r="50" spans="1:11">
      <c r="A50" t="s">
        <v>313</v>
      </c>
      <c r="B50" t="s">
        <v>378</v>
      </c>
      <c r="C50" s="4">
        <v>25106</v>
      </c>
      <c r="D50">
        <v>197</v>
      </c>
      <c r="E50" s="10">
        <v>2</v>
      </c>
      <c r="H50" s="12">
        <f>C50</f>
        <v>25106</v>
      </c>
      <c r="J50" s="12"/>
    </row>
    <row r="51" spans="1:11">
      <c r="A51" t="s">
        <v>312</v>
      </c>
      <c r="B51" s="11" t="s">
        <v>379</v>
      </c>
      <c r="C51" s="4">
        <v>32333</v>
      </c>
      <c r="D51">
        <v>224</v>
      </c>
      <c r="E51" s="10">
        <v>2.17</v>
      </c>
      <c r="I51" s="12">
        <f>C51</f>
        <v>32333</v>
      </c>
      <c r="J51" s="12"/>
    </row>
    <row r="52" spans="1:11">
      <c r="A52" t="s">
        <v>311</v>
      </c>
      <c r="B52" t="s">
        <v>380</v>
      </c>
      <c r="C52" s="4">
        <v>28963</v>
      </c>
      <c r="D52">
        <v>224</v>
      </c>
      <c r="E52" s="10">
        <v>2.23</v>
      </c>
      <c r="I52" s="12">
        <f>C52</f>
        <v>28963</v>
      </c>
      <c r="J52" s="12"/>
    </row>
    <row r="53" spans="1:11">
      <c r="A53" t="s">
        <v>310</v>
      </c>
      <c r="B53" t="s">
        <v>381</v>
      </c>
      <c r="C53" s="4">
        <v>13276</v>
      </c>
      <c r="D53">
        <v>302</v>
      </c>
      <c r="E53" s="10">
        <v>3.05</v>
      </c>
      <c r="J53" s="12"/>
      <c r="K53" s="12">
        <f>C53</f>
        <v>13276</v>
      </c>
    </row>
    <row r="54" spans="1:11">
      <c r="A54" t="s">
        <v>309</v>
      </c>
      <c r="B54" s="11" t="s">
        <v>382</v>
      </c>
      <c r="C54" s="4">
        <v>13662</v>
      </c>
      <c r="D54">
        <v>252</v>
      </c>
      <c r="E54" s="10">
        <v>2.33</v>
      </c>
      <c r="J54" s="12">
        <f>C54</f>
        <v>13662</v>
      </c>
    </row>
    <row r="55" spans="1:11" ht="16" thickBot="1">
      <c r="A55" t="s">
        <v>308</v>
      </c>
      <c r="B55" s="11" t="s">
        <v>383</v>
      </c>
      <c r="C55" s="22">
        <v>16442</v>
      </c>
      <c r="D55" s="16">
        <v>206</v>
      </c>
      <c r="E55" s="23">
        <v>2.0699999999999998</v>
      </c>
      <c r="F55" s="16"/>
      <c r="G55" s="16"/>
      <c r="H55" s="16"/>
      <c r="I55" s="24">
        <f>C55</f>
        <v>16442</v>
      </c>
      <c r="J55" s="24"/>
      <c r="K55" s="16"/>
    </row>
    <row r="56" spans="1:11" ht="16" thickTop="1">
      <c r="A56" s="28" t="s">
        <v>437</v>
      </c>
      <c r="B56" s="28"/>
      <c r="C56" s="29">
        <f>SUM(C11:C55)</f>
        <v>1099320</v>
      </c>
      <c r="D56" s="29"/>
      <c r="E56" s="29"/>
      <c r="F56" s="29"/>
      <c r="G56" s="29"/>
      <c r="H56" s="29">
        <f t="shared" ref="H56:K56" si="1">SUM(H11:H55)</f>
        <v>146937</v>
      </c>
      <c r="I56" s="29">
        <f t="shared" si="1"/>
        <v>582819</v>
      </c>
      <c r="J56" s="29">
        <f t="shared" si="1"/>
        <v>331391</v>
      </c>
      <c r="K56" s="29">
        <f t="shared" si="1"/>
        <v>38173</v>
      </c>
    </row>
    <row r="57" spans="1:11">
      <c r="C57" s="4"/>
      <c r="E57" s="10"/>
      <c r="F57" s="1" t="s">
        <v>10</v>
      </c>
      <c r="G57" s="2" t="s">
        <v>300</v>
      </c>
      <c r="H57" s="2" t="s">
        <v>301</v>
      </c>
      <c r="I57" s="3" t="s">
        <v>11</v>
      </c>
      <c r="J57" s="3" t="s">
        <v>12</v>
      </c>
      <c r="K57" s="62" t="s">
        <v>863</v>
      </c>
    </row>
    <row r="58" spans="1:11">
      <c r="A58" s="14" t="s">
        <v>884</v>
      </c>
      <c r="B58" s="49">
        <v>33</v>
      </c>
      <c r="C58" s="4"/>
      <c r="E58" s="10"/>
      <c r="J58" s="12"/>
    </row>
    <row r="59" spans="1:11">
      <c r="C59" s="4"/>
      <c r="E59" s="10"/>
      <c r="J59" s="12"/>
    </row>
    <row r="60" spans="1:11">
      <c r="A60" s="20" t="s">
        <v>423</v>
      </c>
      <c r="C60" s="4"/>
      <c r="E60" s="10"/>
      <c r="J60" s="12"/>
    </row>
    <row r="61" spans="1:11">
      <c r="C61" s="4"/>
      <c r="E61" s="10"/>
      <c r="J61" s="12"/>
    </row>
    <row r="62" spans="1:11">
      <c r="A62" s="27" t="s">
        <v>394</v>
      </c>
      <c r="C62" s="4">
        <v>20270</v>
      </c>
      <c r="D62">
        <v>263</v>
      </c>
      <c r="E62" s="10">
        <v>2.38</v>
      </c>
      <c r="J62" s="12">
        <f>C62</f>
        <v>20270</v>
      </c>
    </row>
    <row r="63" spans="1:11">
      <c r="A63" s="27" t="s">
        <v>387</v>
      </c>
      <c r="C63" s="4">
        <v>6668</v>
      </c>
      <c r="D63">
        <v>302</v>
      </c>
      <c r="E63" s="10">
        <v>3.03</v>
      </c>
      <c r="J63" s="12"/>
      <c r="K63" s="12">
        <f>C63</f>
        <v>6668</v>
      </c>
    </row>
    <row r="64" spans="1:11">
      <c r="A64" s="27" t="s">
        <v>415</v>
      </c>
      <c r="C64" s="4">
        <v>18146</v>
      </c>
      <c r="D64">
        <v>265</v>
      </c>
      <c r="E64" s="10">
        <v>2.4500000000000002</v>
      </c>
      <c r="J64" s="12">
        <f t="shared" ref="J64:J78" si="2">C64</f>
        <v>18146</v>
      </c>
    </row>
    <row r="65" spans="1:11">
      <c r="A65" s="27" t="s">
        <v>397</v>
      </c>
      <c r="C65" s="4">
        <v>218559</v>
      </c>
      <c r="D65">
        <v>279</v>
      </c>
      <c r="E65" s="10">
        <v>2.52</v>
      </c>
      <c r="J65" s="12">
        <f t="shared" si="2"/>
        <v>218559</v>
      </c>
    </row>
    <row r="66" spans="1:11">
      <c r="A66" s="27" t="s">
        <v>419</v>
      </c>
      <c r="C66" s="4">
        <v>43007</v>
      </c>
      <c r="D66">
        <v>283</v>
      </c>
      <c r="E66" s="10">
        <v>2.5099999999999998</v>
      </c>
      <c r="J66" s="12">
        <f t="shared" si="2"/>
        <v>43007</v>
      </c>
    </row>
    <row r="67" spans="1:11">
      <c r="A67" s="27" t="s">
        <v>386</v>
      </c>
      <c r="C67" s="4">
        <v>16360</v>
      </c>
      <c r="D67">
        <v>267</v>
      </c>
      <c r="E67" s="10">
        <v>2.46</v>
      </c>
      <c r="J67" s="12">
        <f t="shared" si="2"/>
        <v>16360</v>
      </c>
    </row>
    <row r="68" spans="1:11">
      <c r="A68" s="27" t="s">
        <v>403</v>
      </c>
      <c r="C68" s="4">
        <v>15194</v>
      </c>
      <c r="D68">
        <v>267</v>
      </c>
      <c r="E68" s="10">
        <v>2.41</v>
      </c>
      <c r="J68" s="12">
        <f t="shared" si="2"/>
        <v>15194</v>
      </c>
    </row>
    <row r="69" spans="1:11">
      <c r="A69" s="27" t="s">
        <v>418</v>
      </c>
      <c r="C69" s="4">
        <v>30671</v>
      </c>
      <c r="D69">
        <v>274</v>
      </c>
      <c r="E69" s="10">
        <v>2.4700000000000002</v>
      </c>
      <c r="J69" s="12">
        <f t="shared" si="2"/>
        <v>30671</v>
      </c>
    </row>
    <row r="70" spans="1:11">
      <c r="A70" s="27" t="s">
        <v>388</v>
      </c>
      <c r="C70" s="4">
        <v>18087</v>
      </c>
      <c r="D70">
        <v>273</v>
      </c>
      <c r="E70" s="10">
        <v>2.44</v>
      </c>
      <c r="J70" s="12">
        <f t="shared" si="2"/>
        <v>18087</v>
      </c>
    </row>
    <row r="71" spans="1:11">
      <c r="A71" s="27" t="s">
        <v>420</v>
      </c>
      <c r="C71" s="4">
        <v>16543</v>
      </c>
      <c r="D71">
        <v>280</v>
      </c>
      <c r="E71" s="10">
        <v>2.4900000000000002</v>
      </c>
      <c r="J71" s="12">
        <f t="shared" si="2"/>
        <v>16543</v>
      </c>
    </row>
    <row r="72" spans="1:11">
      <c r="A72" s="14" t="s">
        <v>396</v>
      </c>
      <c r="C72" s="4">
        <v>18032</v>
      </c>
      <c r="D72">
        <v>289</v>
      </c>
      <c r="E72" s="10">
        <v>2.52</v>
      </c>
      <c r="J72" s="12">
        <f t="shared" si="2"/>
        <v>18032</v>
      </c>
    </row>
    <row r="73" spans="1:11">
      <c r="A73" s="27" t="s">
        <v>391</v>
      </c>
      <c r="C73" s="4">
        <v>19055</v>
      </c>
      <c r="D73">
        <v>298</v>
      </c>
      <c r="E73" s="10">
        <v>2.58</v>
      </c>
      <c r="J73" s="12">
        <f t="shared" si="2"/>
        <v>19055</v>
      </c>
    </row>
    <row r="74" spans="1:11">
      <c r="A74" s="27" t="s">
        <v>411</v>
      </c>
      <c r="C74" s="4">
        <v>12364</v>
      </c>
      <c r="D74">
        <v>275</v>
      </c>
      <c r="E74" s="10">
        <v>2.59</v>
      </c>
      <c r="J74" s="12">
        <f t="shared" si="2"/>
        <v>12364</v>
      </c>
    </row>
    <row r="75" spans="1:11">
      <c r="A75" s="27" t="s">
        <v>399</v>
      </c>
      <c r="C75" s="4">
        <v>38393</v>
      </c>
      <c r="D75">
        <v>281</v>
      </c>
      <c r="E75" s="10">
        <v>2.5</v>
      </c>
      <c r="J75" s="12">
        <f t="shared" si="2"/>
        <v>38393</v>
      </c>
    </row>
    <row r="76" spans="1:11">
      <c r="A76" s="14" t="s">
        <v>408</v>
      </c>
      <c r="C76" s="4">
        <v>22686</v>
      </c>
      <c r="D76">
        <v>286</v>
      </c>
      <c r="E76" s="10">
        <v>2.58</v>
      </c>
      <c r="J76" s="12">
        <f t="shared" si="2"/>
        <v>22686</v>
      </c>
    </row>
    <row r="77" spans="1:11">
      <c r="A77" s="27" t="s">
        <v>404</v>
      </c>
      <c r="C77" s="4">
        <v>88598</v>
      </c>
      <c r="D77">
        <v>275</v>
      </c>
      <c r="E77" s="10">
        <v>2.54</v>
      </c>
      <c r="J77" s="12">
        <f t="shared" si="2"/>
        <v>88598</v>
      </c>
    </row>
    <row r="78" spans="1:11">
      <c r="A78" s="27" t="s">
        <v>395</v>
      </c>
      <c r="C78" s="4">
        <v>31856</v>
      </c>
      <c r="D78">
        <v>325</v>
      </c>
      <c r="E78" s="10">
        <v>3</v>
      </c>
      <c r="J78" s="12">
        <f t="shared" si="2"/>
        <v>31856</v>
      </c>
    </row>
    <row r="79" spans="1:11">
      <c r="A79" s="27" t="s">
        <v>406</v>
      </c>
      <c r="C79" s="4">
        <v>21744</v>
      </c>
      <c r="D79">
        <v>284</v>
      </c>
      <c r="E79" s="10">
        <v>3.05</v>
      </c>
      <c r="J79" s="12"/>
      <c r="K79" s="12">
        <f>C79</f>
        <v>21744</v>
      </c>
    </row>
    <row r="80" spans="1:11">
      <c r="A80" s="27" t="s">
        <v>400</v>
      </c>
      <c r="C80" s="4">
        <v>27888</v>
      </c>
      <c r="D80">
        <v>285</v>
      </c>
      <c r="E80" s="10">
        <v>3.04</v>
      </c>
      <c r="J80" s="12"/>
      <c r="K80" s="12">
        <f>C80</f>
        <v>27888</v>
      </c>
    </row>
    <row r="81" spans="1:11">
      <c r="A81" s="27" t="s">
        <v>409</v>
      </c>
      <c r="C81" s="4">
        <v>17841</v>
      </c>
      <c r="D81">
        <v>296</v>
      </c>
      <c r="E81" s="10">
        <v>2.5499999999999998</v>
      </c>
      <c r="J81" s="12">
        <f>C81</f>
        <v>17841</v>
      </c>
    </row>
    <row r="82" spans="1:11">
      <c r="A82" s="27" t="s">
        <v>390</v>
      </c>
      <c r="C82" s="4">
        <v>29000</v>
      </c>
      <c r="D82">
        <v>293</v>
      </c>
      <c r="E82" s="10">
        <v>2.54</v>
      </c>
      <c r="J82" s="12">
        <f>C82</f>
        <v>29000</v>
      </c>
    </row>
    <row r="83" spans="1:11">
      <c r="A83" s="14" t="s">
        <v>416</v>
      </c>
      <c r="C83" s="4">
        <v>15204</v>
      </c>
      <c r="D83">
        <v>299</v>
      </c>
      <c r="E83" s="10">
        <v>2.59</v>
      </c>
      <c r="J83" s="12">
        <f>C83</f>
        <v>15204</v>
      </c>
    </row>
    <row r="84" spans="1:11">
      <c r="A84" s="14" t="s">
        <v>392</v>
      </c>
      <c r="C84" s="4">
        <v>30020</v>
      </c>
      <c r="D84">
        <v>308</v>
      </c>
      <c r="E84" s="10">
        <v>3</v>
      </c>
      <c r="J84" s="12">
        <f>C84</f>
        <v>30020</v>
      </c>
    </row>
    <row r="85" spans="1:11">
      <c r="A85" s="27" t="s">
        <v>405</v>
      </c>
      <c r="C85" s="4">
        <v>15113</v>
      </c>
      <c r="D85">
        <v>329</v>
      </c>
      <c r="E85" s="10">
        <v>3.07</v>
      </c>
      <c r="K85" s="12">
        <f>C85</f>
        <v>15113</v>
      </c>
    </row>
    <row r="86" spans="1:11">
      <c r="A86" s="27" t="s">
        <v>414</v>
      </c>
      <c r="C86" s="4">
        <v>17427</v>
      </c>
      <c r="D86">
        <v>303</v>
      </c>
      <c r="E86" s="10">
        <v>2.59</v>
      </c>
      <c r="H86" s="17"/>
      <c r="I86" s="17"/>
      <c r="J86" s="18">
        <f t="shared" ref="J86:J99" si="3">C86</f>
        <v>17427</v>
      </c>
      <c r="K86" s="17"/>
    </row>
    <row r="87" spans="1:11">
      <c r="A87" s="27" t="s">
        <v>422</v>
      </c>
      <c r="C87" s="4">
        <v>20831</v>
      </c>
      <c r="D87">
        <v>293</v>
      </c>
      <c r="E87" s="10">
        <v>2.48</v>
      </c>
      <c r="H87" s="17"/>
      <c r="I87" s="17"/>
      <c r="J87" s="19">
        <f t="shared" si="3"/>
        <v>20831</v>
      </c>
      <c r="K87" s="17"/>
    </row>
    <row r="88" spans="1:11">
      <c r="A88" s="27" t="s">
        <v>421</v>
      </c>
      <c r="B88" t="s">
        <v>424</v>
      </c>
      <c r="C88" s="4">
        <v>21607</v>
      </c>
      <c r="D88">
        <v>286</v>
      </c>
      <c r="E88" s="10">
        <v>2.42</v>
      </c>
      <c r="H88" s="17"/>
      <c r="I88" s="17"/>
      <c r="J88" s="19">
        <f t="shared" si="3"/>
        <v>21607</v>
      </c>
      <c r="K88" s="17"/>
    </row>
    <row r="89" spans="1:11">
      <c r="A89" s="27" t="s">
        <v>389</v>
      </c>
      <c r="B89" t="s">
        <v>425</v>
      </c>
      <c r="C89" s="4">
        <v>66319</v>
      </c>
      <c r="D89">
        <v>292</v>
      </c>
      <c r="E89" s="10">
        <v>2.4700000000000002</v>
      </c>
      <c r="H89" s="17"/>
      <c r="I89" s="17"/>
      <c r="J89" s="19">
        <f t="shared" si="3"/>
        <v>66319</v>
      </c>
      <c r="K89" s="17"/>
    </row>
    <row r="90" spans="1:11">
      <c r="A90" s="27" t="s">
        <v>412</v>
      </c>
      <c r="C90" s="4">
        <v>77529</v>
      </c>
      <c r="D90">
        <v>303</v>
      </c>
      <c r="E90" s="9">
        <v>2.5099999999999998</v>
      </c>
      <c r="H90" s="17"/>
      <c r="I90" s="17"/>
      <c r="J90" s="19">
        <f t="shared" si="3"/>
        <v>77529</v>
      </c>
      <c r="K90" s="17"/>
    </row>
    <row r="91" spans="1:11">
      <c r="A91" s="27" t="s">
        <v>393</v>
      </c>
      <c r="C91" s="4">
        <v>178280</v>
      </c>
      <c r="D91">
        <v>304</v>
      </c>
      <c r="E91" s="10">
        <v>2.5499999999999998</v>
      </c>
      <c r="H91" s="17"/>
      <c r="I91" s="17"/>
      <c r="J91" s="19">
        <f t="shared" si="3"/>
        <v>178280</v>
      </c>
      <c r="K91" s="17"/>
    </row>
    <row r="92" spans="1:11">
      <c r="A92" s="27" t="s">
        <v>398</v>
      </c>
      <c r="C92" s="4">
        <v>42360</v>
      </c>
      <c r="D92">
        <v>309</v>
      </c>
      <c r="E92" s="10">
        <v>2.57</v>
      </c>
      <c r="H92" s="17"/>
      <c r="I92" s="17"/>
      <c r="J92" s="19">
        <f t="shared" si="3"/>
        <v>42360</v>
      </c>
      <c r="K92" s="17"/>
    </row>
    <row r="93" spans="1:11">
      <c r="A93" s="27" t="s">
        <v>413</v>
      </c>
      <c r="B93" t="s">
        <v>426</v>
      </c>
      <c r="C93" s="4">
        <v>22220</v>
      </c>
      <c r="D93">
        <v>311</v>
      </c>
      <c r="E93" s="10">
        <v>2.56</v>
      </c>
      <c r="H93" s="17"/>
      <c r="I93" s="17"/>
      <c r="J93" s="19">
        <f t="shared" si="3"/>
        <v>22220</v>
      </c>
      <c r="K93" s="17"/>
    </row>
    <row r="94" spans="1:11">
      <c r="A94" s="27" t="s">
        <v>417</v>
      </c>
      <c r="B94" t="s">
        <v>427</v>
      </c>
      <c r="C94" s="4">
        <v>23327</v>
      </c>
      <c r="D94">
        <v>301</v>
      </c>
      <c r="E94" s="10">
        <v>2.5</v>
      </c>
      <c r="H94" s="17"/>
      <c r="I94" s="17"/>
      <c r="J94" s="19">
        <f t="shared" si="3"/>
        <v>23327</v>
      </c>
      <c r="K94" s="17"/>
    </row>
    <row r="95" spans="1:11">
      <c r="A95" s="27" t="s">
        <v>402</v>
      </c>
      <c r="B95" t="s">
        <v>428</v>
      </c>
      <c r="C95" s="4">
        <v>29342</v>
      </c>
      <c r="D95">
        <v>310</v>
      </c>
      <c r="E95" s="10">
        <v>2.54</v>
      </c>
      <c r="H95" s="17"/>
      <c r="I95" s="17"/>
      <c r="J95" s="19">
        <f t="shared" si="3"/>
        <v>29342</v>
      </c>
      <c r="K95" s="17"/>
    </row>
    <row r="96" spans="1:11">
      <c r="A96" s="27" t="s">
        <v>407</v>
      </c>
      <c r="B96" t="s">
        <v>429</v>
      </c>
      <c r="C96" s="4">
        <v>36630</v>
      </c>
      <c r="D96">
        <v>320</v>
      </c>
      <c r="E96" s="10">
        <v>2.59</v>
      </c>
      <c r="H96" s="17"/>
      <c r="I96" s="17"/>
      <c r="J96" s="19">
        <f t="shared" si="3"/>
        <v>36630</v>
      </c>
      <c r="K96" s="17"/>
    </row>
    <row r="97" spans="1:12">
      <c r="A97" s="27" t="s">
        <v>410</v>
      </c>
      <c r="C97" s="4">
        <v>54000</v>
      </c>
      <c r="D97">
        <v>315</v>
      </c>
      <c r="E97" s="10">
        <v>3</v>
      </c>
      <c r="H97" s="17"/>
      <c r="I97" s="17"/>
      <c r="J97" s="19">
        <f t="shared" si="3"/>
        <v>54000</v>
      </c>
      <c r="K97" s="17"/>
    </row>
    <row r="98" spans="1:12">
      <c r="A98" s="27" t="s">
        <v>385</v>
      </c>
      <c r="B98" t="s">
        <v>430</v>
      </c>
      <c r="C98" s="4">
        <v>9652</v>
      </c>
      <c r="D98">
        <v>305</v>
      </c>
      <c r="E98" s="10">
        <v>2.54</v>
      </c>
      <c r="H98" s="17"/>
      <c r="I98" s="17"/>
      <c r="J98" s="19">
        <f t="shared" si="3"/>
        <v>9652</v>
      </c>
      <c r="K98" s="17"/>
    </row>
    <row r="99" spans="1:12" ht="16" thickBot="1">
      <c r="A99" s="27" t="s">
        <v>401</v>
      </c>
      <c r="B99" t="s">
        <v>431</v>
      </c>
      <c r="C99" s="22">
        <v>26053</v>
      </c>
      <c r="D99" s="16">
        <v>310</v>
      </c>
      <c r="E99" s="23">
        <v>2.56</v>
      </c>
      <c r="F99" s="16"/>
      <c r="G99" s="16"/>
      <c r="H99" s="16"/>
      <c r="I99" s="16"/>
      <c r="J99" s="30">
        <f t="shared" si="3"/>
        <v>26053</v>
      </c>
      <c r="K99" s="16"/>
      <c r="L99" s="17"/>
    </row>
    <row r="100" spans="1:12" ht="16" thickTop="1">
      <c r="A100" s="28" t="s">
        <v>438</v>
      </c>
      <c r="B100" s="25"/>
      <c r="C100" s="26">
        <f>SUM(C62:C99)</f>
        <v>1416876</v>
      </c>
      <c r="D100" s="26"/>
      <c r="E100" s="26"/>
      <c r="F100" s="26">
        <f t="shared" ref="F100:K100" si="4">SUM(F62:F99)</f>
        <v>0</v>
      </c>
      <c r="G100" s="26">
        <f t="shared" si="4"/>
        <v>0</v>
      </c>
      <c r="H100" s="26">
        <f t="shared" si="4"/>
        <v>0</v>
      </c>
      <c r="I100" s="26">
        <f t="shared" si="4"/>
        <v>0</v>
      </c>
      <c r="J100" s="26">
        <f t="shared" si="4"/>
        <v>1345463</v>
      </c>
      <c r="K100" s="26">
        <f t="shared" si="4"/>
        <v>71413</v>
      </c>
    </row>
    <row r="101" spans="1:12">
      <c r="A101" s="13"/>
      <c r="C101" s="4"/>
      <c r="E101" s="10"/>
      <c r="F101" s="1" t="s">
        <v>10</v>
      </c>
      <c r="G101" s="2" t="s">
        <v>300</v>
      </c>
      <c r="H101" s="2" t="s">
        <v>301</v>
      </c>
      <c r="I101" s="3" t="s">
        <v>11</v>
      </c>
      <c r="J101" s="3" t="s">
        <v>12</v>
      </c>
      <c r="K101" s="62" t="s">
        <v>863</v>
      </c>
    </row>
    <row r="102" spans="1:12">
      <c r="A102" s="14" t="s">
        <v>884</v>
      </c>
      <c r="B102" s="49">
        <v>38</v>
      </c>
      <c r="C102" s="4"/>
      <c r="E102" s="10"/>
      <c r="H102" s="17"/>
      <c r="I102" s="17"/>
      <c r="J102" s="19"/>
      <c r="K102" s="17"/>
    </row>
    <row r="103" spans="1:12">
      <c r="A103" s="13"/>
      <c r="C103" s="4"/>
      <c r="E103" s="10"/>
      <c r="H103" s="17"/>
      <c r="I103" s="17"/>
      <c r="J103" s="19"/>
      <c r="K103" s="17"/>
    </row>
    <row r="104" spans="1:12">
      <c r="A104" s="13"/>
      <c r="C104" s="4"/>
      <c r="E104" s="10"/>
      <c r="H104" s="17"/>
      <c r="I104" s="17"/>
      <c r="J104" s="19"/>
      <c r="K104" s="17"/>
    </row>
    <row r="105" spans="1:12">
      <c r="A105" s="20" t="s">
        <v>436</v>
      </c>
      <c r="C105" s="4"/>
      <c r="E105" s="10"/>
      <c r="H105" s="17"/>
      <c r="I105" s="17"/>
      <c r="J105" s="19"/>
      <c r="K105" s="17"/>
    </row>
    <row r="106" spans="1:12">
      <c r="A106" s="13"/>
      <c r="C106" s="4"/>
      <c r="E106" s="10"/>
      <c r="H106" s="17"/>
      <c r="I106" s="17"/>
      <c r="J106" s="19"/>
      <c r="K106" s="17"/>
    </row>
    <row r="107" spans="1:12">
      <c r="A107" s="13" t="s">
        <v>432</v>
      </c>
      <c r="B107" t="s">
        <v>433</v>
      </c>
      <c r="C107" s="4">
        <v>54730</v>
      </c>
      <c r="D107">
        <v>308</v>
      </c>
      <c r="E107" s="10">
        <v>3</v>
      </c>
      <c r="H107" s="17"/>
      <c r="I107" s="17"/>
      <c r="J107" s="19">
        <f>C107</f>
        <v>54730</v>
      </c>
      <c r="K107" s="17"/>
    </row>
    <row r="108" spans="1:12" ht="16" thickBot="1">
      <c r="A108" s="13" t="s">
        <v>434</v>
      </c>
      <c r="B108" t="s">
        <v>435</v>
      </c>
      <c r="C108" s="22">
        <v>27571</v>
      </c>
      <c r="D108" s="16">
        <v>281</v>
      </c>
      <c r="E108" s="23">
        <v>2.4300000000000002</v>
      </c>
      <c r="F108" s="16"/>
      <c r="G108" s="16"/>
      <c r="H108" s="16"/>
      <c r="I108" s="16"/>
      <c r="J108" s="30">
        <f>C108</f>
        <v>27571</v>
      </c>
      <c r="K108" s="16"/>
    </row>
    <row r="109" spans="1:12" ht="16" thickTop="1">
      <c r="A109" s="28" t="s">
        <v>439</v>
      </c>
      <c r="B109" s="25"/>
      <c r="C109" s="26">
        <f>SUM(C107:C108)</f>
        <v>82301</v>
      </c>
      <c r="D109" s="26"/>
      <c r="E109" s="26"/>
      <c r="F109" s="26">
        <f t="shared" ref="F109:J109" si="5">SUM(F107:F108)</f>
        <v>0</v>
      </c>
      <c r="G109" s="26">
        <f t="shared" si="5"/>
        <v>0</v>
      </c>
      <c r="H109" s="26">
        <f t="shared" si="5"/>
        <v>0</v>
      </c>
      <c r="I109" s="26">
        <f t="shared" si="5"/>
        <v>0</v>
      </c>
      <c r="J109" s="26">
        <f t="shared" si="5"/>
        <v>82301</v>
      </c>
      <c r="K109" s="31"/>
    </row>
    <row r="110" spans="1:12">
      <c r="A110" s="13"/>
      <c r="C110" s="4"/>
      <c r="E110" s="10"/>
      <c r="H110" s="17"/>
      <c r="I110" s="17"/>
      <c r="J110" s="19"/>
      <c r="K110" s="17"/>
    </row>
    <row r="111" spans="1:12" ht="16" thickBot="1">
      <c r="A111" s="14" t="s">
        <v>884</v>
      </c>
      <c r="B111" s="49">
        <v>2</v>
      </c>
      <c r="C111" s="4"/>
      <c r="H111" s="16"/>
      <c r="I111" s="16"/>
      <c r="J111" s="16"/>
      <c r="K111" s="16"/>
    </row>
    <row r="112" spans="1:12" ht="27" customHeight="1" thickTop="1">
      <c r="A112" s="70" t="s">
        <v>894</v>
      </c>
      <c r="B112" s="53" t="s">
        <v>895</v>
      </c>
      <c r="C112" s="86">
        <f>SUM(H112:I112)</f>
        <v>729756</v>
      </c>
      <c r="D112" s="53"/>
      <c r="E112" s="53"/>
      <c r="F112" s="87">
        <f>F56+F100+F109</f>
        <v>0</v>
      </c>
      <c r="G112" s="87">
        <f t="shared" ref="G112:K112" si="6">G56+G100+G109</f>
        <v>0</v>
      </c>
      <c r="H112" s="87">
        <f t="shared" si="6"/>
        <v>146937</v>
      </c>
      <c r="I112" s="87">
        <f t="shared" si="6"/>
        <v>582819</v>
      </c>
      <c r="J112" s="87">
        <f>J56+J100+J109</f>
        <v>1759155</v>
      </c>
      <c r="K112" s="12">
        <f t="shared" si="6"/>
        <v>109586</v>
      </c>
    </row>
    <row r="113" spans="1:12" ht="18">
      <c r="B113" s="53" t="s">
        <v>896</v>
      </c>
      <c r="C113" s="86">
        <f>SUM(H112:J112)</f>
        <v>2488911</v>
      </c>
      <c r="D113" s="53"/>
      <c r="E113" s="53"/>
      <c r="F113" s="87"/>
      <c r="G113" s="87"/>
      <c r="H113" s="87"/>
      <c r="I113" s="12"/>
      <c r="J113" s="12"/>
      <c r="K113" s="12"/>
    </row>
    <row r="114" spans="1:12">
      <c r="C114" s="4"/>
      <c r="F114" s="12"/>
      <c r="G114" s="12"/>
      <c r="H114" s="12"/>
      <c r="I114" s="12"/>
      <c r="J114" s="12"/>
      <c r="K114" s="12"/>
    </row>
    <row r="115" spans="1:12">
      <c r="C115" s="4"/>
      <c r="F115" s="12"/>
      <c r="G115" s="12"/>
      <c r="H115" s="12"/>
      <c r="I115" s="12"/>
      <c r="J115" s="12"/>
      <c r="K115" s="12"/>
    </row>
    <row r="116" spans="1:12">
      <c r="C116" s="4"/>
      <c r="F116" s="12"/>
      <c r="G116" s="12"/>
      <c r="H116" s="12"/>
      <c r="I116" s="12"/>
      <c r="J116" s="12"/>
      <c r="K116" s="12"/>
    </row>
    <row r="117" spans="1:12">
      <c r="C117" s="4"/>
      <c r="F117" s="12"/>
      <c r="G117" s="12"/>
      <c r="H117" s="12"/>
      <c r="I117" s="12"/>
      <c r="J117" s="12"/>
      <c r="K117" s="12"/>
    </row>
    <row r="118" spans="1:12">
      <c r="C118" s="4"/>
      <c r="F118" s="12"/>
      <c r="G118" s="12"/>
      <c r="H118" s="12"/>
      <c r="I118" s="12"/>
      <c r="J118" s="12"/>
      <c r="K118" s="12"/>
    </row>
    <row r="119" spans="1:12" ht="18">
      <c r="A119" s="53" t="s">
        <v>881</v>
      </c>
      <c r="C119" s="4"/>
    </row>
    <row r="120" spans="1:12">
      <c r="A120" t="s">
        <v>882</v>
      </c>
      <c r="C120" s="4"/>
      <c r="H120" s="4">
        <f>'Belgique Non Print Version'!L531</f>
        <v>185584.48272592603</v>
      </c>
      <c r="I120" s="4">
        <f>'Belgique Non Print Version'!M531</f>
        <v>3503426.231046305</v>
      </c>
      <c r="J120" s="4">
        <f>'Belgique Non Print Version'!N531</f>
        <v>2476928.1035472839</v>
      </c>
      <c r="K120" s="4">
        <f>'Belgique Non Print Version'!O531</f>
        <v>226304.1282315104</v>
      </c>
    </row>
    <row r="121" spans="1:12">
      <c r="A121" t="s">
        <v>883</v>
      </c>
      <c r="C121" s="66" t="s">
        <v>887</v>
      </c>
      <c r="D121" s="67">
        <v>0.15</v>
      </c>
      <c r="H121" s="4">
        <f>'Belgique Non Print Version'!L558*D121</f>
        <v>3648</v>
      </c>
      <c r="I121" s="4">
        <f>'Belgique Non Print Version'!M558*D121</f>
        <v>168382.5</v>
      </c>
      <c r="J121" s="4"/>
      <c r="K121" s="4"/>
    </row>
    <row r="122" spans="1:12">
      <c r="C122" s="4"/>
    </row>
    <row r="123" spans="1:12" ht="18">
      <c r="C123" s="4"/>
      <c r="H123" s="88">
        <f>SUM(H112:H122)</f>
        <v>336169.48272592603</v>
      </c>
      <c r="I123" s="88">
        <f>SUM(I112:I122)</f>
        <v>4254627.731046305</v>
      </c>
      <c r="J123" s="88">
        <f t="shared" ref="J123" si="7">SUM(J112:J122)</f>
        <v>4236083.1035472844</v>
      </c>
      <c r="L123" s="87">
        <f>SUM(H123:K123)</f>
        <v>8826880.3173195161</v>
      </c>
    </row>
    <row r="124" spans="1:12">
      <c r="C124" s="4"/>
      <c r="F124" s="59" t="s">
        <v>10</v>
      </c>
      <c r="G124" s="60" t="s">
        <v>300</v>
      </c>
      <c r="H124" s="60" t="s">
        <v>862</v>
      </c>
      <c r="I124" s="61" t="s">
        <v>11</v>
      </c>
      <c r="J124" s="61" t="s">
        <v>12</v>
      </c>
      <c r="K124" s="62" t="s">
        <v>863</v>
      </c>
    </row>
    <row r="125" spans="1:12">
      <c r="C125" s="4"/>
    </row>
    <row r="126" spans="1:12">
      <c r="C126" s="4"/>
    </row>
    <row r="127" spans="1:12">
      <c r="C127" s="4"/>
    </row>
    <row r="128" spans="1:12">
      <c r="C128" s="4"/>
    </row>
    <row r="129" spans="3:3">
      <c r="C129" s="4"/>
    </row>
    <row r="130" spans="3:3">
      <c r="C130" s="4"/>
    </row>
    <row r="131" spans="3:3">
      <c r="C131" s="4"/>
    </row>
    <row r="132" spans="3:3">
      <c r="C132" s="4"/>
    </row>
    <row r="133" spans="3:3">
      <c r="C133" s="4"/>
    </row>
    <row r="134" spans="3:3">
      <c r="C134" s="4"/>
    </row>
    <row r="135" spans="3:3">
      <c r="C135" s="4"/>
    </row>
    <row r="136" spans="3:3">
      <c r="C136" s="4"/>
    </row>
    <row r="137" spans="3:3">
      <c r="C137" s="4"/>
    </row>
    <row r="138" spans="3:3">
      <c r="C138" s="4"/>
    </row>
    <row r="139" spans="3:3">
      <c r="C139" s="4"/>
    </row>
    <row r="140" spans="3:3">
      <c r="C140" s="4"/>
    </row>
    <row r="141" spans="3:3">
      <c r="C141" s="4"/>
    </row>
    <row r="142" spans="3:3">
      <c r="C142" s="4"/>
    </row>
    <row r="143" spans="3:3">
      <c r="C143" s="4"/>
    </row>
    <row r="144" spans="3:3">
      <c r="C144" s="4"/>
    </row>
    <row r="145" spans="3:3">
      <c r="C145" s="4"/>
    </row>
    <row r="146" spans="3:3">
      <c r="C146" s="4"/>
    </row>
    <row r="147" spans="3:3">
      <c r="C147" s="4"/>
    </row>
    <row r="148" spans="3:3">
      <c r="C148" s="4"/>
    </row>
    <row r="149" spans="3:3">
      <c r="C149" s="4"/>
    </row>
    <row r="150" spans="3:3">
      <c r="C150" s="4"/>
    </row>
    <row r="151" spans="3:3">
      <c r="C151" s="4"/>
    </row>
    <row r="152" spans="3:3">
      <c r="C152" s="4"/>
    </row>
    <row r="153" spans="3:3">
      <c r="C153" s="4"/>
    </row>
    <row r="154" spans="3:3">
      <c r="C154" s="4"/>
    </row>
    <row r="155" spans="3:3">
      <c r="C155" s="4"/>
    </row>
  </sheetData>
  <mergeCells count="2">
    <mergeCell ref="F4:J4"/>
    <mergeCell ref="A1:K1"/>
  </mergeCells>
  <phoneticPr fontId="6" type="noConversion"/>
  <pageMargins left="0.75" right="0.75" top="1" bottom="1" header="0.5" footer="0.5"/>
  <pageSetup paperSize="3" scale="56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9:I155"/>
  <sheetViews>
    <sheetView tabSelected="1" topLeftCell="A49" workbookViewId="0">
      <selection activeCell="H71" sqref="H70:H71"/>
    </sheetView>
  </sheetViews>
  <sheetFormatPr baseColWidth="10" defaultRowHeight="15" x14ac:dyDescent="0"/>
  <cols>
    <col min="1" max="1" width="7.83203125" customWidth="1"/>
  </cols>
  <sheetData>
    <row r="49" spans="1:9">
      <c r="E49">
        <f>6+4+4*40*2</f>
        <v>330</v>
      </c>
      <c r="F49">
        <f>15000/28</f>
        <v>535.71428571428567</v>
      </c>
    </row>
    <row r="50" spans="1:9">
      <c r="E50">
        <f>330*28</f>
        <v>9240</v>
      </c>
    </row>
    <row r="51" spans="1:9">
      <c r="F51">
        <f>7*2*40</f>
        <v>560</v>
      </c>
    </row>
    <row r="52" spans="1:9">
      <c r="E52">
        <f>15000/27</f>
        <v>555.55555555555554</v>
      </c>
    </row>
    <row r="53" spans="1:9">
      <c r="E53">
        <f>6+4+3*40*2</f>
        <v>250</v>
      </c>
    </row>
    <row r="54" spans="1:9">
      <c r="F54">
        <f>F51*28</f>
        <v>15680</v>
      </c>
    </row>
    <row r="59" spans="1:9" ht="24">
      <c r="A59" s="142"/>
      <c r="B59" s="139" t="s">
        <v>922</v>
      </c>
      <c r="C59" s="140"/>
      <c r="D59" s="140"/>
      <c r="E59" s="140"/>
      <c r="F59" s="140"/>
      <c r="G59" s="139"/>
      <c r="H59" s="139"/>
      <c r="I59" s="139"/>
    </row>
    <row r="63" spans="1:9" ht="24">
      <c r="G63" s="141"/>
    </row>
    <row r="64" spans="1:9">
      <c r="E64">
        <v>8825</v>
      </c>
      <c r="I64">
        <f>339+75</f>
        <v>414</v>
      </c>
    </row>
    <row r="65" spans="4:9">
      <c r="E65">
        <f>F51*28</f>
        <v>15680</v>
      </c>
      <c r="G65">
        <f>E65+E67+2000</f>
        <v>21415</v>
      </c>
      <c r="H65">
        <f>G65/1200</f>
        <v>17.845833333333335</v>
      </c>
      <c r="I65">
        <f>120</f>
        <v>120</v>
      </c>
    </row>
    <row r="66" spans="4:9">
      <c r="E66">
        <v>3850</v>
      </c>
      <c r="I66">
        <f>I64*I65</f>
        <v>49680</v>
      </c>
    </row>
    <row r="67" spans="4:9">
      <c r="E67">
        <v>3735</v>
      </c>
    </row>
    <row r="68" spans="4:9">
      <c r="E68">
        <f>SUM(E64:E67)</f>
        <v>32090</v>
      </c>
    </row>
    <row r="69" spans="4:9">
      <c r="D69" s="143">
        <v>0.15</v>
      </c>
      <c r="E69">
        <f>E68*D69</f>
        <v>4813.5</v>
      </c>
    </row>
    <row r="70" spans="4:9">
      <c r="E70">
        <f>SUM(E68:E69)</f>
        <v>36903.5</v>
      </c>
    </row>
    <row r="155" spans="3:4" ht="23">
      <c r="C155" s="78"/>
      <c r="D155" s="79"/>
    </row>
  </sheetData>
  <phoneticPr fontId="6" type="noConversion"/>
  <pageMargins left="0.75" right="0.75" top="1" bottom="1" header="0.5" footer="0.5"/>
  <pageSetup paperSize="3" scale="5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Récapitulatif</vt:lpstr>
      <vt:lpstr>Belgique</vt:lpstr>
      <vt:lpstr>Belgique Non Print Version</vt:lpstr>
      <vt:lpstr> Netherlands &amp; Flemish Language</vt:lpstr>
      <vt:lpstr>back</vt:lpstr>
      <vt:lpstr>Sheet1</vt:lpstr>
    </vt:vector>
  </TitlesOfParts>
  <Company>IP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Didier</dc:creator>
  <cp:lastModifiedBy>Nicholas Didier</cp:lastModifiedBy>
  <cp:lastPrinted>2014-02-24T20:59:46Z</cp:lastPrinted>
  <dcterms:created xsi:type="dcterms:W3CDTF">2013-07-22T06:03:35Z</dcterms:created>
  <dcterms:modified xsi:type="dcterms:W3CDTF">2014-02-26T11:16:59Z</dcterms:modified>
</cp:coreProperties>
</file>