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3"/>
  </bookViews>
  <sheets>
    <sheet name="SUISSE" sheetId="1" r:id="rId1"/>
    <sheet name="ALLEMAGNE" sheetId="2" r:id="rId2"/>
    <sheet name="AUTRICHE" sheetId="3" r:id="rId3"/>
    <sheet name="WINTERTH DIFFERDINGEN VERGLEICH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" i="4" l="1"/>
  <c r="N36" i="4"/>
  <c r="M36" i="4"/>
  <c r="L36" i="4"/>
  <c r="K36" i="4"/>
  <c r="J36" i="4"/>
  <c r="L32" i="3"/>
  <c r="M32" i="3"/>
  <c r="N32" i="3"/>
  <c r="O32" i="3"/>
  <c r="P32" i="3"/>
  <c r="K32" i="3"/>
  <c r="P26" i="3"/>
  <c r="O25" i="3"/>
  <c r="O24" i="3"/>
  <c r="O23" i="3"/>
  <c r="N22" i="3"/>
  <c r="N21" i="3"/>
  <c r="M20" i="3"/>
  <c r="L8" i="3"/>
  <c r="K7" i="3"/>
  <c r="M6" i="3"/>
  <c r="I250" i="1"/>
  <c r="D84" i="2"/>
  <c r="D83" i="2"/>
  <c r="B83" i="2"/>
  <c r="N38" i="3"/>
  <c r="N37" i="3"/>
  <c r="G79" i="2"/>
  <c r="M42" i="4"/>
  <c r="H79" i="2"/>
  <c r="L58" i="4"/>
  <c r="J58" i="4"/>
  <c r="L60" i="4"/>
  <c r="N58" i="4"/>
  <c r="N60" i="4"/>
  <c r="E79" i="2"/>
  <c r="K42" i="4"/>
  <c r="I13" i="3"/>
  <c r="K47" i="4"/>
  <c r="F79" i="2"/>
  <c r="L42" i="4"/>
  <c r="L47" i="4"/>
  <c r="L51" i="4"/>
  <c r="L55" i="4"/>
  <c r="L63" i="4"/>
  <c r="J60" i="4"/>
  <c r="D79" i="2"/>
  <c r="J42" i="4"/>
  <c r="J47" i="4"/>
  <c r="J50" i="4"/>
  <c r="J56" i="4"/>
  <c r="J62" i="4"/>
  <c r="K10" i="4"/>
  <c r="K11" i="4"/>
  <c r="K12" i="4"/>
  <c r="K13" i="4"/>
  <c r="K14" i="4"/>
  <c r="K18" i="4"/>
  <c r="K19" i="4"/>
  <c r="K20" i="4"/>
  <c r="K24" i="4"/>
  <c r="K34" i="4"/>
  <c r="L9" i="4"/>
  <c r="L15" i="4"/>
  <c r="L25" i="4"/>
  <c r="L34" i="4"/>
  <c r="J8" i="4"/>
  <c r="J16" i="4"/>
  <c r="J21" i="4"/>
  <c r="J22" i="4"/>
  <c r="J23" i="4"/>
  <c r="J26" i="4"/>
  <c r="J27" i="4"/>
  <c r="J34" i="4"/>
  <c r="M17" i="4"/>
  <c r="M33" i="4"/>
  <c r="M34" i="4"/>
  <c r="M47" i="4"/>
  <c r="N28" i="4"/>
  <c r="N29" i="4"/>
  <c r="N30" i="4"/>
  <c r="N31" i="4"/>
  <c r="N34" i="4"/>
  <c r="I35" i="3"/>
  <c r="I79" i="2"/>
  <c r="N42" i="4"/>
  <c r="N47" i="4"/>
  <c r="N55" i="4"/>
  <c r="N63" i="4"/>
  <c r="L56" i="4"/>
  <c r="N56" i="4"/>
  <c r="J55" i="4"/>
  <c r="N51" i="4"/>
  <c r="C51" i="2"/>
  <c r="C50" i="2"/>
  <c r="C24" i="2"/>
  <c r="C19" i="2"/>
  <c r="C12" i="2"/>
  <c r="O32" i="4"/>
  <c r="O34" i="4"/>
  <c r="O47" i="4"/>
  <c r="P34" i="4"/>
  <c r="I34" i="4"/>
  <c r="G6" i="1"/>
  <c r="G7" i="1"/>
  <c r="G112" i="1"/>
  <c r="G135" i="1"/>
  <c r="G8" i="1"/>
  <c r="G149" i="1"/>
  <c r="G41" i="1"/>
  <c r="G150" i="1"/>
  <c r="G113" i="1"/>
  <c r="G9" i="1"/>
  <c r="G60" i="1"/>
  <c r="G10" i="1"/>
  <c r="G91" i="1"/>
  <c r="G11" i="1"/>
  <c r="G42" i="1"/>
  <c r="G12" i="1"/>
  <c r="G230" i="1"/>
  <c r="G92" i="1"/>
  <c r="G231" i="1"/>
  <c r="G14" i="1"/>
  <c r="G114" i="1"/>
  <c r="G232" i="1"/>
  <c r="G115" i="1"/>
  <c r="G15" i="1"/>
  <c r="G16" i="1"/>
  <c r="G17" i="1"/>
  <c r="G18" i="1"/>
  <c r="G19" i="1"/>
  <c r="G20" i="1"/>
  <c r="G129" i="1"/>
  <c r="G21" i="1"/>
  <c r="G22" i="1"/>
  <c r="G229" i="1"/>
  <c r="G43" i="1"/>
  <c r="G233" i="1"/>
  <c r="G131" i="1"/>
  <c r="G23" i="1"/>
  <c r="G24" i="1"/>
  <c r="G93" i="1"/>
  <c r="G25" i="1"/>
  <c r="G116" i="1"/>
  <c r="G26" i="1"/>
  <c r="G27" i="1"/>
  <c r="G234" i="1"/>
  <c r="G94" i="1"/>
  <c r="G132" i="1"/>
  <c r="G152" i="1"/>
  <c r="G28" i="1"/>
  <c r="G29" i="1"/>
  <c r="G30" i="1"/>
  <c r="G31" i="1"/>
  <c r="G118" i="1"/>
  <c r="G236" i="1"/>
  <c r="G237" i="1"/>
  <c r="G133" i="1"/>
  <c r="G32" i="1"/>
  <c r="G33" i="1"/>
  <c r="G238" i="1"/>
  <c r="G95" i="1"/>
  <c r="G34" i="1"/>
  <c r="G136" i="1"/>
  <c r="G119" i="1"/>
  <c r="G240" i="1"/>
  <c r="G134" i="1"/>
  <c r="G241" i="1"/>
  <c r="G96" i="1"/>
  <c r="G228" i="1"/>
  <c r="G120" i="1"/>
  <c r="G242" i="1"/>
  <c r="G35" i="1"/>
  <c r="G243" i="1"/>
  <c r="G244" i="1"/>
  <c r="G36" i="1"/>
  <c r="G97" i="1"/>
  <c r="G123" i="1"/>
  <c r="G98" i="1"/>
  <c r="G37" i="1"/>
  <c r="G137" i="1"/>
  <c r="G38" i="1"/>
  <c r="G39" i="1"/>
  <c r="G124" i="1"/>
  <c r="G138" i="1"/>
  <c r="G245" i="1"/>
  <c r="G246" i="1"/>
  <c r="G249" i="1"/>
  <c r="H214" i="1"/>
  <c r="H148" i="1"/>
  <c r="H160" i="1"/>
  <c r="H215" i="1"/>
  <c r="H216" i="1"/>
  <c r="H218" i="1"/>
  <c r="H126" i="1"/>
  <c r="H127" i="1"/>
  <c r="H128" i="1"/>
  <c r="H195" i="1"/>
  <c r="H219" i="1"/>
  <c r="H196" i="1"/>
  <c r="H220" i="1"/>
  <c r="H130" i="1"/>
  <c r="H221" i="1"/>
  <c r="H151" i="1"/>
  <c r="H166" i="1"/>
  <c r="H235" i="1"/>
  <c r="H222" i="1"/>
  <c r="H117" i="1"/>
  <c r="H223" i="1"/>
  <c r="H224" i="1"/>
  <c r="H225" i="1"/>
  <c r="H239" i="1"/>
  <c r="H139" i="1"/>
  <c r="H90" i="1"/>
  <c r="H153" i="1"/>
  <c r="H154" i="1"/>
  <c r="H140" i="1"/>
  <c r="H226" i="1"/>
  <c r="H207" i="1"/>
  <c r="H121" i="1"/>
  <c r="H122" i="1"/>
  <c r="H155" i="1"/>
  <c r="H156" i="1"/>
  <c r="H109" i="1"/>
  <c r="H164" i="1"/>
  <c r="H211" i="1"/>
  <c r="H212" i="1"/>
  <c r="H227" i="1"/>
  <c r="H249" i="1"/>
  <c r="I189" i="1"/>
  <c r="I190" i="1"/>
  <c r="I191" i="1"/>
  <c r="I192" i="1"/>
  <c r="I179" i="1"/>
  <c r="I193" i="1"/>
  <c r="I194" i="1"/>
  <c r="I197" i="1"/>
  <c r="I198" i="1"/>
  <c r="I199" i="1"/>
  <c r="I157" i="1"/>
  <c r="I181" i="1"/>
  <c r="I200" i="1"/>
  <c r="I161" i="1"/>
  <c r="I201" i="1"/>
  <c r="I202" i="1"/>
  <c r="I203" i="1"/>
  <c r="I204" i="1"/>
  <c r="I205" i="1"/>
  <c r="I158" i="1"/>
  <c r="I182" i="1"/>
  <c r="I206" i="1"/>
  <c r="I146" i="1"/>
  <c r="I208" i="1"/>
  <c r="I209" i="1"/>
  <c r="I210" i="1"/>
  <c r="I80" i="1"/>
  <c r="I162" i="1"/>
  <c r="I163" i="1"/>
  <c r="I213" i="1"/>
  <c r="I249" i="1"/>
  <c r="J99" i="1"/>
  <c r="J141" i="1"/>
  <c r="J142" i="1"/>
  <c r="J59" i="1"/>
  <c r="J60" i="1"/>
  <c r="J180" i="1"/>
  <c r="J63" i="1"/>
  <c r="J100" i="1"/>
  <c r="J64" i="1"/>
  <c r="J143" i="1"/>
  <c r="J69" i="1"/>
  <c r="J70" i="1"/>
  <c r="J72" i="1"/>
  <c r="J145" i="1"/>
  <c r="J73" i="1"/>
  <c r="J183" i="1"/>
  <c r="J184" i="1"/>
  <c r="J74" i="1"/>
  <c r="J75" i="1"/>
  <c r="J78" i="1"/>
  <c r="J185" i="1"/>
  <c r="J186" i="1"/>
  <c r="J79" i="1"/>
  <c r="J84" i="1"/>
  <c r="J85" i="1"/>
  <c r="J86" i="1"/>
  <c r="J187" i="1"/>
  <c r="J188" i="1"/>
  <c r="J249" i="1"/>
  <c r="K170" i="1"/>
  <c r="K61" i="1"/>
  <c r="K62" i="1"/>
  <c r="K45" i="1"/>
  <c r="K46" i="1"/>
  <c r="K101" i="1"/>
  <c r="K65" i="1"/>
  <c r="K174" i="1"/>
  <c r="K48" i="1"/>
  <c r="K66" i="1"/>
  <c r="K102" i="1"/>
  <c r="K175" i="1"/>
  <c r="K67" i="1"/>
  <c r="K68" i="1"/>
  <c r="K144" i="1"/>
  <c r="K71" i="1"/>
  <c r="K50" i="1"/>
  <c r="K103" i="1"/>
  <c r="K104" i="1"/>
  <c r="K51" i="1"/>
  <c r="K105" i="1"/>
  <c r="K76" i="1"/>
  <c r="K77" i="1"/>
  <c r="K106" i="1"/>
  <c r="K107" i="1"/>
  <c r="K52" i="1"/>
  <c r="K54" i="1"/>
  <c r="K55" i="1"/>
  <c r="K81" i="1"/>
  <c r="K82" i="1"/>
  <c r="K83" i="1"/>
  <c r="K108" i="1"/>
  <c r="K110" i="1"/>
  <c r="K249" i="1"/>
  <c r="L249" i="1"/>
  <c r="C249" i="1"/>
</calcChain>
</file>

<file path=xl/sharedStrings.xml><?xml version="1.0" encoding="utf-8"?>
<sst xmlns="http://schemas.openxmlformats.org/spreadsheetml/2006/main" count="811" uniqueCount="500">
  <si>
    <t>Rang</t>
  </si>
  <si>
    <t>Name</t>
  </si>
  <si>
    <t>F 2010</t>
  </si>
  <si>
    <t>Kanton</t>
  </si>
  <si>
    <t xml:space="preserve"> Zürich</t>
  </si>
  <si>
    <t>Genf 1</t>
  </si>
  <si>
    <t xml:space="preserve"> Genf</t>
  </si>
  <si>
    <t>Basel 1</t>
  </si>
  <si>
    <t xml:space="preserve"> Basel-Stadt</t>
  </si>
  <si>
    <t>Lausanne 1</t>
  </si>
  <si>
    <t>127'821</t>
  </si>
  <si>
    <t xml:space="preserve"> Waadt</t>
  </si>
  <si>
    <t>Bern 1</t>
  </si>
  <si>
    <t xml:space="preserve"> Bern</t>
  </si>
  <si>
    <t>Winterthur 1</t>
  </si>
  <si>
    <t>Luzern 1</t>
  </si>
  <si>
    <t xml:space="preserve"> Luzern</t>
  </si>
  <si>
    <t>St. Gallen 1</t>
  </si>
  <si>
    <t xml:space="preserve"> St. Gallen</t>
  </si>
  <si>
    <t>Lugano 1</t>
  </si>
  <si>
    <t xml:space="preserve"> Tessin</t>
  </si>
  <si>
    <t>Biel/Bienne 1</t>
  </si>
  <si>
    <t>Thun 1</t>
  </si>
  <si>
    <t>Köniz</t>
  </si>
  <si>
    <t>La Chaux-de-Fonds 1</t>
  </si>
  <si>
    <t xml:space="preserve"> Neuenburg</t>
  </si>
  <si>
    <t>Schaffhausen 1</t>
  </si>
  <si>
    <t xml:space="preserve"> Schaffhausen</t>
  </si>
  <si>
    <t>Freiburg 1</t>
  </si>
  <si>
    <t xml:space="preserve"> Freiburg</t>
  </si>
  <si>
    <t>Chur 1</t>
  </si>
  <si>
    <t xml:space="preserve"> Graubünden</t>
  </si>
  <si>
    <t>Neuenburg 1</t>
  </si>
  <si>
    <t>Vernier</t>
  </si>
  <si>
    <t>Uster</t>
  </si>
  <si>
    <t xml:space="preserve"> Wallis</t>
  </si>
  <si>
    <t>Lancy</t>
  </si>
  <si>
    <t>Emmen</t>
  </si>
  <si>
    <t>Yverdon-les-Bains 1</t>
  </si>
  <si>
    <t xml:space="preserve"> Zug</t>
  </si>
  <si>
    <t>Kriens</t>
  </si>
  <si>
    <t>Rapperswil-Jona 1 / 3</t>
  </si>
  <si>
    <t>Dübendorf</t>
  </si>
  <si>
    <t>Montreux</t>
  </si>
  <si>
    <t>Dietikon</t>
  </si>
  <si>
    <t xml:space="preserve"> Thurgau</t>
  </si>
  <si>
    <t>Wetzikon</t>
  </si>
  <si>
    <t>Baar</t>
  </si>
  <si>
    <t>Meyrin</t>
  </si>
  <si>
    <t>Riehen</t>
  </si>
  <si>
    <t>Wädenswil</t>
  </si>
  <si>
    <t>Wettingen</t>
  </si>
  <si>
    <t xml:space="preserve"> Aargau</t>
  </si>
  <si>
    <t>Renens</t>
  </si>
  <si>
    <t>Kreuzlingen</t>
  </si>
  <si>
    <t>Allschwil</t>
  </si>
  <si>
    <t xml:space="preserve"> Basel-Landschaft</t>
  </si>
  <si>
    <t>Horgen</t>
  </si>
  <si>
    <t>Reinach</t>
  </si>
  <si>
    <t>Kloten</t>
  </si>
  <si>
    <t>Gossau</t>
  </si>
  <si>
    <t>Onex</t>
  </si>
  <si>
    <t>Volketswil</t>
  </si>
  <si>
    <t>Muttenz</t>
  </si>
  <si>
    <t>Thalwil</t>
  </si>
  <si>
    <t>Pully</t>
  </si>
  <si>
    <t xml:space="preserve"> Solothurn</t>
  </si>
  <si>
    <t>Regensdorf</t>
  </si>
  <si>
    <t>Adliswil</t>
  </si>
  <si>
    <t>Schlieren</t>
  </si>
  <si>
    <t>Grenchen</t>
  </si>
  <si>
    <t>Freienbach</t>
  </si>
  <si>
    <t xml:space="preserve"> Schwyz</t>
  </si>
  <si>
    <t>Illnau-Effretikon</t>
  </si>
  <si>
    <t>Opfikon</t>
  </si>
  <si>
    <t>Siders</t>
  </si>
  <si>
    <t>Ostermundigen</t>
  </si>
  <si>
    <t>Steffisburg</t>
  </si>
  <si>
    <t>Pratteln</t>
  </si>
  <si>
    <t>Herisau</t>
  </si>
  <si>
    <t xml:space="preserve"> Appenzell Ausserrhoden</t>
  </si>
  <si>
    <t>Cham</t>
  </si>
  <si>
    <t>Binningen</t>
  </si>
  <si>
    <t>Wohlen</t>
  </si>
  <si>
    <t>Einsiedeln</t>
  </si>
  <si>
    <t>Stäfa</t>
  </si>
  <si>
    <t>Wallisellen</t>
  </si>
  <si>
    <t>Thônex</t>
  </si>
  <si>
    <t>Küsnacht</t>
  </si>
  <si>
    <t>Horw</t>
  </si>
  <si>
    <t>Versoix</t>
  </si>
  <si>
    <t>Uzwil</t>
  </si>
  <si>
    <t>Muri bei Bern</t>
  </si>
  <si>
    <t>Meilen</t>
  </si>
  <si>
    <t>Spiez</t>
  </si>
  <si>
    <t>Brig-Glis</t>
  </si>
  <si>
    <t>Richterswil</t>
  </si>
  <si>
    <t>Oftringen</t>
  </si>
  <si>
    <t>Glarus</t>
  </si>
  <si>
    <t xml:space="preserve"> Glarus</t>
  </si>
  <si>
    <t>Amriswil</t>
  </si>
  <si>
    <t>Küssnacht</t>
  </si>
  <si>
    <t>Ebikon</t>
  </si>
  <si>
    <t>Zollikon</t>
  </si>
  <si>
    <t>Rüti</t>
  </si>
  <si>
    <t>Rheinfelden 1</t>
  </si>
  <si>
    <t>Lyss</t>
  </si>
  <si>
    <t>Münchenstein</t>
  </si>
  <si>
    <t xml:space="preserve"> Jura</t>
  </si>
  <si>
    <t>Gland</t>
  </si>
  <si>
    <t>Mendrisio</t>
  </si>
  <si>
    <t>Le Grand-Saconnex</t>
  </si>
  <si>
    <t>Prilly</t>
  </si>
  <si>
    <t>Villars-sur-Glâne</t>
  </si>
  <si>
    <t>Worb</t>
  </si>
  <si>
    <t>Buchs</t>
  </si>
  <si>
    <t>Davos</t>
  </si>
  <si>
    <t>Ecublens</t>
  </si>
  <si>
    <t>Affoltern am Albis</t>
  </si>
  <si>
    <t>Bassersdorf</t>
  </si>
  <si>
    <t>Ittigen</t>
  </si>
  <si>
    <t>Münsingen</t>
  </si>
  <si>
    <t>Spreitenbach</t>
  </si>
  <si>
    <t>Val-de-Travers NE</t>
  </si>
  <si>
    <t>La Tour-de-Peilz 1</t>
  </si>
  <si>
    <t>Arth</t>
  </si>
  <si>
    <t>Pfäffikon</t>
  </si>
  <si>
    <t>Männedorf</t>
  </si>
  <si>
    <t>Oberwil</t>
  </si>
  <si>
    <t>Chêne-Bougeries</t>
  </si>
  <si>
    <t>Brugg</t>
  </si>
  <si>
    <t>Weinfelden</t>
  </si>
  <si>
    <t>Hinwil</t>
  </si>
  <si>
    <t>Birsfelden</t>
  </si>
  <si>
    <t>Belp</t>
  </si>
  <si>
    <t>Aesch</t>
  </si>
  <si>
    <t>Neuhausen am Rheinfall</t>
  </si>
  <si>
    <t>Le Locle</t>
  </si>
  <si>
    <t>Möhlin</t>
  </si>
  <si>
    <t>Veyrier GE</t>
  </si>
  <si>
    <t>DISTANZ</t>
  </si>
  <si>
    <t xml:space="preserve">ZEIT </t>
  </si>
  <si>
    <t>POPULATION DISTRIBUÉE PAR TEMPS DE PARCOURS</t>
  </si>
  <si>
    <t>0 - 1</t>
  </si>
  <si>
    <t>1.01 - 1.30</t>
  </si>
  <si>
    <t>1.31 - 2</t>
  </si>
  <si>
    <t>2.01 - 2.30</t>
  </si>
  <si>
    <t>2.31 - 3.00</t>
  </si>
  <si>
    <t>Sitten</t>
  </si>
  <si>
    <t>Zug</t>
  </si>
  <si>
    <t xml:space="preserve">Frauenfeld </t>
  </si>
  <si>
    <t>Carouge</t>
  </si>
  <si>
    <t xml:space="preserve">Aarau </t>
  </si>
  <si>
    <t>Bulle</t>
  </si>
  <si>
    <t xml:space="preserve">Nyon </t>
  </si>
  <si>
    <t>Vevey</t>
  </si>
  <si>
    <t>Wil</t>
  </si>
  <si>
    <t>Baden</t>
  </si>
  <si>
    <t xml:space="preserve">Bülach </t>
  </si>
  <si>
    <t xml:space="preserve">Bellinzona </t>
  </si>
  <si>
    <t xml:space="preserve">Olten </t>
  </si>
  <si>
    <t xml:space="preserve">Monthey </t>
  </si>
  <si>
    <t xml:space="preserve">Martigny </t>
  </si>
  <si>
    <t xml:space="preserve">Solothurn </t>
  </si>
  <si>
    <t xml:space="preserve">Burgdorf </t>
  </si>
  <si>
    <t xml:space="preserve">Locarno </t>
  </si>
  <si>
    <t xml:space="preserve">Langenthal </t>
  </si>
  <si>
    <t xml:space="preserve">Morges </t>
  </si>
  <si>
    <t xml:space="preserve">Schwyz </t>
  </si>
  <si>
    <t xml:space="preserve">Arbon </t>
  </si>
  <si>
    <t xml:space="preserve">Liestal </t>
  </si>
  <si>
    <t xml:space="preserve"> Obwalden</t>
  </si>
  <si>
    <t xml:space="preserve"> Uri</t>
  </si>
  <si>
    <t>Lutry</t>
  </si>
  <si>
    <t>Sursee</t>
  </si>
  <si>
    <t>Aigle</t>
  </si>
  <si>
    <t>Lenzburg</t>
  </si>
  <si>
    <t>Payerne</t>
  </si>
  <si>
    <t>Willisau</t>
  </si>
  <si>
    <t xml:space="preserve"> Nidwalden</t>
  </si>
  <si>
    <t>Nidau</t>
  </si>
  <si>
    <t>Pruntrut</t>
  </si>
  <si>
    <t>Aarburg</t>
  </si>
  <si>
    <t>Zofingen</t>
  </si>
  <si>
    <t>Conthey</t>
  </si>
  <si>
    <t>Losone</t>
  </si>
  <si>
    <t>Bischofszell</t>
  </si>
  <si>
    <t>Murten</t>
  </si>
  <si>
    <t>Appenzell</t>
  </si>
  <si>
    <t xml:space="preserve"> Appenzell Innerrhoden</t>
  </si>
  <si>
    <t>Uznach</t>
  </si>
  <si>
    <t>Bremgarten</t>
  </si>
  <si>
    <t>Boudry</t>
  </si>
  <si>
    <t>Greifensee</t>
  </si>
  <si>
    <t>Unterseen</t>
  </si>
  <si>
    <t>Orbe</t>
  </si>
  <si>
    <t>Ascona</t>
  </si>
  <si>
    <t>Laufen</t>
  </si>
  <si>
    <t>Huttwil</t>
  </si>
  <si>
    <t>Sargans</t>
  </si>
  <si>
    <t>Walenstadt</t>
  </si>
  <si>
    <t>Estavayer-le-Lac</t>
  </si>
  <si>
    <t>Châtel-Saint-Denis</t>
  </si>
  <si>
    <t>Moudon</t>
  </si>
  <si>
    <t>Echallens</t>
  </si>
  <si>
    <t>Mellingen</t>
  </si>
  <si>
    <t>Rolle</t>
  </si>
  <si>
    <t>Le Landeron</t>
  </si>
  <si>
    <t>Neuenburg</t>
  </si>
  <si>
    <t>Saint-Prex</t>
  </si>
  <si>
    <t>Villeneuve</t>
  </si>
  <si>
    <t>Romont</t>
  </si>
  <si>
    <t>Gordola</t>
  </si>
  <si>
    <t>Aarberg</t>
  </si>
  <si>
    <t>Agno</t>
  </si>
  <si>
    <t>Saint-Maurice</t>
  </si>
  <si>
    <t>Elgg</t>
  </si>
  <si>
    <t>Sempach</t>
  </si>
  <si>
    <t>La Neuveville</t>
  </si>
  <si>
    <t>Steckborn</t>
  </si>
  <si>
    <t>Frauenfeld</t>
  </si>
  <si>
    <t>Greyerz</t>
  </si>
  <si>
    <t>Rheineck</t>
  </si>
  <si>
    <t>Diessenhofen</t>
  </si>
  <si>
    <t>Grüningen</t>
  </si>
  <si>
    <t>Stein am Rhein</t>
  </si>
  <si>
    <t>Eglisau</t>
  </si>
  <si>
    <t>Laupen</t>
  </si>
  <si>
    <t>Grandson</t>
  </si>
  <si>
    <t>Avenches</t>
  </si>
  <si>
    <t>Klingnau</t>
  </si>
  <si>
    <t>Aubonne</t>
  </si>
  <si>
    <t>Cossonay</t>
  </si>
  <si>
    <t>Ilanz</t>
  </si>
  <si>
    <t>Wiedlisbach</t>
  </si>
  <si>
    <t>Maienfeld</t>
  </si>
  <si>
    <t>Coppet</t>
  </si>
  <si>
    <t>Riva San Vitale</t>
  </si>
  <si>
    <t>Laufenburg</t>
  </si>
  <si>
    <t>Lichtensteig</t>
  </si>
  <si>
    <t>Wangen an der Aare</t>
  </si>
  <si>
    <t>Cully</t>
  </si>
  <si>
    <t>La Sarraz</t>
  </si>
  <si>
    <t>Neunkirch</t>
  </si>
  <si>
    <t>Rheinau</t>
  </si>
  <si>
    <t>Saillon</t>
  </si>
  <si>
    <t>Waldenburg</t>
  </si>
  <si>
    <t>Sala</t>
  </si>
  <si>
    <t>Erlach</t>
  </si>
  <si>
    <t>Rue</t>
  </si>
  <si>
    <t>Cudrefin</t>
  </si>
  <si>
    <t>Croglio</t>
  </si>
  <si>
    <t>Hermance</t>
  </si>
  <si>
    <t>Sembrancher</t>
  </si>
  <si>
    <t>Saint-Ursanne</t>
  </si>
  <si>
    <t>Morcote</t>
  </si>
  <si>
    <t>Grandcour</t>
  </si>
  <si>
    <t>Regensberg</t>
  </si>
  <si>
    <t>Romainmôtier</t>
  </si>
  <si>
    <t>Kaiserstuhl</t>
  </si>
  <si>
    <t>Splügen 1</t>
  </si>
  <si>
    <t>Valangin</t>
  </si>
  <si>
    <t>Bourg-Saint-Pierre</t>
  </si>
  <si>
    <t>Les Clées</t>
  </si>
  <si>
    <t>Werdenberg</t>
  </si>
  <si>
    <t xml:space="preserve">Delsberg </t>
  </si>
  <si>
    <t>Altstätten</t>
  </si>
  <si>
    <t>Kirchberg</t>
  </si>
  <si>
    <t>Sainte-Croix</t>
  </si>
  <si>
    <t>Wolhusen</t>
  </si>
  <si>
    <t>Bremgarten bei Bern</t>
  </si>
  <si>
    <t>Bürglen</t>
  </si>
  <si>
    <t>Büren an der Aare</t>
  </si>
  <si>
    <t>Eschenbach</t>
  </si>
  <si>
    <t>Château-d’Œx</t>
  </si>
  <si>
    <t>Wimmis</t>
  </si>
  <si>
    <t>Lucens</t>
  </si>
  <si>
    <t>Pfyn</t>
  </si>
  <si>
    <t>Mont-le-Grand</t>
  </si>
  <si>
    <t>Saint-Cergue</t>
  </si>
  <si>
    <t>Uttigen</t>
  </si>
  <si>
    <t>Weesen</t>
  </si>
  <si>
    <t>Meienberg</t>
  </si>
  <si>
    <t>Jussy</t>
  </si>
  <si>
    <t>Biberstein</t>
  </si>
  <si>
    <t>Aarau</t>
  </si>
  <si>
    <t>Palézieux</t>
  </si>
  <si>
    <t>Bercher</t>
  </si>
  <si>
    <t>Vaulruz</t>
  </si>
  <si>
    <t>L’Isle</t>
  </si>
  <si>
    <t>Saint-Martin</t>
  </si>
  <si>
    <t>Bavois</t>
  </si>
  <si>
    <t>Montricher</t>
  </si>
  <si>
    <t>Arconciel</t>
  </si>
  <si>
    <t>Montagny-près-Yverdon</t>
  </si>
  <si>
    <t>Niedergesteln</t>
  </si>
  <si>
    <t>Maschwanden</t>
  </si>
  <si>
    <t>Pont-la-Ville</t>
  </si>
  <si>
    <t>Rotenburg</t>
  </si>
  <si>
    <t>Luzern</t>
  </si>
  <si>
    <t xml:space="preserve">Sarnen </t>
  </si>
  <si>
    <t xml:space="preserve">Rorschach </t>
  </si>
  <si>
    <t>Altdorf</t>
  </si>
  <si>
    <t xml:space="preserve">Moutier </t>
  </si>
  <si>
    <t>Stans</t>
  </si>
  <si>
    <t xml:space="preserve">Visp </t>
  </si>
  <si>
    <t xml:space="preserve">Lachen </t>
  </si>
  <si>
    <t xml:space="preserve">Biasca </t>
  </si>
  <si>
    <t xml:space="preserve">Brig </t>
  </si>
  <si>
    <t xml:space="preserve">Leuk </t>
  </si>
  <si>
    <t>Thusis</t>
  </si>
  <si>
    <t xml:space="preserve">Orsières </t>
  </si>
  <si>
    <t xml:space="preserve">La Tour-de-Trême </t>
  </si>
  <si>
    <t xml:space="preserve">Bad Zurzach </t>
  </si>
  <si>
    <t>Beromünster</t>
  </si>
  <si>
    <t xml:space="preserve">Zürich </t>
  </si>
  <si>
    <t>BREGENZ</t>
  </si>
  <si>
    <t>DORNBIRN</t>
  </si>
  <si>
    <t>FELDKIRCH</t>
  </si>
  <si>
    <t>RANKWEIL</t>
  </si>
  <si>
    <t>FRAXEM</t>
  </si>
  <si>
    <t>VORLARLBERG</t>
  </si>
  <si>
    <t>BLUDENZ</t>
  </si>
  <si>
    <t>DISTRIKT</t>
  </si>
  <si>
    <t>GOETZIS</t>
  </si>
  <si>
    <t>LANDECK</t>
  </si>
  <si>
    <t>REUTTE</t>
  </si>
  <si>
    <t>TIROL</t>
  </si>
  <si>
    <t>IMST</t>
  </si>
  <si>
    <t>CATEGORIE</t>
  </si>
  <si>
    <t>2-2.30</t>
  </si>
  <si>
    <t>Zürich (ZH)</t>
  </si>
  <si>
    <t>Zürich</t>
  </si>
  <si>
    <t>1'392'396</t>
  </si>
  <si>
    <t>Bern (BE)</t>
  </si>
  <si>
    <t>Bern</t>
  </si>
  <si>
    <t>985'046</t>
  </si>
  <si>
    <t>Luzern (LU)</t>
  </si>
  <si>
    <t>381'966</t>
  </si>
  <si>
    <t>Uri (UR)</t>
  </si>
  <si>
    <t>35'382</t>
  </si>
  <si>
    <t>Schwyz (SZ)</t>
  </si>
  <si>
    <t>Schwyz</t>
  </si>
  <si>
    <t>147'904</t>
  </si>
  <si>
    <t>Obwalden (OW)</t>
  </si>
  <si>
    <t>0,5</t>
  </si>
  <si>
    <t>Sarnen</t>
  </si>
  <si>
    <t>35'878</t>
  </si>
  <si>
    <t>Nidwalden (NW)</t>
  </si>
  <si>
    <t>41'311</t>
  </si>
  <si>
    <t>Glarus (GL)</t>
  </si>
  <si>
    <t>39'217</t>
  </si>
  <si>
    <t>Zug (ZG)</t>
  </si>
  <si>
    <t>115'104</t>
  </si>
  <si>
    <t>Freiburg (FR)</t>
  </si>
  <si>
    <t>Freiburg</t>
  </si>
  <si>
    <t>284'668</t>
  </si>
  <si>
    <t>Solothurn (SO)</t>
  </si>
  <si>
    <t>Solothurn</t>
  </si>
  <si>
    <t>257'393</t>
  </si>
  <si>
    <t>Basel-Stadt (BS)</t>
  </si>
  <si>
    <t>Basel</t>
  </si>
  <si>
    <t>194'090</t>
  </si>
  <si>
    <t>Basel-Landschaft (BL)</t>
  </si>
  <si>
    <t>Liestal</t>
  </si>
  <si>
    <t>277'614</t>
  </si>
  <si>
    <t>Schaffhausen (SH)</t>
  </si>
  <si>
    <t>Schaffhausen</t>
  </si>
  <si>
    <t>77'139</t>
  </si>
  <si>
    <t>Appenzell Ausserrhoden (AR)</t>
  </si>
  <si>
    <t>Herisau, Trogen5</t>
  </si>
  <si>
    <t>53'313</t>
  </si>
  <si>
    <t>Appenzell Innerrhoden (AI)</t>
  </si>
  <si>
    <t>15'789</t>
  </si>
  <si>
    <t>St. Gallen (SG)</t>
  </si>
  <si>
    <t>St. Gallen</t>
  </si>
  <si>
    <t>483'156</t>
  </si>
  <si>
    <t>Graubünden (GR)</t>
  </si>
  <si>
    <t>Chur</t>
  </si>
  <si>
    <t>193'388</t>
  </si>
  <si>
    <t>Aargau (AG)</t>
  </si>
  <si>
    <t>627'893</t>
  </si>
  <si>
    <t>Thurgau (TG)</t>
  </si>
  <si>
    <t>251'973</t>
  </si>
  <si>
    <t>Tessin (TI)</t>
  </si>
  <si>
    <t>Bellinzona</t>
  </si>
  <si>
    <t>336'943</t>
  </si>
  <si>
    <t>Waadt (VD)</t>
  </si>
  <si>
    <t>Lausanne</t>
  </si>
  <si>
    <t>729'971</t>
  </si>
  <si>
    <t>Wallis (VS)</t>
  </si>
  <si>
    <t>317'022</t>
  </si>
  <si>
    <t>Neuenburg (NE)</t>
  </si>
  <si>
    <t>173'183</t>
  </si>
  <si>
    <t>Genf (GE)</t>
  </si>
  <si>
    <t>Genf</t>
  </si>
  <si>
    <t>472'530</t>
  </si>
  <si>
    <t>Jura (JU)</t>
  </si>
  <si>
    <t>Delsberg</t>
  </si>
  <si>
    <t>70'542</t>
  </si>
  <si>
    <t>SUISSE</t>
  </si>
  <si>
    <t>AUTRICHE</t>
  </si>
  <si>
    <t>TOTAL</t>
  </si>
  <si>
    <t>&lt;1 HOUR</t>
  </si>
  <si>
    <t>1.01 - 130</t>
  </si>
  <si>
    <t>1.31 - 2.00</t>
  </si>
  <si>
    <t>2.01 - 230</t>
  </si>
  <si>
    <t>&gt;3</t>
  </si>
  <si>
    <t>DEUTSCHLAND</t>
  </si>
  <si>
    <t>KREIS</t>
  </si>
  <si>
    <t>WALSHUT - TIENGEN</t>
  </si>
  <si>
    <t>KONSTANZ</t>
  </si>
  <si>
    <t>TUTLINGEN</t>
  </si>
  <si>
    <t>BODENSEE</t>
  </si>
  <si>
    <t>SIGMARINGEN</t>
  </si>
  <si>
    <t>ZOLLERNALBKREIS</t>
  </si>
  <si>
    <t>TÜBINGEN</t>
  </si>
  <si>
    <t>FREUDENSTADT</t>
  </si>
  <si>
    <t>ROTTWEIL</t>
  </si>
  <si>
    <t>ORTENAUKREIS</t>
  </si>
  <si>
    <t>EMMENDINGEN</t>
  </si>
  <si>
    <t>BREISGAU - HOCHSCHWARTZWALD</t>
  </si>
  <si>
    <t>LÖRRACH</t>
  </si>
  <si>
    <t>BW</t>
  </si>
  <si>
    <t>ORTENAU KREIS</t>
  </si>
  <si>
    <t>OFFENBURG</t>
  </si>
  <si>
    <t>SCHWARTZWALD-  BAAR</t>
  </si>
  <si>
    <t>BALINGEN</t>
  </si>
  <si>
    <t>FRIEDERICHSHAFEN</t>
  </si>
  <si>
    <t>RAVENSBURG</t>
  </si>
  <si>
    <t>BIBERACH</t>
  </si>
  <si>
    <t>REUTLINGEN</t>
  </si>
  <si>
    <t>ESSLINGEN</t>
  </si>
  <si>
    <t>ALB - DONAU</t>
  </si>
  <si>
    <t>ULM</t>
  </si>
  <si>
    <t>GÖPPINGEN</t>
  </si>
  <si>
    <t>HEIDENHEIM</t>
  </si>
  <si>
    <t>DILLINGEN</t>
  </si>
  <si>
    <t>BA</t>
  </si>
  <si>
    <t>GÜNZBURG</t>
  </si>
  <si>
    <t>AUGSBURG</t>
  </si>
  <si>
    <t>AUGSBURG (STADT)</t>
  </si>
  <si>
    <t>LANDSBERG</t>
  </si>
  <si>
    <t>OSTALLGÄU</t>
  </si>
  <si>
    <t>MARKTOBERDORF</t>
  </si>
  <si>
    <t>UNTERALLGÄU</t>
  </si>
  <si>
    <t>MINDELHEIM</t>
  </si>
  <si>
    <t>KAUFBEUREN (STADT)</t>
  </si>
  <si>
    <t>WEILHEIM - SCHONGAU</t>
  </si>
  <si>
    <t>WEILHEIM</t>
  </si>
  <si>
    <t>ALLEMAGNE</t>
  </si>
  <si>
    <t>RECONSILE</t>
  </si>
  <si>
    <t>WINTERTHUR</t>
  </si>
  <si>
    <t>DIFFERDINGEN</t>
  </si>
  <si>
    <t>GARMISCH-PARTENKIRCHEN</t>
  </si>
  <si>
    <t>MÜNCHEN (STADT)</t>
  </si>
  <si>
    <t>1.01 - 2</t>
  </si>
  <si>
    <t>2.01 - 3.00</t>
  </si>
  <si>
    <t>DIFFERENCE</t>
  </si>
  <si>
    <t>ADVANTAGE W</t>
  </si>
  <si>
    <t>ADVANTAGE D</t>
  </si>
  <si>
    <t>Baden-Baden</t>
  </si>
  <si>
    <t>Karlsruhe</t>
  </si>
  <si>
    <t>Karlsruhe Calw</t>
  </si>
  <si>
    <t>Landkreis Karlsruhe</t>
  </si>
  <si>
    <t>Landkreis Rastatt</t>
  </si>
  <si>
    <t>Landkreis Böblingen</t>
  </si>
  <si>
    <t>Stuttgart</t>
  </si>
  <si>
    <t>Enzkreis</t>
  </si>
  <si>
    <t>Pforzheim</t>
  </si>
  <si>
    <t>Landkreis Ludwigsburg</t>
  </si>
  <si>
    <t>Rems-Murr-Kreis</t>
  </si>
  <si>
    <t>Ostalpkreis</t>
  </si>
  <si>
    <t>Heilbronn</t>
  </si>
  <si>
    <t>Landkreis Heilbronn</t>
  </si>
  <si>
    <t>Hohenlohekreis</t>
  </si>
  <si>
    <t>Landkreis Schwäbisch Hall</t>
  </si>
  <si>
    <t>Rhein-Neckar-Kreis</t>
  </si>
  <si>
    <t>Heidelberg</t>
  </si>
  <si>
    <t>Neckar-Odenwald-Kreis</t>
  </si>
  <si>
    <t>72kg</t>
  </si>
  <si>
    <t>96kg</t>
  </si>
  <si>
    <t>Alpha</t>
  </si>
  <si>
    <t>Lindau (Bodensee)</t>
  </si>
  <si>
    <t>Landkreis Oberallgäu</t>
  </si>
  <si>
    <t>Landkreis Lindau (Bodensee)</t>
  </si>
  <si>
    <t>Kempten</t>
  </si>
  <si>
    <t>Memmingen</t>
  </si>
  <si>
    <t>Neu-Ulm</t>
  </si>
  <si>
    <t>Landkreis Donau-Ries</t>
  </si>
  <si>
    <t>Landkreis Aichach-Friedberg</t>
  </si>
  <si>
    <t>Landkreis Starnberg</t>
  </si>
  <si>
    <t>Landkreis Fürstenfeldbruck</t>
  </si>
  <si>
    <t>Landkreis Dachau</t>
  </si>
  <si>
    <t>Landkreis München</t>
  </si>
  <si>
    <t>Landkreis Bad Tölz-Wolfratshausen</t>
  </si>
  <si>
    <t>Bezirk Innsbruck Land</t>
  </si>
  <si>
    <t>Innsbruck Stadt</t>
  </si>
  <si>
    <t>Bezirk Schwaz</t>
  </si>
  <si>
    <t>Bezirk Kufstein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</si>
</sst>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5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2" fontId="0" fillId="0" borderId="0" xfId="0" applyNumberFormat="1"/>
    <xf numFmtId="0" fontId="0" fillId="0" borderId="3" xfId="0" quotePrefix="1" applyFill="1" applyBorder="1" applyAlignment="1">
      <alignment horizontal="center" vertical="center"/>
    </xf>
    <xf numFmtId="16" fontId="0" fillId="0" borderId="3" xfId="0" quotePrefix="1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2" borderId="0" xfId="0" applyFill="1"/>
    <xf numFmtId="164" fontId="0" fillId="2" borderId="5" xfId="1" applyNumberFormat="1" applyFont="1" applyFill="1" applyBorder="1"/>
    <xf numFmtId="164" fontId="0" fillId="2" borderId="0" xfId="1" applyNumberFormat="1" applyFont="1" applyFill="1"/>
    <xf numFmtId="0" fontId="0" fillId="2" borderId="0" xfId="0" applyFill="1" applyAlignment="1">
      <alignment horizontal="right"/>
    </xf>
    <xf numFmtId="0" fontId="0" fillId="2" borderId="4" xfId="0" applyFill="1" applyBorder="1"/>
    <xf numFmtId="164" fontId="0" fillId="2" borderId="0" xfId="0" applyNumberForma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0" fillId="0" borderId="4" xfId="1" applyNumberFormat="1" applyFont="1" applyBorder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0" fontId="2" fillId="0" borderId="0" xfId="0" applyFont="1"/>
    <xf numFmtId="43" fontId="0" fillId="0" borderId="0" xfId="0" applyNumberFormat="1"/>
    <xf numFmtId="164" fontId="0" fillId="0" borderId="4" xfId="0" applyNumberFormat="1" applyBorder="1"/>
    <xf numFmtId="164" fontId="0" fillId="2" borderId="6" xfId="0" applyNumberFormat="1" applyFill="1" applyBorder="1"/>
    <xf numFmtId="0" fontId="0" fillId="2" borderId="7" xfId="0" applyFill="1" applyBorder="1"/>
    <xf numFmtId="16" fontId="0" fillId="2" borderId="9" xfId="0" quotePrefix="1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16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164" fontId="0" fillId="2" borderId="0" xfId="1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13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16" xfId="0" applyFill="1" applyBorder="1"/>
    <xf numFmtId="164" fontId="0" fillId="3" borderId="0" xfId="1" applyNumberFormat="1" applyFont="1" applyFill="1" applyBorder="1"/>
    <xf numFmtId="0" fontId="0" fillId="2" borderId="3" xfId="0" quotePrefix="1" applyFill="1" applyBorder="1" applyAlignment="1">
      <alignment horizontal="center" vertical="center"/>
    </xf>
    <xf numFmtId="164" fontId="0" fillId="2" borderId="17" xfId="0" quotePrefix="1" applyNumberFormat="1" applyFill="1" applyBorder="1" applyAlignment="1">
      <alignment horizontal="center" vertical="center"/>
    </xf>
    <xf numFmtId="164" fontId="0" fillId="3" borderId="17" xfId="0" applyNumberFormat="1" applyFill="1" applyBorder="1"/>
    <xf numFmtId="0" fontId="0" fillId="2" borderId="17" xfId="0" applyFill="1" applyBorder="1"/>
    <xf numFmtId="164" fontId="0" fillId="2" borderId="17" xfId="1" applyNumberFormat="1" applyFont="1" applyFill="1" applyBorder="1"/>
    <xf numFmtId="164" fontId="0" fillId="3" borderId="17" xfId="1" applyNumberFormat="1" applyFont="1" applyFill="1" applyBorder="1"/>
    <xf numFmtId="165" fontId="0" fillId="2" borderId="17" xfId="2" applyNumberFormat="1" applyFont="1" applyFill="1" applyBorder="1"/>
    <xf numFmtId="0" fontId="0" fillId="2" borderId="9" xfId="0" applyFill="1" applyBorder="1"/>
    <xf numFmtId="164" fontId="0" fillId="2" borderId="18" xfId="0" quotePrefix="1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9" xfId="2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4" borderId="0" xfId="0" applyFill="1"/>
    <xf numFmtId="164" fontId="0" fillId="2" borderId="4" xfId="0" applyNumberFormat="1" applyFill="1" applyBorder="1"/>
    <xf numFmtId="0" fontId="0" fillId="5" borderId="0" xfId="0" applyFill="1"/>
    <xf numFmtId="164" fontId="0" fillId="5" borderId="0" xfId="0" applyNumberFormat="1" applyFill="1"/>
  </cellXfs>
  <cellStyles count="55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Library/Application%20Support/Microsoft/Office/Office%202011%20AutoRecovery/ALLEMAGNE%20&amp;%20LUXEMBOURG%20POPULATION%20ZONE%20DE%20CHALANDISE%207_28_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ST DEVELOPED"/>
      <sheetName val="RAW DATA"/>
      <sheetName val="Sheet2"/>
    </sheetNames>
    <sheetDataSet>
      <sheetData sheetId="0">
        <row r="208">
          <cell r="F208">
            <v>2309223.2132293382</v>
          </cell>
          <cell r="G208">
            <v>6316922.018704677</v>
          </cell>
          <cell r="H208">
            <v>9010601.244518619</v>
          </cell>
          <cell r="I208">
            <v>6016514.2013397859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opLeftCell="A252" workbookViewId="0">
      <selection activeCell="I251" sqref="I251"/>
    </sheetView>
  </sheetViews>
  <sheetFormatPr baseColWidth="10" defaultRowHeight="15" x14ac:dyDescent="0"/>
  <cols>
    <col min="2" max="2" width="17.5" customWidth="1"/>
    <col min="3" max="3" width="14.1640625" style="12" bestFit="1" customWidth="1"/>
    <col min="4" max="4" width="22.5" customWidth="1"/>
    <col min="6" max="6" width="10.83203125" style="18"/>
    <col min="8" max="8" width="11.5" bestFit="1" customWidth="1"/>
  </cols>
  <sheetData>
    <row r="1" spans="1:11" ht="16" thickBot="1"/>
    <row r="2" spans="1:11" ht="16" thickBot="1">
      <c r="C2" s="13">
        <v>8014000</v>
      </c>
    </row>
    <row r="3" spans="1:11">
      <c r="G3" s="63" t="s">
        <v>142</v>
      </c>
      <c r="H3" s="64"/>
      <c r="I3" s="64"/>
      <c r="J3" s="64"/>
      <c r="K3" s="64"/>
    </row>
    <row r="4" spans="1:11">
      <c r="A4" t="s">
        <v>0</v>
      </c>
      <c r="B4" t="s">
        <v>1</v>
      </c>
      <c r="C4" s="12" t="s">
        <v>2</v>
      </c>
      <c r="D4" t="s">
        <v>3</v>
      </c>
      <c r="E4" t="s">
        <v>140</v>
      </c>
      <c r="F4" s="18" t="s">
        <v>141</v>
      </c>
      <c r="G4" s="2" t="s">
        <v>143</v>
      </c>
      <c r="H4" s="3" t="s">
        <v>144</v>
      </c>
      <c r="I4" s="3" t="s">
        <v>145</v>
      </c>
      <c r="J4" s="4" t="s">
        <v>146</v>
      </c>
      <c r="K4" s="4" t="s">
        <v>147</v>
      </c>
    </row>
    <row r="5" spans="1:11">
      <c r="G5" s="24"/>
      <c r="H5" s="25"/>
      <c r="I5" s="25"/>
      <c r="J5" s="26"/>
      <c r="K5" s="26"/>
    </row>
    <row r="6" spans="1:11" ht="19" customHeight="1">
      <c r="A6">
        <v>1</v>
      </c>
      <c r="B6" t="s">
        <v>315</v>
      </c>
      <c r="C6" s="14">
        <v>327857</v>
      </c>
      <c r="D6" t="s">
        <v>4</v>
      </c>
      <c r="E6">
        <v>36</v>
      </c>
      <c r="F6" s="18">
        <v>0.32</v>
      </c>
      <c r="G6" s="6">
        <f t="shared" ref="G6:G12" si="0">C6</f>
        <v>327857</v>
      </c>
    </row>
    <row r="7" spans="1:11">
      <c r="A7">
        <v>6</v>
      </c>
      <c r="B7" t="s">
        <v>14</v>
      </c>
      <c r="C7" s="14">
        <v>101308</v>
      </c>
      <c r="D7" t="s">
        <v>4</v>
      </c>
      <c r="G7" s="6">
        <f t="shared" si="0"/>
        <v>101308</v>
      </c>
    </row>
    <row r="8" spans="1:11">
      <c r="A8">
        <v>19</v>
      </c>
      <c r="B8" t="s">
        <v>34</v>
      </c>
      <c r="C8" s="14">
        <v>32265</v>
      </c>
      <c r="D8" t="s">
        <v>4</v>
      </c>
      <c r="E8">
        <v>36</v>
      </c>
      <c r="F8" s="18">
        <v>0.27</v>
      </c>
      <c r="G8" s="6">
        <f t="shared" si="0"/>
        <v>32265</v>
      </c>
    </row>
    <row r="9" spans="1:11">
      <c r="A9">
        <v>27</v>
      </c>
      <c r="B9" t="s">
        <v>42</v>
      </c>
      <c r="C9" s="14">
        <v>24831</v>
      </c>
      <c r="D9" t="s">
        <v>4</v>
      </c>
      <c r="E9">
        <v>21</v>
      </c>
      <c r="F9" s="18">
        <v>0.21</v>
      </c>
      <c r="G9" s="6">
        <f t="shared" si="0"/>
        <v>24831</v>
      </c>
    </row>
    <row r="10" spans="1:11">
      <c r="A10">
        <v>29</v>
      </c>
      <c r="B10" t="s">
        <v>44</v>
      </c>
      <c r="C10" s="14">
        <v>23624</v>
      </c>
      <c r="D10" t="s">
        <v>4</v>
      </c>
      <c r="E10">
        <v>38</v>
      </c>
      <c r="F10" s="18">
        <v>0.32</v>
      </c>
      <c r="G10" s="6">
        <f t="shared" si="0"/>
        <v>23624</v>
      </c>
    </row>
    <row r="11" spans="1:11">
      <c r="A11">
        <v>31</v>
      </c>
      <c r="B11" t="s">
        <v>46</v>
      </c>
      <c r="C11" s="14">
        <v>22118</v>
      </c>
      <c r="D11" t="s">
        <v>4</v>
      </c>
      <c r="E11">
        <v>33</v>
      </c>
      <c r="F11" s="19">
        <v>0.3</v>
      </c>
      <c r="G11" s="6">
        <f t="shared" si="0"/>
        <v>22118</v>
      </c>
    </row>
    <row r="12" spans="1:11">
      <c r="A12">
        <v>35</v>
      </c>
      <c r="B12" t="s">
        <v>50</v>
      </c>
      <c r="C12" s="14">
        <v>20433</v>
      </c>
      <c r="D12" t="s">
        <v>4</v>
      </c>
      <c r="E12">
        <v>51</v>
      </c>
      <c r="F12" s="21">
        <v>0.47</v>
      </c>
      <c r="G12" s="6">
        <f t="shared" si="0"/>
        <v>20433</v>
      </c>
    </row>
    <row r="13" spans="1:11">
      <c r="A13">
        <v>43</v>
      </c>
      <c r="B13" t="s">
        <v>57</v>
      </c>
      <c r="C13" s="14">
        <v>18942</v>
      </c>
      <c r="D13" t="s">
        <v>4</v>
      </c>
      <c r="E13">
        <v>57</v>
      </c>
      <c r="F13" s="21">
        <v>0.46</v>
      </c>
    </row>
    <row r="14" spans="1:11">
      <c r="A14">
        <v>47</v>
      </c>
      <c r="B14" t="s">
        <v>59</v>
      </c>
      <c r="C14" s="14">
        <v>18030</v>
      </c>
      <c r="D14" t="s">
        <v>4</v>
      </c>
      <c r="E14">
        <v>35</v>
      </c>
      <c r="F14" s="21">
        <v>0.25</v>
      </c>
      <c r="G14" s="6">
        <f t="shared" ref="G14:G22" si="1">C14</f>
        <v>18030</v>
      </c>
    </row>
    <row r="15" spans="1:11">
      <c r="A15">
        <v>52</v>
      </c>
      <c r="B15" t="s">
        <v>158</v>
      </c>
      <c r="C15" s="14">
        <v>17511</v>
      </c>
      <c r="D15" t="s">
        <v>4</v>
      </c>
      <c r="E15">
        <v>24</v>
      </c>
      <c r="F15" s="21">
        <v>0.28000000000000003</v>
      </c>
      <c r="G15" s="6">
        <f t="shared" si="1"/>
        <v>17511</v>
      </c>
    </row>
    <row r="16" spans="1:11">
      <c r="A16">
        <v>53</v>
      </c>
      <c r="B16" t="s">
        <v>62</v>
      </c>
      <c r="C16" s="14">
        <v>17460</v>
      </c>
      <c r="D16" t="s">
        <v>4</v>
      </c>
      <c r="E16">
        <v>25</v>
      </c>
      <c r="F16" s="21">
        <v>0.22</v>
      </c>
      <c r="G16" s="6">
        <f t="shared" si="1"/>
        <v>17460</v>
      </c>
    </row>
    <row r="17" spans="1:7">
      <c r="A17">
        <v>56</v>
      </c>
      <c r="B17" t="s">
        <v>64</v>
      </c>
      <c r="C17" s="14">
        <v>17213</v>
      </c>
      <c r="D17" t="s">
        <v>4</v>
      </c>
      <c r="E17">
        <v>48</v>
      </c>
      <c r="F17" s="21">
        <v>0.41</v>
      </c>
      <c r="G17" s="6">
        <f t="shared" si="1"/>
        <v>17213</v>
      </c>
    </row>
    <row r="18" spans="1:7">
      <c r="A18">
        <v>59</v>
      </c>
      <c r="B18" t="s">
        <v>67</v>
      </c>
      <c r="C18" s="14">
        <v>16547</v>
      </c>
      <c r="D18" t="s">
        <v>4</v>
      </c>
      <c r="E18">
        <v>39</v>
      </c>
      <c r="F18" s="21">
        <v>0.27</v>
      </c>
      <c r="G18" s="6">
        <f t="shared" si="1"/>
        <v>16547</v>
      </c>
    </row>
    <row r="19" spans="1:7">
      <c r="A19">
        <v>60</v>
      </c>
      <c r="B19" t="s">
        <v>68</v>
      </c>
      <c r="C19" s="14">
        <v>16502</v>
      </c>
      <c r="D19" t="s">
        <v>4</v>
      </c>
      <c r="E19">
        <v>44</v>
      </c>
      <c r="F19" s="21">
        <v>0.37</v>
      </c>
      <c r="G19" s="6">
        <f t="shared" si="1"/>
        <v>16502</v>
      </c>
    </row>
    <row r="20" spans="1:7">
      <c r="A20">
        <v>62</v>
      </c>
      <c r="B20" t="s">
        <v>69</v>
      </c>
      <c r="C20" s="14">
        <v>16157</v>
      </c>
      <c r="D20" t="s">
        <v>4</v>
      </c>
      <c r="E20">
        <v>44</v>
      </c>
      <c r="F20" s="21">
        <v>0.33</v>
      </c>
      <c r="G20" s="6">
        <f t="shared" si="1"/>
        <v>16157</v>
      </c>
    </row>
    <row r="21" spans="1:7">
      <c r="A21">
        <v>67</v>
      </c>
      <c r="B21" t="s">
        <v>73</v>
      </c>
      <c r="C21" s="14">
        <v>15602</v>
      </c>
      <c r="D21" t="s">
        <v>4</v>
      </c>
      <c r="E21">
        <v>19</v>
      </c>
      <c r="F21" s="21">
        <v>0.14000000000000001</v>
      </c>
      <c r="G21" s="6">
        <f t="shared" si="1"/>
        <v>15602</v>
      </c>
    </row>
    <row r="22" spans="1:7">
      <c r="A22">
        <v>68</v>
      </c>
      <c r="B22" t="s">
        <v>74</v>
      </c>
      <c r="C22" s="14">
        <v>15573</v>
      </c>
      <c r="D22" t="s">
        <v>4</v>
      </c>
      <c r="E22">
        <v>36</v>
      </c>
      <c r="F22" s="21">
        <v>0.27</v>
      </c>
      <c r="G22" s="6">
        <f t="shared" si="1"/>
        <v>15573</v>
      </c>
    </row>
    <row r="23" spans="1:7">
      <c r="A23">
        <v>83</v>
      </c>
      <c r="B23" t="s">
        <v>85</v>
      </c>
      <c r="C23" s="14">
        <v>13942</v>
      </c>
      <c r="D23" t="s">
        <v>4</v>
      </c>
      <c r="E23">
        <v>51</v>
      </c>
      <c r="F23" s="21">
        <v>0.49</v>
      </c>
      <c r="G23" s="1">
        <f>F23</f>
        <v>0.49</v>
      </c>
    </row>
    <row r="24" spans="1:7">
      <c r="A24">
        <v>84</v>
      </c>
      <c r="B24" t="s">
        <v>86</v>
      </c>
      <c r="C24" s="14">
        <v>13654</v>
      </c>
      <c r="D24" t="s">
        <v>4</v>
      </c>
      <c r="E24">
        <v>28</v>
      </c>
      <c r="F24" s="21">
        <v>0.21</v>
      </c>
      <c r="G24" s="1">
        <f>F24</f>
        <v>0.21</v>
      </c>
    </row>
    <row r="25" spans="1:7">
      <c r="A25">
        <v>88</v>
      </c>
      <c r="B25" t="s">
        <v>88</v>
      </c>
      <c r="C25" s="14">
        <v>13501</v>
      </c>
      <c r="D25" t="s">
        <v>4</v>
      </c>
      <c r="E25">
        <v>43</v>
      </c>
      <c r="F25" s="21">
        <v>0.42</v>
      </c>
      <c r="G25" s="6">
        <f t="shared" ref="G25:G39" si="2">C25</f>
        <v>13501</v>
      </c>
    </row>
    <row r="26" spans="1:7">
      <c r="A26">
        <v>93</v>
      </c>
      <c r="B26" t="s">
        <v>93</v>
      </c>
      <c r="C26" s="14">
        <v>12571</v>
      </c>
      <c r="D26" t="s">
        <v>4</v>
      </c>
      <c r="E26">
        <v>50</v>
      </c>
      <c r="F26" s="21">
        <v>0.48</v>
      </c>
      <c r="G26" s="6">
        <f t="shared" si="2"/>
        <v>12571</v>
      </c>
    </row>
    <row r="27" spans="1:7">
      <c r="A27">
        <v>96</v>
      </c>
      <c r="B27" t="s">
        <v>96</v>
      </c>
      <c r="C27" s="14">
        <v>12351</v>
      </c>
      <c r="D27" t="s">
        <v>4</v>
      </c>
      <c r="E27">
        <v>63</v>
      </c>
      <c r="F27" s="21">
        <v>0.48</v>
      </c>
      <c r="G27" s="6">
        <f t="shared" si="2"/>
        <v>12351</v>
      </c>
    </row>
    <row r="28" spans="1:7">
      <c r="A28">
        <v>102</v>
      </c>
      <c r="B28" t="s">
        <v>103</v>
      </c>
      <c r="C28" s="14">
        <v>12040</v>
      </c>
      <c r="D28" t="s">
        <v>4</v>
      </c>
      <c r="E28">
        <v>40</v>
      </c>
      <c r="F28" s="21">
        <v>0.37</v>
      </c>
      <c r="G28" s="6">
        <f t="shared" si="2"/>
        <v>12040</v>
      </c>
    </row>
    <row r="29" spans="1:7">
      <c r="A29">
        <v>103</v>
      </c>
      <c r="B29" t="s">
        <v>104</v>
      </c>
      <c r="C29" s="14">
        <v>11966</v>
      </c>
      <c r="D29" t="s">
        <v>4</v>
      </c>
      <c r="E29">
        <v>55</v>
      </c>
      <c r="F29" s="21">
        <v>0.45</v>
      </c>
      <c r="G29" s="6">
        <f t="shared" si="2"/>
        <v>11966</v>
      </c>
    </row>
    <row r="30" spans="1:7">
      <c r="A30">
        <v>117</v>
      </c>
      <c r="B30" t="s">
        <v>118</v>
      </c>
      <c r="C30" s="14">
        <v>11091</v>
      </c>
      <c r="D30" t="s">
        <v>4</v>
      </c>
      <c r="E30">
        <v>63</v>
      </c>
      <c r="F30" s="21">
        <v>0.43</v>
      </c>
      <c r="G30" s="6">
        <f t="shared" si="2"/>
        <v>11091</v>
      </c>
    </row>
    <row r="31" spans="1:7">
      <c r="A31">
        <v>118</v>
      </c>
      <c r="B31" t="s">
        <v>119</v>
      </c>
      <c r="C31" s="14">
        <v>11077</v>
      </c>
      <c r="D31" t="s">
        <v>4</v>
      </c>
      <c r="E31">
        <v>22</v>
      </c>
      <c r="F31" s="21">
        <v>0.21</v>
      </c>
      <c r="G31" s="6">
        <f t="shared" si="2"/>
        <v>11077</v>
      </c>
    </row>
    <row r="32" spans="1:7">
      <c r="A32">
        <v>127</v>
      </c>
      <c r="B32" t="s">
        <v>126</v>
      </c>
      <c r="C32" s="14">
        <v>10629</v>
      </c>
      <c r="D32" t="s">
        <v>4</v>
      </c>
      <c r="E32">
        <v>30</v>
      </c>
      <c r="F32" s="21">
        <v>0.26</v>
      </c>
      <c r="G32" s="6">
        <f t="shared" si="2"/>
        <v>10629</v>
      </c>
    </row>
    <row r="33" spans="1:11">
      <c r="A33">
        <v>128</v>
      </c>
      <c r="B33" t="s">
        <v>127</v>
      </c>
      <c r="C33" s="14">
        <v>10442</v>
      </c>
      <c r="D33" t="s">
        <v>4</v>
      </c>
      <c r="E33">
        <v>50</v>
      </c>
      <c r="F33" s="21">
        <v>0.47</v>
      </c>
      <c r="G33" s="6">
        <f t="shared" si="2"/>
        <v>10442</v>
      </c>
    </row>
    <row r="34" spans="1:11">
      <c r="A34">
        <v>133</v>
      </c>
      <c r="B34" t="s">
        <v>132</v>
      </c>
      <c r="C34" s="14">
        <v>10379</v>
      </c>
      <c r="D34" t="s">
        <v>4</v>
      </c>
      <c r="E34">
        <v>46</v>
      </c>
      <c r="F34" s="21">
        <v>0.36</v>
      </c>
      <c r="G34" s="6">
        <f t="shared" si="2"/>
        <v>10379</v>
      </c>
    </row>
    <row r="35" spans="1:11">
      <c r="B35" t="s">
        <v>193</v>
      </c>
      <c r="C35" s="14">
        <v>5242</v>
      </c>
      <c r="D35" t="s">
        <v>4</v>
      </c>
      <c r="E35" s="9">
        <v>34</v>
      </c>
      <c r="F35" s="21">
        <v>0.24</v>
      </c>
      <c r="G35" s="6">
        <f t="shared" si="2"/>
        <v>5242</v>
      </c>
    </row>
    <row r="36" spans="1:11">
      <c r="B36" t="s">
        <v>216</v>
      </c>
      <c r="C36" s="14">
        <v>3593</v>
      </c>
      <c r="D36" t="s">
        <v>4</v>
      </c>
      <c r="E36" s="9">
        <v>12</v>
      </c>
      <c r="F36" s="21">
        <v>0.16</v>
      </c>
      <c r="G36" s="6">
        <f t="shared" si="2"/>
        <v>3593</v>
      </c>
    </row>
    <row r="37" spans="1:11">
      <c r="B37" t="s">
        <v>224</v>
      </c>
      <c r="C37" s="14">
        <v>3092</v>
      </c>
      <c r="D37" t="s">
        <v>4</v>
      </c>
      <c r="E37" s="9">
        <v>48</v>
      </c>
      <c r="F37" s="21">
        <v>0.39</v>
      </c>
      <c r="G37" s="6">
        <f t="shared" si="2"/>
        <v>3092</v>
      </c>
    </row>
    <row r="38" spans="1:11">
      <c r="B38" t="s">
        <v>226</v>
      </c>
      <c r="C38" s="14">
        <v>2893</v>
      </c>
      <c r="D38" t="s">
        <v>4</v>
      </c>
      <c r="E38" s="9">
        <v>28</v>
      </c>
      <c r="F38" s="21">
        <v>0.27</v>
      </c>
      <c r="G38" s="6">
        <f t="shared" si="2"/>
        <v>2893</v>
      </c>
    </row>
    <row r="39" spans="1:11">
      <c r="B39" t="s">
        <v>244</v>
      </c>
      <c r="C39" s="14">
        <v>1645</v>
      </c>
      <c r="D39" t="s">
        <v>4</v>
      </c>
      <c r="E39" s="9">
        <v>31</v>
      </c>
      <c r="F39" s="21">
        <v>0.28000000000000003</v>
      </c>
      <c r="G39" s="6">
        <f t="shared" si="2"/>
        <v>1645</v>
      </c>
    </row>
    <row r="40" spans="1:11">
      <c r="B40" t="s">
        <v>257</v>
      </c>
      <c r="C40" s="14">
        <v>487</v>
      </c>
      <c r="D40" t="s">
        <v>4</v>
      </c>
      <c r="E40" s="9"/>
      <c r="F40" s="12"/>
    </row>
    <row r="41" spans="1:11">
      <c r="A41">
        <v>24</v>
      </c>
      <c r="B41" t="s">
        <v>149</v>
      </c>
      <c r="C41" s="14">
        <v>26327</v>
      </c>
      <c r="D41" t="s">
        <v>39</v>
      </c>
      <c r="E41">
        <v>67</v>
      </c>
      <c r="F41" s="18">
        <v>0.51</v>
      </c>
      <c r="G41" s="6">
        <f>C41</f>
        <v>26327</v>
      </c>
    </row>
    <row r="42" spans="1:11">
      <c r="A42">
        <v>32</v>
      </c>
      <c r="B42" t="s">
        <v>47</v>
      </c>
      <c r="C42" s="14">
        <v>21787</v>
      </c>
      <c r="D42" t="s">
        <v>39</v>
      </c>
      <c r="E42">
        <v>67</v>
      </c>
      <c r="F42" s="18">
        <v>0.48</v>
      </c>
      <c r="G42" s="6">
        <f>C42</f>
        <v>21787</v>
      </c>
    </row>
    <row r="43" spans="1:11">
      <c r="A43">
        <v>77</v>
      </c>
      <c r="B43" t="s">
        <v>81</v>
      </c>
      <c r="C43" s="14">
        <v>14808</v>
      </c>
      <c r="D43" t="s">
        <v>39</v>
      </c>
      <c r="E43">
        <v>73</v>
      </c>
      <c r="F43" s="21">
        <v>0.48</v>
      </c>
      <c r="G43" s="6">
        <f>C43</f>
        <v>14808</v>
      </c>
    </row>
    <row r="44" spans="1:11">
      <c r="A44">
        <v>20</v>
      </c>
      <c r="B44" t="s">
        <v>148</v>
      </c>
      <c r="C44" s="14">
        <v>30363</v>
      </c>
      <c r="D44" t="s">
        <v>35</v>
      </c>
    </row>
    <row r="45" spans="1:11">
      <c r="A45">
        <v>61</v>
      </c>
      <c r="B45" t="s">
        <v>161</v>
      </c>
      <c r="C45" s="14">
        <v>16408</v>
      </c>
      <c r="D45" t="s">
        <v>35</v>
      </c>
      <c r="E45">
        <v>262</v>
      </c>
      <c r="F45" s="21">
        <v>2.37</v>
      </c>
      <c r="K45" s="6">
        <f>C45</f>
        <v>16408</v>
      </c>
    </row>
    <row r="46" spans="1:11">
      <c r="A46">
        <v>63</v>
      </c>
      <c r="B46" t="s">
        <v>162</v>
      </c>
      <c r="C46" s="14">
        <v>16143</v>
      </c>
      <c r="D46" t="s">
        <v>35</v>
      </c>
      <c r="E46">
        <v>281</v>
      </c>
      <c r="F46" s="21">
        <v>2.46</v>
      </c>
      <c r="K46" s="6">
        <f>C46</f>
        <v>16143</v>
      </c>
    </row>
    <row r="47" spans="1:11">
      <c r="A47">
        <v>69</v>
      </c>
      <c r="B47" t="s">
        <v>75</v>
      </c>
      <c r="C47" s="14">
        <v>15527</v>
      </c>
      <c r="D47" t="s">
        <v>35</v>
      </c>
      <c r="F47" s="21"/>
    </row>
    <row r="48" spans="1:11">
      <c r="A48">
        <v>95</v>
      </c>
      <c r="B48" t="s">
        <v>95</v>
      </c>
      <c r="C48" s="14">
        <v>12467</v>
      </c>
      <c r="D48" t="s">
        <v>35</v>
      </c>
      <c r="E48">
        <v>230</v>
      </c>
      <c r="F48" s="21">
        <v>2.5499999999999998</v>
      </c>
      <c r="K48" s="6">
        <f>C48</f>
        <v>12467</v>
      </c>
    </row>
    <row r="49" spans="1:11">
      <c r="B49" t="s">
        <v>305</v>
      </c>
      <c r="C49" s="14">
        <v>6550</v>
      </c>
      <c r="D49" t="s">
        <v>35</v>
      </c>
      <c r="E49" s="9"/>
      <c r="F49" s="12"/>
    </row>
    <row r="50" spans="1:11">
      <c r="B50" t="s">
        <v>184</v>
      </c>
      <c r="C50" s="14">
        <v>6261</v>
      </c>
      <c r="D50" t="s">
        <v>35</v>
      </c>
      <c r="E50" s="9">
        <v>302</v>
      </c>
      <c r="F50" s="21">
        <v>2.5499999999999998</v>
      </c>
      <c r="K50" s="6">
        <f>C50</f>
        <v>6261</v>
      </c>
    </row>
    <row r="51" spans="1:11">
      <c r="B51" t="s">
        <v>308</v>
      </c>
      <c r="C51" s="14">
        <v>5000</v>
      </c>
      <c r="D51" t="s">
        <v>35</v>
      </c>
      <c r="E51" s="9">
        <v>230</v>
      </c>
      <c r="F51" s="21">
        <v>2.56</v>
      </c>
      <c r="K51" s="6">
        <f>C51</f>
        <v>5000</v>
      </c>
    </row>
    <row r="52" spans="1:11">
      <c r="B52" t="s">
        <v>215</v>
      </c>
      <c r="C52" s="14">
        <v>3596</v>
      </c>
      <c r="D52" t="s">
        <v>35</v>
      </c>
      <c r="E52" s="9">
        <v>269</v>
      </c>
      <c r="F52" s="21">
        <v>2.38</v>
      </c>
      <c r="K52" s="6">
        <f>C52</f>
        <v>3596</v>
      </c>
    </row>
    <row r="53" spans="1:11">
      <c r="B53" t="s">
        <v>309</v>
      </c>
      <c r="C53" s="14">
        <v>3361</v>
      </c>
      <c r="D53" t="s">
        <v>35</v>
      </c>
      <c r="E53" s="9"/>
      <c r="F53" s="21"/>
    </row>
    <row r="54" spans="1:11">
      <c r="B54" t="s">
        <v>311</v>
      </c>
      <c r="C54" s="14">
        <v>2630</v>
      </c>
      <c r="D54" t="s">
        <v>35</v>
      </c>
      <c r="E54" s="9">
        <v>301</v>
      </c>
      <c r="F54" s="21">
        <v>2.59</v>
      </c>
      <c r="K54" s="6">
        <f>C54</f>
        <v>2630</v>
      </c>
    </row>
    <row r="55" spans="1:11">
      <c r="B55" t="s">
        <v>245</v>
      </c>
      <c r="C55" s="14">
        <v>1519</v>
      </c>
      <c r="D55" t="s">
        <v>35</v>
      </c>
      <c r="E55" s="9">
        <v>291</v>
      </c>
      <c r="F55" s="21">
        <v>2.52</v>
      </c>
      <c r="K55" s="6">
        <f>C55</f>
        <v>1519</v>
      </c>
    </row>
    <row r="56" spans="1:11">
      <c r="B56" t="s">
        <v>253</v>
      </c>
      <c r="C56" s="14">
        <v>792</v>
      </c>
      <c r="D56" t="s">
        <v>35</v>
      </c>
      <c r="E56" s="9"/>
      <c r="F56" s="12"/>
    </row>
    <row r="57" spans="1:11">
      <c r="B57" t="s">
        <v>262</v>
      </c>
      <c r="C57" s="14">
        <v>212</v>
      </c>
      <c r="D57" t="s">
        <v>35</v>
      </c>
      <c r="E57" s="9"/>
      <c r="F57" s="12"/>
    </row>
    <row r="58" spans="1:11">
      <c r="A58">
        <v>4</v>
      </c>
      <c r="B58" t="s">
        <v>9</v>
      </c>
      <c r="C58" s="15" t="s">
        <v>10</v>
      </c>
      <c r="D58" t="s">
        <v>11</v>
      </c>
    </row>
    <row r="59" spans="1:11">
      <c r="A59">
        <v>23</v>
      </c>
      <c r="B59" t="s">
        <v>38</v>
      </c>
      <c r="C59" s="14">
        <v>27511</v>
      </c>
      <c r="D59" t="s">
        <v>11</v>
      </c>
      <c r="E59">
        <v>217</v>
      </c>
      <c r="F59" s="18">
        <v>2.16</v>
      </c>
      <c r="J59" s="6">
        <f>C59</f>
        <v>27511</v>
      </c>
    </row>
    <row r="60" spans="1:11">
      <c r="A60">
        <v>28</v>
      </c>
      <c r="B60" t="s">
        <v>43</v>
      </c>
      <c r="C60" s="14">
        <v>24579</v>
      </c>
      <c r="D60" t="s">
        <v>11</v>
      </c>
      <c r="E60">
        <v>231</v>
      </c>
      <c r="F60" s="18">
        <v>2.23</v>
      </c>
      <c r="G60" s="6">
        <f>C60</f>
        <v>24579</v>
      </c>
      <c r="J60" s="6">
        <f>C60</f>
        <v>24579</v>
      </c>
    </row>
    <row r="61" spans="1:11">
      <c r="A61">
        <v>38</v>
      </c>
      <c r="B61" t="s">
        <v>53</v>
      </c>
      <c r="C61" s="14">
        <v>19609</v>
      </c>
      <c r="D61" t="s">
        <v>11</v>
      </c>
      <c r="E61">
        <v>244</v>
      </c>
      <c r="F61" s="21">
        <v>2.31</v>
      </c>
      <c r="K61" s="6">
        <f>C61</f>
        <v>19609</v>
      </c>
    </row>
    <row r="62" spans="1:11">
      <c r="A62">
        <v>44</v>
      </c>
      <c r="B62" t="s">
        <v>154</v>
      </c>
      <c r="C62" s="14">
        <v>18728</v>
      </c>
      <c r="D62" t="s">
        <v>11</v>
      </c>
      <c r="E62">
        <v>285</v>
      </c>
      <c r="F62" s="21">
        <v>2.52</v>
      </c>
      <c r="K62" s="6">
        <f>C62</f>
        <v>18728</v>
      </c>
    </row>
    <row r="63" spans="1:11">
      <c r="A63">
        <v>46</v>
      </c>
      <c r="B63" t="s">
        <v>155</v>
      </c>
      <c r="C63" s="14">
        <v>18394</v>
      </c>
      <c r="D63" t="s">
        <v>11</v>
      </c>
      <c r="E63">
        <v>237</v>
      </c>
      <c r="F63" s="21">
        <v>2.2200000000000002</v>
      </c>
      <c r="J63" s="6">
        <f>C63</f>
        <v>18394</v>
      </c>
    </row>
    <row r="64" spans="1:11">
      <c r="A64">
        <v>57</v>
      </c>
      <c r="B64" t="s">
        <v>65</v>
      </c>
      <c r="C64" s="14">
        <v>17121</v>
      </c>
      <c r="D64" t="s">
        <v>11</v>
      </c>
      <c r="E64">
        <v>252</v>
      </c>
      <c r="F64" s="21">
        <v>2.3199999999999998</v>
      </c>
      <c r="J64" s="6">
        <f>C64</f>
        <v>17121</v>
      </c>
    </row>
    <row r="65" spans="1:11">
      <c r="A65">
        <v>78</v>
      </c>
      <c r="B65" t="s">
        <v>167</v>
      </c>
      <c r="C65" s="14">
        <v>14744</v>
      </c>
      <c r="D65" t="s">
        <v>11</v>
      </c>
      <c r="E65">
        <v>258</v>
      </c>
      <c r="F65" s="21">
        <v>2.33</v>
      </c>
      <c r="K65" s="6">
        <f>C65</f>
        <v>14744</v>
      </c>
    </row>
    <row r="66" spans="1:11">
      <c r="A66">
        <v>108</v>
      </c>
      <c r="B66" t="s">
        <v>109</v>
      </c>
      <c r="C66" s="14">
        <v>11633</v>
      </c>
      <c r="D66" t="s">
        <v>11</v>
      </c>
      <c r="E66">
        <v>282</v>
      </c>
      <c r="F66" s="21">
        <v>2.46</v>
      </c>
      <c r="K66" s="6">
        <f>C66</f>
        <v>11633</v>
      </c>
    </row>
    <row r="67" spans="1:11">
      <c r="A67">
        <v>111</v>
      </c>
      <c r="B67" t="s">
        <v>112</v>
      </c>
      <c r="C67" s="14">
        <v>11430</v>
      </c>
      <c r="D67" t="s">
        <v>11</v>
      </c>
      <c r="E67">
        <v>254</v>
      </c>
      <c r="F67" s="21">
        <v>2.33</v>
      </c>
      <c r="K67" s="6">
        <f>C67</f>
        <v>11430</v>
      </c>
    </row>
    <row r="68" spans="1:11">
      <c r="A68">
        <v>116</v>
      </c>
      <c r="B68" t="s">
        <v>117</v>
      </c>
      <c r="C68" s="14">
        <v>11102</v>
      </c>
      <c r="D68" t="s">
        <v>11</v>
      </c>
      <c r="E68">
        <v>254</v>
      </c>
      <c r="F68" s="21">
        <v>2.33</v>
      </c>
      <c r="K68" s="6">
        <f>C68</f>
        <v>11102</v>
      </c>
    </row>
    <row r="69" spans="1:11">
      <c r="A69">
        <v>125</v>
      </c>
      <c r="B69" t="s">
        <v>124</v>
      </c>
      <c r="C69" s="14">
        <v>10786</v>
      </c>
      <c r="D69" t="s">
        <v>11</v>
      </c>
      <c r="E69">
        <v>236</v>
      </c>
      <c r="F69" s="21">
        <v>2.2000000000000002</v>
      </c>
      <c r="J69" s="6">
        <f>C69</f>
        <v>10786</v>
      </c>
    </row>
    <row r="70" spans="1:11">
      <c r="B70" t="s">
        <v>173</v>
      </c>
      <c r="C70" s="14">
        <v>8270</v>
      </c>
      <c r="D70" t="s">
        <v>11</v>
      </c>
      <c r="E70" s="9">
        <v>250</v>
      </c>
      <c r="F70" s="21">
        <v>2.2799999999999998</v>
      </c>
      <c r="J70" s="6">
        <f>C70</f>
        <v>8270</v>
      </c>
    </row>
    <row r="71" spans="1:11">
      <c r="B71" t="s">
        <v>175</v>
      </c>
      <c r="C71" s="14">
        <v>7955</v>
      </c>
      <c r="D71" t="s">
        <v>11</v>
      </c>
      <c r="E71" s="9">
        <v>256</v>
      </c>
      <c r="F71" s="21">
        <v>2.3199999999999998</v>
      </c>
      <c r="K71" s="6">
        <f>C71</f>
        <v>7955</v>
      </c>
    </row>
    <row r="72" spans="1:11">
      <c r="B72" t="s">
        <v>177</v>
      </c>
      <c r="C72" s="14">
        <v>7294</v>
      </c>
      <c r="D72" t="s">
        <v>11</v>
      </c>
      <c r="E72" s="9">
        <v>204</v>
      </c>
      <c r="F72" s="21">
        <v>2.04</v>
      </c>
      <c r="J72" s="6">
        <f>C72</f>
        <v>7294</v>
      </c>
    </row>
    <row r="73" spans="1:11">
      <c r="B73" t="s">
        <v>195</v>
      </c>
      <c r="C73" s="14">
        <v>5139</v>
      </c>
      <c r="D73" t="s">
        <v>11</v>
      </c>
      <c r="E73" s="9">
        <v>237</v>
      </c>
      <c r="F73" s="21">
        <v>2.2200000000000002</v>
      </c>
      <c r="J73" s="6">
        <f>C73</f>
        <v>5139</v>
      </c>
    </row>
    <row r="74" spans="1:11">
      <c r="B74" t="s">
        <v>203</v>
      </c>
      <c r="C74" s="14">
        <v>4371</v>
      </c>
      <c r="D74" t="s">
        <v>11</v>
      </c>
      <c r="E74" s="9">
        <v>223</v>
      </c>
      <c r="F74" s="21">
        <v>2.1800000000000002</v>
      </c>
      <c r="J74" s="6">
        <f>C74</f>
        <v>4371</v>
      </c>
    </row>
    <row r="75" spans="1:11">
      <c r="B75" t="s">
        <v>204</v>
      </c>
      <c r="C75" s="14">
        <v>4281</v>
      </c>
      <c r="D75" t="s">
        <v>11</v>
      </c>
      <c r="E75" s="9">
        <v>238</v>
      </c>
      <c r="F75" s="21">
        <v>2.2599999999999998</v>
      </c>
      <c r="J75" s="6">
        <f>C75</f>
        <v>4281</v>
      </c>
    </row>
    <row r="76" spans="1:11">
      <c r="B76" t="s">
        <v>206</v>
      </c>
      <c r="C76" s="14">
        <v>4235</v>
      </c>
      <c r="D76" t="s">
        <v>11</v>
      </c>
      <c r="E76" s="9">
        <v>274</v>
      </c>
      <c r="F76" s="21">
        <v>2.42</v>
      </c>
      <c r="K76" s="6">
        <f>C76</f>
        <v>4235</v>
      </c>
    </row>
    <row r="77" spans="1:11">
      <c r="B77" t="s">
        <v>209</v>
      </c>
      <c r="C77" s="14">
        <v>4210</v>
      </c>
      <c r="D77" t="s">
        <v>11</v>
      </c>
      <c r="E77" s="9">
        <v>264</v>
      </c>
      <c r="F77" s="21">
        <v>2.4</v>
      </c>
      <c r="K77" s="6">
        <f>C77</f>
        <v>4210</v>
      </c>
    </row>
    <row r="78" spans="1:11">
      <c r="B78" t="s">
        <v>210</v>
      </c>
      <c r="C78" s="14">
        <v>4180</v>
      </c>
      <c r="D78" t="s">
        <v>11</v>
      </c>
      <c r="E78" s="9">
        <v>248</v>
      </c>
      <c r="F78" s="18">
        <v>2.27</v>
      </c>
      <c r="J78" s="6">
        <f>C78</f>
        <v>4180</v>
      </c>
    </row>
    <row r="79" spans="1:11">
      <c r="B79" t="s">
        <v>228</v>
      </c>
      <c r="C79" s="14">
        <v>2759</v>
      </c>
      <c r="D79" t="s">
        <v>11</v>
      </c>
      <c r="E79" s="9">
        <v>212</v>
      </c>
      <c r="F79" s="21">
        <v>2.21</v>
      </c>
      <c r="J79" s="6">
        <f>C79</f>
        <v>2759</v>
      </c>
    </row>
    <row r="80" spans="1:11">
      <c r="B80" t="s">
        <v>229</v>
      </c>
      <c r="C80" s="14">
        <v>2758</v>
      </c>
      <c r="D80" t="s">
        <v>11</v>
      </c>
      <c r="E80" s="9">
        <v>190</v>
      </c>
      <c r="F80" s="21">
        <v>1.55</v>
      </c>
      <c r="I80" s="6">
        <f>C80</f>
        <v>2758</v>
      </c>
    </row>
    <row r="81" spans="1:11">
      <c r="B81" t="s">
        <v>231</v>
      </c>
      <c r="C81" s="14">
        <v>2570</v>
      </c>
      <c r="D81" t="s">
        <v>11</v>
      </c>
      <c r="E81" s="9">
        <v>269</v>
      </c>
      <c r="F81" s="21">
        <v>2.4</v>
      </c>
      <c r="K81" s="6">
        <f>C81</f>
        <v>2570</v>
      </c>
    </row>
    <row r="82" spans="1:11">
      <c r="B82" t="s">
        <v>232</v>
      </c>
      <c r="C82" s="14">
        <v>2558</v>
      </c>
      <c r="D82" t="s">
        <v>11</v>
      </c>
      <c r="E82" s="9">
        <v>252</v>
      </c>
      <c r="F82" s="21">
        <v>2.36</v>
      </c>
      <c r="K82" s="6">
        <f>C82</f>
        <v>2558</v>
      </c>
    </row>
    <row r="83" spans="1:11">
      <c r="B83" t="s">
        <v>236</v>
      </c>
      <c r="C83" s="14">
        <v>2360</v>
      </c>
      <c r="D83" t="s">
        <v>11</v>
      </c>
      <c r="E83" s="9">
        <v>296</v>
      </c>
      <c r="F83" s="21">
        <v>2.58</v>
      </c>
      <c r="K83" s="6">
        <f>C83</f>
        <v>2360</v>
      </c>
    </row>
    <row r="84" spans="1:11">
      <c r="B84" t="s">
        <v>241</v>
      </c>
      <c r="C84" s="14">
        <v>1798</v>
      </c>
      <c r="D84" t="s">
        <v>11</v>
      </c>
      <c r="E84" s="9">
        <v>246</v>
      </c>
      <c r="F84" s="21">
        <v>2.2799999999999998</v>
      </c>
      <c r="J84" s="6">
        <f>C84</f>
        <v>1798</v>
      </c>
    </row>
    <row r="85" spans="1:11">
      <c r="B85" t="s">
        <v>242</v>
      </c>
      <c r="C85" s="14">
        <v>1728</v>
      </c>
      <c r="D85" t="s">
        <v>11</v>
      </c>
      <c r="E85" s="9">
        <v>246</v>
      </c>
      <c r="F85" s="21">
        <v>2.2799999999999998</v>
      </c>
      <c r="J85" s="6">
        <f>C85</f>
        <v>1728</v>
      </c>
    </row>
    <row r="86" spans="1:11">
      <c r="B86" t="s">
        <v>250</v>
      </c>
      <c r="C86" s="14">
        <v>877</v>
      </c>
      <c r="D86" t="s">
        <v>11</v>
      </c>
      <c r="E86" s="9">
        <v>191</v>
      </c>
      <c r="F86" s="21">
        <v>2.0499999999999998</v>
      </c>
      <c r="J86" s="6">
        <f>C86</f>
        <v>877</v>
      </c>
    </row>
    <row r="87" spans="1:11">
      <c r="B87" t="s">
        <v>256</v>
      </c>
      <c r="C87" s="14">
        <v>730</v>
      </c>
      <c r="D87" t="s">
        <v>11</v>
      </c>
      <c r="E87" s="9"/>
      <c r="F87" s="12"/>
    </row>
    <row r="88" spans="1:11">
      <c r="B88" t="s">
        <v>258</v>
      </c>
      <c r="C88" s="14">
        <v>435</v>
      </c>
      <c r="D88" t="s">
        <v>11</v>
      </c>
      <c r="E88" s="9"/>
      <c r="F88" s="12"/>
    </row>
    <row r="89" spans="1:11">
      <c r="B89" t="s">
        <v>263</v>
      </c>
      <c r="C89" s="14">
        <v>154</v>
      </c>
      <c r="D89" t="s">
        <v>11</v>
      </c>
      <c r="E89" s="9"/>
      <c r="F89" s="12"/>
    </row>
    <row r="90" spans="1:11">
      <c r="B90" t="s">
        <v>302</v>
      </c>
      <c r="C90" s="14">
        <v>8541</v>
      </c>
      <c r="D90" t="s">
        <v>172</v>
      </c>
      <c r="E90" s="9">
        <v>119</v>
      </c>
      <c r="F90" s="21">
        <v>1.19</v>
      </c>
      <c r="H90" s="6">
        <f>C90</f>
        <v>8541</v>
      </c>
    </row>
    <row r="91" spans="1:11">
      <c r="A91">
        <v>30</v>
      </c>
      <c r="B91" t="s">
        <v>150</v>
      </c>
      <c r="C91" s="14">
        <v>23298</v>
      </c>
      <c r="D91" t="s">
        <v>45</v>
      </c>
      <c r="E91">
        <v>15</v>
      </c>
      <c r="F91" s="19">
        <v>0.2</v>
      </c>
      <c r="G91" s="6">
        <f>C91</f>
        <v>23298</v>
      </c>
    </row>
    <row r="92" spans="1:11">
      <c r="A92">
        <v>39</v>
      </c>
      <c r="B92" t="s">
        <v>54</v>
      </c>
      <c r="C92" s="14">
        <v>19544</v>
      </c>
      <c r="D92" t="s">
        <v>45</v>
      </c>
      <c r="E92">
        <v>40</v>
      </c>
      <c r="F92" s="21">
        <v>0.28999999999999998</v>
      </c>
      <c r="G92" s="6">
        <f>C92</f>
        <v>19544</v>
      </c>
    </row>
    <row r="93" spans="1:11">
      <c r="A93">
        <v>85</v>
      </c>
      <c r="B93" t="s">
        <v>169</v>
      </c>
      <c r="C93" s="14">
        <v>13633</v>
      </c>
      <c r="D93" t="s">
        <v>45</v>
      </c>
      <c r="E93">
        <v>71</v>
      </c>
      <c r="F93" s="21">
        <v>0.42</v>
      </c>
      <c r="G93" s="1">
        <f>F93</f>
        <v>0.42</v>
      </c>
    </row>
    <row r="94" spans="1:11">
      <c r="A94">
        <v>99</v>
      </c>
      <c r="B94" t="s">
        <v>100</v>
      </c>
      <c r="C94" s="14">
        <v>12243</v>
      </c>
      <c r="D94" t="s">
        <v>45</v>
      </c>
      <c r="E94">
        <v>46</v>
      </c>
      <c r="F94" s="21">
        <v>0.41</v>
      </c>
      <c r="G94" s="6">
        <f>C94</f>
        <v>12243</v>
      </c>
    </row>
    <row r="95" spans="1:11">
      <c r="A95">
        <v>132</v>
      </c>
      <c r="B95" t="s">
        <v>131</v>
      </c>
      <c r="C95" s="14">
        <v>10383</v>
      </c>
      <c r="D95" t="s">
        <v>45</v>
      </c>
      <c r="E95">
        <v>30</v>
      </c>
      <c r="F95" s="21">
        <v>0.22</v>
      </c>
      <c r="G95" s="6">
        <f>C95</f>
        <v>10383</v>
      </c>
    </row>
    <row r="96" spans="1:11">
      <c r="B96" t="s">
        <v>186</v>
      </c>
      <c r="C96" s="14">
        <v>5582</v>
      </c>
      <c r="D96" t="s">
        <v>45</v>
      </c>
      <c r="E96" s="9">
        <v>45</v>
      </c>
      <c r="F96" s="21">
        <v>0.32</v>
      </c>
      <c r="G96" s="6">
        <f>C96</f>
        <v>5582</v>
      </c>
    </row>
    <row r="97" spans="1:11">
      <c r="B97" t="s">
        <v>219</v>
      </c>
      <c r="C97" s="14">
        <v>3320</v>
      </c>
      <c r="D97" t="s">
        <v>45</v>
      </c>
      <c r="E97" s="9">
        <v>29</v>
      </c>
      <c r="F97" s="21">
        <v>0.25</v>
      </c>
      <c r="G97" s="6">
        <f>C97</f>
        <v>3320</v>
      </c>
    </row>
    <row r="98" spans="1:11">
      <c r="B98" t="s">
        <v>223</v>
      </c>
      <c r="C98" s="14">
        <v>3227</v>
      </c>
      <c r="D98" t="s">
        <v>45</v>
      </c>
      <c r="E98" s="9">
        <v>30</v>
      </c>
      <c r="F98" s="21">
        <v>0.28000000000000003</v>
      </c>
      <c r="G98" s="6">
        <f>C98</f>
        <v>3227</v>
      </c>
    </row>
    <row r="99" spans="1:11">
      <c r="A99">
        <v>9</v>
      </c>
      <c r="B99" t="s">
        <v>19</v>
      </c>
      <c r="C99" s="14">
        <v>54667</v>
      </c>
      <c r="D99" t="s">
        <v>20</v>
      </c>
      <c r="E99">
        <v>248</v>
      </c>
      <c r="F99" s="18">
        <v>2.41</v>
      </c>
      <c r="J99" s="6">
        <f>C99</f>
        <v>54667</v>
      </c>
    </row>
    <row r="100" spans="1:11">
      <c r="A100">
        <v>54</v>
      </c>
      <c r="B100" t="s">
        <v>159</v>
      </c>
      <c r="C100" s="14">
        <v>17373</v>
      </c>
      <c r="D100" t="s">
        <v>20</v>
      </c>
      <c r="E100">
        <v>221</v>
      </c>
      <c r="F100" s="21">
        <v>2.23</v>
      </c>
      <c r="J100" s="6">
        <f>C100</f>
        <v>17373</v>
      </c>
    </row>
    <row r="101" spans="1:11">
      <c r="A101">
        <v>75</v>
      </c>
      <c r="B101" t="s">
        <v>165</v>
      </c>
      <c r="C101" s="14">
        <v>15153</v>
      </c>
      <c r="D101" t="s">
        <v>20</v>
      </c>
      <c r="E101">
        <v>245</v>
      </c>
      <c r="F101" s="21">
        <v>2.4300000000000002</v>
      </c>
      <c r="K101" s="6">
        <f t="shared" ref="K101:K108" si="3">C101</f>
        <v>15153</v>
      </c>
    </row>
    <row r="102" spans="1:11">
      <c r="A102">
        <v>109</v>
      </c>
      <c r="B102" t="s">
        <v>110</v>
      </c>
      <c r="C102" s="14">
        <v>11582</v>
      </c>
      <c r="D102" t="s">
        <v>20</v>
      </c>
      <c r="E102">
        <v>265</v>
      </c>
      <c r="F102" s="21">
        <v>2.4500000000000002</v>
      </c>
      <c r="K102" s="6">
        <f t="shared" si="3"/>
        <v>11582</v>
      </c>
    </row>
    <row r="103" spans="1:11">
      <c r="B103" t="s">
        <v>185</v>
      </c>
      <c r="C103" s="14">
        <v>5907</v>
      </c>
      <c r="D103" t="s">
        <v>20</v>
      </c>
      <c r="E103" s="9">
        <v>245</v>
      </c>
      <c r="F103" s="21">
        <v>2.42</v>
      </c>
      <c r="K103" s="6">
        <f t="shared" si="3"/>
        <v>5907</v>
      </c>
    </row>
    <row r="104" spans="1:11">
      <c r="B104" t="s">
        <v>307</v>
      </c>
      <c r="C104" s="14">
        <v>5795</v>
      </c>
      <c r="D104" t="s">
        <v>20</v>
      </c>
      <c r="E104" s="9">
        <v>200</v>
      </c>
      <c r="F104" s="21">
        <v>2.09</v>
      </c>
      <c r="K104" s="6">
        <f t="shared" si="3"/>
        <v>5795</v>
      </c>
    </row>
    <row r="105" spans="1:11">
      <c r="B105" t="s">
        <v>196</v>
      </c>
      <c r="C105" s="14">
        <v>4984</v>
      </c>
      <c r="D105" t="s">
        <v>20</v>
      </c>
      <c r="E105" s="9">
        <v>144</v>
      </c>
      <c r="F105" s="21">
        <v>2.41</v>
      </c>
      <c r="K105" s="6">
        <f t="shared" si="3"/>
        <v>4984</v>
      </c>
    </row>
    <row r="106" spans="1:11">
      <c r="B106" t="s">
        <v>212</v>
      </c>
      <c r="C106" s="14">
        <v>3878</v>
      </c>
      <c r="D106" t="s">
        <v>20</v>
      </c>
      <c r="E106" s="9">
        <v>235</v>
      </c>
      <c r="F106" s="21">
        <v>2.34</v>
      </c>
      <c r="K106" s="6">
        <f t="shared" si="3"/>
        <v>3878</v>
      </c>
    </row>
    <row r="107" spans="1:11">
      <c r="B107" t="s">
        <v>214</v>
      </c>
      <c r="C107" s="14">
        <v>3655</v>
      </c>
      <c r="D107" t="s">
        <v>20</v>
      </c>
      <c r="E107" s="9">
        <v>247</v>
      </c>
      <c r="F107" s="21">
        <v>2.37</v>
      </c>
      <c r="K107" s="6">
        <f t="shared" si="3"/>
        <v>3655</v>
      </c>
    </row>
    <row r="108" spans="1:11">
      <c r="B108" t="s">
        <v>237</v>
      </c>
      <c r="C108" s="14">
        <v>2292</v>
      </c>
      <c r="D108" t="s">
        <v>20</v>
      </c>
      <c r="E108" s="9">
        <v>261</v>
      </c>
      <c r="F108" s="21">
        <v>2.46</v>
      </c>
      <c r="K108" s="6">
        <f t="shared" si="3"/>
        <v>2292</v>
      </c>
    </row>
    <row r="109" spans="1:11">
      <c r="B109" t="s">
        <v>247</v>
      </c>
      <c r="C109" s="14">
        <v>1179</v>
      </c>
      <c r="D109" t="s">
        <v>20</v>
      </c>
      <c r="E109" s="9">
        <v>150</v>
      </c>
      <c r="F109" s="21">
        <v>1.21</v>
      </c>
      <c r="H109" s="6">
        <f>C109</f>
        <v>1179</v>
      </c>
    </row>
    <row r="110" spans="1:11">
      <c r="B110" t="s">
        <v>251</v>
      </c>
      <c r="C110" s="14">
        <v>865</v>
      </c>
      <c r="D110" t="s">
        <v>20</v>
      </c>
      <c r="E110" s="9">
        <v>256</v>
      </c>
      <c r="F110" s="21">
        <v>2.4900000000000002</v>
      </c>
      <c r="K110" s="6">
        <f>C110</f>
        <v>865</v>
      </c>
    </row>
    <row r="111" spans="1:11">
      <c r="B111" t="s">
        <v>255</v>
      </c>
      <c r="C111" s="14">
        <v>754</v>
      </c>
      <c r="D111" t="s">
        <v>20</v>
      </c>
      <c r="E111" s="9"/>
      <c r="F111" s="12"/>
    </row>
    <row r="112" spans="1:11">
      <c r="A112">
        <v>8</v>
      </c>
      <c r="B112" t="s">
        <v>17</v>
      </c>
      <c r="C112" s="14">
        <v>72959</v>
      </c>
      <c r="D112" t="s">
        <v>18</v>
      </c>
      <c r="E112">
        <v>54</v>
      </c>
      <c r="F112" s="18">
        <v>0.32</v>
      </c>
      <c r="G112" s="6">
        <f>C112</f>
        <v>72959</v>
      </c>
    </row>
    <row r="113" spans="1:8">
      <c r="A113">
        <v>26</v>
      </c>
      <c r="B113" t="s">
        <v>41</v>
      </c>
      <c r="C113" s="14">
        <v>26212</v>
      </c>
      <c r="D113" t="s">
        <v>18</v>
      </c>
      <c r="E113">
        <v>50</v>
      </c>
      <c r="F113" s="18">
        <v>0.44</v>
      </c>
      <c r="G113" s="6">
        <f>C113</f>
        <v>26212</v>
      </c>
    </row>
    <row r="114" spans="1:8">
      <c r="A114">
        <v>48</v>
      </c>
      <c r="B114" t="s">
        <v>156</v>
      </c>
      <c r="C114" s="14">
        <v>18000</v>
      </c>
      <c r="D114" t="s">
        <v>18</v>
      </c>
      <c r="E114">
        <v>29</v>
      </c>
      <c r="F114" s="21">
        <v>0.21</v>
      </c>
      <c r="G114" s="6">
        <f>C114</f>
        <v>18000</v>
      </c>
    </row>
    <row r="115" spans="1:8">
      <c r="A115">
        <v>50</v>
      </c>
      <c r="B115" t="s">
        <v>60</v>
      </c>
      <c r="C115" s="14">
        <v>17763</v>
      </c>
      <c r="D115" t="s">
        <v>18</v>
      </c>
      <c r="E115">
        <v>44</v>
      </c>
      <c r="F115" s="21">
        <v>0.28999999999999998</v>
      </c>
      <c r="G115" s="6">
        <f>C115</f>
        <v>17763</v>
      </c>
    </row>
    <row r="116" spans="1:8">
      <c r="A116">
        <v>91</v>
      </c>
      <c r="B116" t="s">
        <v>91</v>
      </c>
      <c r="C116" s="14">
        <v>12655</v>
      </c>
      <c r="D116" t="s">
        <v>18</v>
      </c>
      <c r="E116">
        <v>36</v>
      </c>
      <c r="F116" s="21">
        <v>0.23</v>
      </c>
      <c r="G116" s="6">
        <f>C116</f>
        <v>12655</v>
      </c>
    </row>
    <row r="117" spans="1:8">
      <c r="A117">
        <v>114</v>
      </c>
      <c r="B117" t="s">
        <v>115</v>
      </c>
      <c r="C117" s="14">
        <v>11242</v>
      </c>
      <c r="D117" t="s">
        <v>18</v>
      </c>
      <c r="E117">
        <v>115</v>
      </c>
      <c r="F117" s="21">
        <v>1.04</v>
      </c>
      <c r="H117" s="6">
        <f>C117</f>
        <v>11242</v>
      </c>
    </row>
    <row r="118" spans="1:8">
      <c r="A118">
        <v>121</v>
      </c>
      <c r="B118" t="s">
        <v>266</v>
      </c>
      <c r="C118" s="14">
        <v>10819</v>
      </c>
      <c r="D118" t="s">
        <v>18</v>
      </c>
      <c r="E118">
        <v>95</v>
      </c>
      <c r="F118" s="21">
        <v>0.56000000000000005</v>
      </c>
      <c r="G118" s="6">
        <f>C118</f>
        <v>10819</v>
      </c>
    </row>
    <row r="119" spans="1:8">
      <c r="B119" t="s">
        <v>301</v>
      </c>
      <c r="C119" s="14">
        <v>8647</v>
      </c>
      <c r="D119" t="s">
        <v>18</v>
      </c>
      <c r="E119" s="9">
        <v>66</v>
      </c>
      <c r="F119" s="21">
        <v>0.42</v>
      </c>
      <c r="G119" s="6">
        <f>C119</f>
        <v>8647</v>
      </c>
    </row>
    <row r="120" spans="1:8">
      <c r="B120" t="s">
        <v>190</v>
      </c>
      <c r="C120" s="14">
        <v>5369</v>
      </c>
      <c r="D120" t="s">
        <v>18</v>
      </c>
      <c r="E120" s="9">
        <v>59</v>
      </c>
      <c r="F120" s="21">
        <v>0.49</v>
      </c>
      <c r="G120" s="6">
        <f>C120</f>
        <v>5369</v>
      </c>
    </row>
    <row r="121" spans="1:8">
      <c r="B121" t="s">
        <v>199</v>
      </c>
      <c r="C121" s="14">
        <v>4765</v>
      </c>
      <c r="D121" t="s">
        <v>18</v>
      </c>
      <c r="E121" s="9">
        <v>133</v>
      </c>
      <c r="F121" s="21">
        <v>1.1200000000000001</v>
      </c>
      <c r="H121" s="1">
        <f>F121</f>
        <v>1.1200000000000001</v>
      </c>
    </row>
    <row r="122" spans="1:8">
      <c r="B122" t="s">
        <v>200</v>
      </c>
      <c r="C122" s="14">
        <v>4532</v>
      </c>
      <c r="D122" t="s">
        <v>18</v>
      </c>
      <c r="E122" s="9">
        <v>101</v>
      </c>
      <c r="F122" s="21">
        <v>1.1499999999999999</v>
      </c>
      <c r="H122" s="1">
        <f>F122</f>
        <v>1.1499999999999999</v>
      </c>
    </row>
    <row r="123" spans="1:8">
      <c r="B123" t="s">
        <v>222</v>
      </c>
      <c r="C123" s="14">
        <v>3231</v>
      </c>
      <c r="D123" t="s">
        <v>18</v>
      </c>
      <c r="E123" s="9">
        <v>72</v>
      </c>
      <c r="F123" s="21">
        <v>0.41</v>
      </c>
      <c r="G123" s="6">
        <f>C123</f>
        <v>3231</v>
      </c>
    </row>
    <row r="124" spans="1:8">
      <c r="B124" t="s">
        <v>239</v>
      </c>
      <c r="C124" s="14">
        <v>1893</v>
      </c>
      <c r="D124" t="s">
        <v>18</v>
      </c>
      <c r="E124" s="9">
        <v>43</v>
      </c>
      <c r="F124" s="21">
        <v>0.34</v>
      </c>
      <c r="G124" s="6">
        <f>C124</f>
        <v>1893</v>
      </c>
    </row>
    <row r="125" spans="1:8">
      <c r="B125" t="s">
        <v>264</v>
      </c>
      <c r="C125" s="14">
        <v>90</v>
      </c>
      <c r="D125" t="s">
        <v>18</v>
      </c>
      <c r="E125" s="9"/>
      <c r="F125" s="12"/>
    </row>
    <row r="126" spans="1:8">
      <c r="A126">
        <v>58</v>
      </c>
      <c r="B126" t="s">
        <v>160</v>
      </c>
      <c r="C126" s="14">
        <v>16987</v>
      </c>
      <c r="D126" t="s">
        <v>66</v>
      </c>
      <c r="E126">
        <v>98</v>
      </c>
      <c r="F126" s="21">
        <v>1.04</v>
      </c>
      <c r="H126" s="6">
        <f>C126</f>
        <v>16987</v>
      </c>
    </row>
    <row r="127" spans="1:8">
      <c r="A127">
        <v>64</v>
      </c>
      <c r="B127" t="s">
        <v>163</v>
      </c>
      <c r="C127" s="14">
        <v>16066</v>
      </c>
      <c r="D127" t="s">
        <v>66</v>
      </c>
      <c r="E127">
        <v>125</v>
      </c>
      <c r="F127" s="21">
        <v>1.19</v>
      </c>
      <c r="H127" s="6">
        <f>C127</f>
        <v>16066</v>
      </c>
    </row>
    <row r="128" spans="1:8">
      <c r="A128">
        <v>65</v>
      </c>
      <c r="B128" t="s">
        <v>70</v>
      </c>
      <c r="C128" s="14">
        <v>15928</v>
      </c>
      <c r="D128" t="s">
        <v>66</v>
      </c>
      <c r="E128">
        <v>137</v>
      </c>
      <c r="F128" s="21">
        <v>1.27</v>
      </c>
      <c r="H128" s="6">
        <f>C128</f>
        <v>15928</v>
      </c>
    </row>
    <row r="129" spans="1:11">
      <c r="A129">
        <v>66</v>
      </c>
      <c r="B129" t="s">
        <v>71</v>
      </c>
      <c r="C129" s="14">
        <v>15647</v>
      </c>
      <c r="D129" t="s">
        <v>72</v>
      </c>
      <c r="E129">
        <v>68</v>
      </c>
      <c r="F129" s="21">
        <v>0.53</v>
      </c>
      <c r="G129" s="6">
        <f>C129</f>
        <v>15647</v>
      </c>
    </row>
    <row r="130" spans="1:11">
      <c r="A130">
        <v>81</v>
      </c>
      <c r="B130" t="s">
        <v>168</v>
      </c>
      <c r="C130" s="14">
        <v>14423</v>
      </c>
      <c r="D130" t="s">
        <v>72</v>
      </c>
      <c r="E130">
        <v>102</v>
      </c>
      <c r="F130" s="21">
        <v>1.06</v>
      </c>
      <c r="H130" s="6">
        <f>C130</f>
        <v>14423</v>
      </c>
    </row>
    <row r="131" spans="1:11">
      <c r="A131">
        <v>82</v>
      </c>
      <c r="B131" t="s">
        <v>84</v>
      </c>
      <c r="C131" s="14">
        <v>14385</v>
      </c>
      <c r="D131" t="s">
        <v>72</v>
      </c>
      <c r="E131">
        <v>75</v>
      </c>
      <c r="F131" s="21">
        <v>1</v>
      </c>
      <c r="G131" s="1">
        <f>F131</f>
        <v>1</v>
      </c>
    </row>
    <row r="132" spans="1:11">
      <c r="A132">
        <v>100</v>
      </c>
      <c r="B132" t="s">
        <v>101</v>
      </c>
      <c r="C132" s="14">
        <v>12224</v>
      </c>
      <c r="D132" t="s">
        <v>72</v>
      </c>
      <c r="E132">
        <v>43</v>
      </c>
      <c r="F132" s="21">
        <v>0.41</v>
      </c>
      <c r="G132" s="6">
        <f t="shared" ref="G132:G138" si="4">C132</f>
        <v>12224</v>
      </c>
    </row>
    <row r="133" spans="1:11">
      <c r="A133">
        <v>126</v>
      </c>
      <c r="B133" t="s">
        <v>125</v>
      </c>
      <c r="C133" s="14">
        <v>10699</v>
      </c>
      <c r="D133" t="s">
        <v>72</v>
      </c>
      <c r="E133">
        <v>89</v>
      </c>
      <c r="F133" s="21">
        <v>0.56000000000000005</v>
      </c>
      <c r="G133" s="6">
        <f t="shared" si="4"/>
        <v>10699</v>
      </c>
    </row>
    <row r="134" spans="1:11">
      <c r="B134" t="s">
        <v>306</v>
      </c>
      <c r="C134" s="14">
        <v>6272</v>
      </c>
      <c r="D134" t="s">
        <v>72</v>
      </c>
      <c r="E134" s="9">
        <v>76</v>
      </c>
      <c r="F134" s="21">
        <v>0.55000000000000004</v>
      </c>
      <c r="G134" s="6">
        <f t="shared" si="4"/>
        <v>6272</v>
      </c>
    </row>
    <row r="135" spans="1:11">
      <c r="A135">
        <v>14</v>
      </c>
      <c r="B135" t="s">
        <v>26</v>
      </c>
      <c r="C135" s="14">
        <v>34943</v>
      </c>
      <c r="D135" t="s">
        <v>27</v>
      </c>
      <c r="E135">
        <v>32</v>
      </c>
      <c r="F135" s="18">
        <v>0.25</v>
      </c>
      <c r="G135" s="6">
        <f t="shared" si="4"/>
        <v>34943</v>
      </c>
    </row>
    <row r="136" spans="1:11">
      <c r="A136">
        <v>137</v>
      </c>
      <c r="B136" t="s">
        <v>136</v>
      </c>
      <c r="C136" s="14">
        <v>10185</v>
      </c>
      <c r="D136" t="s">
        <v>27</v>
      </c>
      <c r="E136">
        <v>31</v>
      </c>
      <c r="F136" s="21">
        <v>0.25</v>
      </c>
      <c r="G136" s="6">
        <f t="shared" si="4"/>
        <v>10185</v>
      </c>
    </row>
    <row r="137" spans="1:11">
      <c r="B137" t="s">
        <v>225</v>
      </c>
      <c r="C137" s="14">
        <v>2985</v>
      </c>
      <c r="D137" t="s">
        <v>27</v>
      </c>
      <c r="E137" s="9">
        <v>25</v>
      </c>
      <c r="F137" s="21">
        <v>0.28999999999999998</v>
      </c>
      <c r="G137" s="6">
        <f t="shared" si="4"/>
        <v>2985</v>
      </c>
    </row>
    <row r="138" spans="1:11">
      <c r="B138" t="s">
        <v>243</v>
      </c>
      <c r="C138" s="14">
        <v>1722</v>
      </c>
      <c r="D138" t="s">
        <v>27</v>
      </c>
      <c r="E138" s="9">
        <v>42</v>
      </c>
      <c r="F138" s="21">
        <v>0.37</v>
      </c>
      <c r="G138" s="6">
        <f t="shared" si="4"/>
        <v>1722</v>
      </c>
    </row>
    <row r="139" spans="1:11">
      <c r="B139" t="s">
        <v>300</v>
      </c>
      <c r="C139" s="14">
        <v>9145</v>
      </c>
      <c r="D139" t="s">
        <v>171</v>
      </c>
      <c r="E139" s="9">
        <v>113</v>
      </c>
      <c r="F139" s="21">
        <v>1.1299999999999999</v>
      </c>
      <c r="H139" s="6">
        <f>C139</f>
        <v>9145</v>
      </c>
    </row>
    <row r="140" spans="1:11">
      <c r="B140" t="s">
        <v>304</v>
      </c>
      <c r="C140" s="14">
        <v>6983</v>
      </c>
      <c r="D140" t="s">
        <v>179</v>
      </c>
      <c r="E140" s="9">
        <v>106</v>
      </c>
      <c r="F140" s="21">
        <v>1.06</v>
      </c>
      <c r="H140" s="6">
        <f>C140</f>
        <v>6983</v>
      </c>
    </row>
    <row r="141" spans="1:11">
      <c r="A141">
        <v>13</v>
      </c>
      <c r="B141" t="s">
        <v>24</v>
      </c>
      <c r="C141" s="14">
        <v>37504</v>
      </c>
      <c r="D141" t="s">
        <v>25</v>
      </c>
      <c r="E141">
        <v>188</v>
      </c>
      <c r="F141" s="18">
        <v>2.11</v>
      </c>
      <c r="J141" s="6">
        <f>C141</f>
        <v>37504</v>
      </c>
    </row>
    <row r="142" spans="1:11">
      <c r="A142">
        <v>17</v>
      </c>
      <c r="B142" t="s">
        <v>32</v>
      </c>
      <c r="C142" s="14">
        <v>33054</v>
      </c>
      <c r="D142" t="s">
        <v>25</v>
      </c>
      <c r="E142">
        <v>180</v>
      </c>
      <c r="F142" s="18">
        <v>2.0299999999999998</v>
      </c>
      <c r="J142" s="6">
        <f>C142</f>
        <v>33054</v>
      </c>
    </row>
    <row r="143" spans="1:11">
      <c r="A143">
        <v>123</v>
      </c>
      <c r="B143" t="s">
        <v>123</v>
      </c>
      <c r="C143" s="14">
        <v>10812</v>
      </c>
      <c r="D143" t="s">
        <v>25</v>
      </c>
      <c r="E143">
        <v>210</v>
      </c>
      <c r="F143" s="21">
        <v>2.33</v>
      </c>
      <c r="J143" s="6">
        <f>C143</f>
        <v>10812</v>
      </c>
    </row>
    <row r="144" spans="1:11">
      <c r="A144">
        <v>138</v>
      </c>
      <c r="B144" t="s">
        <v>137</v>
      </c>
      <c r="C144" s="14">
        <v>10049</v>
      </c>
      <c r="D144" t="s">
        <v>25</v>
      </c>
      <c r="E144">
        <v>196</v>
      </c>
      <c r="F144" s="21">
        <v>2.3199999999999998</v>
      </c>
      <c r="K144" s="6">
        <f>C144</f>
        <v>10049</v>
      </c>
    </row>
    <row r="145" spans="1:10">
      <c r="B145" t="s">
        <v>192</v>
      </c>
      <c r="C145" s="14">
        <v>5311</v>
      </c>
      <c r="D145" t="s">
        <v>25</v>
      </c>
      <c r="E145" s="9">
        <v>191</v>
      </c>
      <c r="F145" s="21">
        <v>2.09</v>
      </c>
      <c r="J145" s="6">
        <f>C145</f>
        <v>5311</v>
      </c>
    </row>
    <row r="146" spans="1:10">
      <c r="B146" t="s">
        <v>207</v>
      </c>
      <c r="C146" s="14">
        <v>4227</v>
      </c>
      <c r="D146" t="s">
        <v>25</v>
      </c>
      <c r="E146" s="9">
        <v>165</v>
      </c>
      <c r="F146" s="21">
        <v>1.52</v>
      </c>
      <c r="I146" s="6">
        <f>C146</f>
        <v>4227</v>
      </c>
    </row>
    <row r="147" spans="1:10">
      <c r="B147" t="s">
        <v>261</v>
      </c>
      <c r="C147" s="14">
        <v>400</v>
      </c>
      <c r="D147" t="s">
        <v>25</v>
      </c>
      <c r="E147" s="9"/>
      <c r="F147" s="12"/>
    </row>
    <row r="148" spans="1:10">
      <c r="A148">
        <v>7</v>
      </c>
      <c r="B148" t="s">
        <v>15</v>
      </c>
      <c r="C148" s="14">
        <v>77491</v>
      </c>
      <c r="D148" t="s">
        <v>16</v>
      </c>
      <c r="E148">
        <v>95</v>
      </c>
      <c r="F148" s="18">
        <v>1.03</v>
      </c>
      <c r="H148" s="6">
        <f>C148</f>
        <v>77491</v>
      </c>
    </row>
    <row r="149" spans="1:10">
      <c r="A149">
        <v>22</v>
      </c>
      <c r="B149" t="s">
        <v>37</v>
      </c>
      <c r="C149" s="14">
        <v>28031</v>
      </c>
      <c r="D149" t="s">
        <v>16</v>
      </c>
      <c r="E149">
        <v>83</v>
      </c>
      <c r="F149" s="18">
        <v>0.57999999999999996</v>
      </c>
      <c r="G149" s="6">
        <f>C149</f>
        <v>28031</v>
      </c>
    </row>
    <row r="150" spans="1:10">
      <c r="A150">
        <v>25</v>
      </c>
      <c r="B150" t="s">
        <v>40</v>
      </c>
      <c r="C150" s="14">
        <v>26324</v>
      </c>
      <c r="D150" t="s">
        <v>16</v>
      </c>
      <c r="E150">
        <v>87</v>
      </c>
      <c r="F150" s="19">
        <v>1</v>
      </c>
      <c r="G150" s="6">
        <f>C150</f>
        <v>26324</v>
      </c>
    </row>
    <row r="151" spans="1:10">
      <c r="A151">
        <v>89</v>
      </c>
      <c r="B151" t="s">
        <v>89</v>
      </c>
      <c r="C151" s="14">
        <v>13444</v>
      </c>
      <c r="D151" t="s">
        <v>16</v>
      </c>
      <c r="E151">
        <v>98</v>
      </c>
      <c r="F151" s="21">
        <v>1.03</v>
      </c>
      <c r="H151" s="6">
        <f>C151</f>
        <v>13444</v>
      </c>
    </row>
    <row r="152" spans="1:10">
      <c r="A152">
        <v>101</v>
      </c>
      <c r="B152" t="s">
        <v>102</v>
      </c>
      <c r="C152" s="14">
        <v>12116</v>
      </c>
      <c r="D152" t="s">
        <v>16</v>
      </c>
      <c r="E152">
        <v>88</v>
      </c>
      <c r="F152" s="21">
        <v>0.57999999999999996</v>
      </c>
      <c r="G152" s="6">
        <f>C152</f>
        <v>12116</v>
      </c>
    </row>
    <row r="153" spans="1:10">
      <c r="B153" t="s">
        <v>174</v>
      </c>
      <c r="C153" s="14">
        <v>8059</v>
      </c>
      <c r="D153" t="s">
        <v>16</v>
      </c>
      <c r="E153" s="9">
        <v>115</v>
      </c>
      <c r="F153" s="21">
        <v>1.0900000000000001</v>
      </c>
      <c r="H153" s="6">
        <f>C153</f>
        <v>8059</v>
      </c>
    </row>
    <row r="154" spans="1:10">
      <c r="B154" t="s">
        <v>178</v>
      </c>
      <c r="C154" s="14">
        <v>7101</v>
      </c>
      <c r="D154" t="s">
        <v>16</v>
      </c>
      <c r="E154" s="9">
        <v>115</v>
      </c>
      <c r="F154" s="21">
        <v>1.1599999999999999</v>
      </c>
      <c r="H154" s="6">
        <f>C154</f>
        <v>7101</v>
      </c>
    </row>
    <row r="155" spans="1:10">
      <c r="B155" t="s">
        <v>314</v>
      </c>
      <c r="C155" s="14">
        <v>4436</v>
      </c>
      <c r="D155" t="s">
        <v>16</v>
      </c>
      <c r="E155" s="9">
        <v>91</v>
      </c>
      <c r="F155" s="21">
        <v>1.1299999999999999</v>
      </c>
      <c r="H155" s="6">
        <f>C155</f>
        <v>4436</v>
      </c>
    </row>
    <row r="156" spans="1:10">
      <c r="B156" t="s">
        <v>217</v>
      </c>
      <c r="C156" s="14">
        <v>3483</v>
      </c>
      <c r="D156" t="s">
        <v>16</v>
      </c>
      <c r="E156" s="9">
        <v>103</v>
      </c>
      <c r="F156" s="21">
        <v>1.04</v>
      </c>
      <c r="H156" s="6">
        <f>C156</f>
        <v>3483</v>
      </c>
    </row>
    <row r="157" spans="1:10">
      <c r="A157">
        <v>107</v>
      </c>
      <c r="B157" t="s">
        <v>265</v>
      </c>
      <c r="C157" s="14">
        <v>11639</v>
      </c>
      <c r="D157" t="s">
        <v>108</v>
      </c>
      <c r="E157">
        <v>148</v>
      </c>
      <c r="F157" s="21">
        <v>1.38</v>
      </c>
      <c r="I157" s="6">
        <f>C157</f>
        <v>11639</v>
      </c>
    </row>
    <row r="158" spans="1:10">
      <c r="B158" t="s">
        <v>181</v>
      </c>
      <c r="C158" s="14">
        <v>6753</v>
      </c>
      <c r="D158" t="s">
        <v>108</v>
      </c>
      <c r="E158" s="9">
        <v>177</v>
      </c>
      <c r="F158" s="21">
        <v>1.58</v>
      </c>
      <c r="I158" s="6">
        <f>C158</f>
        <v>6753</v>
      </c>
    </row>
    <row r="159" spans="1:10">
      <c r="B159" t="s">
        <v>254</v>
      </c>
      <c r="C159" s="14">
        <v>769</v>
      </c>
      <c r="D159" t="s">
        <v>108</v>
      </c>
      <c r="E159" s="9"/>
      <c r="F159" s="12"/>
    </row>
    <row r="160" spans="1:10">
      <c r="A160">
        <v>16</v>
      </c>
      <c r="B160" t="s">
        <v>30</v>
      </c>
      <c r="C160" s="14">
        <v>33756</v>
      </c>
      <c r="D160" t="s">
        <v>31</v>
      </c>
      <c r="E160">
        <v>156</v>
      </c>
      <c r="F160" s="18">
        <v>1.27</v>
      </c>
      <c r="H160" s="6">
        <f>C160</f>
        <v>33756</v>
      </c>
    </row>
    <row r="161" spans="1:11">
      <c r="A161">
        <v>115</v>
      </c>
      <c r="B161" t="s">
        <v>116</v>
      </c>
      <c r="C161" s="14">
        <v>11166</v>
      </c>
      <c r="D161" t="s">
        <v>31</v>
      </c>
      <c r="E161">
        <v>186</v>
      </c>
      <c r="F161" s="19">
        <v>2</v>
      </c>
      <c r="I161" s="6">
        <f>C161</f>
        <v>11166</v>
      </c>
    </row>
    <row r="162" spans="1:11">
      <c r="B162" t="s">
        <v>310</v>
      </c>
      <c r="C162" s="14">
        <v>2717</v>
      </c>
      <c r="D162" t="s">
        <v>31</v>
      </c>
      <c r="E162" s="9">
        <v>181</v>
      </c>
      <c r="F162" s="21">
        <v>1.42</v>
      </c>
      <c r="I162" s="6">
        <f>C162</f>
        <v>2717</v>
      </c>
    </row>
    <row r="163" spans="1:11">
      <c r="B163" t="s">
        <v>233</v>
      </c>
      <c r="C163" s="14">
        <v>2488</v>
      </c>
      <c r="D163" t="s">
        <v>31</v>
      </c>
      <c r="E163" s="9">
        <v>185</v>
      </c>
      <c r="F163" s="21">
        <v>1.5</v>
      </c>
      <c r="I163" s="6">
        <f>C163</f>
        <v>2488</v>
      </c>
    </row>
    <row r="164" spans="1:11">
      <c r="B164" t="s">
        <v>235</v>
      </c>
      <c r="C164" s="14">
        <v>2368</v>
      </c>
      <c r="D164" t="s">
        <v>31</v>
      </c>
      <c r="E164" s="9">
        <v>138</v>
      </c>
      <c r="F164" s="21">
        <v>1.1499999999999999</v>
      </c>
      <c r="H164" s="6">
        <f>C164</f>
        <v>2368</v>
      </c>
    </row>
    <row r="165" spans="1:11">
      <c r="B165" t="s">
        <v>260</v>
      </c>
      <c r="C165" s="14">
        <v>411</v>
      </c>
      <c r="D165" t="s">
        <v>31</v>
      </c>
      <c r="E165" s="9"/>
      <c r="F165" s="12"/>
    </row>
    <row r="166" spans="1:11">
      <c r="A166">
        <v>98</v>
      </c>
      <c r="B166" t="s">
        <v>98</v>
      </c>
      <c r="C166" s="14">
        <v>12291</v>
      </c>
      <c r="D166" t="s">
        <v>99</v>
      </c>
      <c r="E166">
        <v>91</v>
      </c>
      <c r="F166" s="21">
        <v>1.1100000000000001</v>
      </c>
      <c r="H166" s="6">
        <f>C166</f>
        <v>12291</v>
      </c>
    </row>
    <row r="167" spans="1:11">
      <c r="A167">
        <v>2</v>
      </c>
      <c r="B167" t="s">
        <v>5</v>
      </c>
      <c r="C167" s="14">
        <v>187470</v>
      </c>
      <c r="D167" t="s">
        <v>6</v>
      </c>
    </row>
    <row r="168" spans="1:11">
      <c r="A168">
        <v>18</v>
      </c>
      <c r="B168" t="s">
        <v>33</v>
      </c>
      <c r="C168" s="14">
        <v>32844</v>
      </c>
      <c r="D168" t="s">
        <v>6</v>
      </c>
    </row>
    <row r="169" spans="1:11">
      <c r="A169">
        <v>21</v>
      </c>
      <c r="B169" t="s">
        <v>36</v>
      </c>
      <c r="C169" s="14">
        <v>28631</v>
      </c>
      <c r="D169" t="s">
        <v>6</v>
      </c>
    </row>
    <row r="170" spans="1:11">
      <c r="A170">
        <v>33</v>
      </c>
      <c r="B170" t="s">
        <v>48</v>
      </c>
      <c r="C170" s="14">
        <v>21508</v>
      </c>
      <c r="D170" t="s">
        <v>6</v>
      </c>
      <c r="E170">
        <v>300</v>
      </c>
      <c r="F170" s="20">
        <v>3</v>
      </c>
      <c r="K170" s="6">
        <f>C170</f>
        <v>21508</v>
      </c>
    </row>
    <row r="171" spans="1:11">
      <c r="A171">
        <v>37</v>
      </c>
      <c r="B171" t="s">
        <v>151</v>
      </c>
      <c r="C171" s="14">
        <v>19756</v>
      </c>
      <c r="D171" t="s">
        <v>6</v>
      </c>
      <c r="F171" s="21"/>
    </row>
    <row r="172" spans="1:11">
      <c r="A172">
        <v>51</v>
      </c>
      <c r="B172" t="s">
        <v>61</v>
      </c>
      <c r="C172" s="14">
        <v>17642</v>
      </c>
      <c r="D172" t="s">
        <v>6</v>
      </c>
      <c r="F172" s="21"/>
    </row>
    <row r="173" spans="1:11">
      <c r="A173">
        <v>87</v>
      </c>
      <c r="B173" t="s">
        <v>87</v>
      </c>
      <c r="C173" s="14">
        <v>13564</v>
      </c>
      <c r="D173" t="s">
        <v>6</v>
      </c>
    </row>
    <row r="174" spans="1:11">
      <c r="A174">
        <v>90</v>
      </c>
      <c r="B174" t="s">
        <v>90</v>
      </c>
      <c r="C174" s="14">
        <v>12947</v>
      </c>
      <c r="D174" t="s">
        <v>6</v>
      </c>
      <c r="E174">
        <v>298</v>
      </c>
      <c r="F174" s="21">
        <v>3</v>
      </c>
      <c r="K174" s="6">
        <f>C174</f>
        <v>12947</v>
      </c>
    </row>
    <row r="175" spans="1:11">
      <c r="A175">
        <v>110</v>
      </c>
      <c r="B175" t="s">
        <v>111</v>
      </c>
      <c r="C175" s="14">
        <v>11435</v>
      </c>
      <c r="D175" t="s">
        <v>6</v>
      </c>
      <c r="E175">
        <v>306</v>
      </c>
      <c r="F175" s="21">
        <v>3</v>
      </c>
      <c r="K175" s="6">
        <f>C175</f>
        <v>11435</v>
      </c>
    </row>
    <row r="176" spans="1:11">
      <c r="A176">
        <v>130</v>
      </c>
      <c r="B176" t="s">
        <v>129</v>
      </c>
      <c r="C176" s="14">
        <v>10400</v>
      </c>
      <c r="D176" t="s">
        <v>6</v>
      </c>
    </row>
    <row r="177" spans="1:10">
      <c r="A177">
        <v>140</v>
      </c>
      <c r="B177" t="s">
        <v>139</v>
      </c>
      <c r="C177" s="14">
        <v>10003</v>
      </c>
      <c r="D177" t="s">
        <v>6</v>
      </c>
      <c r="F177" s="21"/>
    </row>
    <row r="178" spans="1:10">
      <c r="B178" t="s">
        <v>252</v>
      </c>
      <c r="C178" s="14">
        <v>816</v>
      </c>
      <c r="D178" t="s">
        <v>6</v>
      </c>
      <c r="E178" s="9"/>
      <c r="F178" s="12"/>
    </row>
    <row r="179" spans="1:10">
      <c r="A179">
        <v>15</v>
      </c>
      <c r="B179" t="s">
        <v>28</v>
      </c>
      <c r="C179" s="14">
        <v>34897</v>
      </c>
      <c r="D179" t="s">
        <v>29</v>
      </c>
      <c r="E179">
        <v>187</v>
      </c>
      <c r="F179" s="18">
        <v>1.56</v>
      </c>
      <c r="I179" s="6">
        <f>C179</f>
        <v>34897</v>
      </c>
    </row>
    <row r="180" spans="1:10">
      <c r="A180">
        <v>42</v>
      </c>
      <c r="B180" t="s">
        <v>153</v>
      </c>
      <c r="C180" s="14">
        <v>18947</v>
      </c>
      <c r="D180" t="s">
        <v>29</v>
      </c>
      <c r="E180">
        <v>202</v>
      </c>
      <c r="F180" s="21">
        <v>2.0699999999999998</v>
      </c>
      <c r="J180" s="6">
        <f>C180</f>
        <v>18947</v>
      </c>
    </row>
    <row r="181" spans="1:10">
      <c r="A181">
        <v>112</v>
      </c>
      <c r="B181" t="s">
        <v>113</v>
      </c>
      <c r="C181" s="14">
        <v>11397</v>
      </c>
      <c r="D181" t="s">
        <v>29</v>
      </c>
      <c r="E181">
        <v>186</v>
      </c>
      <c r="F181" s="21">
        <v>1.53</v>
      </c>
      <c r="I181" s="6">
        <f>C181</f>
        <v>11397</v>
      </c>
    </row>
    <row r="182" spans="1:10">
      <c r="B182" t="s">
        <v>187</v>
      </c>
      <c r="C182" s="14">
        <v>5578</v>
      </c>
      <c r="D182" t="s">
        <v>29</v>
      </c>
      <c r="E182" s="9">
        <v>180</v>
      </c>
      <c r="F182" s="21">
        <v>1.5</v>
      </c>
      <c r="I182" s="6">
        <f>C182</f>
        <v>5578</v>
      </c>
    </row>
    <row r="183" spans="1:10">
      <c r="B183" t="s">
        <v>201</v>
      </c>
      <c r="C183" s="14">
        <v>4437</v>
      </c>
      <c r="D183" t="s">
        <v>29</v>
      </c>
      <c r="E183" s="9">
        <v>206</v>
      </c>
      <c r="F183" s="21">
        <v>2.04</v>
      </c>
      <c r="J183" s="6">
        <f t="shared" ref="J183:J188" si="5">C183</f>
        <v>4437</v>
      </c>
    </row>
    <row r="184" spans="1:10">
      <c r="B184" t="s">
        <v>202</v>
      </c>
      <c r="C184" s="14">
        <v>4389</v>
      </c>
      <c r="D184" t="s">
        <v>29</v>
      </c>
      <c r="E184" s="9">
        <v>227</v>
      </c>
      <c r="F184" s="21">
        <v>2.14</v>
      </c>
      <c r="J184" s="6">
        <f t="shared" si="5"/>
        <v>4389</v>
      </c>
    </row>
    <row r="185" spans="1:10">
      <c r="B185" t="s">
        <v>211</v>
      </c>
      <c r="C185" s="14">
        <v>3964</v>
      </c>
      <c r="D185" t="s">
        <v>29</v>
      </c>
      <c r="E185" s="9">
        <v>207</v>
      </c>
      <c r="F185" s="21">
        <v>2.14</v>
      </c>
      <c r="J185" s="6">
        <f t="shared" si="5"/>
        <v>3964</v>
      </c>
    </row>
    <row r="186" spans="1:10">
      <c r="B186" t="s">
        <v>312</v>
      </c>
      <c r="C186" s="14">
        <v>3303</v>
      </c>
      <c r="D186" t="s">
        <v>29</v>
      </c>
      <c r="E186" s="9">
        <v>212</v>
      </c>
      <c r="F186" s="21">
        <v>2.09</v>
      </c>
      <c r="J186" s="6">
        <f t="shared" si="5"/>
        <v>3303</v>
      </c>
    </row>
    <row r="187" spans="1:10">
      <c r="B187" t="s">
        <v>221</v>
      </c>
      <c r="C187" s="14">
        <v>1546</v>
      </c>
      <c r="D187" t="s">
        <v>29</v>
      </c>
      <c r="E187" s="9">
        <v>215</v>
      </c>
      <c r="F187" s="21">
        <v>2.12</v>
      </c>
      <c r="J187" s="6">
        <f t="shared" si="5"/>
        <v>1546</v>
      </c>
    </row>
    <row r="188" spans="1:10">
      <c r="B188" t="s">
        <v>249</v>
      </c>
      <c r="C188" s="14">
        <v>948</v>
      </c>
      <c r="D188" t="s">
        <v>29</v>
      </c>
      <c r="E188" s="9">
        <v>271</v>
      </c>
      <c r="F188" s="21">
        <v>2.27</v>
      </c>
      <c r="J188" s="6">
        <f t="shared" si="5"/>
        <v>948</v>
      </c>
    </row>
    <row r="189" spans="1:10">
      <c r="A189">
        <v>5</v>
      </c>
      <c r="B189" t="s">
        <v>12</v>
      </c>
      <c r="C189" s="14">
        <v>124381</v>
      </c>
      <c r="D189" t="s">
        <v>13</v>
      </c>
      <c r="E189">
        <v>156</v>
      </c>
      <c r="F189" s="18">
        <v>1.39</v>
      </c>
      <c r="I189" s="6">
        <f t="shared" ref="I189:I194" si="6">C189</f>
        <v>124381</v>
      </c>
    </row>
    <row r="190" spans="1:10">
      <c r="A190">
        <v>10</v>
      </c>
      <c r="B190" t="s">
        <v>21</v>
      </c>
      <c r="C190" s="14">
        <v>51203</v>
      </c>
      <c r="D190" t="s">
        <v>13</v>
      </c>
      <c r="E190">
        <v>148</v>
      </c>
      <c r="F190" s="18">
        <v>1.35</v>
      </c>
      <c r="I190" s="6">
        <f t="shared" si="6"/>
        <v>51203</v>
      </c>
    </row>
    <row r="191" spans="1:10">
      <c r="A191">
        <v>11</v>
      </c>
      <c r="B191" t="s">
        <v>22</v>
      </c>
      <c r="C191" s="14">
        <v>42623</v>
      </c>
      <c r="D191" t="s">
        <v>13</v>
      </c>
      <c r="E191">
        <v>182</v>
      </c>
      <c r="F191" s="18">
        <v>1.53</v>
      </c>
      <c r="I191" s="6">
        <f t="shared" si="6"/>
        <v>42623</v>
      </c>
    </row>
    <row r="192" spans="1:10">
      <c r="A192">
        <v>12</v>
      </c>
      <c r="B192" t="s">
        <v>23</v>
      </c>
      <c r="C192" s="14">
        <v>38823</v>
      </c>
      <c r="D192" t="s">
        <v>13</v>
      </c>
      <c r="E192">
        <v>159</v>
      </c>
      <c r="F192" s="18">
        <v>1.4</v>
      </c>
      <c r="I192" s="6">
        <f t="shared" si="6"/>
        <v>38823</v>
      </c>
    </row>
    <row r="193" spans="1:9">
      <c r="A193">
        <v>70</v>
      </c>
      <c r="B193" t="s">
        <v>76</v>
      </c>
      <c r="C193" s="14">
        <v>15438</v>
      </c>
      <c r="D193" t="s">
        <v>13</v>
      </c>
      <c r="E193">
        <v>152</v>
      </c>
      <c r="F193" s="21">
        <v>1.37</v>
      </c>
      <c r="I193" s="6">
        <f t="shared" si="6"/>
        <v>15438</v>
      </c>
    </row>
    <row r="194" spans="1:9">
      <c r="A194">
        <v>71</v>
      </c>
      <c r="B194" t="s">
        <v>77</v>
      </c>
      <c r="C194" s="14">
        <v>15431</v>
      </c>
      <c r="D194" t="s">
        <v>13</v>
      </c>
      <c r="E194">
        <v>179</v>
      </c>
      <c r="F194" s="21">
        <v>1.5</v>
      </c>
      <c r="I194" s="6">
        <f t="shared" si="6"/>
        <v>15431</v>
      </c>
    </row>
    <row r="195" spans="1:9">
      <c r="A195">
        <v>72</v>
      </c>
      <c r="B195" t="s">
        <v>164</v>
      </c>
      <c r="C195" s="14">
        <v>15374</v>
      </c>
      <c r="D195" t="s">
        <v>13</v>
      </c>
      <c r="E195">
        <v>139</v>
      </c>
      <c r="F195" s="21">
        <v>1.3</v>
      </c>
      <c r="H195" s="6">
        <f>C195</f>
        <v>15374</v>
      </c>
    </row>
    <row r="196" spans="1:9">
      <c r="A196">
        <v>76</v>
      </c>
      <c r="B196" t="s">
        <v>166</v>
      </c>
      <c r="C196" s="14">
        <v>14938</v>
      </c>
      <c r="D196" t="s">
        <v>13</v>
      </c>
      <c r="E196">
        <v>108</v>
      </c>
      <c r="F196" s="21">
        <v>1.18</v>
      </c>
      <c r="H196" s="6">
        <f>C196</f>
        <v>14938</v>
      </c>
    </row>
    <row r="197" spans="1:9">
      <c r="A197">
        <v>92</v>
      </c>
      <c r="B197" t="s">
        <v>92</v>
      </c>
      <c r="C197" s="14">
        <v>12625</v>
      </c>
      <c r="D197" t="s">
        <v>13</v>
      </c>
      <c r="E197">
        <v>156</v>
      </c>
      <c r="F197" s="21">
        <v>1.38</v>
      </c>
      <c r="I197" s="6">
        <f t="shared" ref="I197:I206" si="7">C197</f>
        <v>12625</v>
      </c>
    </row>
    <row r="198" spans="1:9">
      <c r="A198">
        <v>94</v>
      </c>
      <c r="B198" t="s">
        <v>94</v>
      </c>
      <c r="C198" s="14">
        <v>12475</v>
      </c>
      <c r="D198" t="s">
        <v>13</v>
      </c>
      <c r="E198">
        <v>190</v>
      </c>
      <c r="F198" s="21">
        <v>1.55</v>
      </c>
      <c r="I198" s="6">
        <f t="shared" si="7"/>
        <v>12475</v>
      </c>
    </row>
    <row r="199" spans="1:9">
      <c r="A199">
        <v>105</v>
      </c>
      <c r="B199" t="s">
        <v>106</v>
      </c>
      <c r="C199" s="14">
        <v>11821</v>
      </c>
      <c r="D199" t="s">
        <v>13</v>
      </c>
      <c r="E199">
        <v>163</v>
      </c>
      <c r="F199" s="21">
        <v>1.4</v>
      </c>
      <c r="I199" s="6">
        <f t="shared" si="7"/>
        <v>11821</v>
      </c>
    </row>
    <row r="200" spans="1:9">
      <c r="A200">
        <v>113</v>
      </c>
      <c r="B200" t="s">
        <v>114</v>
      </c>
      <c r="C200" s="14">
        <v>11364</v>
      </c>
      <c r="D200" t="s">
        <v>13</v>
      </c>
      <c r="E200">
        <v>162</v>
      </c>
      <c r="F200" s="21">
        <v>1.43</v>
      </c>
      <c r="I200" s="6">
        <f t="shared" si="7"/>
        <v>11364</v>
      </c>
    </row>
    <row r="201" spans="1:9">
      <c r="A201">
        <v>119</v>
      </c>
      <c r="B201" t="s">
        <v>120</v>
      </c>
      <c r="C201" s="14">
        <v>10946</v>
      </c>
      <c r="D201" t="s">
        <v>13</v>
      </c>
      <c r="E201">
        <v>153</v>
      </c>
      <c r="F201" s="21">
        <v>1.36</v>
      </c>
      <c r="I201" s="6">
        <f t="shared" si="7"/>
        <v>10946</v>
      </c>
    </row>
    <row r="202" spans="1:9">
      <c r="A202">
        <v>120</v>
      </c>
      <c r="B202" t="s">
        <v>121</v>
      </c>
      <c r="C202" s="14">
        <v>10845</v>
      </c>
      <c r="D202" t="s">
        <v>13</v>
      </c>
      <c r="E202">
        <v>165</v>
      </c>
      <c r="F202" s="21">
        <v>1.44</v>
      </c>
      <c r="I202" s="6">
        <f t="shared" si="7"/>
        <v>10845</v>
      </c>
    </row>
    <row r="203" spans="1:9">
      <c r="A203">
        <v>135</v>
      </c>
      <c r="B203" t="s">
        <v>134</v>
      </c>
      <c r="C203" s="14">
        <v>10221</v>
      </c>
      <c r="D203" t="s">
        <v>13</v>
      </c>
      <c r="E203">
        <v>165</v>
      </c>
      <c r="F203" s="21">
        <v>1.42</v>
      </c>
      <c r="I203" s="6">
        <f t="shared" si="7"/>
        <v>10221</v>
      </c>
    </row>
    <row r="204" spans="1:9">
      <c r="B204" t="s">
        <v>303</v>
      </c>
      <c r="C204" s="14">
        <v>7701</v>
      </c>
      <c r="D204" t="s">
        <v>13</v>
      </c>
      <c r="E204" s="9">
        <v>137</v>
      </c>
      <c r="F204" s="21">
        <v>1.35</v>
      </c>
      <c r="I204" s="6">
        <f t="shared" si="7"/>
        <v>7701</v>
      </c>
    </row>
    <row r="205" spans="1:9">
      <c r="B205" t="s">
        <v>180</v>
      </c>
      <c r="C205" s="14">
        <v>6798</v>
      </c>
      <c r="D205" t="s">
        <v>13</v>
      </c>
      <c r="E205" s="9">
        <v>151</v>
      </c>
      <c r="F205" s="21">
        <v>1.39</v>
      </c>
      <c r="I205" s="6">
        <f t="shared" si="7"/>
        <v>6798</v>
      </c>
    </row>
    <row r="206" spans="1:9">
      <c r="B206" t="s">
        <v>194</v>
      </c>
      <c r="C206" s="14">
        <v>5201</v>
      </c>
      <c r="D206" t="s">
        <v>13</v>
      </c>
      <c r="E206" s="9">
        <v>166</v>
      </c>
      <c r="F206" s="21">
        <v>1.55</v>
      </c>
      <c r="I206" s="6">
        <f t="shared" si="7"/>
        <v>5201</v>
      </c>
    </row>
    <row r="207" spans="1:9">
      <c r="B207" t="s">
        <v>198</v>
      </c>
      <c r="C207" s="14">
        <v>4825</v>
      </c>
      <c r="D207" t="s">
        <v>13</v>
      </c>
      <c r="E207" s="9">
        <v>124</v>
      </c>
      <c r="F207" s="21">
        <v>1.25</v>
      </c>
      <c r="H207" s="1">
        <f>F207</f>
        <v>1.25</v>
      </c>
    </row>
    <row r="208" spans="1:9">
      <c r="B208" t="s">
        <v>213</v>
      </c>
      <c r="C208" s="14">
        <v>3802</v>
      </c>
      <c r="D208" t="s">
        <v>13</v>
      </c>
      <c r="E208" s="9">
        <v>164</v>
      </c>
      <c r="F208" s="21">
        <v>1.4</v>
      </c>
      <c r="I208" s="6">
        <f>C208</f>
        <v>3802</v>
      </c>
    </row>
    <row r="209" spans="1:9">
      <c r="B209" t="s">
        <v>218</v>
      </c>
      <c r="C209" s="14">
        <v>3445</v>
      </c>
      <c r="D209" t="s">
        <v>13</v>
      </c>
      <c r="E209" s="9">
        <v>163</v>
      </c>
      <c r="F209" s="21">
        <v>1.49</v>
      </c>
      <c r="I209" s="6">
        <f>C209</f>
        <v>3445</v>
      </c>
    </row>
    <row r="210" spans="1:9">
      <c r="B210" t="s">
        <v>227</v>
      </c>
      <c r="C210" s="14">
        <v>2796</v>
      </c>
      <c r="D210" t="s">
        <v>13</v>
      </c>
      <c r="E210" s="9">
        <v>173</v>
      </c>
      <c r="F210" s="21">
        <v>1.49</v>
      </c>
      <c r="I210" s="6">
        <f>C210</f>
        <v>2796</v>
      </c>
    </row>
    <row r="211" spans="1:9">
      <c r="B211" t="s">
        <v>234</v>
      </c>
      <c r="C211" s="14">
        <v>2414</v>
      </c>
      <c r="D211" t="s">
        <v>13</v>
      </c>
      <c r="E211" s="9">
        <v>115</v>
      </c>
      <c r="F211" s="21">
        <v>1.1100000000000001</v>
      </c>
      <c r="H211" s="6">
        <f>C211</f>
        <v>2414</v>
      </c>
    </row>
    <row r="212" spans="1:9">
      <c r="B212" t="s">
        <v>240</v>
      </c>
      <c r="C212" s="14">
        <v>1889</v>
      </c>
      <c r="D212" t="s">
        <v>13</v>
      </c>
      <c r="E212" s="9">
        <v>116</v>
      </c>
      <c r="F212" s="21">
        <v>1.1299999999999999</v>
      </c>
      <c r="H212" s="6">
        <f>C212</f>
        <v>1889</v>
      </c>
    </row>
    <row r="213" spans="1:9">
      <c r="B213" t="s">
        <v>248</v>
      </c>
      <c r="C213" s="14">
        <v>1123</v>
      </c>
      <c r="D213" t="s">
        <v>13</v>
      </c>
      <c r="E213" s="9">
        <v>172</v>
      </c>
      <c r="F213" s="21">
        <v>1.58</v>
      </c>
      <c r="I213" s="6">
        <f>C213</f>
        <v>1123</v>
      </c>
    </row>
    <row r="214" spans="1:9">
      <c r="A214">
        <v>3</v>
      </c>
      <c r="B214" t="s">
        <v>7</v>
      </c>
      <c r="C214" s="14">
        <v>163216</v>
      </c>
      <c r="D214" t="s">
        <v>8</v>
      </c>
      <c r="E214">
        <v>116</v>
      </c>
      <c r="F214" s="18">
        <v>1.1299999999999999</v>
      </c>
      <c r="H214" s="5">
        <f>C214</f>
        <v>163216</v>
      </c>
    </row>
    <row r="215" spans="1:9">
      <c r="A215">
        <v>34</v>
      </c>
      <c r="B215" t="s">
        <v>49</v>
      </c>
      <c r="C215" s="14">
        <v>20602</v>
      </c>
      <c r="D215" t="s">
        <v>8</v>
      </c>
      <c r="E215">
        <v>108</v>
      </c>
      <c r="F215" s="21">
        <v>1.1000000000000001</v>
      </c>
      <c r="H215" s="6">
        <f>C215</f>
        <v>20602</v>
      </c>
    </row>
    <row r="216" spans="1:9">
      <c r="A216">
        <v>41</v>
      </c>
      <c r="B216" t="s">
        <v>55</v>
      </c>
      <c r="C216" s="14">
        <v>19314</v>
      </c>
      <c r="D216" t="s">
        <v>56</v>
      </c>
      <c r="E216">
        <v>112</v>
      </c>
      <c r="F216" s="21">
        <v>1.17</v>
      </c>
      <c r="H216" s="6">
        <f>C216</f>
        <v>19314</v>
      </c>
    </row>
    <row r="217" spans="1:9">
      <c r="A217">
        <v>45</v>
      </c>
      <c r="B217" t="s">
        <v>58</v>
      </c>
      <c r="C217" s="14">
        <v>18656</v>
      </c>
      <c r="D217" t="s">
        <v>56</v>
      </c>
      <c r="E217">
        <v>119</v>
      </c>
      <c r="F217" s="21">
        <v>1.1299999999999999</v>
      </c>
    </row>
    <row r="218" spans="1:9">
      <c r="A218">
        <v>55</v>
      </c>
      <c r="B218" t="s">
        <v>63</v>
      </c>
      <c r="C218" s="14">
        <v>17276</v>
      </c>
      <c r="D218" t="s">
        <v>56</v>
      </c>
      <c r="E218">
        <v>110</v>
      </c>
      <c r="F218" s="21">
        <v>1.1100000000000001</v>
      </c>
      <c r="H218" s="6">
        <f t="shared" ref="H218:H225" si="8">C218</f>
        <v>17276</v>
      </c>
    </row>
    <row r="219" spans="1:9">
      <c r="A219">
        <v>73</v>
      </c>
      <c r="B219" t="s">
        <v>78</v>
      </c>
      <c r="C219" s="14">
        <v>15326</v>
      </c>
      <c r="D219" t="s">
        <v>56</v>
      </c>
      <c r="E219">
        <v>107</v>
      </c>
      <c r="F219" s="21">
        <v>1.06</v>
      </c>
      <c r="H219" s="6">
        <f t="shared" si="8"/>
        <v>15326</v>
      </c>
    </row>
    <row r="220" spans="1:9">
      <c r="A220">
        <v>79</v>
      </c>
      <c r="B220" t="s">
        <v>82</v>
      </c>
      <c r="C220" s="14">
        <v>14721</v>
      </c>
      <c r="D220" t="s">
        <v>56</v>
      </c>
      <c r="E220">
        <v>119</v>
      </c>
      <c r="F220" s="21">
        <v>1.17</v>
      </c>
      <c r="H220" s="6">
        <f t="shared" si="8"/>
        <v>14721</v>
      </c>
    </row>
    <row r="221" spans="1:9">
      <c r="A221">
        <v>86</v>
      </c>
      <c r="B221" t="s">
        <v>170</v>
      </c>
      <c r="C221" s="14">
        <v>13600</v>
      </c>
      <c r="D221" t="s">
        <v>56</v>
      </c>
      <c r="E221">
        <v>112</v>
      </c>
      <c r="F221" s="21">
        <v>1.1200000000000001</v>
      </c>
      <c r="H221" s="6">
        <f t="shared" si="8"/>
        <v>13600</v>
      </c>
    </row>
    <row r="222" spans="1:9">
      <c r="A222">
        <v>106</v>
      </c>
      <c r="B222" t="s">
        <v>107</v>
      </c>
      <c r="C222" s="14">
        <v>11780</v>
      </c>
      <c r="D222" t="s">
        <v>56</v>
      </c>
      <c r="E222">
        <v>115</v>
      </c>
      <c r="F222" s="21">
        <v>1.1000000000000001</v>
      </c>
      <c r="H222" s="6">
        <f t="shared" si="8"/>
        <v>11780</v>
      </c>
    </row>
    <row r="223" spans="1:9">
      <c r="A223">
        <v>129</v>
      </c>
      <c r="B223" t="s">
        <v>128</v>
      </c>
      <c r="C223" s="14">
        <v>10442</v>
      </c>
      <c r="D223" t="s">
        <v>56</v>
      </c>
      <c r="E223">
        <v>118</v>
      </c>
      <c r="F223" s="21">
        <v>1.1499999999999999</v>
      </c>
      <c r="H223" s="6">
        <f t="shared" si="8"/>
        <v>10442</v>
      </c>
    </row>
    <row r="224" spans="1:9">
      <c r="A224">
        <v>134</v>
      </c>
      <c r="B224" t="s">
        <v>133</v>
      </c>
      <c r="C224" s="14">
        <v>10352</v>
      </c>
      <c r="D224" t="s">
        <v>56</v>
      </c>
      <c r="E224">
        <v>113</v>
      </c>
      <c r="F224" s="21">
        <v>1.08</v>
      </c>
      <c r="H224" s="6">
        <f t="shared" si="8"/>
        <v>10352</v>
      </c>
    </row>
    <row r="225" spans="1:8">
      <c r="A225">
        <v>136</v>
      </c>
      <c r="B225" t="s">
        <v>135</v>
      </c>
      <c r="C225" s="14">
        <v>10219</v>
      </c>
      <c r="D225" t="s">
        <v>56</v>
      </c>
      <c r="E225">
        <v>120</v>
      </c>
      <c r="F225" s="21">
        <v>1.1399999999999999</v>
      </c>
      <c r="H225" s="6">
        <f t="shared" si="8"/>
        <v>10219</v>
      </c>
    </row>
    <row r="226" spans="1:8">
      <c r="B226" t="s">
        <v>197</v>
      </c>
      <c r="C226" s="14">
        <v>4857</v>
      </c>
      <c r="D226" t="s">
        <v>56</v>
      </c>
      <c r="E226" s="9">
        <v>131</v>
      </c>
      <c r="F226" s="21">
        <v>1.23</v>
      </c>
      <c r="H226" s="1">
        <f>F226</f>
        <v>1.23</v>
      </c>
    </row>
    <row r="227" spans="1:8">
      <c r="B227" t="s">
        <v>246</v>
      </c>
      <c r="C227" s="14">
        <v>1328</v>
      </c>
      <c r="D227" t="s">
        <v>56</v>
      </c>
      <c r="E227" s="9">
        <v>120</v>
      </c>
      <c r="F227" s="21">
        <v>1.21</v>
      </c>
      <c r="H227" s="6">
        <f>C227</f>
        <v>1328</v>
      </c>
    </row>
    <row r="228" spans="1:8">
      <c r="B228" t="s">
        <v>188</v>
      </c>
      <c r="C228" s="14">
        <v>5447</v>
      </c>
      <c r="D228" t="s">
        <v>189</v>
      </c>
      <c r="E228" s="9">
        <v>66</v>
      </c>
      <c r="F228" s="21">
        <v>0.47</v>
      </c>
      <c r="G228" s="6">
        <f t="shared" ref="G228:G234" si="9">C228</f>
        <v>5447</v>
      </c>
    </row>
    <row r="229" spans="1:8">
      <c r="A229">
        <v>74</v>
      </c>
      <c r="B229" t="s">
        <v>79</v>
      </c>
      <c r="C229" s="14">
        <v>15236</v>
      </c>
      <c r="D229" t="s">
        <v>80</v>
      </c>
      <c r="E229">
        <v>51</v>
      </c>
      <c r="F229" s="21">
        <v>0.31</v>
      </c>
      <c r="G229" s="6">
        <f t="shared" si="9"/>
        <v>15236</v>
      </c>
    </row>
    <row r="230" spans="1:8">
      <c r="A230">
        <v>36</v>
      </c>
      <c r="B230" t="s">
        <v>51</v>
      </c>
      <c r="C230" s="14">
        <v>19981</v>
      </c>
      <c r="D230" t="s">
        <v>52</v>
      </c>
      <c r="E230">
        <v>44</v>
      </c>
      <c r="F230" s="21">
        <v>0.35</v>
      </c>
      <c r="G230" s="6">
        <f t="shared" si="9"/>
        <v>19981</v>
      </c>
    </row>
    <row r="231" spans="1:8">
      <c r="A231">
        <v>40</v>
      </c>
      <c r="B231" t="s">
        <v>152</v>
      </c>
      <c r="C231" s="14">
        <v>19497</v>
      </c>
      <c r="D231" t="s">
        <v>52</v>
      </c>
      <c r="E231">
        <v>69</v>
      </c>
      <c r="F231" s="21">
        <v>0.5</v>
      </c>
      <c r="G231" s="6">
        <f t="shared" si="9"/>
        <v>19497</v>
      </c>
    </row>
    <row r="232" spans="1:8">
      <c r="A232">
        <v>49</v>
      </c>
      <c r="B232" t="s">
        <v>157</v>
      </c>
      <c r="C232" s="14">
        <v>17929</v>
      </c>
      <c r="D232" t="s">
        <v>52</v>
      </c>
      <c r="E232">
        <v>55</v>
      </c>
      <c r="F232" s="21">
        <v>0.36</v>
      </c>
      <c r="G232" s="6">
        <f t="shared" si="9"/>
        <v>17929</v>
      </c>
    </row>
    <row r="233" spans="1:8">
      <c r="A233">
        <v>80</v>
      </c>
      <c r="B233" t="s">
        <v>83</v>
      </c>
      <c r="C233" s="14">
        <v>14443</v>
      </c>
      <c r="D233" t="s">
        <v>52</v>
      </c>
      <c r="E233">
        <v>63</v>
      </c>
      <c r="F233" s="21">
        <v>0.47</v>
      </c>
      <c r="G233" s="6">
        <f t="shared" si="9"/>
        <v>14443</v>
      </c>
    </row>
    <row r="234" spans="1:8">
      <c r="A234">
        <v>97</v>
      </c>
      <c r="B234" t="s">
        <v>97</v>
      </c>
      <c r="C234" s="14">
        <v>12319</v>
      </c>
      <c r="D234" t="s">
        <v>52</v>
      </c>
      <c r="E234">
        <v>90</v>
      </c>
      <c r="F234" s="21">
        <v>0.56999999999999995</v>
      </c>
      <c r="G234" s="6">
        <f t="shared" si="9"/>
        <v>12319</v>
      </c>
    </row>
    <row r="235" spans="1:8">
      <c r="A235">
        <v>104</v>
      </c>
      <c r="B235" t="s">
        <v>105</v>
      </c>
      <c r="C235" s="14">
        <v>11961</v>
      </c>
      <c r="D235" t="s">
        <v>52</v>
      </c>
      <c r="E235">
        <v>99</v>
      </c>
      <c r="F235" s="21">
        <v>1.01</v>
      </c>
      <c r="H235" s="6">
        <f>C235</f>
        <v>11961</v>
      </c>
    </row>
    <row r="236" spans="1:8">
      <c r="A236">
        <v>122</v>
      </c>
      <c r="B236" t="s">
        <v>122</v>
      </c>
      <c r="C236" s="14">
        <v>10465</v>
      </c>
      <c r="D236" t="s">
        <v>52</v>
      </c>
      <c r="E236">
        <v>49</v>
      </c>
      <c r="F236" s="21">
        <v>0.33</v>
      </c>
      <c r="G236" s="6">
        <f>C236</f>
        <v>10465</v>
      </c>
    </row>
    <row r="237" spans="1:8">
      <c r="A237">
        <v>124</v>
      </c>
      <c r="B237" t="s">
        <v>183</v>
      </c>
      <c r="C237" s="14">
        <v>10803</v>
      </c>
      <c r="D237" t="s">
        <v>52</v>
      </c>
      <c r="E237">
        <v>91</v>
      </c>
      <c r="F237" s="21">
        <v>0.57999999999999996</v>
      </c>
      <c r="G237" s="6">
        <f>C237</f>
        <v>10803</v>
      </c>
    </row>
    <row r="238" spans="1:8">
      <c r="A238">
        <v>131</v>
      </c>
      <c r="B238" t="s">
        <v>130</v>
      </c>
      <c r="C238" s="14">
        <v>10386</v>
      </c>
      <c r="D238" t="s">
        <v>52</v>
      </c>
      <c r="E238">
        <v>65</v>
      </c>
      <c r="F238" s="21">
        <v>0.45</v>
      </c>
      <c r="G238" s="6">
        <f>C238</f>
        <v>10386</v>
      </c>
    </row>
    <row r="239" spans="1:8">
      <c r="A239">
        <v>139</v>
      </c>
      <c r="B239" t="s">
        <v>138</v>
      </c>
      <c r="C239" s="14">
        <v>10023</v>
      </c>
      <c r="D239" t="s">
        <v>52</v>
      </c>
      <c r="E239">
        <v>95</v>
      </c>
      <c r="F239" s="21">
        <v>1.04</v>
      </c>
      <c r="H239" s="6">
        <f>C239</f>
        <v>10023</v>
      </c>
    </row>
    <row r="240" spans="1:8">
      <c r="B240" t="s">
        <v>176</v>
      </c>
      <c r="C240" s="14">
        <v>7568</v>
      </c>
      <c r="D240" t="s">
        <v>52</v>
      </c>
      <c r="E240" s="9">
        <v>68</v>
      </c>
      <c r="F240" s="21">
        <v>0.45</v>
      </c>
      <c r="G240" s="6">
        <f t="shared" ref="G240:G246" si="10">C240</f>
        <v>7568</v>
      </c>
    </row>
    <row r="241" spans="2:12">
      <c r="B241" t="s">
        <v>182</v>
      </c>
      <c r="C241" s="14">
        <v>6263</v>
      </c>
      <c r="D241" t="s">
        <v>52</v>
      </c>
      <c r="E241" s="9">
        <v>93</v>
      </c>
      <c r="F241" s="21">
        <v>0.56999999999999995</v>
      </c>
      <c r="G241" s="6">
        <f t="shared" si="10"/>
        <v>6263</v>
      </c>
    </row>
    <row r="242" spans="2:12">
      <c r="B242" t="s">
        <v>191</v>
      </c>
      <c r="C242" s="14">
        <v>5338</v>
      </c>
      <c r="D242" t="s">
        <v>52</v>
      </c>
      <c r="E242" s="9">
        <v>57</v>
      </c>
      <c r="F242" s="21">
        <v>0.4</v>
      </c>
      <c r="G242" s="6">
        <f t="shared" si="10"/>
        <v>5338</v>
      </c>
    </row>
    <row r="243" spans="2:12">
      <c r="B243" t="s">
        <v>205</v>
      </c>
      <c r="C243" s="14">
        <v>4239</v>
      </c>
      <c r="D243" t="s">
        <v>52</v>
      </c>
      <c r="E243" s="9">
        <v>63</v>
      </c>
      <c r="F243" s="21">
        <v>0.45</v>
      </c>
      <c r="G243" s="6">
        <f t="shared" si="10"/>
        <v>4239</v>
      </c>
    </row>
    <row r="244" spans="2:12">
      <c r="B244" t="s">
        <v>313</v>
      </c>
      <c r="C244" s="14">
        <v>3899</v>
      </c>
      <c r="D244" t="s">
        <v>52</v>
      </c>
      <c r="E244" s="9">
        <v>46</v>
      </c>
      <c r="F244" s="21">
        <v>0.43</v>
      </c>
      <c r="G244" s="6">
        <f t="shared" si="10"/>
        <v>3899</v>
      </c>
    </row>
    <row r="245" spans="2:12">
      <c r="B245" t="s">
        <v>230</v>
      </c>
      <c r="C245" s="14">
        <v>2710</v>
      </c>
      <c r="D245" t="s">
        <v>52</v>
      </c>
      <c r="E245" s="9">
        <v>52</v>
      </c>
      <c r="F245" s="21">
        <v>0.52</v>
      </c>
      <c r="G245" s="6">
        <f t="shared" si="10"/>
        <v>2710</v>
      </c>
    </row>
    <row r="246" spans="2:12">
      <c r="B246" t="s">
        <v>238</v>
      </c>
      <c r="C246" s="14">
        <v>2096</v>
      </c>
      <c r="D246" t="s">
        <v>52</v>
      </c>
      <c r="E246" s="9">
        <v>89</v>
      </c>
      <c r="F246" s="21">
        <v>0.56999999999999995</v>
      </c>
      <c r="G246" s="6">
        <f t="shared" si="10"/>
        <v>2096</v>
      </c>
    </row>
    <row r="247" spans="2:12">
      <c r="B247" t="s">
        <v>259</v>
      </c>
      <c r="C247" s="14">
        <v>434</v>
      </c>
      <c r="D247" t="s">
        <v>52</v>
      </c>
      <c r="E247" s="9"/>
      <c r="F247" s="12"/>
    </row>
    <row r="248" spans="2:12" ht="16" thickBot="1">
      <c r="C248" s="16"/>
      <c r="D248" s="10"/>
      <c r="E248" s="11"/>
      <c r="F248" s="16"/>
      <c r="G248" s="10"/>
      <c r="H248" s="10"/>
      <c r="I248" s="10"/>
      <c r="J248" s="10"/>
      <c r="K248" s="10"/>
    </row>
    <row r="249" spans="2:12" ht="16" thickTop="1">
      <c r="C249" s="17">
        <f>SUM(C6:C248)</f>
        <v>3719094</v>
      </c>
      <c r="D249" s="6"/>
      <c r="E249" s="6"/>
      <c r="F249" s="17"/>
      <c r="G249" s="6">
        <f>SUM(G6:G248)</f>
        <v>1507958.12</v>
      </c>
      <c r="H249" s="6">
        <f>SUM(H6:H248)</f>
        <v>627702.75</v>
      </c>
      <c r="I249" s="6">
        <f>SUM(I6:I248)</f>
        <v>492682</v>
      </c>
      <c r="J249" s="6">
        <f>SUM(J6:J248)</f>
        <v>335343</v>
      </c>
      <c r="K249" s="6">
        <f>SUM(K6:K248)</f>
        <v>285208</v>
      </c>
      <c r="L249" s="6">
        <f>SUM(G249:K249)</f>
        <v>3248893.87</v>
      </c>
    </row>
    <row r="250" spans="2:12">
      <c r="I250" s="6">
        <f>H249+I249</f>
        <v>1120384.75</v>
      </c>
    </row>
    <row r="251" spans="2:12">
      <c r="B251" t="s">
        <v>298</v>
      </c>
      <c r="C251" s="22">
        <v>6293</v>
      </c>
      <c r="D251" s="7" t="s">
        <v>299</v>
      </c>
      <c r="E251">
        <v>94</v>
      </c>
      <c r="F251" s="18">
        <v>0.59</v>
      </c>
    </row>
    <row r="252" spans="2:12">
      <c r="B252" t="s">
        <v>267</v>
      </c>
      <c r="C252" s="22">
        <v>5244</v>
      </c>
      <c r="D252" t="s">
        <v>13</v>
      </c>
      <c r="E252">
        <v>31</v>
      </c>
      <c r="F252" s="18">
        <v>0.21</v>
      </c>
    </row>
    <row r="253" spans="2:12">
      <c r="B253" t="s">
        <v>268</v>
      </c>
      <c r="C253" s="22">
        <v>4333</v>
      </c>
      <c r="D253" t="s">
        <v>11</v>
      </c>
      <c r="E253">
        <v>245</v>
      </c>
      <c r="F253" s="18">
        <v>2.33</v>
      </c>
    </row>
    <row r="254" spans="2:12">
      <c r="B254" t="s">
        <v>269</v>
      </c>
      <c r="C254" s="22">
        <v>4086</v>
      </c>
      <c r="D254" t="s">
        <v>16</v>
      </c>
      <c r="E254">
        <v>111</v>
      </c>
      <c r="F254" s="18">
        <v>1.1599999999999999</v>
      </c>
    </row>
    <row r="255" spans="2:12">
      <c r="B255" t="s">
        <v>270</v>
      </c>
      <c r="C255" s="22">
        <v>3802</v>
      </c>
      <c r="D255" t="s">
        <v>13</v>
      </c>
      <c r="E255">
        <v>156</v>
      </c>
      <c r="F255" s="18">
        <v>1.37</v>
      </c>
    </row>
    <row r="256" spans="2:12">
      <c r="B256" t="s">
        <v>271</v>
      </c>
      <c r="C256" s="22">
        <v>3197</v>
      </c>
      <c r="D256" t="s">
        <v>45</v>
      </c>
      <c r="E256">
        <v>121</v>
      </c>
      <c r="F256" s="18">
        <v>1.21</v>
      </c>
    </row>
    <row r="257" spans="2:6">
      <c r="B257" t="s">
        <v>272</v>
      </c>
      <c r="C257" s="22">
        <v>3077</v>
      </c>
      <c r="D257" t="s">
        <v>13</v>
      </c>
      <c r="E257">
        <v>141</v>
      </c>
      <c r="F257" s="18">
        <v>1.28</v>
      </c>
    </row>
    <row r="258" spans="2:6">
      <c r="B258" t="s">
        <v>273</v>
      </c>
      <c r="C258" s="22">
        <v>2966</v>
      </c>
      <c r="D258" t="s">
        <v>16</v>
      </c>
      <c r="E258">
        <v>61</v>
      </c>
      <c r="F258" s="18">
        <v>0.5</v>
      </c>
    </row>
    <row r="259" spans="2:6">
      <c r="B259" t="s">
        <v>274</v>
      </c>
      <c r="C259" s="22">
        <v>2949</v>
      </c>
      <c r="D259" t="s">
        <v>11</v>
      </c>
      <c r="E259">
        <v>239</v>
      </c>
      <c r="F259" s="18">
        <v>2.37</v>
      </c>
    </row>
    <row r="260" spans="2:6">
      <c r="B260" t="s">
        <v>275</v>
      </c>
      <c r="C260" s="22">
        <v>2314</v>
      </c>
      <c r="D260" t="s">
        <v>13</v>
      </c>
      <c r="E260">
        <v>190</v>
      </c>
      <c r="F260" s="18">
        <v>1.55</v>
      </c>
    </row>
    <row r="261" spans="2:6">
      <c r="B261" t="s">
        <v>276</v>
      </c>
      <c r="C261" s="22">
        <v>2221</v>
      </c>
      <c r="D261" t="s">
        <v>11</v>
      </c>
      <c r="E261">
        <v>220</v>
      </c>
      <c r="F261" s="18">
        <v>2.1800000000000002</v>
      </c>
    </row>
    <row r="262" spans="2:6">
      <c r="B262" t="s">
        <v>277</v>
      </c>
      <c r="C262" s="22">
        <v>1804</v>
      </c>
      <c r="D262" t="s">
        <v>45</v>
      </c>
      <c r="E262">
        <v>19</v>
      </c>
      <c r="F262" s="18">
        <v>0.16</v>
      </c>
    </row>
    <row r="263" spans="2:6">
      <c r="B263" t="s">
        <v>278</v>
      </c>
      <c r="C263" s="22">
        <v>1796</v>
      </c>
      <c r="D263" t="s">
        <v>11</v>
      </c>
      <c r="E263">
        <v>273</v>
      </c>
      <c r="F263" s="19">
        <v>2.4</v>
      </c>
    </row>
    <row r="264" spans="2:6">
      <c r="B264" t="s">
        <v>279</v>
      </c>
      <c r="C264" s="22">
        <v>1601</v>
      </c>
      <c r="D264" t="s">
        <v>11</v>
      </c>
      <c r="E264">
        <v>296</v>
      </c>
      <c r="F264" s="19">
        <v>3</v>
      </c>
    </row>
    <row r="265" spans="2:6">
      <c r="B265" t="s">
        <v>280</v>
      </c>
      <c r="C265" s="22">
        <v>1574</v>
      </c>
      <c r="D265" t="s">
        <v>13</v>
      </c>
      <c r="E265">
        <v>178</v>
      </c>
      <c r="F265" s="18">
        <v>1.48</v>
      </c>
    </row>
    <row r="266" spans="2:6">
      <c r="B266" t="s">
        <v>281</v>
      </c>
      <c r="C266" s="22">
        <v>1422</v>
      </c>
      <c r="D266" t="s">
        <v>18</v>
      </c>
      <c r="E266">
        <v>71</v>
      </c>
      <c r="F266" s="18">
        <v>1.03</v>
      </c>
    </row>
    <row r="267" spans="2:6">
      <c r="B267" t="s">
        <v>282</v>
      </c>
      <c r="C267" s="22">
        <v>1400</v>
      </c>
      <c r="D267" t="s">
        <v>52</v>
      </c>
      <c r="E267">
        <v>78</v>
      </c>
      <c r="F267" s="18">
        <v>0.52</v>
      </c>
    </row>
    <row r="268" spans="2:6">
      <c r="B268" t="s">
        <v>283</v>
      </c>
      <c r="C268" s="22">
        <v>1107</v>
      </c>
      <c r="D268" t="s">
        <v>6</v>
      </c>
    </row>
    <row r="269" spans="2:6">
      <c r="B269" t="s">
        <v>284</v>
      </c>
      <c r="C269" s="22">
        <v>1101</v>
      </c>
      <c r="D269" t="s">
        <v>52</v>
      </c>
      <c r="E269">
        <v>78</v>
      </c>
      <c r="F269" s="18">
        <v>0.52</v>
      </c>
    </row>
    <row r="270" spans="2:6">
      <c r="B270" t="s">
        <v>286</v>
      </c>
      <c r="C270" s="22">
        <v>1091</v>
      </c>
      <c r="D270" t="s">
        <v>11</v>
      </c>
      <c r="E270">
        <v>236</v>
      </c>
      <c r="F270" s="18">
        <v>2.2200000000000002</v>
      </c>
    </row>
    <row r="271" spans="2:6">
      <c r="B271" t="s">
        <v>287</v>
      </c>
      <c r="C271" s="22">
        <v>878</v>
      </c>
      <c r="D271" t="s">
        <v>11</v>
      </c>
      <c r="E271">
        <v>236</v>
      </c>
      <c r="F271" s="19">
        <v>2.2999999999999998</v>
      </c>
    </row>
    <row r="272" spans="2:6">
      <c r="B272" t="s">
        <v>288</v>
      </c>
      <c r="C272" s="22">
        <v>875</v>
      </c>
      <c r="D272" t="s">
        <v>29</v>
      </c>
    </row>
    <row r="273" spans="2:6">
      <c r="B273" t="s">
        <v>289</v>
      </c>
      <c r="C273" s="22">
        <v>858</v>
      </c>
      <c r="D273" t="s">
        <v>11</v>
      </c>
    </row>
    <row r="274" spans="2:6">
      <c r="B274" t="s">
        <v>290</v>
      </c>
      <c r="C274" s="22">
        <v>829</v>
      </c>
      <c r="D274" t="s">
        <v>29</v>
      </c>
    </row>
    <row r="275" spans="2:6">
      <c r="B275" t="s">
        <v>291</v>
      </c>
      <c r="C275" s="22">
        <v>727</v>
      </c>
      <c r="D275" t="s">
        <v>11</v>
      </c>
    </row>
    <row r="276" spans="2:6">
      <c r="B276" t="s">
        <v>292</v>
      </c>
      <c r="C276" s="22">
        <v>696</v>
      </c>
      <c r="D276" t="s">
        <v>11</v>
      </c>
    </row>
    <row r="277" spans="2:6">
      <c r="B277" t="s">
        <v>293</v>
      </c>
      <c r="C277" s="22">
        <v>656</v>
      </c>
      <c r="D277" t="s">
        <v>29</v>
      </c>
    </row>
    <row r="278" spans="2:6">
      <c r="B278" t="s">
        <v>294</v>
      </c>
      <c r="C278" s="22">
        <v>606</v>
      </c>
      <c r="D278" t="s">
        <v>11</v>
      </c>
    </row>
    <row r="279" spans="2:6">
      <c r="B279" t="s">
        <v>295</v>
      </c>
      <c r="C279" s="22">
        <v>573</v>
      </c>
      <c r="D279" t="s">
        <v>35</v>
      </c>
    </row>
    <row r="280" spans="2:6">
      <c r="B280" t="s">
        <v>296</v>
      </c>
      <c r="C280" s="22">
        <v>553</v>
      </c>
      <c r="D280" t="s">
        <v>4</v>
      </c>
    </row>
    <row r="281" spans="2:6">
      <c r="B281" t="s">
        <v>297</v>
      </c>
      <c r="C281" s="22"/>
    </row>
    <row r="282" spans="2:6">
      <c r="C282" s="18"/>
    </row>
    <row r="283" spans="2:6">
      <c r="C283" s="18"/>
      <c r="F283" s="12"/>
    </row>
    <row r="284" spans="2:6">
      <c r="D284" s="8"/>
      <c r="F284" s="12"/>
    </row>
  </sheetData>
  <sortState ref="A6:K247">
    <sortCondition descending="1" ref="D6"/>
  </sortState>
  <mergeCells count="1">
    <mergeCell ref="G3:K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5"/>
  <sheetViews>
    <sheetView workbookViewId="0">
      <selection activeCell="D3" sqref="D3:I3"/>
    </sheetView>
  </sheetViews>
  <sheetFormatPr baseColWidth="10" defaultRowHeight="15" x14ac:dyDescent="0"/>
  <cols>
    <col min="1" max="1" width="5.33203125" customWidth="1"/>
    <col min="2" max="3" width="29.1640625" customWidth="1"/>
    <col min="4" max="5" width="12.5" bestFit="1" customWidth="1"/>
    <col min="6" max="7" width="11" bestFit="1" customWidth="1"/>
    <col min="8" max="8" width="11" customWidth="1"/>
    <col min="9" max="9" width="11" bestFit="1" customWidth="1"/>
  </cols>
  <sheetData>
    <row r="2" spans="1:9">
      <c r="A2" t="s">
        <v>408</v>
      </c>
    </row>
    <row r="3" spans="1:9">
      <c r="A3" t="s">
        <v>409</v>
      </c>
      <c r="D3" t="s">
        <v>403</v>
      </c>
      <c r="E3" t="s">
        <v>404</v>
      </c>
      <c r="F3" t="s">
        <v>405</v>
      </c>
      <c r="G3" s="12" t="s">
        <v>406</v>
      </c>
      <c r="H3" t="s">
        <v>147</v>
      </c>
      <c r="I3" t="s">
        <v>407</v>
      </c>
    </row>
    <row r="4" spans="1:9" ht="46" customHeight="1">
      <c r="B4" t="s">
        <v>410</v>
      </c>
      <c r="D4" s="5">
        <v>166034</v>
      </c>
      <c r="E4" s="5"/>
      <c r="F4" s="5"/>
      <c r="G4" s="14"/>
      <c r="H4" s="5"/>
      <c r="I4" s="5"/>
    </row>
    <row r="5" spans="1:9">
      <c r="B5" t="s">
        <v>411</v>
      </c>
      <c r="D5" s="5">
        <v>280548</v>
      </c>
      <c r="E5" s="5"/>
      <c r="F5" s="5"/>
      <c r="G5" s="14"/>
      <c r="H5" s="5"/>
      <c r="I5" s="5"/>
    </row>
    <row r="6" spans="1:9">
      <c r="B6" t="s">
        <v>412</v>
      </c>
      <c r="D6" s="5"/>
      <c r="E6" s="5">
        <v>134204</v>
      </c>
      <c r="F6" s="5"/>
      <c r="G6" s="14"/>
      <c r="H6" s="5"/>
      <c r="I6" s="5"/>
    </row>
    <row r="7" spans="1:9">
      <c r="B7" t="s">
        <v>413</v>
      </c>
      <c r="C7" t="s">
        <v>428</v>
      </c>
      <c r="D7" s="5"/>
      <c r="E7" s="5">
        <v>209733</v>
      </c>
      <c r="F7" s="5"/>
      <c r="G7" s="14"/>
      <c r="H7" s="5"/>
      <c r="I7" s="5"/>
    </row>
    <row r="8" spans="1:9">
      <c r="B8" t="s">
        <v>414</v>
      </c>
      <c r="D8" s="5"/>
      <c r="F8" s="5">
        <v>129848</v>
      </c>
      <c r="G8" s="14"/>
      <c r="H8" s="5"/>
      <c r="I8" s="5"/>
    </row>
    <row r="9" spans="1:9">
      <c r="A9" t="s">
        <v>423</v>
      </c>
      <c r="B9" t="s">
        <v>415</v>
      </c>
      <c r="C9" t="s">
        <v>427</v>
      </c>
      <c r="D9" s="5"/>
      <c r="E9" s="5"/>
      <c r="F9" s="5">
        <v>187698</v>
      </c>
      <c r="G9" s="14"/>
      <c r="H9" s="5"/>
      <c r="I9" s="5"/>
    </row>
    <row r="10" spans="1:9">
      <c r="B10" t="s">
        <v>416</v>
      </c>
      <c r="D10" s="5"/>
      <c r="E10" s="5"/>
      <c r="F10" s="5">
        <v>221977</v>
      </c>
      <c r="G10" s="12"/>
      <c r="I10" s="5"/>
    </row>
    <row r="11" spans="1:9">
      <c r="A11" t="s">
        <v>423</v>
      </c>
      <c r="B11" t="s">
        <v>417</v>
      </c>
      <c r="C11" t="s">
        <v>417</v>
      </c>
      <c r="D11" s="5"/>
      <c r="E11" s="5"/>
      <c r="F11" s="5">
        <v>118679</v>
      </c>
      <c r="G11" s="14"/>
      <c r="H11" s="5"/>
      <c r="I11" s="5"/>
    </row>
    <row r="12" spans="1:9">
      <c r="A12" t="s">
        <v>423</v>
      </c>
      <c r="B12" t="s">
        <v>418</v>
      </c>
      <c r="C12" t="str">
        <f>B12</f>
        <v>ROTTWEIL</v>
      </c>
      <c r="D12" s="5"/>
      <c r="E12" s="5">
        <v>138719</v>
      </c>
      <c r="F12" s="5"/>
      <c r="G12" s="14"/>
      <c r="H12" s="5"/>
      <c r="I12" s="5"/>
    </row>
    <row r="13" spans="1:9">
      <c r="B13" t="s">
        <v>426</v>
      </c>
      <c r="D13" s="5"/>
      <c r="E13" s="5">
        <v>206214</v>
      </c>
      <c r="F13" s="5"/>
      <c r="G13" s="14"/>
      <c r="H13" s="5"/>
      <c r="I13" s="5"/>
    </row>
    <row r="14" spans="1:9">
      <c r="B14" s="68" t="s">
        <v>419</v>
      </c>
      <c r="D14" s="5"/>
      <c r="E14" s="5"/>
      <c r="F14" s="5"/>
      <c r="G14" s="14">
        <v>417875</v>
      </c>
      <c r="H14" s="5"/>
      <c r="I14" s="5"/>
    </row>
    <row r="15" spans="1:9">
      <c r="A15" t="s">
        <v>423</v>
      </c>
      <c r="B15" t="s">
        <v>420</v>
      </c>
      <c r="D15" s="5"/>
      <c r="E15" s="5"/>
      <c r="F15" s="5">
        <v>158755</v>
      </c>
      <c r="G15" s="14"/>
      <c r="H15" s="5"/>
      <c r="I15" s="5"/>
    </row>
    <row r="16" spans="1:9">
      <c r="A16" t="s">
        <v>423</v>
      </c>
      <c r="B16" t="s">
        <v>421</v>
      </c>
      <c r="D16" s="5"/>
      <c r="E16" s="5"/>
      <c r="F16" s="5">
        <v>252327</v>
      </c>
      <c r="G16" s="14"/>
      <c r="H16" s="5"/>
      <c r="I16" s="5"/>
    </row>
    <row r="17" spans="1:9">
      <c r="B17" t="s">
        <v>422</v>
      </c>
      <c r="D17" s="5"/>
      <c r="E17" s="5">
        <v>223286</v>
      </c>
      <c r="F17" s="5"/>
      <c r="G17" s="14"/>
      <c r="H17" s="5"/>
      <c r="I17" s="5"/>
    </row>
    <row r="18" spans="1:9">
      <c r="B18" s="68" t="s">
        <v>424</v>
      </c>
      <c r="C18" t="s">
        <v>425</v>
      </c>
      <c r="D18" s="5"/>
      <c r="E18" s="5"/>
      <c r="F18" s="5"/>
      <c r="G18" s="14">
        <v>417875</v>
      </c>
      <c r="H18" s="5"/>
      <c r="I18" s="5"/>
    </row>
    <row r="19" spans="1:9">
      <c r="A19" t="s">
        <v>423</v>
      </c>
      <c r="B19" t="s">
        <v>429</v>
      </c>
      <c r="C19" t="str">
        <f>B19</f>
        <v>RAVENSBURG</v>
      </c>
      <c r="D19" s="5"/>
      <c r="E19" s="5"/>
      <c r="F19" s="5">
        <v>277909</v>
      </c>
      <c r="G19" s="14"/>
      <c r="H19" s="5"/>
      <c r="I19" s="5"/>
    </row>
    <row r="20" spans="1:9">
      <c r="B20" t="s">
        <v>430</v>
      </c>
      <c r="C20" t="s">
        <v>430</v>
      </c>
      <c r="D20" s="5"/>
      <c r="E20" s="5"/>
      <c r="F20" s="5">
        <v>189523</v>
      </c>
      <c r="G20" s="14"/>
      <c r="H20" s="5"/>
      <c r="I20" s="5"/>
    </row>
    <row r="21" spans="1:9">
      <c r="B21" t="s">
        <v>431</v>
      </c>
      <c r="C21" t="s">
        <v>431</v>
      </c>
      <c r="D21" s="5"/>
      <c r="E21" s="5"/>
      <c r="F21" s="5"/>
      <c r="G21" s="14">
        <v>281017</v>
      </c>
      <c r="H21" s="5"/>
      <c r="I21" s="5"/>
    </row>
    <row r="22" spans="1:9">
      <c r="B22" t="s">
        <v>432</v>
      </c>
      <c r="C22" t="s">
        <v>432</v>
      </c>
      <c r="D22" s="5"/>
      <c r="E22" s="5"/>
      <c r="F22" s="5"/>
      <c r="G22" s="14">
        <v>517205</v>
      </c>
      <c r="H22" s="5"/>
      <c r="I22" s="5"/>
    </row>
    <row r="23" spans="1:9">
      <c r="B23" t="s">
        <v>433</v>
      </c>
      <c r="C23" t="s">
        <v>434</v>
      </c>
      <c r="D23" s="5"/>
      <c r="E23" s="5"/>
      <c r="F23" s="5"/>
      <c r="G23" s="14">
        <v>189825</v>
      </c>
      <c r="H23" s="5"/>
      <c r="I23" s="5"/>
    </row>
    <row r="24" spans="1:9">
      <c r="B24" t="s">
        <v>435</v>
      </c>
      <c r="C24" t="str">
        <f>B24</f>
        <v>GÖPPINGEN</v>
      </c>
      <c r="D24" s="5"/>
      <c r="E24" s="5"/>
      <c r="F24" s="5"/>
      <c r="G24" s="14">
        <v>252002</v>
      </c>
      <c r="H24" s="5"/>
      <c r="I24" s="5"/>
    </row>
    <row r="25" spans="1:9">
      <c r="B25" t="s">
        <v>436</v>
      </c>
      <c r="C25" t="s">
        <v>436</v>
      </c>
      <c r="D25" s="5"/>
      <c r="E25" s="5"/>
      <c r="F25" s="5"/>
      <c r="G25" s="14">
        <v>130719</v>
      </c>
      <c r="H25" s="5"/>
      <c r="I25" s="5"/>
    </row>
    <row r="26" spans="1:9">
      <c r="B26" t="s">
        <v>461</v>
      </c>
      <c r="D26" s="5"/>
      <c r="E26" s="5"/>
      <c r="F26" s="5"/>
      <c r="G26" s="14"/>
      <c r="H26" s="5">
        <v>52424</v>
      </c>
      <c r="I26" s="5"/>
    </row>
    <row r="27" spans="1:9">
      <c r="B27" t="s">
        <v>462</v>
      </c>
      <c r="D27" s="5"/>
      <c r="E27" s="5"/>
      <c r="F27" s="5"/>
      <c r="G27" s="14"/>
      <c r="H27" s="5">
        <v>291995</v>
      </c>
      <c r="I27" s="5"/>
    </row>
    <row r="28" spans="1:9">
      <c r="B28" t="s">
        <v>463</v>
      </c>
      <c r="D28" s="5"/>
      <c r="E28" s="5"/>
      <c r="F28" s="5"/>
      <c r="G28" s="14">
        <v>150990</v>
      </c>
      <c r="H28" s="5"/>
      <c r="I28" s="5"/>
    </row>
    <row r="29" spans="1:9">
      <c r="B29" t="s">
        <v>464</v>
      </c>
      <c r="D29" s="5"/>
      <c r="E29" s="5"/>
      <c r="F29" s="5"/>
      <c r="G29" s="14"/>
      <c r="H29" s="5">
        <v>424510</v>
      </c>
      <c r="I29" s="5"/>
    </row>
    <row r="30" spans="1:9">
      <c r="B30" t="s">
        <v>465</v>
      </c>
      <c r="D30" s="5"/>
      <c r="E30" s="5"/>
      <c r="F30" s="5"/>
      <c r="G30" s="14"/>
      <c r="H30" s="5">
        <v>222201</v>
      </c>
      <c r="I30" s="5"/>
    </row>
    <row r="31" spans="1:9">
      <c r="B31" t="s">
        <v>466</v>
      </c>
      <c r="D31" s="5"/>
      <c r="E31" s="5"/>
      <c r="F31" s="5">
        <v>364458</v>
      </c>
      <c r="G31" s="14"/>
      <c r="H31" s="5"/>
      <c r="I31" s="5"/>
    </row>
    <row r="32" spans="1:9">
      <c r="B32" t="s">
        <v>467</v>
      </c>
      <c r="D32" s="5"/>
      <c r="E32" s="5"/>
      <c r="F32" s="5"/>
      <c r="G32" s="14">
        <v>591015</v>
      </c>
      <c r="H32" s="5"/>
      <c r="I32" s="5"/>
    </row>
    <row r="33" spans="2:9">
      <c r="B33" t="s">
        <v>468</v>
      </c>
      <c r="D33" s="5"/>
      <c r="E33" s="5"/>
      <c r="F33" s="5"/>
      <c r="G33" s="14">
        <v>191461</v>
      </c>
      <c r="H33" s="5"/>
      <c r="I33" s="5"/>
    </row>
    <row r="34" spans="2:9">
      <c r="B34" t="s">
        <v>469</v>
      </c>
      <c r="D34" s="5"/>
      <c r="E34" s="5"/>
      <c r="F34" s="5"/>
      <c r="G34" s="14">
        <v>115211</v>
      </c>
      <c r="H34" s="5"/>
      <c r="I34" s="5"/>
    </row>
    <row r="35" spans="2:9">
      <c r="B35" t="s">
        <v>470</v>
      </c>
      <c r="D35" s="5"/>
      <c r="E35" s="5"/>
      <c r="F35" s="5"/>
      <c r="G35" s="14">
        <v>512086</v>
      </c>
      <c r="H35" s="5"/>
      <c r="I35" s="5"/>
    </row>
    <row r="36" spans="2:9">
      <c r="B36" t="s">
        <v>471</v>
      </c>
      <c r="D36" s="5"/>
      <c r="E36" s="5"/>
      <c r="F36" s="5"/>
      <c r="G36" s="14">
        <v>407150</v>
      </c>
      <c r="H36" s="5"/>
      <c r="I36" s="5"/>
    </row>
    <row r="37" spans="2:9">
      <c r="B37" t="s">
        <v>472</v>
      </c>
      <c r="D37" s="5"/>
      <c r="E37" s="5"/>
      <c r="F37" s="5"/>
      <c r="G37" s="14"/>
      <c r="H37" s="5">
        <v>306425</v>
      </c>
      <c r="I37" s="5"/>
    </row>
    <row r="38" spans="2:9">
      <c r="B38" t="s">
        <v>473</v>
      </c>
      <c r="D38" s="5"/>
      <c r="E38" s="5"/>
      <c r="F38" s="5"/>
      <c r="G38" s="14"/>
      <c r="H38" s="5">
        <v>116716</v>
      </c>
      <c r="I38" s="5"/>
    </row>
    <row r="39" spans="2:9">
      <c r="B39" t="s">
        <v>474</v>
      </c>
      <c r="D39" s="5"/>
      <c r="E39" s="5"/>
      <c r="F39" s="5"/>
      <c r="G39" s="14"/>
      <c r="H39" s="5">
        <v>323168</v>
      </c>
      <c r="I39" s="5"/>
    </row>
    <row r="40" spans="2:9">
      <c r="B40" t="s">
        <v>475</v>
      </c>
      <c r="D40" s="5"/>
      <c r="E40" s="5"/>
      <c r="F40" s="5"/>
      <c r="G40" s="14"/>
      <c r="H40" s="5">
        <v>107200</v>
      </c>
      <c r="I40" s="5"/>
    </row>
    <row r="41" spans="2:9">
      <c r="B41" t="s">
        <v>476</v>
      </c>
      <c r="D41" s="5"/>
      <c r="E41" s="5"/>
      <c r="F41" s="5"/>
      <c r="G41" s="14"/>
      <c r="H41" s="5">
        <v>186427</v>
      </c>
      <c r="I41" s="5"/>
    </row>
    <row r="42" spans="2:9">
      <c r="B42" t="s">
        <v>477</v>
      </c>
      <c r="D42" s="5"/>
      <c r="E42" s="5"/>
      <c r="F42" s="5"/>
      <c r="G42" s="14"/>
      <c r="H42" s="5">
        <v>525204</v>
      </c>
      <c r="I42" s="5"/>
    </row>
    <row r="43" spans="2:9">
      <c r="B43" t="s">
        <v>478</v>
      </c>
      <c r="D43" s="5"/>
      <c r="E43" s="5"/>
      <c r="F43" s="5"/>
      <c r="G43" s="14"/>
      <c r="H43" s="5">
        <v>148415</v>
      </c>
      <c r="I43" s="5"/>
    </row>
    <row r="44" spans="2:9">
      <c r="B44" t="s">
        <v>479</v>
      </c>
      <c r="D44" s="5"/>
      <c r="E44" s="5"/>
      <c r="F44" s="5"/>
      <c r="G44" s="14"/>
      <c r="H44" s="5">
        <v>142435</v>
      </c>
      <c r="I44" s="5"/>
    </row>
    <row r="45" spans="2:9">
      <c r="D45" s="5"/>
      <c r="E45" s="5"/>
      <c r="F45" s="5"/>
      <c r="G45" s="14"/>
      <c r="H45" s="5"/>
      <c r="I45" s="5"/>
    </row>
    <row r="46" spans="2:9">
      <c r="D46" s="5"/>
      <c r="E46" s="5"/>
      <c r="F46" s="5"/>
      <c r="G46" s="14"/>
      <c r="H46" s="5"/>
      <c r="I46" s="5"/>
    </row>
    <row r="47" spans="2:9">
      <c r="D47" s="5"/>
      <c r="E47" s="5"/>
      <c r="F47" s="5"/>
      <c r="G47" s="14"/>
      <c r="H47" s="5"/>
      <c r="I47" s="5"/>
    </row>
    <row r="48" spans="2:9">
      <c r="D48" s="5"/>
      <c r="E48" s="5"/>
      <c r="F48" s="5"/>
      <c r="G48" s="14"/>
      <c r="H48" s="5"/>
      <c r="I48" s="5"/>
    </row>
    <row r="49" spans="1:9">
      <c r="D49" s="5"/>
      <c r="E49" s="5"/>
      <c r="F49" s="5"/>
      <c r="G49" s="14"/>
      <c r="H49" s="5"/>
      <c r="I49" s="5"/>
    </row>
    <row r="50" spans="1:9">
      <c r="A50" t="s">
        <v>438</v>
      </c>
      <c r="B50" t="s">
        <v>437</v>
      </c>
      <c r="C50" t="str">
        <f>B50</f>
        <v>DILLINGEN</v>
      </c>
      <c r="D50" s="5"/>
      <c r="E50" s="5"/>
      <c r="F50" s="5"/>
      <c r="G50" s="14"/>
      <c r="H50" s="5"/>
      <c r="I50" s="5">
        <v>93122</v>
      </c>
    </row>
    <row r="51" spans="1:9">
      <c r="A51" t="s">
        <v>438</v>
      </c>
      <c r="B51" t="s">
        <v>439</v>
      </c>
      <c r="C51" t="str">
        <f>B51</f>
        <v>GÜNZBURG</v>
      </c>
      <c r="D51" s="5"/>
      <c r="E51" s="5"/>
      <c r="F51" s="5"/>
      <c r="G51" s="14">
        <v>120130</v>
      </c>
      <c r="H51" s="5"/>
      <c r="I51" s="5"/>
    </row>
    <row r="52" spans="1:9">
      <c r="A52" t="s">
        <v>438</v>
      </c>
      <c r="B52" t="s">
        <v>440</v>
      </c>
      <c r="C52" t="s">
        <v>440</v>
      </c>
      <c r="D52" s="5"/>
      <c r="E52" s="5"/>
      <c r="F52" s="5"/>
      <c r="G52" s="14"/>
      <c r="H52" s="5">
        <v>239004</v>
      </c>
    </row>
    <row r="53" spans="1:9">
      <c r="A53" t="s">
        <v>438</v>
      </c>
      <c r="B53" t="s">
        <v>441</v>
      </c>
      <c r="C53" t="s">
        <v>440</v>
      </c>
      <c r="D53" s="5"/>
      <c r="E53" s="5"/>
      <c r="F53" s="5"/>
      <c r="G53" s="14"/>
      <c r="H53" s="5">
        <v>272699</v>
      </c>
    </row>
    <row r="54" spans="1:9">
      <c r="B54" t="s">
        <v>483</v>
      </c>
      <c r="D54" s="5"/>
      <c r="E54" s="5">
        <v>24454</v>
      </c>
      <c r="F54" s="5"/>
      <c r="G54" s="14"/>
      <c r="H54" s="5"/>
      <c r="I54" s="5"/>
    </row>
    <row r="55" spans="1:9">
      <c r="B55" t="s">
        <v>485</v>
      </c>
      <c r="D55" s="5"/>
      <c r="E55" s="5">
        <v>149453</v>
      </c>
      <c r="F55" s="5"/>
      <c r="G55" s="14"/>
      <c r="H55" s="5"/>
      <c r="I55" s="5"/>
    </row>
    <row r="56" spans="1:9">
      <c r="B56" t="s">
        <v>484</v>
      </c>
      <c r="D56" s="5"/>
      <c r="E56" s="5"/>
      <c r="F56" s="5"/>
      <c r="G56" s="14">
        <v>149453</v>
      </c>
      <c r="H56" s="5"/>
      <c r="I56" s="5"/>
    </row>
    <row r="57" spans="1:9">
      <c r="B57" t="s">
        <v>486</v>
      </c>
      <c r="D57" s="5"/>
      <c r="E57" s="5">
        <v>64625</v>
      </c>
      <c r="F57" s="5"/>
      <c r="G57" s="14"/>
      <c r="H57" s="5"/>
      <c r="I57" s="5"/>
    </row>
    <row r="58" spans="1:9">
      <c r="B58" t="s">
        <v>488</v>
      </c>
      <c r="D58" s="5"/>
      <c r="E58" s="5"/>
      <c r="F58" s="5"/>
      <c r="G58" s="14">
        <v>165270</v>
      </c>
      <c r="H58" s="5"/>
      <c r="I58" s="5"/>
    </row>
    <row r="59" spans="1:9">
      <c r="B59" t="s">
        <v>489</v>
      </c>
      <c r="D59" s="5"/>
      <c r="E59" s="5"/>
      <c r="F59" s="5"/>
      <c r="G59" s="14"/>
      <c r="H59" s="5">
        <v>128939</v>
      </c>
      <c r="I59" s="5"/>
    </row>
    <row r="60" spans="1:9">
      <c r="B60" t="s">
        <v>490</v>
      </c>
      <c r="D60" s="5"/>
      <c r="E60" s="5"/>
      <c r="F60" s="5"/>
      <c r="G60" s="14"/>
      <c r="H60" s="5">
        <v>127250</v>
      </c>
      <c r="I60" s="5"/>
    </row>
    <row r="61" spans="1:9">
      <c r="B61" t="s">
        <v>491</v>
      </c>
      <c r="D61" s="5"/>
      <c r="E61" s="5"/>
      <c r="F61" s="5"/>
      <c r="G61" s="14"/>
      <c r="H61" s="5">
        <v>129530</v>
      </c>
      <c r="I61" s="5"/>
    </row>
    <row r="62" spans="1:9">
      <c r="B62" t="s">
        <v>492</v>
      </c>
      <c r="D62" s="5"/>
      <c r="E62" s="5"/>
      <c r="F62" s="5"/>
      <c r="G62" s="14"/>
      <c r="H62" s="5">
        <v>205194</v>
      </c>
      <c r="I62" s="5"/>
    </row>
    <row r="63" spans="1:9">
      <c r="B63" t="s">
        <v>493</v>
      </c>
      <c r="D63" s="5"/>
      <c r="E63" s="5"/>
      <c r="F63" s="5"/>
      <c r="G63" s="14"/>
      <c r="H63" s="5">
        <v>142021</v>
      </c>
      <c r="I63" s="5"/>
    </row>
    <row r="64" spans="1:9">
      <c r="B64" t="s">
        <v>495</v>
      </c>
      <c r="D64" s="5"/>
      <c r="E64" s="5"/>
      <c r="F64" s="5"/>
      <c r="G64" s="14"/>
      <c r="H64" s="5"/>
      <c r="I64" s="5">
        <v>120664</v>
      </c>
    </row>
    <row r="65" spans="1:9">
      <c r="D65" s="5"/>
      <c r="E65" s="5"/>
      <c r="F65" s="5"/>
      <c r="G65" s="14"/>
      <c r="H65" s="5"/>
      <c r="I65" s="5"/>
    </row>
    <row r="66" spans="1:9">
      <c r="D66" s="5"/>
      <c r="E66" s="5"/>
      <c r="F66" s="5"/>
      <c r="G66" s="14"/>
      <c r="H66" s="5"/>
      <c r="I66" s="5"/>
    </row>
    <row r="67" spans="1:9">
      <c r="D67" s="5"/>
      <c r="E67" s="5"/>
      <c r="F67" s="5"/>
      <c r="G67" s="14"/>
      <c r="H67" s="5"/>
      <c r="I67" s="5"/>
    </row>
    <row r="68" spans="1:9">
      <c r="D68" s="5"/>
      <c r="E68" s="5"/>
      <c r="F68" s="5"/>
      <c r="G68" s="14"/>
      <c r="H68" s="5"/>
      <c r="I68" s="5"/>
    </row>
    <row r="69" spans="1:9">
      <c r="B69" t="s">
        <v>448</v>
      </c>
      <c r="C69" t="s">
        <v>449</v>
      </c>
      <c r="D69" s="5"/>
      <c r="E69" s="5"/>
      <c r="F69" s="5"/>
      <c r="G69" s="14"/>
      <c r="H69" s="5"/>
      <c r="I69" s="5">
        <v>129568</v>
      </c>
    </row>
    <row r="70" spans="1:9">
      <c r="A70" t="s">
        <v>438</v>
      </c>
      <c r="B70" t="s">
        <v>442</v>
      </c>
      <c r="C70" t="s">
        <v>442</v>
      </c>
      <c r="D70" s="5"/>
      <c r="E70" s="5"/>
      <c r="F70" s="5"/>
      <c r="G70" s="14">
        <v>114223</v>
      </c>
      <c r="H70" s="5"/>
      <c r="I70" s="5"/>
    </row>
    <row r="71" spans="1:9">
      <c r="A71" t="s">
        <v>438</v>
      </c>
      <c r="B71" t="s">
        <v>443</v>
      </c>
      <c r="C71" t="s">
        <v>444</v>
      </c>
      <c r="D71" s="5"/>
      <c r="E71" s="5"/>
      <c r="F71" s="5"/>
      <c r="G71" s="14">
        <v>134118</v>
      </c>
      <c r="H71" s="5"/>
      <c r="I71" s="5"/>
    </row>
    <row r="72" spans="1:9">
      <c r="A72" t="s">
        <v>438</v>
      </c>
      <c r="B72" t="s">
        <v>447</v>
      </c>
      <c r="D72" s="5"/>
      <c r="E72" s="5"/>
      <c r="F72" s="5"/>
      <c r="G72" s="14">
        <v>41570</v>
      </c>
      <c r="H72" s="5"/>
    </row>
    <row r="73" spans="1:9">
      <c r="A73" t="s">
        <v>438</v>
      </c>
      <c r="B73" t="s">
        <v>445</v>
      </c>
      <c r="C73" t="s">
        <v>446</v>
      </c>
      <c r="D73" s="5"/>
      <c r="E73" s="5"/>
      <c r="F73" s="5">
        <v>136383</v>
      </c>
      <c r="G73" s="14"/>
      <c r="H73" s="5"/>
      <c r="I73" s="5"/>
    </row>
    <row r="74" spans="1:9">
      <c r="B74" t="s">
        <v>487</v>
      </c>
      <c r="D74" s="5"/>
      <c r="E74" s="5"/>
      <c r="F74" s="5">
        <v>41551</v>
      </c>
      <c r="G74" s="14"/>
      <c r="H74" s="5"/>
      <c r="I74" s="5"/>
    </row>
    <row r="75" spans="1:9">
      <c r="A75" t="s">
        <v>438</v>
      </c>
      <c r="B75" t="s">
        <v>454</v>
      </c>
      <c r="C75" t="s">
        <v>454</v>
      </c>
      <c r="D75" s="5"/>
      <c r="E75" s="5"/>
      <c r="F75" s="5"/>
      <c r="G75" s="14"/>
      <c r="H75" s="5"/>
      <c r="I75" s="5">
        <v>84710</v>
      </c>
    </row>
    <row r="76" spans="1:9">
      <c r="B76" t="s">
        <v>455</v>
      </c>
      <c r="D76" s="5"/>
      <c r="E76" s="5"/>
      <c r="F76" s="5"/>
      <c r="G76" s="14"/>
      <c r="H76" s="5"/>
      <c r="I76" s="5">
        <v>1388308</v>
      </c>
    </row>
    <row r="77" spans="1:9">
      <c r="B77" t="s">
        <v>494</v>
      </c>
      <c r="D77" s="5"/>
      <c r="E77" s="5"/>
      <c r="F77" s="5"/>
      <c r="G77" s="14"/>
      <c r="H77" s="5"/>
      <c r="I77" s="5">
        <v>325744</v>
      </c>
    </row>
    <row r="78" spans="1:9" ht="16" thickBot="1">
      <c r="D78" s="30"/>
      <c r="E78" s="30"/>
      <c r="F78" s="30"/>
      <c r="G78" s="69"/>
      <c r="H78" s="30"/>
      <c r="I78" s="30"/>
    </row>
    <row r="79" spans="1:9" ht="16" thickTop="1">
      <c r="D79" s="6">
        <f>SUM(D4:D78)</f>
        <v>446582</v>
      </c>
      <c r="E79" s="6">
        <f>SUM(E4:E78)</f>
        <v>1150688</v>
      </c>
      <c r="F79" s="6">
        <f>SUM(F4:F78)</f>
        <v>2079108</v>
      </c>
      <c r="G79" s="17">
        <f>SUM(G4:G78)</f>
        <v>4899195</v>
      </c>
      <c r="H79" s="6">
        <f>SUM(H4:H78)</f>
        <v>4091757</v>
      </c>
      <c r="I79" s="6">
        <f>SUM(I4:I78)</f>
        <v>2142116</v>
      </c>
    </row>
    <row r="80" spans="1:9">
      <c r="D80" s="6"/>
      <c r="E80" s="6"/>
      <c r="F80" s="6"/>
      <c r="G80" s="17"/>
      <c r="H80" s="6"/>
      <c r="I80" s="6"/>
    </row>
    <row r="81" spans="2:7">
      <c r="G81" s="12"/>
    </row>
    <row r="82" spans="2:7">
      <c r="G82" s="12"/>
    </row>
    <row r="83" spans="2:7">
      <c r="B83">
        <f>0.87</f>
        <v>0.87</v>
      </c>
      <c r="C83">
        <v>400</v>
      </c>
      <c r="D83">
        <f>B83*C83</f>
        <v>348</v>
      </c>
      <c r="G83" s="12"/>
    </row>
    <row r="84" spans="2:7">
      <c r="C84">
        <v>80</v>
      </c>
      <c r="D84">
        <f>B83*C84</f>
        <v>69.599999999999994</v>
      </c>
      <c r="G84" s="12"/>
    </row>
    <row r="85" spans="2:7">
      <c r="G8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8"/>
  <sheetViews>
    <sheetView workbookViewId="0">
      <selection activeCell="L37" sqref="L37"/>
    </sheetView>
  </sheetViews>
  <sheetFormatPr baseColWidth="10" defaultRowHeight="15" x14ac:dyDescent="0"/>
  <cols>
    <col min="9" max="9" width="11.5" bestFit="1" customWidth="1"/>
    <col min="11" max="11" width="11" bestFit="1" customWidth="1"/>
    <col min="12" max="13" width="11.5" bestFit="1" customWidth="1"/>
    <col min="14" max="14" width="11" bestFit="1" customWidth="1"/>
    <col min="15" max="16" width="11.5" bestFit="1" customWidth="1"/>
  </cols>
  <sheetData>
    <row r="3" spans="5:16">
      <c r="K3" t="s">
        <v>403</v>
      </c>
      <c r="L3" t="s">
        <v>404</v>
      </c>
      <c r="M3" t="s">
        <v>405</v>
      </c>
      <c r="N3" s="70" t="s">
        <v>406</v>
      </c>
      <c r="O3" t="s">
        <v>147</v>
      </c>
      <c r="P3" t="s">
        <v>407</v>
      </c>
    </row>
    <row r="4" spans="5:16">
      <c r="E4" t="s">
        <v>321</v>
      </c>
      <c r="N4" s="70"/>
    </row>
    <row r="5" spans="5:16">
      <c r="I5" t="s">
        <v>323</v>
      </c>
      <c r="N5" s="70"/>
    </row>
    <row r="6" spans="5:16">
      <c r="E6" t="s">
        <v>316</v>
      </c>
      <c r="F6" s="5">
        <v>28012</v>
      </c>
      <c r="G6">
        <v>111</v>
      </c>
      <c r="H6">
        <v>1.34</v>
      </c>
      <c r="I6" s="5">
        <v>128140</v>
      </c>
      <c r="M6" s="6">
        <f>I6</f>
        <v>128140</v>
      </c>
      <c r="N6" s="70"/>
    </row>
    <row r="7" spans="5:16">
      <c r="E7" t="s">
        <v>317</v>
      </c>
      <c r="F7">
        <v>46080</v>
      </c>
      <c r="G7">
        <v>90</v>
      </c>
      <c r="H7">
        <v>0.57999999999999996</v>
      </c>
      <c r="I7" s="5">
        <v>83517</v>
      </c>
      <c r="K7" s="6">
        <f>I7</f>
        <v>83517</v>
      </c>
      <c r="N7" s="70"/>
    </row>
    <row r="8" spans="5:16">
      <c r="E8" t="s">
        <v>318</v>
      </c>
      <c r="F8">
        <v>31054</v>
      </c>
      <c r="G8">
        <v>106</v>
      </c>
      <c r="H8">
        <v>1.06</v>
      </c>
      <c r="I8" s="5">
        <v>101228</v>
      </c>
      <c r="L8" s="6">
        <f>I8</f>
        <v>101228</v>
      </c>
      <c r="N8" s="70"/>
    </row>
    <row r="9" spans="5:16">
      <c r="E9" t="s">
        <v>319</v>
      </c>
      <c r="G9">
        <v>103</v>
      </c>
      <c r="H9">
        <v>1.03</v>
      </c>
      <c r="I9" s="5"/>
      <c r="N9" s="70"/>
    </row>
    <row r="10" spans="5:16">
      <c r="E10" t="s">
        <v>320</v>
      </c>
      <c r="G10">
        <v>101</v>
      </c>
      <c r="H10">
        <v>1.08</v>
      </c>
      <c r="I10" s="5"/>
      <c r="N10" s="70"/>
    </row>
    <row r="11" spans="5:16">
      <c r="E11" t="s">
        <v>322</v>
      </c>
      <c r="G11">
        <v>124</v>
      </c>
      <c r="H11">
        <v>1.1200000000000001</v>
      </c>
      <c r="I11" s="5">
        <v>61294</v>
      </c>
      <c r="N11" s="70"/>
    </row>
    <row r="12" spans="5:16" ht="16" thickBot="1">
      <c r="E12" t="s">
        <v>324</v>
      </c>
      <c r="G12">
        <v>95</v>
      </c>
      <c r="H12">
        <v>0.57999999999999996</v>
      </c>
      <c r="I12" s="23"/>
      <c r="N12" s="70"/>
    </row>
    <row r="13" spans="5:16" ht="16" thickTop="1">
      <c r="I13" s="5">
        <f>SUM(I6:I12)</f>
        <v>374179</v>
      </c>
      <c r="N13" s="70"/>
    </row>
    <row r="14" spans="5:16">
      <c r="N14" s="70"/>
    </row>
    <row r="15" spans="5:16">
      <c r="N15" s="70"/>
    </row>
    <row r="16" spans="5:16">
      <c r="N16" s="70"/>
    </row>
    <row r="17" spans="1:16">
      <c r="N17" s="70"/>
    </row>
    <row r="18" spans="1:16">
      <c r="E18" t="s">
        <v>327</v>
      </c>
      <c r="N18" s="70"/>
    </row>
    <row r="19" spans="1:16">
      <c r="N19" s="70"/>
    </row>
    <row r="20" spans="1:16">
      <c r="E20" t="s">
        <v>325</v>
      </c>
      <c r="G20">
        <v>186</v>
      </c>
      <c r="H20">
        <v>1.57</v>
      </c>
      <c r="I20" s="5">
        <v>43943</v>
      </c>
      <c r="M20" s="6">
        <f>I20</f>
        <v>43943</v>
      </c>
      <c r="N20" s="70"/>
    </row>
    <row r="21" spans="1:16">
      <c r="E21" t="s">
        <v>326</v>
      </c>
      <c r="G21">
        <v>216</v>
      </c>
      <c r="H21">
        <v>2.19</v>
      </c>
      <c r="I21" s="5">
        <v>31758</v>
      </c>
      <c r="N21" s="71">
        <f>I21</f>
        <v>31758</v>
      </c>
    </row>
    <row r="22" spans="1:16">
      <c r="E22" t="s">
        <v>328</v>
      </c>
      <c r="G22">
        <v>204</v>
      </c>
      <c r="H22">
        <v>2.11</v>
      </c>
      <c r="I22" s="5">
        <v>57734</v>
      </c>
      <c r="N22" s="71">
        <f>I22</f>
        <v>57734</v>
      </c>
    </row>
    <row r="23" spans="1:16">
      <c r="E23" t="s">
        <v>496</v>
      </c>
      <c r="G23">
        <v>260</v>
      </c>
      <c r="H23" s="1">
        <v>2.4</v>
      </c>
      <c r="I23" s="5">
        <v>167954</v>
      </c>
      <c r="N23" s="70"/>
      <c r="O23" s="6">
        <f>I23</f>
        <v>167954</v>
      </c>
    </row>
    <row r="24" spans="1:16">
      <c r="E24" t="s">
        <v>497</v>
      </c>
      <c r="G24">
        <v>260</v>
      </c>
      <c r="H24" s="1">
        <v>2.4</v>
      </c>
      <c r="I24" s="5">
        <v>122458</v>
      </c>
      <c r="N24" s="70"/>
      <c r="O24" s="6">
        <f>I24</f>
        <v>122458</v>
      </c>
    </row>
    <row r="25" spans="1:16">
      <c r="E25" t="s">
        <v>498</v>
      </c>
      <c r="G25">
        <v>287</v>
      </c>
      <c r="H25" s="1">
        <v>2.5</v>
      </c>
      <c r="I25" s="5">
        <v>79676</v>
      </c>
      <c r="N25" s="70"/>
      <c r="O25" s="6">
        <f>I25</f>
        <v>79676</v>
      </c>
    </row>
    <row r="26" spans="1:16">
      <c r="E26" t="s">
        <v>499</v>
      </c>
      <c r="G26">
        <v>332</v>
      </c>
      <c r="H26" s="1">
        <v>3.17</v>
      </c>
      <c r="I26" s="5">
        <v>102107</v>
      </c>
      <c r="N26" s="70"/>
      <c r="P26" s="6">
        <f>I26</f>
        <v>102107</v>
      </c>
    </row>
    <row r="27" spans="1:16">
      <c r="I27" s="5"/>
      <c r="N27" s="70"/>
    </row>
    <row r="28" spans="1:16">
      <c r="I28" s="5"/>
      <c r="N28" s="70"/>
    </row>
    <row r="29" spans="1:16">
      <c r="I29" s="5"/>
      <c r="N29" s="70"/>
    </row>
    <row r="30" spans="1:16">
      <c r="A30" t="s">
        <v>403</v>
      </c>
      <c r="B30" t="s">
        <v>404</v>
      </c>
      <c r="C30" t="s">
        <v>405</v>
      </c>
      <c r="D30" s="12" t="s">
        <v>406</v>
      </c>
      <c r="E30" t="s">
        <v>147</v>
      </c>
      <c r="F30" t="s">
        <v>407</v>
      </c>
      <c r="I30" s="5"/>
      <c r="N30" s="70"/>
    </row>
    <row r="31" spans="1:16">
      <c r="I31" s="5"/>
      <c r="N31" s="70"/>
    </row>
    <row r="32" spans="1:16">
      <c r="I32" s="5"/>
      <c r="K32" s="5">
        <f>SUM(K5:K31)</f>
        <v>83517</v>
      </c>
      <c r="L32" s="5">
        <f t="shared" ref="L32:P32" si="0">SUM(L5:L31)</f>
        <v>101228</v>
      </c>
      <c r="M32" s="5">
        <f t="shared" si="0"/>
        <v>172083</v>
      </c>
      <c r="N32" s="5">
        <f t="shared" si="0"/>
        <v>89492</v>
      </c>
      <c r="O32" s="5">
        <f t="shared" si="0"/>
        <v>370088</v>
      </c>
      <c r="P32" s="5">
        <f t="shared" si="0"/>
        <v>102107</v>
      </c>
    </row>
    <row r="33" spans="9:16">
      <c r="I33" s="5"/>
      <c r="K33" t="s">
        <v>403</v>
      </c>
      <c r="L33" t="s">
        <v>404</v>
      </c>
      <c r="M33" t="s">
        <v>405</v>
      </c>
      <c r="N33" s="70" t="s">
        <v>406</v>
      </c>
      <c r="O33" t="s">
        <v>147</v>
      </c>
      <c r="P33" t="s">
        <v>407</v>
      </c>
    </row>
    <row r="34" spans="9:16" ht="16" thickBot="1">
      <c r="I34" s="23"/>
    </row>
    <row r="35" spans="9:16" ht="16" thickTop="1">
      <c r="I35" s="5">
        <f>SUM(I20:I34)</f>
        <v>605630</v>
      </c>
      <c r="J35" t="s">
        <v>329</v>
      </c>
      <c r="K35" t="s">
        <v>330</v>
      </c>
    </row>
    <row r="36" spans="9:16">
      <c r="N36" t="s">
        <v>482</v>
      </c>
    </row>
    <row r="37" spans="9:16">
      <c r="N37">
        <f>127.27/72</f>
        <v>1.7676388888888888</v>
      </c>
      <c r="O37" t="s">
        <v>480</v>
      </c>
    </row>
    <row r="38" spans="9:16">
      <c r="N38">
        <f>161.98/96</f>
        <v>1.6872916666666666</v>
      </c>
      <c r="O38" t="s">
        <v>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66"/>
  <sheetViews>
    <sheetView tabSelected="1" topLeftCell="B43" workbookViewId="0">
      <selection activeCell="H43" sqref="H43"/>
    </sheetView>
  </sheetViews>
  <sheetFormatPr baseColWidth="10" defaultRowHeight="15" x14ac:dyDescent="0"/>
  <cols>
    <col min="3" max="3" width="23.5" customWidth="1"/>
    <col min="8" max="8" width="13.6640625" customWidth="1"/>
    <col min="9" max="9" width="13.1640625" bestFit="1" customWidth="1"/>
    <col min="10" max="11" width="13.33203125" bestFit="1" customWidth="1"/>
    <col min="12" max="12" width="13" customWidth="1"/>
    <col min="13" max="13" width="12.33203125" customWidth="1"/>
    <col min="14" max="14" width="12" customWidth="1"/>
    <col min="15" max="15" width="11.5" bestFit="1" customWidth="1"/>
    <col min="16" max="16" width="13.1640625" bestFit="1" customWidth="1"/>
  </cols>
  <sheetData>
    <row r="4" spans="3:15">
      <c r="J4" s="63" t="s">
        <v>142</v>
      </c>
      <c r="K4" s="64"/>
      <c r="L4" s="64"/>
      <c r="M4" s="64"/>
      <c r="N4" s="64"/>
    </row>
    <row r="5" spans="3:15">
      <c r="J5" s="2" t="s">
        <v>143</v>
      </c>
      <c r="K5" s="3" t="s">
        <v>144</v>
      </c>
      <c r="L5" s="3" t="s">
        <v>145</v>
      </c>
      <c r="M5" s="4" t="s">
        <v>146</v>
      </c>
      <c r="N5" s="4" t="s">
        <v>147</v>
      </c>
      <c r="O5" t="s">
        <v>407</v>
      </c>
    </row>
    <row r="6" spans="3:15">
      <c r="C6" s="28" t="s">
        <v>400</v>
      </c>
      <c r="J6" s="27"/>
    </row>
    <row r="8" spans="3:15">
      <c r="C8" t="s">
        <v>331</v>
      </c>
      <c r="D8">
        <v>1351</v>
      </c>
      <c r="F8" t="s">
        <v>332</v>
      </c>
      <c r="H8" t="s">
        <v>333</v>
      </c>
      <c r="I8" s="5">
        <v>1392396</v>
      </c>
      <c r="J8" s="6">
        <f>I8</f>
        <v>1392396</v>
      </c>
    </row>
    <row r="9" spans="3:15">
      <c r="C9" t="s">
        <v>334</v>
      </c>
      <c r="D9">
        <v>1</v>
      </c>
      <c r="E9">
        <v>1353</v>
      </c>
      <c r="F9" t="s">
        <v>335</v>
      </c>
      <c r="H9" t="s">
        <v>336</v>
      </c>
      <c r="I9" s="5">
        <v>985046</v>
      </c>
      <c r="L9" s="6">
        <f>I9</f>
        <v>985046</v>
      </c>
    </row>
    <row r="10" spans="3:15">
      <c r="C10" t="s">
        <v>337</v>
      </c>
      <c r="D10">
        <v>1</v>
      </c>
      <c r="E10">
        <v>1332</v>
      </c>
      <c r="F10" t="s">
        <v>299</v>
      </c>
      <c r="H10" t="s">
        <v>338</v>
      </c>
      <c r="I10" s="5">
        <v>381966</v>
      </c>
      <c r="K10" s="6">
        <f>I10</f>
        <v>381966</v>
      </c>
    </row>
    <row r="11" spans="3:15">
      <c r="C11" t="s">
        <v>339</v>
      </c>
      <c r="D11">
        <v>1</v>
      </c>
      <c r="E11">
        <v>12917</v>
      </c>
      <c r="F11" t="s">
        <v>302</v>
      </c>
      <c r="H11" t="s">
        <v>340</v>
      </c>
      <c r="I11" s="5">
        <v>35382</v>
      </c>
      <c r="K11" s="6">
        <f>I11</f>
        <v>35382</v>
      </c>
    </row>
    <row r="12" spans="3:15">
      <c r="C12" t="s">
        <v>341</v>
      </c>
      <c r="D12">
        <v>1</v>
      </c>
      <c r="E12">
        <v>12917</v>
      </c>
      <c r="F12" t="s">
        <v>342</v>
      </c>
      <c r="H12" t="s">
        <v>343</v>
      </c>
      <c r="I12" s="5">
        <v>147904</v>
      </c>
      <c r="K12" s="6">
        <f>I12</f>
        <v>147904</v>
      </c>
    </row>
    <row r="13" spans="3:15">
      <c r="C13" t="s">
        <v>344</v>
      </c>
      <c r="D13" t="s">
        <v>345</v>
      </c>
      <c r="E13">
        <v>12917</v>
      </c>
      <c r="F13" t="s">
        <v>346</v>
      </c>
      <c r="H13" t="s">
        <v>347</v>
      </c>
      <c r="I13" s="5">
        <v>35878</v>
      </c>
      <c r="K13" s="6">
        <f>I13</f>
        <v>35878</v>
      </c>
    </row>
    <row r="14" spans="3:15">
      <c r="C14" t="s">
        <v>348</v>
      </c>
      <c r="D14" t="s">
        <v>345</v>
      </c>
      <c r="E14">
        <v>12917</v>
      </c>
      <c r="F14" t="s">
        <v>304</v>
      </c>
      <c r="H14" t="s">
        <v>349</v>
      </c>
      <c r="I14" s="5">
        <v>41311</v>
      </c>
      <c r="K14" s="6">
        <f>I14</f>
        <v>41311</v>
      </c>
    </row>
    <row r="15" spans="3:15">
      <c r="C15" t="s">
        <v>350</v>
      </c>
      <c r="D15">
        <v>1</v>
      </c>
      <c r="E15">
        <v>1352</v>
      </c>
      <c r="F15" t="s">
        <v>98</v>
      </c>
      <c r="H15" t="s">
        <v>351</v>
      </c>
      <c r="I15" s="5">
        <v>39217</v>
      </c>
      <c r="L15" s="6">
        <f>I15</f>
        <v>39217</v>
      </c>
    </row>
    <row r="16" spans="3:15">
      <c r="C16" t="s">
        <v>352</v>
      </c>
      <c r="D16">
        <v>1</v>
      </c>
      <c r="E16">
        <v>1352</v>
      </c>
      <c r="F16" t="s">
        <v>149</v>
      </c>
      <c r="H16" t="s">
        <v>353</v>
      </c>
      <c r="I16" s="5">
        <v>115104</v>
      </c>
      <c r="J16" s="6">
        <f>I16</f>
        <v>115104</v>
      </c>
    </row>
    <row r="17" spans="3:15">
      <c r="C17" t="s">
        <v>354</v>
      </c>
      <c r="D17">
        <v>1</v>
      </c>
      <c r="E17">
        <v>1481</v>
      </c>
      <c r="F17" t="s">
        <v>355</v>
      </c>
      <c r="H17" t="s">
        <v>356</v>
      </c>
      <c r="I17" s="5">
        <v>284668</v>
      </c>
      <c r="M17" s="6">
        <f>I17</f>
        <v>284668</v>
      </c>
    </row>
    <row r="18" spans="3:15">
      <c r="C18" t="s">
        <v>357</v>
      </c>
      <c r="D18">
        <v>1</v>
      </c>
      <c r="E18">
        <v>1481</v>
      </c>
      <c r="F18" t="s">
        <v>358</v>
      </c>
      <c r="H18" t="s">
        <v>359</v>
      </c>
      <c r="I18" s="5">
        <v>257393</v>
      </c>
      <c r="K18" s="6">
        <f>I18</f>
        <v>257393</v>
      </c>
    </row>
    <row r="19" spans="3:15">
      <c r="C19" t="s">
        <v>360</v>
      </c>
      <c r="D19" t="s">
        <v>345</v>
      </c>
      <c r="E19">
        <v>1501</v>
      </c>
      <c r="F19" t="s">
        <v>361</v>
      </c>
      <c r="H19" t="s">
        <v>362</v>
      </c>
      <c r="I19" s="5">
        <v>194090</v>
      </c>
      <c r="K19" s="6">
        <f>I19</f>
        <v>194090</v>
      </c>
    </row>
    <row r="20" spans="3:15">
      <c r="C20" t="s">
        <v>363</v>
      </c>
      <c r="D20" t="s">
        <v>345</v>
      </c>
      <c r="E20">
        <v>1501</v>
      </c>
      <c r="F20" t="s">
        <v>364</v>
      </c>
      <c r="H20" t="s">
        <v>365</v>
      </c>
      <c r="I20" s="5">
        <v>277614</v>
      </c>
      <c r="K20" s="6">
        <f>I20</f>
        <v>277614</v>
      </c>
    </row>
    <row r="21" spans="3:15">
      <c r="C21" t="s">
        <v>366</v>
      </c>
      <c r="D21">
        <v>1</v>
      </c>
      <c r="E21">
        <v>1501</v>
      </c>
      <c r="F21" t="s">
        <v>367</v>
      </c>
      <c r="H21" t="s">
        <v>368</v>
      </c>
      <c r="I21" s="5">
        <v>77139</v>
      </c>
      <c r="J21" s="6">
        <f>I21</f>
        <v>77139</v>
      </c>
    </row>
    <row r="22" spans="3:15">
      <c r="C22" t="s">
        <v>369</v>
      </c>
      <c r="D22" t="s">
        <v>345</v>
      </c>
      <c r="E22">
        <v>1513</v>
      </c>
      <c r="F22" t="s">
        <v>370</v>
      </c>
      <c r="H22" t="s">
        <v>371</v>
      </c>
      <c r="I22" s="5">
        <v>53313</v>
      </c>
      <c r="J22" s="6">
        <f>I22</f>
        <v>53313</v>
      </c>
    </row>
    <row r="23" spans="3:15">
      <c r="C23" t="s">
        <v>372</v>
      </c>
      <c r="D23" t="s">
        <v>345</v>
      </c>
      <c r="E23">
        <v>1513</v>
      </c>
      <c r="F23" t="s">
        <v>188</v>
      </c>
      <c r="H23" t="s">
        <v>373</v>
      </c>
      <c r="I23" s="5">
        <v>15789</v>
      </c>
      <c r="J23" s="6">
        <f>I23</f>
        <v>15789</v>
      </c>
    </row>
    <row r="24" spans="3:15">
      <c r="C24" t="s">
        <v>374</v>
      </c>
      <c r="D24">
        <v>1</v>
      </c>
      <c r="E24">
        <v>1803</v>
      </c>
      <c r="F24" t="s">
        <v>375</v>
      </c>
      <c r="H24" t="s">
        <v>376</v>
      </c>
      <c r="I24" s="5">
        <v>483156</v>
      </c>
      <c r="K24" s="6">
        <f>I24</f>
        <v>483156</v>
      </c>
    </row>
    <row r="25" spans="3:15">
      <c r="C25" t="s">
        <v>377</v>
      </c>
      <c r="D25">
        <v>1</v>
      </c>
      <c r="E25">
        <v>1803</v>
      </c>
      <c r="F25" t="s">
        <v>378</v>
      </c>
      <c r="H25" t="s">
        <v>379</v>
      </c>
      <c r="I25" s="5">
        <v>193388</v>
      </c>
      <c r="L25" s="6">
        <f>I25</f>
        <v>193388</v>
      </c>
    </row>
    <row r="26" spans="3:15">
      <c r="C26" t="s">
        <v>380</v>
      </c>
      <c r="D26">
        <v>1</v>
      </c>
      <c r="E26">
        <v>1803</v>
      </c>
      <c r="F26" t="s">
        <v>285</v>
      </c>
      <c r="H26" t="s">
        <v>381</v>
      </c>
      <c r="I26" s="5">
        <v>627893</v>
      </c>
      <c r="J26" s="6">
        <f>I26</f>
        <v>627893</v>
      </c>
    </row>
    <row r="27" spans="3:15">
      <c r="C27" t="s">
        <v>382</v>
      </c>
      <c r="D27">
        <v>1</v>
      </c>
      <c r="E27">
        <v>1803</v>
      </c>
      <c r="F27" t="s">
        <v>220</v>
      </c>
      <c r="H27" t="s">
        <v>383</v>
      </c>
      <c r="I27" s="5">
        <v>251973</v>
      </c>
      <c r="J27" s="6">
        <f>I27</f>
        <v>251973</v>
      </c>
    </row>
    <row r="28" spans="3:15">
      <c r="C28" t="s">
        <v>384</v>
      </c>
      <c r="D28">
        <v>1</v>
      </c>
      <c r="E28">
        <v>1803</v>
      </c>
      <c r="F28" t="s">
        <v>385</v>
      </c>
      <c r="H28" t="s">
        <v>386</v>
      </c>
      <c r="I28" s="5">
        <v>336943</v>
      </c>
      <c r="N28" s="6">
        <f>I28</f>
        <v>336943</v>
      </c>
    </row>
    <row r="29" spans="3:15">
      <c r="C29" t="s">
        <v>387</v>
      </c>
      <c r="D29">
        <v>1</v>
      </c>
      <c r="E29">
        <v>1803</v>
      </c>
      <c r="F29" t="s">
        <v>388</v>
      </c>
      <c r="H29" t="s">
        <v>389</v>
      </c>
      <c r="I29" s="5">
        <v>729971</v>
      </c>
      <c r="N29" s="6">
        <f>I29</f>
        <v>729971</v>
      </c>
    </row>
    <row r="30" spans="3:15">
      <c r="C30" t="s">
        <v>390</v>
      </c>
      <c r="D30">
        <v>1</v>
      </c>
      <c r="E30">
        <v>1815</v>
      </c>
      <c r="F30" t="s">
        <v>148</v>
      </c>
      <c r="H30" t="s">
        <v>391</v>
      </c>
      <c r="I30" s="5">
        <v>317022</v>
      </c>
      <c r="N30" s="6">
        <f>I30</f>
        <v>317022</v>
      </c>
    </row>
    <row r="31" spans="3:15">
      <c r="C31" t="s">
        <v>392</v>
      </c>
      <c r="D31">
        <v>1</v>
      </c>
      <c r="E31">
        <v>1815</v>
      </c>
      <c r="F31" t="s">
        <v>208</v>
      </c>
      <c r="H31" t="s">
        <v>393</v>
      </c>
      <c r="I31" s="5">
        <v>173183</v>
      </c>
      <c r="M31" s="12"/>
      <c r="N31" s="6">
        <f>I31</f>
        <v>173183</v>
      </c>
    </row>
    <row r="32" spans="3:15">
      <c r="C32" t="s">
        <v>394</v>
      </c>
      <c r="D32">
        <v>1</v>
      </c>
      <c r="E32">
        <v>1815</v>
      </c>
      <c r="F32" t="s">
        <v>395</v>
      </c>
      <c r="H32" t="s">
        <v>396</v>
      </c>
      <c r="I32" s="5">
        <v>472530</v>
      </c>
      <c r="M32" s="12"/>
      <c r="N32" s="6"/>
      <c r="O32" s="6">
        <f>I32</f>
        <v>472530</v>
      </c>
    </row>
    <row r="33" spans="3:17" ht="16" thickBot="1">
      <c r="C33" t="s">
        <v>397</v>
      </c>
      <c r="D33">
        <v>1</v>
      </c>
      <c r="E33">
        <v>1979</v>
      </c>
      <c r="F33" t="s">
        <v>398</v>
      </c>
      <c r="H33" t="s">
        <v>399</v>
      </c>
      <c r="I33" s="23">
        <v>70542</v>
      </c>
      <c r="J33" s="10"/>
      <c r="K33" s="10"/>
      <c r="L33" s="10"/>
      <c r="M33" s="69">
        <f>I33</f>
        <v>70542</v>
      </c>
      <c r="N33" s="10"/>
      <c r="O33" s="10"/>
    </row>
    <row r="34" spans="3:17" ht="16" thickTop="1">
      <c r="I34" s="6">
        <f t="shared" ref="I34:O34" si="0">SUM(I8:I33)</f>
        <v>7990811</v>
      </c>
      <c r="J34" s="6">
        <f t="shared" si="0"/>
        <v>2533607</v>
      </c>
      <c r="K34" s="6">
        <f t="shared" si="0"/>
        <v>1854694</v>
      </c>
      <c r="L34" s="6">
        <f t="shared" si="0"/>
        <v>1217651</v>
      </c>
      <c r="M34" s="17">
        <f t="shared" si="0"/>
        <v>355210</v>
      </c>
      <c r="N34" s="6">
        <f t="shared" si="0"/>
        <v>1557119</v>
      </c>
      <c r="O34" s="6">
        <f t="shared" si="0"/>
        <v>472530</v>
      </c>
      <c r="P34" s="31">
        <f>SUM(J34:O34)</f>
        <v>7990811</v>
      </c>
      <c r="Q34" s="32" t="s">
        <v>451</v>
      </c>
    </row>
    <row r="35" spans="3:17">
      <c r="M35" s="12"/>
    </row>
    <row r="36" spans="3:17">
      <c r="C36" s="28" t="s">
        <v>401</v>
      </c>
      <c r="J36" s="5">
        <f>AUTRICHE!K32</f>
        <v>83517</v>
      </c>
      <c r="K36" s="5">
        <f>AUTRICHE!L32</f>
        <v>101228</v>
      </c>
      <c r="L36" s="5">
        <f>AUTRICHE!M32</f>
        <v>172083</v>
      </c>
      <c r="M36" s="14">
        <f>AUTRICHE!N32</f>
        <v>89492</v>
      </c>
      <c r="N36" s="5">
        <f>AUTRICHE!O32</f>
        <v>370088</v>
      </c>
      <c r="O36" s="5">
        <f>AUTRICHE!P32</f>
        <v>102107</v>
      </c>
    </row>
    <row r="37" spans="3:17">
      <c r="M37" s="12"/>
    </row>
    <row r="38" spans="3:17">
      <c r="M38" s="12"/>
    </row>
    <row r="39" spans="3:17">
      <c r="M39" s="12"/>
    </row>
    <row r="40" spans="3:17">
      <c r="M40" s="12"/>
    </row>
    <row r="41" spans="3:17">
      <c r="M41" s="12"/>
    </row>
    <row r="42" spans="3:17">
      <c r="C42" s="28" t="s">
        <v>450</v>
      </c>
      <c r="J42" s="5">
        <f>ALLEMAGNE!D79</f>
        <v>446582</v>
      </c>
      <c r="K42" s="5">
        <f>ALLEMAGNE!E79</f>
        <v>1150688</v>
      </c>
      <c r="L42" s="5">
        <f>ALLEMAGNE!F79</f>
        <v>2079108</v>
      </c>
      <c r="M42" s="14">
        <f>ALLEMAGNE!G79</f>
        <v>4899195</v>
      </c>
      <c r="N42" s="5">
        <f>ALLEMAGNE!I79</f>
        <v>2142116</v>
      </c>
    </row>
    <row r="43" spans="3:17">
      <c r="M43" s="12"/>
    </row>
    <row r="47" spans="3:17">
      <c r="J47" s="6">
        <f t="shared" ref="J47:O47" si="1">SUM(J34:J46)</f>
        <v>3063706</v>
      </c>
      <c r="K47" s="6">
        <f t="shared" si="1"/>
        <v>3106610</v>
      </c>
      <c r="L47" s="6">
        <f t="shared" si="1"/>
        <v>3468842</v>
      </c>
      <c r="M47" s="6">
        <f t="shared" si="1"/>
        <v>5343897</v>
      </c>
      <c r="N47" s="6">
        <f t="shared" si="1"/>
        <v>4069323</v>
      </c>
      <c r="O47" s="6">
        <f t="shared" si="1"/>
        <v>574637</v>
      </c>
    </row>
    <row r="50" spans="8:16">
      <c r="J50" s="6">
        <f>J47</f>
        <v>3063706</v>
      </c>
    </row>
    <row r="51" spans="8:16">
      <c r="L51" s="6">
        <f>K47+L47</f>
        <v>6575452</v>
      </c>
      <c r="N51" s="6">
        <f>M47+N47</f>
        <v>9413220</v>
      </c>
    </row>
    <row r="52" spans="8:16">
      <c r="L52" s="6"/>
      <c r="N52" s="6"/>
    </row>
    <row r="53" spans="8:16" ht="16" thickBot="1">
      <c r="H53" s="38"/>
      <c r="I53" s="39"/>
      <c r="J53" s="65" t="s">
        <v>142</v>
      </c>
      <c r="K53" s="66"/>
      <c r="L53" s="66"/>
      <c r="M53" s="66"/>
      <c r="N53" s="66"/>
      <c r="O53" s="67"/>
    </row>
    <row r="54" spans="8:16">
      <c r="H54" s="40"/>
      <c r="I54" s="41"/>
      <c r="J54" s="52" t="s">
        <v>143</v>
      </c>
      <c r="K54" s="33"/>
      <c r="L54" s="33" t="s">
        <v>456</v>
      </c>
      <c r="M54" s="34"/>
      <c r="N54" s="34" t="s">
        <v>457</v>
      </c>
      <c r="O54" s="35" t="s">
        <v>407</v>
      </c>
    </row>
    <row r="55" spans="8:16">
      <c r="H55" s="40" t="s">
        <v>452</v>
      </c>
      <c r="I55" s="41"/>
      <c r="J55" s="53">
        <f>J50</f>
        <v>3063706</v>
      </c>
      <c r="K55" s="36"/>
      <c r="L55" s="60">
        <f>L51</f>
        <v>6575452</v>
      </c>
      <c r="M55" s="37"/>
      <c r="N55" s="61">
        <f>M47+N47</f>
        <v>9413220</v>
      </c>
      <c r="O55" s="42"/>
    </row>
    <row r="56" spans="8:16">
      <c r="H56" s="48" t="s">
        <v>452</v>
      </c>
      <c r="I56" s="49" t="s">
        <v>402</v>
      </c>
      <c r="J56" s="54">
        <f>J50</f>
        <v>3063706</v>
      </c>
      <c r="K56" s="49"/>
      <c r="L56" s="54">
        <f>J56+L55</f>
        <v>9639158</v>
      </c>
      <c r="M56" s="49"/>
      <c r="N56" s="54">
        <f>L56+N55</f>
        <v>19052378</v>
      </c>
      <c r="O56" s="50"/>
    </row>
    <row r="57" spans="8:16">
      <c r="H57" s="40"/>
      <c r="I57" s="41"/>
      <c r="J57" s="55"/>
      <c r="K57" s="41"/>
      <c r="L57" s="55"/>
      <c r="M57" s="41"/>
      <c r="N57" s="55"/>
      <c r="O57" s="43"/>
    </row>
    <row r="58" spans="8:16">
      <c r="H58" s="40"/>
      <c r="I58" s="41"/>
      <c r="J58" s="56">
        <f>'[1]MOST DEVELOPED'!$F$208</f>
        <v>2309223.2132293382</v>
      </c>
      <c r="K58" s="44"/>
      <c r="L58" s="56">
        <f>'[1]MOST DEVELOPED'!$G$208</f>
        <v>6316922.018704677</v>
      </c>
      <c r="M58" s="44"/>
      <c r="N58" s="56">
        <f>'[1]MOST DEVELOPED'!$H$208+'[1]MOST DEVELOPED'!$I$208</f>
        <v>15027115.445858404</v>
      </c>
      <c r="O58" s="43"/>
    </row>
    <row r="59" spans="8:16">
      <c r="H59" s="40" t="s">
        <v>453</v>
      </c>
      <c r="I59" s="41"/>
      <c r="J59" s="56"/>
      <c r="K59" s="44"/>
      <c r="L59" s="56"/>
      <c r="M59" s="44"/>
      <c r="N59" s="56"/>
      <c r="O59" s="43"/>
    </row>
    <row r="60" spans="8:16">
      <c r="H60" s="48" t="s">
        <v>453</v>
      </c>
      <c r="I60" s="49" t="s">
        <v>402</v>
      </c>
      <c r="J60" s="57">
        <f>J58</f>
        <v>2309223.2132293382</v>
      </c>
      <c r="K60" s="51"/>
      <c r="L60" s="57">
        <f>J58+L58</f>
        <v>8626145.2319340147</v>
      </c>
      <c r="M60" s="51"/>
      <c r="N60" s="57">
        <f>L60+N58</f>
        <v>23653260.677792419</v>
      </c>
      <c r="O60" s="50"/>
    </row>
    <row r="61" spans="8:16">
      <c r="H61" s="40"/>
      <c r="I61" s="41"/>
      <c r="J61" s="56"/>
      <c r="K61" s="44"/>
      <c r="L61" s="56"/>
      <c r="M61" s="44"/>
      <c r="N61" s="55"/>
      <c r="O61" s="43"/>
    </row>
    <row r="62" spans="8:16">
      <c r="H62" s="40" t="s">
        <v>458</v>
      </c>
      <c r="I62" s="41" t="s">
        <v>459</v>
      </c>
      <c r="J62" s="58">
        <f>(J56-J60)/J58</f>
        <v>0.32672579352584707</v>
      </c>
      <c r="K62" s="41"/>
      <c r="L62" s="58"/>
      <c r="M62" s="41"/>
      <c r="N62" s="55"/>
      <c r="O62" s="43"/>
    </row>
    <row r="63" spans="8:16">
      <c r="H63" s="45"/>
      <c r="I63" s="46" t="s">
        <v>460</v>
      </c>
      <c r="J63" s="59"/>
      <c r="K63" s="46"/>
      <c r="L63" s="62">
        <f>(L58-L55)/L55</f>
        <v>-3.931744635886978E-2</v>
      </c>
      <c r="M63" s="46"/>
      <c r="N63" s="62">
        <f>(N58-N55)/N58</f>
        <v>0.37358436927465277</v>
      </c>
      <c r="O63" s="47"/>
      <c r="P63" s="29"/>
    </row>
    <row r="64" spans="8:16">
      <c r="J64" s="29"/>
      <c r="L64" s="29"/>
    </row>
    <row r="65" spans="10:12">
      <c r="J65" s="29"/>
    </row>
    <row r="66" spans="10:12">
      <c r="L66" s="29"/>
    </row>
  </sheetData>
  <mergeCells count="2">
    <mergeCell ref="J4:N4"/>
    <mergeCell ref="J53:O5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SUISSE</vt:lpstr>
      <vt:lpstr>ALLEMAGNE</vt:lpstr>
      <vt:lpstr>AUTRICHE</vt:lpstr>
      <vt:lpstr>WINTERTH DIFFERDINGEN VERGLEICH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2013-08-02T11:09:36Z</dcterms:created>
  <dcterms:modified xsi:type="dcterms:W3CDTF">2013-10-09T16:59:46Z</dcterms:modified>
</cp:coreProperties>
</file>