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FLUID\"/>
    </mc:Choice>
  </mc:AlternateContent>
  <xr:revisionPtr revIDLastSave="0" documentId="13_ncr:1_{C730B45E-E91B-41C2-9B68-C202D03D00EF}" xr6:coauthVersionLast="47" xr6:coauthVersionMax="47" xr10:uidLastSave="{00000000-0000-0000-0000-000000000000}"/>
  <bookViews>
    <workbookView xWindow="-108" yWindow="-108" windowWidth="23256" windowHeight="12456" xr2:uid="{3C70AFF6-6731-4404-BD4E-818A71273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H28" i="1"/>
  <c r="J11" i="1"/>
  <c r="J6" i="1"/>
  <c r="J16" i="1"/>
  <c r="I16" i="1"/>
  <c r="I17" i="1"/>
  <c r="G17" i="1"/>
  <c r="J17" i="1" s="1"/>
  <c r="F17" i="1"/>
  <c r="H17" i="1" s="1"/>
  <c r="G16" i="1"/>
  <c r="F16" i="1"/>
  <c r="G15" i="1"/>
  <c r="F15" i="1"/>
  <c r="H15" i="1" s="1"/>
  <c r="G12" i="1"/>
  <c r="F12" i="1"/>
  <c r="H12" i="1" s="1"/>
  <c r="G11" i="1"/>
  <c r="F11" i="1"/>
  <c r="I11" i="1" s="1"/>
  <c r="G10" i="1"/>
  <c r="F10" i="1"/>
  <c r="H10" i="1" s="1"/>
  <c r="I7" i="1"/>
  <c r="I6" i="1"/>
  <c r="F6" i="1"/>
  <c r="H6" i="1" s="1"/>
  <c r="F7" i="1"/>
  <c r="F5" i="1"/>
  <c r="I5" i="1" s="1"/>
  <c r="H7" i="1"/>
  <c r="D25" i="1"/>
  <c r="D24" i="1"/>
  <c r="D23" i="1"/>
  <c r="J22" i="1"/>
  <c r="J23" i="1"/>
  <c r="J24" i="1"/>
  <c r="G6" i="1"/>
  <c r="I29" i="1" s="1"/>
  <c r="G7" i="1"/>
  <c r="J7" i="1" s="1"/>
  <c r="I30" i="1" s="1"/>
  <c r="G5" i="1"/>
  <c r="H16" i="1" l="1"/>
  <c r="J15" i="1"/>
  <c r="I10" i="1"/>
  <c r="J10" i="1"/>
  <c r="I15" i="1"/>
  <c r="J5" i="1"/>
  <c r="H5" i="1"/>
  <c r="H29" i="1"/>
  <c r="J29" i="1" s="1"/>
  <c r="K29" i="1" s="1"/>
  <c r="H11" i="1"/>
  <c r="J12" i="1"/>
  <c r="H30" i="1" s="1"/>
  <c r="J30" i="1" s="1"/>
  <c r="K30" i="1" s="1"/>
  <c r="I12" i="1"/>
  <c r="J28" i="1" l="1"/>
  <c r="K28" i="1" s="1"/>
</calcChain>
</file>

<file path=xl/sharedStrings.xml><?xml version="1.0" encoding="utf-8"?>
<sst xmlns="http://schemas.openxmlformats.org/spreadsheetml/2006/main" count="28" uniqueCount="13">
  <si>
    <t>C</t>
  </si>
  <si>
    <t>D</t>
  </si>
  <si>
    <t>E</t>
  </si>
  <si>
    <t>F</t>
  </si>
  <si>
    <t>q</t>
  </si>
  <si>
    <t>E2</t>
  </si>
  <si>
    <t>E3</t>
  </si>
  <si>
    <t>M2</t>
  </si>
  <si>
    <t>M1</t>
  </si>
  <si>
    <t>M</t>
  </si>
  <si>
    <t xml:space="preserve"> </t>
  </si>
  <si>
    <t>A(v)</t>
  </si>
  <si>
    <t>B(y)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</si>
</sst>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9ADB-0745-4D99-9E4C-B26A525D4D11}">
  <dimension ref="A2:O30"/>
  <sheetViews>
    <sheetView tabSelected="1" workbookViewId="0">
      <selection activeCell="N13" sqref="N13"/>
    </sheetView>
  </sheetViews>
  <sheetFormatPr defaultRowHeight="13.8" x14ac:dyDescent="0.25"/>
  <cols>
    <col min="3" max="3" width="11.5" customWidth="1"/>
    <col min="6" max="6" width="11.8984375" bestFit="1" customWidth="1"/>
    <col min="7" max="7" width="10.8984375" bestFit="1" customWidth="1"/>
    <col min="8" max="8" width="12.8984375" customWidth="1"/>
    <col min="9" max="9" width="13.8984375" customWidth="1"/>
    <col min="10" max="10" width="15.3984375" customWidth="1"/>
    <col min="11" max="11" width="11.09765625" customWidth="1"/>
  </cols>
  <sheetData>
    <row r="2" spans="1:14" x14ac:dyDescent="0.25">
      <c r="N2">
        <v>1E-3</v>
      </c>
    </row>
    <row r="4" spans="1:14" x14ac:dyDescent="0.25">
      <c r="C4" t="s">
        <v>4</v>
      </c>
      <c r="D4" t="s">
        <v>11</v>
      </c>
      <c r="E4" t="s">
        <v>12</v>
      </c>
      <c r="G4" t="s">
        <v>0</v>
      </c>
      <c r="H4" t="s">
        <v>1</v>
      </c>
      <c r="I4" t="s">
        <v>2</v>
      </c>
      <c r="J4" t="s">
        <v>3</v>
      </c>
    </row>
    <row r="5" spans="1:14" x14ac:dyDescent="0.25">
      <c r="A5">
        <v>1</v>
      </c>
      <c r="C5" s="1">
        <v>20.47</v>
      </c>
      <c r="D5" s="1">
        <v>1.4239999999999999</v>
      </c>
      <c r="E5" s="1">
        <v>143.69999999999999</v>
      </c>
      <c r="F5">
        <f>E5*0.001</f>
        <v>0.14369999999999999</v>
      </c>
      <c r="G5">
        <f>C5*N$2</f>
        <v>2.0469999999999999E-2</v>
      </c>
      <c r="H5" s="2">
        <f>D5/((9.81*F5)^0.5)</f>
        <v>1.1993532091972285</v>
      </c>
      <c r="I5" s="2">
        <f>F5+((D5^2)/(2*9.81))</f>
        <v>0.24705249745158001</v>
      </c>
      <c r="J5" s="2">
        <f>((G5^2)/(9.81*F5))+((F5^2)/2)</f>
        <v>1.0622086818631946E-2</v>
      </c>
    </row>
    <row r="6" spans="1:14" x14ac:dyDescent="0.25">
      <c r="C6" s="1">
        <v>19.03</v>
      </c>
      <c r="D6" s="1">
        <v>1.589</v>
      </c>
      <c r="E6" s="1">
        <v>119.72</v>
      </c>
      <c r="F6">
        <f t="shared" ref="F6:F7" si="0">E6*0.001</f>
        <v>0.11972000000000001</v>
      </c>
      <c r="G6">
        <f t="shared" ref="G6:G7" si="1">C6*N$2</f>
        <v>1.9030000000000002E-2</v>
      </c>
      <c r="H6" s="2">
        <f>D6/((9.81*F6)^0.5)</f>
        <v>1.466243295996599</v>
      </c>
      <c r="I6" s="2">
        <f t="shared" ref="I6" si="2">F6+((D6^2)/(2*9.81))</f>
        <v>0.24841118246687055</v>
      </c>
      <c r="J6" s="2">
        <f>((G6^2)/(9.81*F6))+((F6^2)/2)</f>
        <v>7.4747877148663234E-3</v>
      </c>
    </row>
    <row r="7" spans="1:14" x14ac:dyDescent="0.25">
      <c r="C7" s="1">
        <v>16.77</v>
      </c>
      <c r="D7" s="1">
        <v>1.6759999999999999</v>
      </c>
      <c r="E7" s="1">
        <v>100.1</v>
      </c>
      <c r="F7">
        <f t="shared" si="0"/>
        <v>0.10009999999999999</v>
      </c>
      <c r="G7">
        <f t="shared" si="1"/>
        <v>1.677E-2</v>
      </c>
      <c r="H7" s="2">
        <f>D7/((9.81*F7)^0.5)</f>
        <v>1.6913070994223378</v>
      </c>
      <c r="I7" s="2">
        <f>F7+((D7^2)/(2*9.81))</f>
        <v>0.24326901121304789</v>
      </c>
      <c r="J7" s="2">
        <f t="shared" ref="J7" si="3">((G7^2)/(9.81*F7))+((F7^2)/2)</f>
        <v>5.2963984230906709E-3</v>
      </c>
    </row>
    <row r="9" spans="1:14" x14ac:dyDescent="0.25">
      <c r="C9" t="s">
        <v>4</v>
      </c>
      <c r="D9" t="s">
        <v>11</v>
      </c>
      <c r="E9" t="s">
        <v>12</v>
      </c>
      <c r="G9" t="s">
        <v>0</v>
      </c>
      <c r="H9" t="s">
        <v>1</v>
      </c>
      <c r="I9" t="s">
        <v>2</v>
      </c>
      <c r="J9" t="s">
        <v>3</v>
      </c>
    </row>
    <row r="10" spans="1:14" x14ac:dyDescent="0.25">
      <c r="A10">
        <v>2</v>
      </c>
      <c r="C10" s="1">
        <v>20.47</v>
      </c>
      <c r="D10" s="1">
        <v>1.387</v>
      </c>
      <c r="E10" s="1">
        <v>14.76</v>
      </c>
      <c r="F10">
        <f>E10*0.001</f>
        <v>1.4760000000000001E-2</v>
      </c>
      <c r="G10">
        <f>C10*N$2</f>
        <v>2.0469999999999999E-2</v>
      </c>
      <c r="H10" s="2">
        <f>D10/((9.81*F10)^0.5)</f>
        <v>3.6450104574775093</v>
      </c>
      <c r="I10" s="2">
        <f>F10+((D10^2)/(2*9.81))</f>
        <v>0.11281142711518857</v>
      </c>
      <c r="J10" s="2">
        <f>((G10^2)/(9.81*F10))+((F10^2)/2)</f>
        <v>3.0028074813963955E-3</v>
      </c>
    </row>
    <row r="11" spans="1:14" x14ac:dyDescent="0.25">
      <c r="C11" s="1">
        <v>19.03</v>
      </c>
      <c r="D11" s="1">
        <v>1.224</v>
      </c>
      <c r="E11" s="1">
        <v>15.54</v>
      </c>
      <c r="F11">
        <f t="shared" ref="F11:F12" si="4">E11*0.001</f>
        <v>1.554E-2</v>
      </c>
      <c r="G11">
        <f t="shared" ref="G11:G12" si="5">C11*N$2</f>
        <v>1.9030000000000002E-2</v>
      </c>
      <c r="H11" s="2">
        <f>D11/((9.81*F11)^0.5)</f>
        <v>3.1348835063103699</v>
      </c>
      <c r="I11" s="2">
        <f t="shared" ref="I11" si="6">F11+((D11^2)/(2*9.81))</f>
        <v>9.1899633027522923E-2</v>
      </c>
      <c r="J11" s="2">
        <f>((G11^2)/(9.81*F11))+((F11^2)/2)</f>
        <v>2.4962595837706649E-3</v>
      </c>
    </row>
    <row r="12" spans="1:14" x14ac:dyDescent="0.25">
      <c r="C12" s="1">
        <v>16.77</v>
      </c>
      <c r="D12" s="1">
        <v>1.075</v>
      </c>
      <c r="E12" s="1">
        <v>15.6</v>
      </c>
      <c r="F12">
        <f t="shared" si="4"/>
        <v>1.5599999999999999E-2</v>
      </c>
      <c r="G12">
        <f t="shared" si="5"/>
        <v>1.677E-2</v>
      </c>
      <c r="H12" s="2">
        <f>D12/((9.81*F12)^0.5)</f>
        <v>2.7479679387055227</v>
      </c>
      <c r="I12" s="2">
        <f>F12+((D12^2)/(2*9.81))</f>
        <v>7.4500356778797142E-2</v>
      </c>
      <c r="J12" s="2">
        <f t="shared" ref="J12" si="7">((G12^2)/(9.81*F12))+((F12^2)/2)</f>
        <v>1.9593711314984711E-3</v>
      </c>
    </row>
    <row r="14" spans="1:14" x14ac:dyDescent="0.25">
      <c r="C14" t="s">
        <v>4</v>
      </c>
      <c r="D14" t="s">
        <v>11</v>
      </c>
      <c r="E14" t="s">
        <v>12</v>
      </c>
      <c r="G14" t="s">
        <v>0</v>
      </c>
      <c r="H14" t="s">
        <v>1</v>
      </c>
      <c r="I14" t="s">
        <v>2</v>
      </c>
      <c r="J14" t="s">
        <v>3</v>
      </c>
    </row>
    <row r="15" spans="1:14" x14ac:dyDescent="0.25">
      <c r="A15">
        <v>3</v>
      </c>
      <c r="C15" s="1">
        <v>20.47</v>
      </c>
      <c r="D15" s="1">
        <v>0.2782</v>
      </c>
      <c r="E15" s="1">
        <v>73.56</v>
      </c>
      <c r="F15">
        <f>E15*0.001</f>
        <v>7.356E-2</v>
      </c>
      <c r="G15">
        <f>C15*N$2</f>
        <v>2.0469999999999999E-2</v>
      </c>
      <c r="H15" s="2">
        <f>D15/((9.81*F15)^0.5)</f>
        <v>0.32749280400291197</v>
      </c>
      <c r="I15" s="2">
        <f>F15+((D15^2)/(2*9.81))</f>
        <v>7.7504711518858307E-2</v>
      </c>
      <c r="J15" s="2">
        <f>((G15^2)/(9.81*F15))+((F15^2)/2)</f>
        <v>3.2862008747336978E-3</v>
      </c>
    </row>
    <row r="16" spans="1:14" x14ac:dyDescent="0.25">
      <c r="C16" s="1">
        <v>19.03</v>
      </c>
      <c r="D16" s="1">
        <v>0.3034</v>
      </c>
      <c r="E16" s="1">
        <v>62.7</v>
      </c>
      <c r="F16">
        <f t="shared" ref="F16:F17" si="8">E16*0.001</f>
        <v>6.2700000000000006E-2</v>
      </c>
      <c r="G16">
        <f t="shared" ref="G16:G17" si="9">C16*N$2</f>
        <v>1.9030000000000002E-2</v>
      </c>
      <c r="H16" s="2">
        <f>D16/((9.81*F16)^0.5)</f>
        <v>0.3868541875973045</v>
      </c>
      <c r="I16" s="2">
        <f>F16+((D16^2)/(2*9.81))</f>
        <v>6.7391720693170246E-2</v>
      </c>
      <c r="J16" s="2">
        <f>((G16^2)/(9.81*F16))+((F16^2)/2)</f>
        <v>2.5544087033460309E-3</v>
      </c>
    </row>
    <row r="17" spans="3:15" x14ac:dyDescent="0.25">
      <c r="C17" s="1">
        <v>16.77</v>
      </c>
      <c r="D17" s="1">
        <v>0.315</v>
      </c>
      <c r="E17" s="1">
        <v>53.24</v>
      </c>
      <c r="F17">
        <f t="shared" si="8"/>
        <v>5.3240000000000003E-2</v>
      </c>
      <c r="G17">
        <f t="shared" si="9"/>
        <v>1.677E-2</v>
      </c>
      <c r="H17" s="2">
        <f>D17/((9.81*F17)^0.5)</f>
        <v>0.43587004838734927</v>
      </c>
      <c r="I17" s="2">
        <f>F17+((D17^2)/(2*9.81))</f>
        <v>5.829733944954129E-2</v>
      </c>
      <c r="J17" s="2">
        <f t="shared" ref="J17" si="10">((G17^2)/(9.81*F17))+((F17^2)/2)</f>
        <v>1.9557157731663437E-3</v>
      </c>
    </row>
    <row r="21" spans="3:15" x14ac:dyDescent="0.25">
      <c r="H21" t="s">
        <v>5</v>
      </c>
      <c r="I21" t="s">
        <v>6</v>
      </c>
      <c r="J21" t="s">
        <v>2</v>
      </c>
    </row>
    <row r="22" spans="3:15" x14ac:dyDescent="0.25">
      <c r="H22">
        <v>0.1128</v>
      </c>
      <c r="I22">
        <v>7.7505000000000004E-2</v>
      </c>
      <c r="J22">
        <f>H22-I22</f>
        <v>3.5294999999999993E-2</v>
      </c>
    </row>
    <row r="23" spans="3:15" x14ac:dyDescent="0.25">
      <c r="C23">
        <v>1.5349999999999999E-4</v>
      </c>
      <c r="D23">
        <f>C23/(0.001437*0.075)</f>
        <v>1.4242635119461842</v>
      </c>
      <c r="H23">
        <v>9.1899999999999996E-2</v>
      </c>
      <c r="I23">
        <v>6.7391999999999994E-2</v>
      </c>
      <c r="J23">
        <f t="shared" ref="J23:J24" si="11">H23-I23</f>
        <v>2.4508000000000002E-2</v>
      </c>
      <c r="O23" t="s">
        <v>10</v>
      </c>
    </row>
    <row r="24" spans="3:15" x14ac:dyDescent="0.25">
      <c r="C24">
        <v>1.427E-4</v>
      </c>
      <c r="D24">
        <f>C24/(0.0011972*0.075)</f>
        <v>1.5892638378438577</v>
      </c>
      <c r="H24">
        <v>7.4499999999999997E-2</v>
      </c>
      <c r="I24">
        <v>5.8297000000000002E-2</v>
      </c>
      <c r="J24">
        <f t="shared" si="11"/>
        <v>1.6202999999999995E-2</v>
      </c>
    </row>
    <row r="25" spans="3:15" x14ac:dyDescent="0.25">
      <c r="C25">
        <v>1.2579999999999999E-4</v>
      </c>
      <c r="D25">
        <f>C25/(0.001001*0.075)</f>
        <v>1.6756576756576758</v>
      </c>
    </row>
    <row r="27" spans="3:15" x14ac:dyDescent="0.25">
      <c r="H27" t="s">
        <v>7</v>
      </c>
      <c r="I27" t="s">
        <v>8</v>
      </c>
      <c r="J27" t="s">
        <v>9</v>
      </c>
    </row>
    <row r="28" spans="3:15" x14ac:dyDescent="0.25">
      <c r="H28">
        <f>J10</f>
        <v>3.0028074813963955E-3</v>
      </c>
      <c r="I28">
        <f>J5</f>
        <v>1.0622086818631946E-2</v>
      </c>
      <c r="J28">
        <f>H28-I28</f>
        <v>-7.6192793372355508E-3</v>
      </c>
      <c r="K28">
        <f>9810*J28</f>
        <v>-74.745130298280756</v>
      </c>
    </row>
    <row r="29" spans="3:15" x14ac:dyDescent="0.25">
      <c r="H29">
        <f t="shared" ref="H29:H30" si="12">J11</f>
        <v>2.4962595837706649E-3</v>
      </c>
      <c r="I29">
        <f>J6</f>
        <v>7.4747877148663234E-3</v>
      </c>
      <c r="J29">
        <f t="shared" ref="J29:J30" si="13">H29-I29</f>
        <v>-4.9785281310956581E-3</v>
      </c>
      <c r="K29">
        <f t="shared" ref="K29:K30" si="14">9810*J29</f>
        <v>-48.839360966048403</v>
      </c>
    </row>
    <row r="30" spans="3:15" x14ac:dyDescent="0.25">
      <c r="H30">
        <f t="shared" si="12"/>
        <v>1.9593711314984711E-3</v>
      </c>
      <c r="I30">
        <f>J7</f>
        <v>5.2963984230906709E-3</v>
      </c>
      <c r="J30">
        <f t="shared" si="13"/>
        <v>-3.3370272915921998E-3</v>
      </c>
      <c r="K30">
        <f t="shared" si="14"/>
        <v>-32.736237730519477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2023-07-12T13:50:10Z</dcterms:created>
  <dcterms:modified xsi:type="dcterms:W3CDTF">2023-07-15T05:13:52Z</dcterms:modified>
</cp:coreProperties>
</file>