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FLUID\lab9\"/>
    </mc:Choice>
  </mc:AlternateContent>
  <xr:revisionPtr revIDLastSave="0" documentId="13_ncr:1_{F564B1A7-53F8-4876-9EF7-800AF792978D}" xr6:coauthVersionLast="47" xr6:coauthVersionMax="47" xr10:uidLastSave="{00000000-0000-0000-0000-000000000000}"/>
  <bookViews>
    <workbookView xWindow="-108" yWindow="-108" windowWidth="23256" windowHeight="12456" xr2:uid="{F8426D50-BA63-164F-9726-EF2B590156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5" i="1" l="1"/>
  <c r="N41" i="1"/>
  <c r="N40" i="1"/>
  <c r="N39" i="1"/>
  <c r="N38" i="1"/>
  <c r="N37" i="1"/>
  <c r="N36" i="1"/>
  <c r="N34" i="1"/>
  <c r="N33" i="1"/>
  <c r="N32" i="1"/>
  <c r="I41" i="1"/>
  <c r="I40" i="1"/>
  <c r="I39" i="1"/>
  <c r="I38" i="1"/>
  <c r="I37" i="1"/>
  <c r="I36" i="1"/>
  <c r="I35" i="1"/>
  <c r="I34" i="1"/>
  <c r="I33" i="1"/>
  <c r="I32" i="1"/>
  <c r="N11" i="1"/>
  <c r="I11" i="1"/>
  <c r="C41" i="1"/>
  <c r="C40" i="1"/>
  <c r="C39" i="1"/>
  <c r="C38" i="1"/>
  <c r="C37" i="1"/>
  <c r="C36" i="1"/>
  <c r="C35" i="1"/>
  <c r="C34" i="1"/>
  <c r="C33" i="1"/>
  <c r="A5" i="1"/>
  <c r="B3" i="1" s="1"/>
  <c r="C3" i="1" s="1"/>
  <c r="M11" i="1"/>
  <c r="K5" i="1"/>
  <c r="L3" i="1" s="1"/>
  <c r="N3" i="1" s="1"/>
  <c r="H11" i="1"/>
  <c r="F5" i="1"/>
  <c r="G12" i="1" s="1"/>
  <c r="I12" i="1" s="1"/>
  <c r="C11" i="1"/>
  <c r="D11" i="1"/>
  <c r="H12" i="1" l="1"/>
  <c r="L4" i="1"/>
  <c r="N4" i="1" s="1"/>
  <c r="M3" i="1"/>
  <c r="L12" i="1"/>
  <c r="N12" i="1" s="1"/>
  <c r="D3" i="1"/>
  <c r="G3" i="1"/>
  <c r="I3" i="1" s="1"/>
  <c r="G13" i="1"/>
  <c r="I13" i="1" s="1"/>
  <c r="B12" i="1"/>
  <c r="C12" i="1" s="1"/>
  <c r="H3" i="1" l="1"/>
  <c r="L13" i="1"/>
  <c r="N13" i="1" s="1"/>
  <c r="M12" i="1"/>
  <c r="H13" i="1"/>
  <c r="L5" i="1"/>
  <c r="N5" i="1" s="1"/>
  <c r="M4" i="1"/>
  <c r="G4" i="1"/>
  <c r="I4" i="1" s="1"/>
  <c r="B13" i="1"/>
  <c r="C13" i="1" s="1"/>
  <c r="D12" i="1"/>
  <c r="G14" i="1"/>
  <c r="I14" i="1" s="1"/>
  <c r="M5" i="1" l="1"/>
  <c r="L6" i="1"/>
  <c r="N6" i="1" s="1"/>
  <c r="M13" i="1"/>
  <c r="L14" i="1"/>
  <c r="N14" i="1" s="1"/>
  <c r="H4" i="1"/>
  <c r="B14" i="1"/>
  <c r="C14" i="1" s="1"/>
  <c r="H14" i="1"/>
  <c r="G5" i="1"/>
  <c r="I5" i="1" s="1"/>
  <c r="D14" i="1"/>
  <c r="D13" i="1"/>
  <c r="G15" i="1"/>
  <c r="I15" i="1" s="1"/>
  <c r="B15" i="1" l="1"/>
  <c r="C15" i="1" s="1"/>
  <c r="H5" i="1"/>
  <c r="M14" i="1"/>
  <c r="L15" i="1"/>
  <c r="N15" i="1" s="1"/>
  <c r="H15" i="1"/>
  <c r="M6" i="1"/>
  <c r="L7" i="1"/>
  <c r="N7" i="1" s="1"/>
  <c r="G6" i="1"/>
  <c r="I6" i="1" s="1"/>
  <c r="D15" i="1"/>
  <c r="G16" i="1"/>
  <c r="I16" i="1" s="1"/>
  <c r="B16" i="1"/>
  <c r="C16" i="1" s="1"/>
  <c r="H6" i="1" l="1"/>
  <c r="M15" i="1"/>
  <c r="L16" i="1"/>
  <c r="N16" i="1" s="1"/>
  <c r="M7" i="1"/>
  <c r="L8" i="1"/>
  <c r="N8" i="1" s="1"/>
  <c r="H16" i="1"/>
  <c r="G7" i="1"/>
  <c r="I7" i="1" s="1"/>
  <c r="D16" i="1"/>
  <c r="G17" i="1"/>
  <c r="I17" i="1" s="1"/>
  <c r="B17" i="1"/>
  <c r="C17" i="1" s="1"/>
  <c r="M16" i="1" l="1"/>
  <c r="L17" i="1"/>
  <c r="N17" i="1" s="1"/>
  <c r="M8" i="1"/>
  <c r="L9" i="1"/>
  <c r="N9" i="1" s="1"/>
  <c r="H7" i="1"/>
  <c r="H17" i="1"/>
  <c r="G8" i="1"/>
  <c r="I8" i="1" s="1"/>
  <c r="D17" i="1"/>
  <c r="G18" i="1"/>
  <c r="I18" i="1" s="1"/>
  <c r="B18" i="1"/>
  <c r="C18" i="1" s="1"/>
  <c r="M17" i="1" l="1"/>
  <c r="L18" i="1"/>
  <c r="N18" i="1" s="1"/>
  <c r="H8" i="1"/>
  <c r="H18" i="1"/>
  <c r="M9" i="1"/>
  <c r="L10" i="1"/>
  <c r="N10" i="1" s="1"/>
  <c r="G9" i="1"/>
  <c r="I9" i="1" s="1"/>
  <c r="D18" i="1"/>
  <c r="G19" i="1"/>
  <c r="I19" i="1" s="1"/>
  <c r="B19" i="1"/>
  <c r="C19" i="1" s="1"/>
  <c r="H19" i="1" l="1"/>
  <c r="H9" i="1"/>
  <c r="M18" i="1"/>
  <c r="L19" i="1"/>
  <c r="N19" i="1" s="1"/>
  <c r="M10" i="1"/>
  <c r="G10" i="1"/>
  <c r="I10" i="1" s="1"/>
  <c r="D19" i="1"/>
  <c r="G20" i="1"/>
  <c r="I20" i="1" s="1"/>
  <c r="B20" i="1"/>
  <c r="C20" i="1" s="1"/>
  <c r="M19" i="1" l="1"/>
  <c r="L20" i="1"/>
  <c r="N20" i="1" s="1"/>
  <c r="H20" i="1"/>
  <c r="H10" i="1"/>
  <c r="D20" i="1"/>
  <c r="M20" i="1" l="1"/>
  <c r="B4" i="1" l="1"/>
  <c r="B5" i="1" s="1"/>
  <c r="B6" i="1" s="1"/>
  <c r="D5" i="1"/>
  <c r="B7" i="1" l="1"/>
  <c r="C6" i="1"/>
  <c r="D6" i="1"/>
  <c r="C5" i="1"/>
  <c r="C4" i="1"/>
  <c r="D4" i="1"/>
  <c r="B8" i="1" l="1"/>
  <c r="C7" i="1"/>
  <c r="D7" i="1"/>
  <c r="B9" i="1" l="1"/>
  <c r="C8" i="1"/>
  <c r="D8" i="1"/>
  <c r="B10" i="1" l="1"/>
  <c r="C9" i="1"/>
  <c r="D9" i="1"/>
  <c r="C10" i="1" l="1"/>
  <c r="D10" i="1"/>
</calcChain>
</file>

<file path=xl/sharedStrings.xml><?xml version="1.0" encoding="utf-8"?>
<sst xmlns="http://schemas.openxmlformats.org/spreadsheetml/2006/main" count="36" uniqueCount="9">
  <si>
    <t>การทดลองที่1</t>
  </si>
  <si>
    <t>การทดลองที่2</t>
  </si>
  <si>
    <t>การทดลองที่3</t>
  </si>
  <si>
    <t>Yc</t>
  </si>
  <si>
    <t>Y</t>
  </si>
  <si>
    <t>E</t>
  </si>
  <si>
    <t>M</t>
  </si>
  <si>
    <t>Q(*10^-6)</t>
  </si>
  <si>
    <t>Q(*10^-3)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</si>
</sst>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0.00000"/>
    <numFmt numFmtId="188" formatCode="0.0000"/>
    <numFmt numFmtId="189" formatCode="0.000000"/>
  </numFmts>
  <fonts count="3" x14ac:knownFonts="1">
    <font>
      <sz val="12"/>
      <color theme="1"/>
      <name val="Tahoma"/>
      <family val="2"/>
      <scheme val="minor"/>
    </font>
    <font>
      <sz val="72"/>
      <color theme="1"/>
      <name val="Tahoma"/>
      <family val="2"/>
      <scheme val="minor"/>
    </font>
    <font>
      <sz val="12"/>
      <color rgb="FFFF0000"/>
      <name val="Tahoma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87" fontId="0" fillId="0" borderId="0" xfId="0" applyNumberFormat="1"/>
    <xf numFmtId="188" fontId="0" fillId="0" borderId="0" xfId="0" applyNumberFormat="1"/>
    <xf numFmtId="188" fontId="0" fillId="0" borderId="0" xfId="0" applyNumberFormat="1" applyAlignment="1">
      <alignment horizontal="center"/>
    </xf>
    <xf numFmtId="189" fontId="0" fillId="0" borderId="0" xfId="0" applyNumberFormat="1" applyAlignment="1">
      <alignment horizontal="center"/>
    </xf>
    <xf numFmtId="189" fontId="0" fillId="0" borderId="0" xfId="0" applyNumberFormat="1" applyAlignment="1">
      <alignment horizontal="center" wrapText="1"/>
    </xf>
    <xf numFmtId="189" fontId="0" fillId="2" borderId="0" xfId="0" applyNumberFormat="1" applyFill="1" applyAlignment="1">
      <alignment horizontal="center"/>
    </xf>
    <xf numFmtId="187" fontId="0" fillId="2" borderId="0" xfId="0" applyNumberFormat="1" applyFill="1"/>
    <xf numFmtId="188" fontId="0" fillId="2" borderId="0" xfId="0" applyNumberFormat="1" applyFill="1"/>
    <xf numFmtId="187" fontId="0" fillId="6" borderId="0" xfId="0" applyNumberFormat="1" applyFill="1"/>
    <xf numFmtId="188" fontId="0" fillId="6" borderId="0" xfId="0" applyNumberFormat="1" applyFill="1"/>
    <xf numFmtId="187" fontId="0" fillId="3" borderId="0" xfId="0" applyNumberFormat="1" applyFill="1"/>
    <xf numFmtId="188" fontId="0" fillId="3" borderId="0" xfId="0" applyNumberFormat="1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/>
    <xf numFmtId="2" fontId="0" fillId="0" borderId="0" xfId="0" applyNumberFormat="1" applyAlignment="1">
      <alignment horizontal="right"/>
    </xf>
    <xf numFmtId="2" fontId="0" fillId="5" borderId="0" xfId="0" applyNumberFormat="1" applyFill="1" applyAlignment="1">
      <alignment horizontal="right"/>
    </xf>
    <xf numFmtId="2" fontId="0" fillId="0" borderId="0" xfId="0" applyNumberFormat="1"/>
    <xf numFmtId="189" fontId="0" fillId="0" borderId="0" xfId="0" applyNumberFormat="1"/>
    <xf numFmtId="189" fontId="0" fillId="6" borderId="0" xfId="0" applyNumberFormat="1" applyFill="1"/>
    <xf numFmtId="2" fontId="0" fillId="6" borderId="0" xfId="0" applyNumberFormat="1" applyFill="1"/>
    <xf numFmtId="189" fontId="0" fillId="3" borderId="0" xfId="0" applyNumberFormat="1" applyFill="1"/>
    <xf numFmtId="2" fontId="0" fillId="3" borderId="0" xfId="0" applyNumberFormat="1" applyFill="1"/>
    <xf numFmtId="187" fontId="0" fillId="5" borderId="0" xfId="0" applyNumberFormat="1" applyFill="1"/>
    <xf numFmtId="189" fontId="0" fillId="0" borderId="0" xfId="0" applyNumberFormat="1" applyAlignment="1">
      <alignment horizontal="right"/>
    </xf>
    <xf numFmtId="189" fontId="0" fillId="5" borderId="0" xfId="0" applyNumberFormat="1" applyFill="1" applyAlignment="1">
      <alignment horizontal="right"/>
    </xf>
    <xf numFmtId="0" fontId="0" fillId="0" borderId="0" xfId="0" applyAlignment="1">
      <alignment horizontal="center" vertical="center"/>
    </xf>
    <xf numFmtId="0" fontId="0" fillId="8" borderId="0" xfId="0" applyFill="1"/>
    <xf numFmtId="0" fontId="2" fillId="9" borderId="0" xfId="0" applyFont="1" applyFill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การทดลองที่</a:t>
            </a:r>
            <a:r>
              <a:rPr lang="en-US"/>
              <a:t>1</a:t>
            </a:r>
            <a:r>
              <a:rPr lang="en-US" baseline="0"/>
              <a:t> (E,Y)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Sheet1!$C$24:$C$41</c:f>
              <c:numCache>
                <c:formatCode>0.00</c:formatCode>
                <c:ptCount val="18"/>
                <c:pt idx="0">
                  <c:v>7.8390928800992188E-2</c:v>
                </c:pt>
                <c:pt idx="1">
                  <c:v>6.9587605382912088E-2</c:v>
                </c:pt>
                <c:pt idx="2">
                  <c:v>6.3482879855264601E-2</c:v>
                </c:pt>
                <c:pt idx="3">
                  <c:v>5.9247449703543537E-2</c:v>
                </c:pt>
                <c:pt idx="4">
                  <c:v>5.6347726068765536E-2</c:v>
                </c:pt>
                <c:pt idx="5">
                  <c:v>5.4427764466462844E-2</c:v>
                </c:pt>
                <c:pt idx="6">
                  <c:v>5.3242746055447099E-2</c:v>
                </c:pt>
                <c:pt idx="7">
                  <c:v>5.2619803409932345E-2</c:v>
                </c:pt>
                <c:pt idx="8">
                  <c:v>5.243414258669829E-2</c:v>
                </c:pt>
                <c:pt idx="9">
                  <c:v>5.8513811149781228E-2</c:v>
                </c:pt>
                <c:pt idx="10">
                  <c:v>7.0017753868664406E-2</c:v>
                </c:pt>
                <c:pt idx="11">
                  <c:v>8.3296714124714497E-2</c:v>
                </c:pt>
                <c:pt idx="12">
                  <c:v>9.7324638607592065E-2</c:v>
                </c:pt>
                <c:pt idx="13">
                  <c:v>0.11172247828715798</c:v>
                </c:pt>
                <c:pt idx="14">
                  <c:v>0.12632383853423437</c:v>
                </c:pt>
                <c:pt idx="15">
                  <c:v>0.14104635839309651</c:v>
                </c:pt>
                <c:pt idx="16">
                  <c:v>0.1558454860271983</c:v>
                </c:pt>
                <c:pt idx="17">
                  <c:v>0.17069541267772492</c:v>
                </c:pt>
              </c:numCache>
            </c:numRef>
          </c:xVal>
          <c:yVal>
            <c:numRef>
              <c:f>Sheet1!$B$24:$B$41</c:f>
              <c:numCache>
                <c:formatCode>0.00000</c:formatCode>
                <c:ptCount val="18"/>
                <c:pt idx="0">
                  <c:v>1.8956039866820665E-2</c:v>
                </c:pt>
                <c:pt idx="1">
                  <c:v>2.0956039866820667E-2</c:v>
                </c:pt>
                <c:pt idx="2">
                  <c:v>2.2956039866820668E-2</c:v>
                </c:pt>
                <c:pt idx="3">
                  <c:v>2.495603986682067E-2</c:v>
                </c:pt>
                <c:pt idx="4">
                  <c:v>2.6956039866820672E-2</c:v>
                </c:pt>
                <c:pt idx="5">
                  <c:v>2.8956039866820674E-2</c:v>
                </c:pt>
                <c:pt idx="6">
                  <c:v>3.0956039866820675E-2</c:v>
                </c:pt>
                <c:pt idx="7">
                  <c:v>3.2956039866820677E-2</c:v>
                </c:pt>
                <c:pt idx="8">
                  <c:v>3.5000000000000003E-2</c:v>
                </c:pt>
                <c:pt idx="9">
                  <c:v>4.9956039866820678E-2</c:v>
                </c:pt>
                <c:pt idx="10">
                  <c:v>6.4956039866820678E-2</c:v>
                </c:pt>
                <c:pt idx="11">
                  <c:v>7.9956039866820677E-2</c:v>
                </c:pt>
                <c:pt idx="12">
                  <c:v>9.4956039866820677E-2</c:v>
                </c:pt>
                <c:pt idx="13">
                  <c:v>0.10995603986682068</c:v>
                </c:pt>
                <c:pt idx="14">
                  <c:v>0.12495603986682068</c:v>
                </c:pt>
                <c:pt idx="15">
                  <c:v>0.13995603986682068</c:v>
                </c:pt>
                <c:pt idx="16">
                  <c:v>0.15495603986682066</c:v>
                </c:pt>
                <c:pt idx="17">
                  <c:v>0.16995603986682067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F-F14A-814B-837E94F80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133679"/>
        <c:axId val="1457305439"/>
      </c:scatterChart>
      <c:valAx>
        <c:axId val="133913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57305439"/>
        <c:crosses val="autoZero"/>
        <c:crossBetween val="midCat"/>
      </c:valAx>
      <c:valAx>
        <c:axId val="145730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3913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กทล</a:t>
            </a:r>
            <a:r>
              <a:rPr lang="en-US"/>
              <a:t>1</a:t>
            </a:r>
            <a:r>
              <a:rPr lang="en-US" baseline="0"/>
              <a:t> (M,Y)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Sheet1!$D$24:$D$41</c:f>
              <c:numCache>
                <c:formatCode>0.000000</c:formatCode>
                <c:ptCount val="18"/>
                <c:pt idx="0">
                  <c:v>2.4329659719486752E-3</c:v>
                </c:pt>
                <c:pt idx="1">
                  <c:v>2.2578278549321143E-3</c:v>
                </c:pt>
                <c:pt idx="2">
                  <c:v>2.1241613920854915E-3</c:v>
                </c:pt>
                <c:pt idx="3">
                  <c:v>2.0229575448666563E-3</c:v>
                </c:pt>
                <c:pt idx="4">
                  <c:v>1.9478809726762305E-3</c:v>
                </c:pt>
                <c:pt idx="5">
                  <c:v>1.8943466683522855E-3</c:v>
                </c:pt>
                <c:pt idx="6">
                  <c:v>1.8589545326685732E-3</c:v>
                </c:pt>
                <c:pt idx="7">
                  <c:v>1.839129832368783E-3</c:v>
                </c:pt>
                <c:pt idx="8">
                  <c:v>1.8328899810688801E-3</c:v>
                </c:pt>
                <c:pt idx="9">
                  <c:v>2.1028276863531087E-3</c:v>
                </c:pt>
                <c:pt idx="10">
                  <c:v>2.7672213505864091E-3</c:v>
                </c:pt>
                <c:pt idx="11">
                  <c:v>3.7306983238847491E-3</c:v>
                </c:pt>
                <c:pt idx="12">
                  <c:v>4.9581502665089977E-3</c:v>
                </c:pt>
                <c:pt idx="13">
                  <c:v>6.4336264983347142E-3</c:v>
                </c:pt>
                <c:pt idx="14">
                  <c:v>8.1488353592295004E-3</c:v>
                </c:pt>
                <c:pt idx="15">
                  <c:v>1.0099039873863539E-2</c:v>
                </c:pt>
                <c:pt idx="16">
                  <c:v>1.2281337254977596E-2</c:v>
                </c:pt>
                <c:pt idx="17">
                  <c:v>1.4693849493459142E-2</c:v>
                </c:pt>
              </c:numCache>
            </c:numRef>
          </c:xVal>
          <c:yVal>
            <c:numRef>
              <c:f>Sheet1!$B$24:$B$41</c:f>
              <c:numCache>
                <c:formatCode>0.00000</c:formatCode>
                <c:ptCount val="18"/>
                <c:pt idx="0">
                  <c:v>1.8956039866820665E-2</c:v>
                </c:pt>
                <c:pt idx="1">
                  <c:v>2.0956039866820667E-2</c:v>
                </c:pt>
                <c:pt idx="2">
                  <c:v>2.2956039866820668E-2</c:v>
                </c:pt>
                <c:pt idx="3">
                  <c:v>2.495603986682067E-2</c:v>
                </c:pt>
                <c:pt idx="4">
                  <c:v>2.6956039866820672E-2</c:v>
                </c:pt>
                <c:pt idx="5">
                  <c:v>2.8956039866820674E-2</c:v>
                </c:pt>
                <c:pt idx="6">
                  <c:v>3.0956039866820675E-2</c:v>
                </c:pt>
                <c:pt idx="7">
                  <c:v>3.2956039866820677E-2</c:v>
                </c:pt>
                <c:pt idx="8">
                  <c:v>3.5000000000000003E-2</c:v>
                </c:pt>
                <c:pt idx="9">
                  <c:v>4.9956039866820678E-2</c:v>
                </c:pt>
                <c:pt idx="10">
                  <c:v>6.4956039866820678E-2</c:v>
                </c:pt>
                <c:pt idx="11">
                  <c:v>7.9956039866820677E-2</c:v>
                </c:pt>
                <c:pt idx="12">
                  <c:v>9.4956039866820677E-2</c:v>
                </c:pt>
                <c:pt idx="13">
                  <c:v>0.10995603986682068</c:v>
                </c:pt>
                <c:pt idx="14">
                  <c:v>0.12495603986682068</c:v>
                </c:pt>
                <c:pt idx="15">
                  <c:v>0.13995603986682068</c:v>
                </c:pt>
                <c:pt idx="16">
                  <c:v>0.15495603986682066</c:v>
                </c:pt>
                <c:pt idx="17">
                  <c:v>0.16995603986682067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BE-8E4F-948B-48B62D2E6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079183"/>
        <c:axId val="1478327359"/>
      </c:scatterChart>
      <c:valAx>
        <c:axId val="150807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78327359"/>
        <c:crosses val="autoZero"/>
        <c:crossBetween val="midCat"/>
      </c:valAx>
      <c:valAx>
        <c:axId val="147832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0807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กทล</a:t>
            </a:r>
            <a:r>
              <a:rPr lang="en-US"/>
              <a:t>2 (E,Y)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Sheet1!$H$24:$H$41</c:f>
              <c:numCache>
                <c:formatCode>0.00</c:formatCode>
                <c:ptCount val="18"/>
                <c:pt idx="0">
                  <c:v>7.8991216050036048E-2</c:v>
                </c:pt>
                <c:pt idx="1">
                  <c:v>6.8865437860621187E-2</c:v>
                </c:pt>
                <c:pt idx="2">
                  <c:v>6.1992548443396307E-2</c:v>
                </c:pt>
                <c:pt idx="3">
                  <c:v>5.730513392932382E-2</c:v>
                </c:pt>
                <c:pt idx="4">
                  <c:v>5.4140227621576359E-2</c:v>
                </c:pt>
                <c:pt idx="5">
                  <c:v>5.2068436862214074E-2</c:v>
                </c:pt>
                <c:pt idx="6">
                  <c:v>5.080172542558694E-2</c:v>
                </c:pt>
                <c:pt idx="7">
                  <c:v>5.0141037748977685E-2</c:v>
                </c:pt>
                <c:pt idx="8">
                  <c:v>4.9945241274774496E-2</c:v>
                </c:pt>
                <c:pt idx="9">
                  <c:v>5.6209831153387978E-2</c:v>
                </c:pt>
                <c:pt idx="10">
                  <c:v>6.7903790117797208E-2</c:v>
                </c:pt>
                <c:pt idx="11">
                  <c:v>8.1307685303330712E-2</c:v>
                </c:pt>
                <c:pt idx="12">
                  <c:v>9.541735947068819E-2</c:v>
                </c:pt>
                <c:pt idx="13">
                  <c:v>0.10987061868774206</c:v>
                </c:pt>
                <c:pt idx="14">
                  <c:v>0.12451098429620273</c:v>
                </c:pt>
                <c:pt idx="15">
                  <c:v>0.13926188712310211</c:v>
                </c:pt>
                <c:pt idx="16">
                  <c:v>0.15408226611373996</c:v>
                </c:pt>
                <c:pt idx="17">
                  <c:v>0.16894849599546541</c:v>
                </c:pt>
              </c:numCache>
            </c:numRef>
          </c:xVal>
          <c:yVal>
            <c:numRef>
              <c:f>Sheet1!$G$24:$G$41</c:f>
              <c:numCache>
                <c:formatCode>0.00000</c:formatCode>
                <c:ptCount val="18"/>
                <c:pt idx="0">
                  <c:v>1.7296827516516323E-2</c:v>
                </c:pt>
                <c:pt idx="1">
                  <c:v>1.9296827516516325E-2</c:v>
                </c:pt>
                <c:pt idx="2">
                  <c:v>2.1296827516516327E-2</c:v>
                </c:pt>
                <c:pt idx="3">
                  <c:v>2.3296827516516329E-2</c:v>
                </c:pt>
                <c:pt idx="4">
                  <c:v>2.5296827516516331E-2</c:v>
                </c:pt>
                <c:pt idx="5">
                  <c:v>2.7296827516516332E-2</c:v>
                </c:pt>
                <c:pt idx="6">
                  <c:v>2.9296827516516334E-2</c:v>
                </c:pt>
                <c:pt idx="7">
                  <c:v>3.1296827516516336E-2</c:v>
                </c:pt>
                <c:pt idx="8">
                  <c:v>3.3296827516516338E-2</c:v>
                </c:pt>
                <c:pt idx="9">
                  <c:v>4.8296827516516337E-2</c:v>
                </c:pt>
                <c:pt idx="10">
                  <c:v>6.329682751651633E-2</c:v>
                </c:pt>
                <c:pt idx="11">
                  <c:v>7.8296827516516329E-2</c:v>
                </c:pt>
                <c:pt idx="12">
                  <c:v>9.3296827516516329E-2</c:v>
                </c:pt>
                <c:pt idx="13">
                  <c:v>0.10829682751651633</c:v>
                </c:pt>
                <c:pt idx="14">
                  <c:v>0.12329682751651633</c:v>
                </c:pt>
                <c:pt idx="15">
                  <c:v>0.13829682751651634</c:v>
                </c:pt>
                <c:pt idx="16">
                  <c:v>0.15329682751651635</c:v>
                </c:pt>
                <c:pt idx="17">
                  <c:v>0.16829682751651637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1-0B42-A36B-7149E6FB4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65743"/>
        <c:axId val="1400204575"/>
      </c:scatterChart>
      <c:valAx>
        <c:axId val="145726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00204575"/>
        <c:crosses val="autoZero"/>
        <c:crossBetween val="midCat"/>
      </c:valAx>
      <c:valAx>
        <c:axId val="140020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5726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กทล</a:t>
            </a:r>
            <a:r>
              <a:rPr lang="en-US"/>
              <a:t>2(M,Y)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Sheet1!$I$24:$I$41</c:f>
              <c:numCache>
                <c:formatCode>0.000000</c:formatCode>
                <c:ptCount val="18"/>
                <c:pt idx="0">
                  <c:v>2.2838245154705246E-3</c:v>
                </c:pt>
                <c:pt idx="1">
                  <c:v>2.0992176241882879E-3</c:v>
                </c:pt>
                <c:pt idx="2">
                  <c:v>1.9601569296142174E-3</c:v>
                </c:pt>
                <c:pt idx="3">
                  <c:v>1.855942383423181E-3</c:v>
                </c:pt>
                <c:pt idx="4">
                  <c:v>1.7792577760953341E-3</c:v>
                </c:pt>
                <c:pt idx="5">
                  <c:v>1.724931091465292E-3</c:v>
                </c:pt>
                <c:pt idx="6">
                  <c:v>1.6892026208709229E-3</c:v>
                </c:pt>
                <c:pt idx="7">
                  <c:v>1.6692737009599168E-3</c:v>
                </c:pt>
                <c:pt idx="8">
                  <c:v>1.6630180839969585E-3</c:v>
                </c:pt>
                <c:pt idx="9">
                  <c:v>1.9306377176551773E-3</c:v>
                </c:pt>
                <c:pt idx="10">
                  <c:v>2.586456421124443E-3</c:v>
                </c:pt>
                <c:pt idx="11">
                  <c:v>3.5366778251974861E-3</c:v>
                </c:pt>
                <c:pt idx="12">
                  <c:v>4.7478268202665649E-3</c:v>
                </c:pt>
                <c:pt idx="13">
                  <c:v>6.2049746071055423E-3</c:v>
                </c:pt>
                <c:pt idx="14">
                  <c:v>7.9004571959047955E-3</c:v>
                </c:pt>
                <c:pt idx="15">
                  <c:v>9.8299356144768354E-3</c:v>
                </c:pt>
                <c:pt idx="16">
                  <c:v>1.199076915364109E-2</c:v>
                </c:pt>
                <c:pt idx="17">
                  <c:v>1.4381258551261308E-2</c:v>
                </c:pt>
              </c:numCache>
            </c:numRef>
          </c:xVal>
          <c:yVal>
            <c:numRef>
              <c:f>Sheet1!$G$24:$G$41</c:f>
              <c:numCache>
                <c:formatCode>0.00000</c:formatCode>
                <c:ptCount val="18"/>
                <c:pt idx="0">
                  <c:v>1.7296827516516323E-2</c:v>
                </c:pt>
                <c:pt idx="1">
                  <c:v>1.9296827516516325E-2</c:v>
                </c:pt>
                <c:pt idx="2">
                  <c:v>2.1296827516516327E-2</c:v>
                </c:pt>
                <c:pt idx="3">
                  <c:v>2.3296827516516329E-2</c:v>
                </c:pt>
                <c:pt idx="4">
                  <c:v>2.5296827516516331E-2</c:v>
                </c:pt>
                <c:pt idx="5">
                  <c:v>2.7296827516516332E-2</c:v>
                </c:pt>
                <c:pt idx="6">
                  <c:v>2.9296827516516334E-2</c:v>
                </c:pt>
                <c:pt idx="7">
                  <c:v>3.1296827516516336E-2</c:v>
                </c:pt>
                <c:pt idx="8">
                  <c:v>3.3296827516516338E-2</c:v>
                </c:pt>
                <c:pt idx="9">
                  <c:v>4.8296827516516337E-2</c:v>
                </c:pt>
                <c:pt idx="10">
                  <c:v>6.329682751651633E-2</c:v>
                </c:pt>
                <c:pt idx="11">
                  <c:v>7.8296827516516329E-2</c:v>
                </c:pt>
                <c:pt idx="12">
                  <c:v>9.3296827516516329E-2</c:v>
                </c:pt>
                <c:pt idx="13">
                  <c:v>0.10829682751651633</c:v>
                </c:pt>
                <c:pt idx="14">
                  <c:v>0.12329682751651633</c:v>
                </c:pt>
                <c:pt idx="15">
                  <c:v>0.13829682751651634</c:v>
                </c:pt>
                <c:pt idx="16">
                  <c:v>0.15329682751651635</c:v>
                </c:pt>
                <c:pt idx="17">
                  <c:v>0.16829682751651637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E-A84E-9E10-D36340B41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929167"/>
        <c:axId val="1400214047"/>
      </c:scatterChart>
      <c:valAx>
        <c:axId val="150792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00214047"/>
        <c:crosses val="autoZero"/>
        <c:crossBetween val="midCat"/>
      </c:valAx>
      <c:valAx>
        <c:axId val="140021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0792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กทล3 </a:t>
            </a:r>
            <a:r>
              <a:rPr lang="en-US"/>
              <a:t>(E,Y)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Sheet1!$M$24:$M$41</c:f>
              <c:numCache>
                <c:formatCode>0.00</c:formatCode>
                <c:ptCount val="18"/>
                <c:pt idx="0">
                  <c:v>8.1800337247378216E-2</c:v>
                </c:pt>
                <c:pt idx="1">
                  <c:v>6.858888667995916E-2</c:v>
                </c:pt>
                <c:pt idx="2">
                  <c:v>6.0013623730703645E-2</c:v>
                </c:pt>
                <c:pt idx="3">
                  <c:v>5.4365443803760474E-2</c:v>
                </c:pt>
                <c:pt idx="4">
                  <c:v>5.0655934840221739E-2</c:v>
                </c:pt>
                <c:pt idx="5">
                  <c:v>4.8281223443953324E-2</c:v>
                </c:pt>
                <c:pt idx="6">
                  <c:v>4.6855480951857334E-2</c:v>
                </c:pt>
                <c:pt idx="7">
                  <c:v>4.6122841970487653E-2</c:v>
                </c:pt>
                <c:pt idx="8">
                  <c:v>4.5908203525065874E-2</c:v>
                </c:pt>
                <c:pt idx="9">
                  <c:v>5.249727859364299E-2</c:v>
                </c:pt>
                <c:pt idx="10">
                  <c:v>6.4507974205089094E-2</c:v>
                </c:pt>
                <c:pt idx="11">
                  <c:v>7.8113083089345559E-2</c:v>
                </c:pt>
                <c:pt idx="12">
                  <c:v>9.235152553180033E-2</c:v>
                </c:pt>
                <c:pt idx="13">
                  <c:v>0.1068907388159305</c:v>
                </c:pt>
                <c:pt idx="14">
                  <c:v>0.12159091566868389</c:v>
                </c:pt>
                <c:pt idx="15">
                  <c:v>0.13638496290050492</c:v>
                </c:pt>
                <c:pt idx="16">
                  <c:v>0.15123742326297845</c:v>
                </c:pt>
                <c:pt idx="17">
                  <c:v>0.16612812722121995</c:v>
                </c:pt>
              </c:numCache>
            </c:numRef>
          </c:xVal>
          <c:yVal>
            <c:numRef>
              <c:f>Sheet1!$L$24:$L$41</c:f>
              <c:numCache>
                <c:formatCode>0.00000</c:formatCode>
                <c:ptCount val="18"/>
                <c:pt idx="0">
                  <c:v>1.4605469016710582E-2</c:v>
                </c:pt>
                <c:pt idx="1">
                  <c:v>1.6605469016710582E-2</c:v>
                </c:pt>
                <c:pt idx="2">
                  <c:v>1.8605469016710584E-2</c:v>
                </c:pt>
                <c:pt idx="3">
                  <c:v>2.0605469016710586E-2</c:v>
                </c:pt>
                <c:pt idx="4">
                  <c:v>2.2605469016710587E-2</c:v>
                </c:pt>
                <c:pt idx="5">
                  <c:v>2.4605469016710589E-2</c:v>
                </c:pt>
                <c:pt idx="6">
                  <c:v>2.6605469016710591E-2</c:v>
                </c:pt>
                <c:pt idx="7">
                  <c:v>2.8605469016710593E-2</c:v>
                </c:pt>
                <c:pt idx="8">
                  <c:v>3.0605469016710594E-2</c:v>
                </c:pt>
                <c:pt idx="9">
                  <c:v>4.5605469016710594E-2</c:v>
                </c:pt>
                <c:pt idx="10">
                  <c:v>6.0605469016710593E-2</c:v>
                </c:pt>
                <c:pt idx="11">
                  <c:v>7.5605469016710586E-2</c:v>
                </c:pt>
                <c:pt idx="12">
                  <c:v>9.0605469016710585E-2</c:v>
                </c:pt>
                <c:pt idx="13">
                  <c:v>0.10560546901671058</c:v>
                </c:pt>
                <c:pt idx="14">
                  <c:v>0.12060546901671058</c:v>
                </c:pt>
                <c:pt idx="15">
                  <c:v>0.13560546901671058</c:v>
                </c:pt>
                <c:pt idx="16">
                  <c:v>0.15060546901671057</c:v>
                </c:pt>
                <c:pt idx="17">
                  <c:v>0.16560546901671058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0-9847-A83F-E1881319E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958431"/>
        <c:axId val="1666065535"/>
      </c:scatterChart>
      <c:valAx>
        <c:axId val="177495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66065535"/>
        <c:crosses val="autoZero"/>
        <c:crossBetween val="midCat"/>
      </c:valAx>
      <c:valAx>
        <c:axId val="166606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7495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กทล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3(M,Y)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Sheet1!$N$24:$N$41</c:f>
              <c:numCache>
                <c:formatCode>0.000000</c:formatCode>
                <c:ptCount val="18"/>
                <c:pt idx="0">
                  <c:v>2.069484994648979E-3</c:v>
                </c:pt>
                <c:pt idx="1">
                  <c:v>1.8642888634120671E-3</c:v>
                </c:pt>
                <c:pt idx="2">
                  <c:v>1.7139180178066011E-3</c:v>
                </c:pt>
                <c:pt idx="3">
                  <c:v>1.6035729056582838E-3</c:v>
                </c:pt>
                <c:pt idx="4">
                  <c:v>1.5236914868880923E-3</c:v>
                </c:pt>
                <c:pt idx="5">
                  <c:v>1.4678206367796918E-3</c:v>
                </c:pt>
                <c:pt idx="6">
                  <c:v>1.4314476210567067E-3</c:v>
                </c:pt>
                <c:pt idx="7">
                  <c:v>1.4113217673998623E-3</c:v>
                </c:pt>
                <c:pt idx="8">
                  <c:v>1.4050421005992473E-3</c:v>
                </c:pt>
                <c:pt idx="9">
                  <c:v>1.6685378183767942E-3</c:v>
                </c:pt>
                <c:pt idx="10">
                  <c:v>2.3095377519313847E-3</c:v>
                </c:pt>
                <c:pt idx="11">
                  <c:v>3.2372721487673338E-3</c:v>
                </c:pt>
                <c:pt idx="12">
                  <c:v>4.4210800468278289E-3</c:v>
                </c:pt>
                <c:pt idx="13">
                  <c:v>5.8477205830389763E-3</c:v>
                </c:pt>
                <c:pt idx="14">
                  <c:v>7.5105400896747446E-3</c:v>
                </c:pt>
                <c:pt idx="15">
                  <c:v>9.4058288810362038E-3</c:v>
                </c:pt>
                <c:pt idx="16">
                  <c:v>1.1531355180184237E-2</c:v>
                </c:pt>
                <c:pt idx="17">
                  <c:v>1.3885695798308751E-2</c:v>
                </c:pt>
              </c:numCache>
            </c:numRef>
          </c:xVal>
          <c:yVal>
            <c:numRef>
              <c:f>Sheet1!$L$24:$L$41</c:f>
              <c:numCache>
                <c:formatCode>0.00000</c:formatCode>
                <c:ptCount val="18"/>
                <c:pt idx="0">
                  <c:v>1.4605469016710582E-2</c:v>
                </c:pt>
                <c:pt idx="1">
                  <c:v>1.6605469016710582E-2</c:v>
                </c:pt>
                <c:pt idx="2">
                  <c:v>1.8605469016710584E-2</c:v>
                </c:pt>
                <c:pt idx="3">
                  <c:v>2.0605469016710586E-2</c:v>
                </c:pt>
                <c:pt idx="4">
                  <c:v>2.2605469016710587E-2</c:v>
                </c:pt>
                <c:pt idx="5">
                  <c:v>2.4605469016710589E-2</c:v>
                </c:pt>
                <c:pt idx="6">
                  <c:v>2.6605469016710591E-2</c:v>
                </c:pt>
                <c:pt idx="7">
                  <c:v>2.8605469016710593E-2</c:v>
                </c:pt>
                <c:pt idx="8">
                  <c:v>3.0605469016710594E-2</c:v>
                </c:pt>
                <c:pt idx="9">
                  <c:v>4.5605469016710594E-2</c:v>
                </c:pt>
                <c:pt idx="10">
                  <c:v>6.0605469016710593E-2</c:v>
                </c:pt>
                <c:pt idx="11">
                  <c:v>7.5605469016710586E-2</c:v>
                </c:pt>
                <c:pt idx="12">
                  <c:v>9.0605469016710585E-2</c:v>
                </c:pt>
                <c:pt idx="13">
                  <c:v>0.10560546901671058</c:v>
                </c:pt>
                <c:pt idx="14">
                  <c:v>0.12060546901671058</c:v>
                </c:pt>
                <c:pt idx="15">
                  <c:v>0.13560546901671058</c:v>
                </c:pt>
                <c:pt idx="16">
                  <c:v>0.15060546901671057</c:v>
                </c:pt>
                <c:pt idx="17">
                  <c:v>0.16560546901671058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0-6649-80AD-8330A6611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797359"/>
        <c:axId val="1457255871"/>
      </c:scatterChart>
      <c:valAx>
        <c:axId val="166679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57255871"/>
        <c:crosses val="autoZero"/>
        <c:crossBetween val="midCat"/>
      </c:valAx>
      <c:valAx>
        <c:axId val="145725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6679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722264</xdr:colOff>
      <xdr:row>41</xdr:row>
      <xdr:rowOff>80529</xdr:rowOff>
    </xdr:from>
    <xdr:to>
      <xdr:col>6</xdr:col>
      <xdr:colOff>41564</xdr:colOff>
      <xdr:row>63</xdr:row>
      <xdr:rowOff>55419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BA0579-93EB-3BB0-C71B-36D0CFB3D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647115</xdr:colOff>
      <xdr:row>64</xdr:row>
      <xdr:rowOff>48023</xdr:rowOff>
    </xdr:from>
    <xdr:to>
      <xdr:col>6</xdr:col>
      <xdr:colOff>96982</xdr:colOff>
      <xdr:row>87</xdr:row>
      <xdr:rowOff>83127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B5228F-31B2-5DC7-B86C-38CAF6DEA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533581</xdr:colOff>
      <xdr:row>42</xdr:row>
      <xdr:rowOff>34271</xdr:rowOff>
    </xdr:from>
    <xdr:to>
      <xdr:col>13</xdr:col>
      <xdr:colOff>124690</xdr:colOff>
      <xdr:row>63</xdr:row>
      <xdr:rowOff>32904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CEF99B-BFBF-55B7-27C2-E28230FFC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585013</xdr:colOff>
      <xdr:row>64</xdr:row>
      <xdr:rowOff>51206</xdr:rowOff>
    </xdr:from>
    <xdr:to>
      <xdr:col>13</xdr:col>
      <xdr:colOff>142007</xdr:colOff>
      <xdr:row>86</xdr:row>
      <xdr:rowOff>51953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0245A1-F0F9-F921-BD32-32DBD25BC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180878</xdr:colOff>
      <xdr:row>41</xdr:row>
      <xdr:rowOff>132002</xdr:rowOff>
    </xdr:from>
    <xdr:to>
      <xdr:col>20</xdr:col>
      <xdr:colOff>706582</xdr:colOff>
      <xdr:row>61</xdr:row>
      <xdr:rowOff>69273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8CAB7F6-B168-CF6E-0510-08250B2D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228214</xdr:colOff>
      <xdr:row>63</xdr:row>
      <xdr:rowOff>90439</xdr:rowOff>
    </xdr:from>
    <xdr:to>
      <xdr:col>21</xdr:col>
      <xdr:colOff>36369</xdr:colOff>
      <xdr:row>85</xdr:row>
      <xdr:rowOff>126423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22F0CB-0BD0-2EBE-3DEA-91565C2D0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63C9-2CB8-3A4C-AA57-28BFC84F82EF}">
  <dimension ref="A1:V41"/>
  <sheetViews>
    <sheetView tabSelected="1" topLeftCell="A36" zoomScale="55" zoomScaleNormal="55" workbookViewId="0">
      <selection activeCell="Q40" sqref="Q40"/>
    </sheetView>
  </sheetViews>
  <sheetFormatPr defaultColWidth="10.90625" defaultRowHeight="15" x14ac:dyDescent="0.25"/>
  <cols>
    <col min="1" max="1" width="13.08984375" customWidth="1"/>
    <col min="2" max="2" width="11.36328125" customWidth="1"/>
    <col min="3" max="3" width="11.81640625" customWidth="1"/>
    <col min="4" max="4" width="12.81640625" customWidth="1"/>
    <col min="5" max="5" width="21.36328125" customWidth="1"/>
    <col min="8" max="8" width="12.26953125" customWidth="1"/>
    <col min="12" max="14" width="11.6328125" bestFit="1" customWidth="1"/>
  </cols>
  <sheetData>
    <row r="1" spans="1:14" hidden="1" x14ac:dyDescent="0.25">
      <c r="A1" s="13" t="s">
        <v>0</v>
      </c>
      <c r="B1" s="13"/>
      <c r="C1" s="13"/>
      <c r="D1" s="13"/>
      <c r="F1" s="14" t="s">
        <v>1</v>
      </c>
      <c r="G1" s="14"/>
      <c r="H1" s="14"/>
      <c r="I1" s="14"/>
      <c r="K1" s="15" t="s">
        <v>2</v>
      </c>
      <c r="L1" s="15"/>
      <c r="M1" s="15"/>
      <c r="N1" s="15"/>
    </row>
    <row r="2" spans="1:14" hidden="1" x14ac:dyDescent="0.25">
      <c r="A2" t="s">
        <v>8</v>
      </c>
      <c r="B2" t="s">
        <v>4</v>
      </c>
      <c r="C2" t="s">
        <v>5</v>
      </c>
      <c r="D2" t="s">
        <v>6</v>
      </c>
      <c r="F2" t="s">
        <v>7</v>
      </c>
      <c r="G2" t="s">
        <v>4</v>
      </c>
      <c r="H2" t="s">
        <v>5</v>
      </c>
      <c r="I2" t="s">
        <v>6</v>
      </c>
      <c r="K2" t="s">
        <v>7</v>
      </c>
      <c r="L2" t="s">
        <v>4</v>
      </c>
      <c r="M2" t="s">
        <v>5</v>
      </c>
      <c r="N2" t="s">
        <v>6</v>
      </c>
    </row>
    <row r="3" spans="1:14" hidden="1" x14ac:dyDescent="0.25">
      <c r="A3">
        <v>20.47</v>
      </c>
      <c r="B3" s="4">
        <f>A5-0.002</f>
        <v>3.2956039866820677E-2</v>
      </c>
      <c r="C3" s="1">
        <f>B3+(((A$3*10^-3)^2)/(2*9.81*(B3^2)))</f>
        <v>5.2619803409932345E-2</v>
      </c>
      <c r="D3" s="2">
        <f>(((A$3*10^-3)^2)/(9.81*B3))+((B3^2)/2)</f>
        <v>1.839129832368783E-3</v>
      </c>
      <c r="F3">
        <v>19.03</v>
      </c>
      <c r="G3" s="1">
        <f>F5-0.002</f>
        <v>3.1296827516516336E-2</v>
      </c>
      <c r="H3" s="1">
        <f>G3+(((F$3*10^-3)^2)/(2*9.81*(G3^2)))</f>
        <v>5.0141037748977685E-2</v>
      </c>
      <c r="I3" s="2">
        <f t="shared" ref="I3:I20" si="0">(((F$3*10^-3)^2)/(9.81*G3))+((G3^2)/2)</f>
        <v>1.6692737009599168E-3</v>
      </c>
      <c r="K3">
        <v>16.77</v>
      </c>
      <c r="L3" s="1">
        <f>K5-0.002</f>
        <v>2.8605469016710593E-2</v>
      </c>
      <c r="M3" s="1">
        <f>L3+(((K$3*10^-3)^2)/(2*9.81*(L3^2)))</f>
        <v>4.6122841970487653E-2</v>
      </c>
      <c r="N3" s="2">
        <f t="shared" ref="N3:N20" si="1">(((K$3*10^-3)^2)/(9.81*L3))+((L3^2)/2)</f>
        <v>1.4113217673998623E-3</v>
      </c>
    </row>
    <row r="4" spans="1:14" hidden="1" x14ac:dyDescent="0.25">
      <c r="A4" t="s">
        <v>3</v>
      </c>
      <c r="B4" s="4">
        <f>B3-0.002</f>
        <v>3.0956039866820675E-2</v>
      </c>
      <c r="C4" s="1">
        <f>B4+(((A$3*10^-3)^2)/(2*9.81*(B4^2)))</f>
        <v>5.3242746055447099E-2</v>
      </c>
      <c r="D4" s="2">
        <f>(((A$3*10^-3)^2)/(9.81*B4))+((B4^2)/2)</f>
        <v>1.8589545326685732E-3</v>
      </c>
      <c r="F4" t="s">
        <v>3</v>
      </c>
      <c r="G4" s="1">
        <f>G3-0.002</f>
        <v>2.9296827516516334E-2</v>
      </c>
      <c r="H4" s="1">
        <f t="shared" ref="H4:H20" si="2">G4+(((F$3*10^-3)^2)/(2*9.81*(G4^2)))</f>
        <v>5.080172542558694E-2</v>
      </c>
      <c r="I4" s="2">
        <f t="shared" si="0"/>
        <v>1.6892026208709229E-3</v>
      </c>
      <c r="K4" t="s">
        <v>3</v>
      </c>
      <c r="L4" s="1">
        <f>L3-0.002</f>
        <v>2.6605469016710591E-2</v>
      </c>
      <c r="M4" s="1">
        <f t="shared" ref="M4:M19" si="3">L4+(((K$3*10^-3)^2)/(2*9.81*(L4^2)))</f>
        <v>4.6855480951857334E-2</v>
      </c>
      <c r="N4" s="2">
        <f t="shared" si="1"/>
        <v>1.4314476210567067E-3</v>
      </c>
    </row>
    <row r="5" spans="1:14" hidden="1" x14ac:dyDescent="0.25">
      <c r="A5" s="2">
        <f>(((A3*(10^-3))^2)/9.81)^(1/3)</f>
        <v>3.4956039866820679E-2</v>
      </c>
      <c r="B5" s="4">
        <f>B4-0.002</f>
        <v>2.8956039866820674E-2</v>
      </c>
      <c r="C5" s="1">
        <f>B5+(((A$3*10^-3)^2)/(2*9.81*(B5^2)))</f>
        <v>5.4427764466462844E-2</v>
      </c>
      <c r="D5" s="2">
        <f>(((A$3*10^-3)^2)/(9.81*B5))+((B5^2)/2)</f>
        <v>1.8943466683522855E-3</v>
      </c>
      <c r="F5" s="2">
        <f>(((F3*(10^-3))^2)/9.81)^(1/3)</f>
        <v>3.3296827516516338E-2</v>
      </c>
      <c r="G5" s="1">
        <f t="shared" ref="G5:G10" si="4">G4-0.002</f>
        <v>2.7296827516516332E-2</v>
      </c>
      <c r="H5" s="1">
        <f t="shared" si="2"/>
        <v>5.2068436862214074E-2</v>
      </c>
      <c r="I5" s="2">
        <f t="shared" si="0"/>
        <v>1.724931091465292E-3</v>
      </c>
      <c r="K5">
        <f>(((K3*(10^-3))^2)/9.81)^(1/3)</f>
        <v>3.0605469016710594E-2</v>
      </c>
      <c r="L5" s="1">
        <f t="shared" ref="L5:L10" si="5">L4-0.002</f>
        <v>2.4605469016710589E-2</v>
      </c>
      <c r="M5" s="1">
        <f t="shared" si="3"/>
        <v>4.8281223443953324E-2</v>
      </c>
      <c r="N5" s="2">
        <f t="shared" si="1"/>
        <v>1.4678206367796918E-3</v>
      </c>
    </row>
    <row r="6" spans="1:14" hidden="1" x14ac:dyDescent="0.25">
      <c r="B6" s="4">
        <f>B5-0.002</f>
        <v>2.6956039866820672E-2</v>
      </c>
      <c r="C6" s="1">
        <f>B6+(((A$3*10^-3)^2)/(2*9.81*(B6^2)))</f>
        <v>5.6347726068765536E-2</v>
      </c>
      <c r="D6" s="2">
        <f>(((A$3*10^-3)^2)/(9.81*B6))+((B6^2)/2)</f>
        <v>1.9478809726762305E-3</v>
      </c>
      <c r="G6" s="1">
        <f t="shared" si="4"/>
        <v>2.5296827516516331E-2</v>
      </c>
      <c r="H6" s="1">
        <f t="shared" si="2"/>
        <v>5.4140227621576359E-2</v>
      </c>
      <c r="I6" s="2">
        <f t="shared" si="0"/>
        <v>1.7792577760953341E-3</v>
      </c>
      <c r="L6" s="1">
        <f t="shared" si="5"/>
        <v>2.2605469016710587E-2</v>
      </c>
      <c r="M6" s="1">
        <f t="shared" si="3"/>
        <v>5.0655934840221739E-2</v>
      </c>
      <c r="N6" s="2">
        <f t="shared" si="1"/>
        <v>1.5236914868880923E-3</v>
      </c>
    </row>
    <row r="7" spans="1:14" hidden="1" x14ac:dyDescent="0.25">
      <c r="B7" s="4">
        <f>B6-0.002</f>
        <v>2.495603986682067E-2</v>
      </c>
      <c r="C7" s="1">
        <f>B7+(((A$3*10^-3)^2)/(2*9.81*(B7^2)))</f>
        <v>5.9247449703543537E-2</v>
      </c>
      <c r="D7" s="2">
        <f>(((A$3*10^-3)^2)/(9.81*B7))+((B7^2)/2)</f>
        <v>2.0229575448666563E-3</v>
      </c>
      <c r="G7" s="1">
        <f t="shared" si="4"/>
        <v>2.3296827516516329E-2</v>
      </c>
      <c r="H7" s="1">
        <f t="shared" si="2"/>
        <v>5.730513392932382E-2</v>
      </c>
      <c r="I7" s="2">
        <f t="shared" si="0"/>
        <v>1.855942383423181E-3</v>
      </c>
      <c r="L7" s="1">
        <f t="shared" si="5"/>
        <v>2.0605469016710586E-2</v>
      </c>
      <c r="M7" s="1">
        <f t="shared" si="3"/>
        <v>5.4365443803760474E-2</v>
      </c>
      <c r="N7" s="2">
        <f t="shared" si="1"/>
        <v>1.6035729056582838E-3</v>
      </c>
    </row>
    <row r="8" spans="1:14" hidden="1" x14ac:dyDescent="0.25">
      <c r="B8" s="4">
        <f>B7-0.002</f>
        <v>2.2956039866820668E-2</v>
      </c>
      <c r="C8" s="1">
        <f>B8+(((A$3*10^-3)^2)/(2*9.81*(B8^2)))</f>
        <v>6.3482879855264601E-2</v>
      </c>
      <c r="D8" s="2">
        <f>(((A$3*10^-3)^2)/(9.81*B8))+((B8^2)/2)</f>
        <v>2.1241613920854915E-3</v>
      </c>
      <c r="G8" s="1">
        <f t="shared" si="4"/>
        <v>2.1296827516516327E-2</v>
      </c>
      <c r="H8" s="1">
        <f t="shared" si="2"/>
        <v>6.1992548443396307E-2</v>
      </c>
      <c r="I8" s="2">
        <f t="shared" si="0"/>
        <v>1.9601569296142174E-3</v>
      </c>
      <c r="L8" s="1">
        <f t="shared" si="5"/>
        <v>1.8605469016710584E-2</v>
      </c>
      <c r="M8" s="1">
        <f t="shared" si="3"/>
        <v>6.0013623730703645E-2</v>
      </c>
      <c r="N8" s="2">
        <f t="shared" si="1"/>
        <v>1.7139180178066011E-3</v>
      </c>
    </row>
    <row r="9" spans="1:14" hidden="1" x14ac:dyDescent="0.25">
      <c r="B9" s="4">
        <f>B8-0.002</f>
        <v>2.0956039866820667E-2</v>
      </c>
      <c r="C9" s="1">
        <f>B9+(((A$3*10^-3)^2)/(2*9.81*(B9^2)))</f>
        <v>6.9587605382912088E-2</v>
      </c>
      <c r="D9" s="2">
        <f>(((A$3*10^-3)^2)/(9.81*B9))+((B9^2)/2)</f>
        <v>2.2578278549321143E-3</v>
      </c>
      <c r="G9" s="1">
        <f t="shared" si="4"/>
        <v>1.9296827516516325E-2</v>
      </c>
      <c r="H9" s="1">
        <f t="shared" si="2"/>
        <v>6.8865437860621187E-2</v>
      </c>
      <c r="I9" s="2">
        <f t="shared" si="0"/>
        <v>2.0992176241882879E-3</v>
      </c>
      <c r="L9" s="1">
        <f t="shared" si="5"/>
        <v>1.6605469016710582E-2</v>
      </c>
      <c r="M9" s="1">
        <f t="shared" si="3"/>
        <v>6.858888667995916E-2</v>
      </c>
      <c r="N9" s="2">
        <f t="shared" si="1"/>
        <v>1.8642888634120671E-3</v>
      </c>
    </row>
    <row r="10" spans="1:14" hidden="1" x14ac:dyDescent="0.25">
      <c r="B10" s="4">
        <f>B9-0.002</f>
        <v>1.8956039866820665E-2</v>
      </c>
      <c r="C10" s="1">
        <f>B10+(((A$3*10^-3)^2)/(2*9.81*(B10^2)))</f>
        <v>7.8390928800992188E-2</v>
      </c>
      <c r="D10" s="2">
        <f>(((A$3*10^-3)^2)/(9.81*B10))+((B10^2)/2)</f>
        <v>2.4329659719486752E-3</v>
      </c>
      <c r="G10" s="1">
        <f t="shared" si="4"/>
        <v>1.7296827516516323E-2</v>
      </c>
      <c r="H10" s="1">
        <f t="shared" si="2"/>
        <v>7.8991216050036048E-2</v>
      </c>
      <c r="I10" s="2">
        <f t="shared" si="0"/>
        <v>2.2838245154705246E-3</v>
      </c>
      <c r="L10" s="1">
        <f t="shared" si="5"/>
        <v>1.4605469016710582E-2</v>
      </c>
      <c r="M10" s="1">
        <f t="shared" si="3"/>
        <v>8.1800337247378216E-2</v>
      </c>
      <c r="N10" s="2">
        <f t="shared" si="1"/>
        <v>2.069484994648979E-3</v>
      </c>
    </row>
    <row r="11" spans="1:14" hidden="1" x14ac:dyDescent="0.25">
      <c r="B11" s="6">
        <v>3.5000000000000003E-2</v>
      </c>
      <c r="C11" s="7">
        <f t="shared" ref="C3:C20" si="6">B11+(((A$3*10^-3)^2)/(2*9.81*(B11^2)))</f>
        <v>5.243414258669829E-2</v>
      </c>
      <c r="D11" s="8">
        <f t="shared" ref="D3:D20" si="7">(((A$3*10^-3)^2)/(9.81*B11))+((B11^2)/2)</f>
        <v>1.8328899810688801E-3</v>
      </c>
      <c r="G11" s="9">
        <v>3.3296827516516338E-2</v>
      </c>
      <c r="H11" s="9">
        <f t="shared" si="2"/>
        <v>4.9945241274774496E-2</v>
      </c>
      <c r="I11" s="10">
        <f t="shared" si="0"/>
        <v>1.6630180839969585E-3</v>
      </c>
      <c r="J11" s="2"/>
      <c r="L11" s="11">
        <v>3.0605469016710594E-2</v>
      </c>
      <c r="M11" s="11">
        <f t="shared" si="3"/>
        <v>4.5908203525065874E-2</v>
      </c>
      <c r="N11" s="12">
        <f t="shared" si="1"/>
        <v>1.4050421005992473E-3</v>
      </c>
    </row>
    <row r="12" spans="1:14" hidden="1" x14ac:dyDescent="0.25">
      <c r="B12" s="4">
        <f>A5+0.015</f>
        <v>4.9956039866820678E-2</v>
      </c>
      <c r="C12" s="1">
        <f t="shared" si="6"/>
        <v>5.8513811149781228E-2</v>
      </c>
      <c r="D12" s="2">
        <f t="shared" si="7"/>
        <v>2.1028276863531087E-3</v>
      </c>
      <c r="G12" s="1">
        <f>F5+0.015</f>
        <v>4.8296827516516337E-2</v>
      </c>
      <c r="H12" s="1">
        <f t="shared" si="2"/>
        <v>5.6209831153387978E-2</v>
      </c>
      <c r="I12" s="2">
        <f t="shared" si="0"/>
        <v>1.9306377176551773E-3</v>
      </c>
      <c r="L12" s="1">
        <f>K5+0.015</f>
        <v>4.5605469016710594E-2</v>
      </c>
      <c r="M12" s="1">
        <f t="shared" si="3"/>
        <v>5.249727859364299E-2</v>
      </c>
      <c r="N12" s="2">
        <f t="shared" si="1"/>
        <v>1.6685378183767942E-3</v>
      </c>
    </row>
    <row r="13" spans="1:14" hidden="1" x14ac:dyDescent="0.25">
      <c r="B13" s="4">
        <f>B12+0.015</f>
        <v>6.4956039866820678E-2</v>
      </c>
      <c r="C13" s="1">
        <f t="shared" si="6"/>
        <v>7.0017753868664406E-2</v>
      </c>
      <c r="D13" s="2">
        <f t="shared" si="7"/>
        <v>2.7672213505864091E-3</v>
      </c>
      <c r="G13" s="1">
        <f>G12+0.015</f>
        <v>6.329682751651633E-2</v>
      </c>
      <c r="H13" s="1">
        <f t="shared" si="2"/>
        <v>6.7903790117797208E-2</v>
      </c>
      <c r="I13" s="2">
        <f t="shared" si="0"/>
        <v>2.586456421124443E-3</v>
      </c>
      <c r="L13" s="1">
        <f>L12+0.015</f>
        <v>6.0605469016710593E-2</v>
      </c>
      <c r="M13" s="1">
        <f t="shared" si="3"/>
        <v>6.4507974205089094E-2</v>
      </c>
      <c r="N13" s="2">
        <f t="shared" si="1"/>
        <v>2.3095377519313847E-3</v>
      </c>
    </row>
    <row r="14" spans="1:14" hidden="1" x14ac:dyDescent="0.25">
      <c r="B14" s="4">
        <f t="shared" ref="B14:B20" si="8">B13+0.015</f>
        <v>7.9956039866820677E-2</v>
      </c>
      <c r="C14" s="1">
        <f t="shared" si="6"/>
        <v>8.3296714124714497E-2</v>
      </c>
      <c r="D14" s="2">
        <f t="shared" si="7"/>
        <v>3.7306983238847491E-3</v>
      </c>
      <c r="G14" s="1">
        <f t="shared" ref="G14:G20" si="9">G13+0.015</f>
        <v>7.8296827516516329E-2</v>
      </c>
      <c r="H14" s="1">
        <f t="shared" si="2"/>
        <v>8.1307685303330712E-2</v>
      </c>
      <c r="I14" s="2">
        <f t="shared" si="0"/>
        <v>3.5366778251974861E-3</v>
      </c>
      <c r="L14" s="1">
        <f t="shared" ref="L14:L20" si="10">L13+0.015</f>
        <v>7.5605469016710586E-2</v>
      </c>
      <c r="M14" s="1">
        <f t="shared" si="3"/>
        <v>7.8113083089345559E-2</v>
      </c>
      <c r="N14" s="2">
        <f t="shared" si="1"/>
        <v>3.2372721487673338E-3</v>
      </c>
    </row>
    <row r="15" spans="1:14" hidden="1" x14ac:dyDescent="0.25">
      <c r="B15" s="4">
        <f t="shared" si="8"/>
        <v>9.4956039866820677E-2</v>
      </c>
      <c r="C15" s="1">
        <f t="shared" si="6"/>
        <v>9.7324638607592065E-2</v>
      </c>
      <c r="D15" s="2">
        <f t="shared" si="7"/>
        <v>4.9581502665089977E-3</v>
      </c>
      <c r="G15" s="1">
        <f t="shared" si="9"/>
        <v>9.3296827516516329E-2</v>
      </c>
      <c r="H15" s="1">
        <f t="shared" si="2"/>
        <v>9.541735947068819E-2</v>
      </c>
      <c r="I15" s="2">
        <f t="shared" si="0"/>
        <v>4.7478268202665649E-3</v>
      </c>
      <c r="L15" s="1">
        <f t="shared" si="10"/>
        <v>9.0605469016710585E-2</v>
      </c>
      <c r="M15" s="1">
        <f t="shared" si="3"/>
        <v>9.235152553180033E-2</v>
      </c>
      <c r="N15" s="2">
        <f t="shared" si="1"/>
        <v>4.4210800468278289E-3</v>
      </c>
    </row>
    <row r="16" spans="1:14" hidden="1" x14ac:dyDescent="0.25">
      <c r="B16" s="4">
        <f t="shared" si="8"/>
        <v>0.10995603986682068</v>
      </c>
      <c r="C16" s="1">
        <f t="shared" si="6"/>
        <v>0.11172247828715798</v>
      </c>
      <c r="D16" s="2">
        <f t="shared" si="7"/>
        <v>6.4336264983347142E-3</v>
      </c>
      <c r="G16" s="1">
        <f t="shared" si="9"/>
        <v>0.10829682751651633</v>
      </c>
      <c r="H16" s="1">
        <f t="shared" si="2"/>
        <v>0.10987061868774206</v>
      </c>
      <c r="I16" s="2">
        <f t="shared" si="0"/>
        <v>6.2049746071055423E-3</v>
      </c>
      <c r="L16" s="1">
        <f t="shared" si="10"/>
        <v>0.10560546901671058</v>
      </c>
      <c r="M16" s="1">
        <f t="shared" si="3"/>
        <v>0.1068907388159305</v>
      </c>
      <c r="N16" s="2">
        <f t="shared" si="1"/>
        <v>5.8477205830389763E-3</v>
      </c>
    </row>
    <row r="17" spans="1:22" hidden="1" x14ac:dyDescent="0.25">
      <c r="B17" s="4">
        <f t="shared" si="8"/>
        <v>0.12495603986682068</v>
      </c>
      <c r="C17" s="1">
        <f t="shared" si="6"/>
        <v>0.12632383853423437</v>
      </c>
      <c r="D17" s="2">
        <f t="shared" si="7"/>
        <v>8.1488353592295004E-3</v>
      </c>
      <c r="G17" s="1">
        <f t="shared" si="9"/>
        <v>0.12329682751651633</v>
      </c>
      <c r="H17" s="1">
        <f t="shared" si="2"/>
        <v>0.12451098429620273</v>
      </c>
      <c r="I17" s="2">
        <f t="shared" si="0"/>
        <v>7.9004571959047955E-3</v>
      </c>
      <c r="L17" s="1">
        <f t="shared" si="10"/>
        <v>0.12060546901671058</v>
      </c>
      <c r="M17" s="1">
        <f t="shared" si="3"/>
        <v>0.12159091566868389</v>
      </c>
      <c r="N17" s="2">
        <f t="shared" si="1"/>
        <v>7.5105400896747446E-3</v>
      </c>
    </row>
    <row r="18" spans="1:22" hidden="1" x14ac:dyDescent="0.25">
      <c r="B18" s="4">
        <f t="shared" si="8"/>
        <v>0.13995603986682068</v>
      </c>
      <c r="C18" s="1">
        <f t="shared" si="6"/>
        <v>0.14104635839309651</v>
      </c>
      <c r="D18" s="2">
        <f t="shared" si="7"/>
        <v>1.0099039873863539E-2</v>
      </c>
      <c r="G18" s="1">
        <f t="shared" si="9"/>
        <v>0.13829682751651634</v>
      </c>
      <c r="H18" s="1">
        <f t="shared" si="2"/>
        <v>0.13926188712310211</v>
      </c>
      <c r="I18" s="2">
        <f t="shared" si="0"/>
        <v>9.8299356144768354E-3</v>
      </c>
      <c r="L18" s="1">
        <f t="shared" si="10"/>
        <v>0.13560546901671058</v>
      </c>
      <c r="M18" s="1">
        <f t="shared" si="3"/>
        <v>0.13638496290050492</v>
      </c>
      <c r="N18" s="2">
        <f t="shared" si="1"/>
        <v>9.4058288810362038E-3</v>
      </c>
    </row>
    <row r="19" spans="1:22" hidden="1" x14ac:dyDescent="0.25">
      <c r="B19" s="4">
        <f t="shared" si="8"/>
        <v>0.15495603986682066</v>
      </c>
      <c r="C19" s="1">
        <f t="shared" si="6"/>
        <v>0.1558454860271983</v>
      </c>
      <c r="D19" s="2">
        <f t="shared" si="7"/>
        <v>1.2281337254977596E-2</v>
      </c>
      <c r="G19" s="1">
        <f t="shared" si="9"/>
        <v>0.15329682751651635</v>
      </c>
      <c r="H19" s="1">
        <f t="shared" si="2"/>
        <v>0.15408226611373996</v>
      </c>
      <c r="I19" s="2">
        <f t="shared" si="0"/>
        <v>1.199076915364109E-2</v>
      </c>
      <c r="L19" s="1">
        <f t="shared" si="10"/>
        <v>0.15060546901671057</v>
      </c>
      <c r="M19" s="1">
        <f t="shared" si="3"/>
        <v>0.15123742326297845</v>
      </c>
      <c r="N19" s="2">
        <f t="shared" si="1"/>
        <v>1.1531355180184237E-2</v>
      </c>
    </row>
    <row r="20" spans="1:22" hidden="1" x14ac:dyDescent="0.25">
      <c r="B20" s="4">
        <f t="shared" si="8"/>
        <v>0.16995603986682067</v>
      </c>
      <c r="C20" s="1">
        <f t="shared" si="6"/>
        <v>0.17069541267772492</v>
      </c>
      <c r="D20" s="2">
        <f t="shared" si="7"/>
        <v>1.4693849493459142E-2</v>
      </c>
      <c r="G20" s="1">
        <f t="shared" si="9"/>
        <v>0.16829682751651637</v>
      </c>
      <c r="H20" s="1">
        <f t="shared" si="2"/>
        <v>0.16894849599546541</v>
      </c>
      <c r="I20" s="2">
        <f t="shared" si="0"/>
        <v>1.4381258551261308E-2</v>
      </c>
      <c r="L20" s="1">
        <f t="shared" si="10"/>
        <v>0.16560546901671058</v>
      </c>
      <c r="M20" s="1">
        <f>L20+(((K$3*10^-3)^2)/(2*9.81*(L20^2)))</f>
        <v>0.16612812722121995</v>
      </c>
      <c r="N20" s="2">
        <f t="shared" si="1"/>
        <v>1.3885695798308751E-2</v>
      </c>
    </row>
    <row r="21" spans="1:22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</row>
    <row r="22" spans="1:22" x14ac:dyDescent="0.25">
      <c r="A22" s="13" t="s">
        <v>0</v>
      </c>
      <c r="B22" s="13"/>
      <c r="C22" s="13"/>
      <c r="D22" s="13"/>
      <c r="F22" s="14" t="s">
        <v>1</v>
      </c>
      <c r="G22" s="14"/>
      <c r="H22" s="14"/>
      <c r="I22" s="14"/>
      <c r="K22" s="15" t="s">
        <v>2</v>
      </c>
      <c r="L22" s="15"/>
      <c r="M22" s="15"/>
      <c r="N22" s="15"/>
    </row>
    <row r="23" spans="1:22" ht="15" customHeight="1" x14ac:dyDescent="0.25">
      <c r="A23" s="29" t="s">
        <v>8</v>
      </c>
      <c r="B23" s="29" t="s">
        <v>4</v>
      </c>
      <c r="C23" s="29" t="s">
        <v>5</v>
      </c>
      <c r="D23" s="29" t="s">
        <v>6</v>
      </c>
      <c r="F23" s="29" t="s">
        <v>8</v>
      </c>
      <c r="G23" s="29" t="s">
        <v>4</v>
      </c>
      <c r="H23" s="29" t="s">
        <v>5</v>
      </c>
      <c r="I23" s="29" t="s">
        <v>6</v>
      </c>
      <c r="K23" s="29" t="s">
        <v>8</v>
      </c>
      <c r="L23" s="29" t="s">
        <v>4</v>
      </c>
      <c r="M23" s="29" t="s">
        <v>5</v>
      </c>
      <c r="N23" s="29" t="s">
        <v>6</v>
      </c>
      <c r="P23" s="31"/>
      <c r="Q23" s="31"/>
      <c r="R23" s="31"/>
      <c r="S23" s="31"/>
      <c r="T23" s="31"/>
      <c r="U23" s="31"/>
      <c r="V23" s="31"/>
    </row>
    <row r="24" spans="1:22" ht="15" customHeight="1" x14ac:dyDescent="0.25">
      <c r="A24" s="30">
        <v>20.47</v>
      </c>
      <c r="B24" s="1">
        <v>1.8956039866820665E-2</v>
      </c>
      <c r="C24" s="17">
        <v>7.8390928800992188E-2</v>
      </c>
      <c r="D24" s="26">
        <v>2.4329659719486752E-3</v>
      </c>
      <c r="F24" s="30">
        <v>19.03</v>
      </c>
      <c r="G24" s="1">
        <v>1.7296827516516323E-2</v>
      </c>
      <c r="H24" s="19">
        <v>7.8991216050036048E-2</v>
      </c>
      <c r="I24" s="20">
        <v>2.2838245154705246E-3</v>
      </c>
      <c r="K24" s="30">
        <v>16.77</v>
      </c>
      <c r="L24" s="1">
        <v>1.4605469016710582E-2</v>
      </c>
      <c r="M24" s="19">
        <v>8.1800337247378216E-2</v>
      </c>
      <c r="N24" s="20">
        <v>2.069484994648979E-3</v>
      </c>
      <c r="P24" s="31"/>
      <c r="Q24" s="31"/>
      <c r="R24" s="31"/>
      <c r="S24" s="31"/>
      <c r="T24" s="31"/>
      <c r="U24" s="31"/>
      <c r="V24" s="31"/>
    </row>
    <row r="25" spans="1:22" ht="15" customHeight="1" x14ac:dyDescent="0.25">
      <c r="B25" s="1">
        <v>2.0956039866820667E-2</v>
      </c>
      <c r="C25" s="17">
        <v>6.9587605382912088E-2</v>
      </c>
      <c r="D25" s="26">
        <v>2.2578278549321143E-3</v>
      </c>
      <c r="G25" s="1">
        <v>1.9296827516516325E-2</v>
      </c>
      <c r="H25" s="19">
        <v>6.8865437860621187E-2</v>
      </c>
      <c r="I25" s="20">
        <v>2.0992176241882879E-3</v>
      </c>
      <c r="L25" s="1">
        <v>1.6605469016710582E-2</v>
      </c>
      <c r="M25" s="19">
        <v>6.858888667995916E-2</v>
      </c>
      <c r="N25" s="20">
        <v>1.8642888634120671E-3</v>
      </c>
      <c r="P25" s="31"/>
      <c r="Q25" s="31"/>
      <c r="R25" s="31"/>
      <c r="S25" s="31"/>
      <c r="T25" s="31"/>
      <c r="U25" s="31"/>
      <c r="V25" s="31"/>
    </row>
    <row r="26" spans="1:22" ht="15" customHeight="1" x14ac:dyDescent="0.25">
      <c r="B26" s="1">
        <v>2.2956039866820668E-2</v>
      </c>
      <c r="C26" s="17">
        <v>6.3482879855264601E-2</v>
      </c>
      <c r="D26" s="26">
        <v>2.1241613920854915E-3</v>
      </c>
      <c r="G26" s="1">
        <v>2.1296827516516327E-2</v>
      </c>
      <c r="H26" s="19">
        <v>6.1992548443396307E-2</v>
      </c>
      <c r="I26" s="20">
        <v>1.9601569296142174E-3</v>
      </c>
      <c r="L26" s="1">
        <v>1.8605469016710584E-2</v>
      </c>
      <c r="M26" s="19">
        <v>6.0013623730703645E-2</v>
      </c>
      <c r="N26" s="20">
        <v>1.7139180178066011E-3</v>
      </c>
      <c r="P26" s="31"/>
      <c r="Q26" s="31"/>
      <c r="R26" s="31"/>
      <c r="S26" s="31"/>
      <c r="T26" s="31"/>
      <c r="U26" s="31"/>
      <c r="V26" s="31"/>
    </row>
    <row r="27" spans="1:22" ht="15" customHeight="1" x14ac:dyDescent="0.25">
      <c r="B27" s="1">
        <v>2.495603986682067E-2</v>
      </c>
      <c r="C27" s="17">
        <v>5.9247449703543537E-2</v>
      </c>
      <c r="D27" s="26">
        <v>2.0229575448666563E-3</v>
      </c>
      <c r="G27" s="1">
        <v>2.3296827516516329E-2</v>
      </c>
      <c r="H27" s="19">
        <v>5.730513392932382E-2</v>
      </c>
      <c r="I27" s="20">
        <v>1.855942383423181E-3</v>
      </c>
      <c r="L27" s="1">
        <v>2.0605469016710586E-2</v>
      </c>
      <c r="M27" s="19">
        <v>5.4365443803760474E-2</v>
      </c>
      <c r="N27" s="20">
        <v>1.6035729056582838E-3</v>
      </c>
      <c r="P27" s="31"/>
      <c r="Q27" s="31"/>
      <c r="R27" s="31"/>
      <c r="S27" s="31"/>
      <c r="T27" s="31"/>
      <c r="U27" s="31"/>
      <c r="V27" s="31"/>
    </row>
    <row r="28" spans="1:22" ht="15" customHeight="1" x14ac:dyDescent="0.25">
      <c r="B28" s="1">
        <v>2.6956039866820672E-2</v>
      </c>
      <c r="C28" s="17">
        <v>5.6347726068765536E-2</v>
      </c>
      <c r="D28" s="26">
        <v>1.9478809726762305E-3</v>
      </c>
      <c r="G28" s="1">
        <v>2.5296827516516331E-2</v>
      </c>
      <c r="H28" s="19">
        <v>5.4140227621576359E-2</v>
      </c>
      <c r="I28" s="20">
        <v>1.7792577760953341E-3</v>
      </c>
      <c r="L28" s="1">
        <v>2.2605469016710587E-2</v>
      </c>
      <c r="M28" s="19">
        <v>5.0655934840221739E-2</v>
      </c>
      <c r="N28" s="20">
        <v>1.5236914868880923E-3</v>
      </c>
      <c r="P28" s="31"/>
      <c r="Q28" s="31"/>
      <c r="R28" s="31"/>
      <c r="S28" s="31"/>
      <c r="T28" s="31"/>
      <c r="U28" s="31"/>
      <c r="V28" s="31"/>
    </row>
    <row r="29" spans="1:22" ht="15" customHeight="1" x14ac:dyDescent="0.25">
      <c r="B29" s="1">
        <v>2.8956039866820674E-2</v>
      </c>
      <c r="C29" s="17">
        <v>5.4427764466462844E-2</v>
      </c>
      <c r="D29" s="26">
        <v>1.8943466683522855E-3</v>
      </c>
      <c r="E29" s="3"/>
      <c r="G29" s="1">
        <v>2.7296827516516332E-2</v>
      </c>
      <c r="H29" s="19">
        <v>5.2068436862214074E-2</v>
      </c>
      <c r="I29" s="20">
        <v>1.724931091465292E-3</v>
      </c>
      <c r="L29" s="1">
        <v>2.4605469016710589E-2</v>
      </c>
      <c r="M29" s="19">
        <v>4.8281223443953324E-2</v>
      </c>
      <c r="N29" s="20">
        <v>1.4678206367796918E-3</v>
      </c>
      <c r="P29" s="31"/>
      <c r="Q29" s="31"/>
      <c r="R29" s="31"/>
      <c r="S29" s="31"/>
      <c r="T29" s="31"/>
      <c r="U29" s="31"/>
      <c r="V29" s="31"/>
    </row>
    <row r="30" spans="1:22" ht="15" customHeight="1" x14ac:dyDescent="0.25">
      <c r="B30" s="1">
        <v>3.0956039866820675E-2</v>
      </c>
      <c r="C30" s="17">
        <v>5.3242746055447099E-2</v>
      </c>
      <c r="D30" s="26">
        <v>1.8589545326685732E-3</v>
      </c>
      <c r="E30" s="5"/>
      <c r="G30" s="1">
        <v>2.9296827516516334E-2</v>
      </c>
      <c r="H30" s="19">
        <v>5.080172542558694E-2</v>
      </c>
      <c r="I30" s="20">
        <v>1.6892026208709229E-3</v>
      </c>
      <c r="L30" s="1">
        <v>2.6605469016710591E-2</v>
      </c>
      <c r="M30" s="19">
        <v>4.6855480951857334E-2</v>
      </c>
      <c r="N30" s="20">
        <v>1.4314476210567067E-3</v>
      </c>
      <c r="P30" s="31"/>
      <c r="Q30" s="31"/>
      <c r="R30" s="31"/>
      <c r="S30" s="31"/>
      <c r="T30" s="31"/>
      <c r="U30" s="31"/>
      <c r="V30" s="31"/>
    </row>
    <row r="31" spans="1:22" ht="15" customHeight="1" x14ac:dyDescent="0.25">
      <c r="B31" s="1">
        <v>3.2956039866820677E-2</v>
      </c>
      <c r="C31" s="17">
        <v>5.2619803409932345E-2</v>
      </c>
      <c r="D31" s="26">
        <v>1.839129832368783E-3</v>
      </c>
      <c r="E31" s="3"/>
      <c r="G31" s="1">
        <v>3.1296827516516336E-2</v>
      </c>
      <c r="H31" s="19">
        <v>5.0141037748977685E-2</v>
      </c>
      <c r="I31" s="20">
        <v>1.6692737009599168E-3</v>
      </c>
      <c r="L31" s="1">
        <v>2.8605469016710593E-2</v>
      </c>
      <c r="M31" s="19">
        <v>4.6122841970487653E-2</v>
      </c>
      <c r="N31" s="20">
        <v>1.4113217673998623E-3</v>
      </c>
      <c r="P31" s="31"/>
      <c r="Q31" s="31"/>
      <c r="R31" s="31"/>
      <c r="S31" s="31"/>
      <c r="T31" s="31"/>
      <c r="U31" s="31"/>
      <c r="V31" s="31"/>
    </row>
    <row r="32" spans="1:22" ht="15" customHeight="1" x14ac:dyDescent="0.25">
      <c r="A32" s="28" t="s">
        <v>3</v>
      </c>
      <c r="B32" s="25">
        <v>3.5000000000000003E-2</v>
      </c>
      <c r="C32" s="18">
        <v>5.243414258669829E-2</v>
      </c>
      <c r="D32" s="27">
        <v>1.8328899810688801E-3</v>
      </c>
      <c r="E32" s="3"/>
      <c r="F32" s="28" t="s">
        <v>3</v>
      </c>
      <c r="G32" s="9">
        <v>3.3296827516516338E-2</v>
      </c>
      <c r="H32" s="22">
        <v>4.9945241274774496E-2</v>
      </c>
      <c r="I32" s="21">
        <f>(((F$3*10^-3)^2)/(9.81*G32))+((G32^2)/2)</f>
        <v>1.6630180839969585E-3</v>
      </c>
      <c r="K32" s="28" t="s">
        <v>3</v>
      </c>
      <c r="L32" s="11">
        <v>3.0605469016710594E-2</v>
      </c>
      <c r="M32" s="24">
        <v>4.5908203525065874E-2</v>
      </c>
      <c r="N32" s="23">
        <f>(((K$3*10^-3)^2)/(9.81*L32))+((L32^2)/2)</f>
        <v>1.4050421005992473E-3</v>
      </c>
      <c r="P32" s="31"/>
      <c r="Q32" s="31"/>
      <c r="R32" s="31"/>
      <c r="S32" s="31"/>
      <c r="T32" s="31"/>
      <c r="U32" s="31"/>
      <c r="V32" s="31"/>
    </row>
    <row r="33" spans="2:22" ht="15" customHeight="1" x14ac:dyDescent="0.25">
      <c r="B33" s="1">
        <v>4.9956039866820678E-2</v>
      </c>
      <c r="C33" s="19">
        <f>B33+(((A$3*10^-3)^2)/(2*9.81*(B33^2)))</f>
        <v>5.8513811149781228E-2</v>
      </c>
      <c r="D33" s="26">
        <v>2.1028276863531087E-3</v>
      </c>
      <c r="E33" s="3"/>
      <c r="G33" s="1">
        <v>4.8296827516516337E-2</v>
      </c>
      <c r="H33" s="19">
        <v>5.6209831153387978E-2</v>
      </c>
      <c r="I33" s="20">
        <f>(((F$3*10^-3)^2)/(9.81*G33))+((G33^2)/2)</f>
        <v>1.9306377176551773E-3</v>
      </c>
      <c r="L33" s="1">
        <v>4.5605469016710594E-2</v>
      </c>
      <c r="M33" s="19">
        <v>5.249727859364299E-2</v>
      </c>
      <c r="N33" s="20">
        <f>(((K$3*10^-3)^2)/(9.81*L33))+((L33^2)/2)</f>
        <v>1.6685378183767942E-3</v>
      </c>
      <c r="P33" s="31"/>
      <c r="Q33" s="31"/>
      <c r="R33" s="31"/>
      <c r="S33" s="31"/>
      <c r="T33" s="31"/>
      <c r="U33" s="31"/>
      <c r="V33" s="31"/>
    </row>
    <row r="34" spans="2:22" ht="15" customHeight="1" x14ac:dyDescent="0.25">
      <c r="B34" s="1">
        <v>6.4956039866820678E-2</v>
      </c>
      <c r="C34" s="19">
        <f>B34+(((A$3*10^-3)^2)/(2*9.81*(B34^2)))</f>
        <v>7.0017753868664406E-2</v>
      </c>
      <c r="D34" s="26">
        <v>2.7672213505864091E-3</v>
      </c>
      <c r="E34" s="3"/>
      <c r="G34" s="1">
        <v>6.329682751651633E-2</v>
      </c>
      <c r="H34" s="19">
        <v>6.7903790117797208E-2</v>
      </c>
      <c r="I34" s="20">
        <f>(((F$3*10^-3)^2)/(9.81*G34))+((G34^2)/2)</f>
        <v>2.586456421124443E-3</v>
      </c>
      <c r="L34" s="1">
        <v>6.0605469016710593E-2</v>
      </c>
      <c r="M34" s="19">
        <v>6.4507974205089094E-2</v>
      </c>
      <c r="N34" s="20">
        <f>(((K$3*10^-3)^2)/(9.81*L34))+((L34^2)/2)</f>
        <v>2.3095377519313847E-3</v>
      </c>
      <c r="P34" s="31"/>
      <c r="Q34" s="31"/>
      <c r="R34" s="31"/>
      <c r="S34" s="31"/>
      <c r="T34" s="31"/>
      <c r="U34" s="31"/>
      <c r="V34" s="31"/>
    </row>
    <row r="35" spans="2:22" x14ac:dyDescent="0.25">
      <c r="B35" s="1">
        <v>7.9956039866820677E-2</v>
      </c>
      <c r="C35" s="19">
        <f>B35+(((A$3*10^-3)^2)/(2*9.81*(B35^2)))</f>
        <v>8.3296714124714497E-2</v>
      </c>
      <c r="D35" s="26">
        <v>3.7306983238847491E-3</v>
      </c>
      <c r="E35" s="3"/>
      <c r="G35" s="1">
        <v>7.8296827516516329E-2</v>
      </c>
      <c r="H35" s="19">
        <v>8.1307685303330712E-2</v>
      </c>
      <c r="I35" s="20">
        <f>(((F$3*10^-3)^2)/(9.81*G35))+((G35^2)/2)</f>
        <v>3.5366778251974861E-3</v>
      </c>
      <c r="L35" s="1">
        <v>7.5605469016710586E-2</v>
      </c>
      <c r="M35" s="19">
        <v>7.8113083089345559E-2</v>
      </c>
      <c r="N35" s="20">
        <f>(((K$3*10^-3)^2)/(9.81*L35))+((L35^2)/2)</f>
        <v>3.2372721487673338E-3</v>
      </c>
    </row>
    <row r="36" spans="2:22" x14ac:dyDescent="0.25">
      <c r="B36" s="1">
        <v>9.4956039866820677E-2</v>
      </c>
      <c r="C36" s="19">
        <f>B36+(((A$3*10^-3)^2)/(2*9.81*(B36^2)))</f>
        <v>9.7324638607592065E-2</v>
      </c>
      <c r="D36" s="26">
        <v>4.9581502665089977E-3</v>
      </c>
      <c r="E36" s="3"/>
      <c r="G36" s="1">
        <v>9.3296827516516329E-2</v>
      </c>
      <c r="H36" s="19">
        <v>9.541735947068819E-2</v>
      </c>
      <c r="I36" s="20">
        <f>(((F$3*10^-3)^2)/(9.81*G36))+((G36^2)/2)</f>
        <v>4.7478268202665649E-3</v>
      </c>
      <c r="L36" s="1">
        <v>9.0605469016710585E-2</v>
      </c>
      <c r="M36" s="19">
        <v>9.235152553180033E-2</v>
      </c>
      <c r="N36" s="20">
        <f>(((K$3*10^-3)^2)/(9.81*L36))+((L36^2)/2)</f>
        <v>4.4210800468278289E-3</v>
      </c>
    </row>
    <row r="37" spans="2:22" x14ac:dyDescent="0.25">
      <c r="B37" s="1">
        <v>0.10995603986682068</v>
      </c>
      <c r="C37" s="19">
        <f>B37+(((A$3*10^-3)^2)/(2*9.81*(B37^2)))</f>
        <v>0.11172247828715798</v>
      </c>
      <c r="D37" s="26">
        <v>6.4336264983347142E-3</v>
      </c>
      <c r="G37" s="1">
        <v>0.10829682751651633</v>
      </c>
      <c r="H37" s="19">
        <v>0.10987061868774206</v>
      </c>
      <c r="I37" s="20">
        <f>(((F$3*10^-3)^2)/(9.81*G37))+((G37^2)/2)</f>
        <v>6.2049746071055423E-3</v>
      </c>
      <c r="L37" s="1">
        <v>0.10560546901671058</v>
      </c>
      <c r="M37" s="19">
        <v>0.1068907388159305</v>
      </c>
      <c r="N37" s="20">
        <f>(((K$3*10^-3)^2)/(9.81*L37))+((L37^2)/2)</f>
        <v>5.8477205830389763E-3</v>
      </c>
    </row>
    <row r="38" spans="2:22" x14ac:dyDescent="0.25">
      <c r="B38" s="1">
        <v>0.12495603986682068</v>
      </c>
      <c r="C38" s="19">
        <f>B38+(((A$3*10^-3)^2)/(2*9.81*(B38^2)))</f>
        <v>0.12632383853423437</v>
      </c>
      <c r="D38" s="26">
        <v>8.1488353592295004E-3</v>
      </c>
      <c r="G38" s="1">
        <v>0.12329682751651633</v>
      </c>
      <c r="H38" s="19">
        <v>0.12451098429620273</v>
      </c>
      <c r="I38" s="20">
        <f>(((F$3*10^-3)^2)/(9.81*G38))+((G38^2)/2)</f>
        <v>7.9004571959047955E-3</v>
      </c>
      <c r="L38" s="1">
        <v>0.12060546901671058</v>
      </c>
      <c r="M38" s="19">
        <v>0.12159091566868389</v>
      </c>
      <c r="N38" s="20">
        <f>(((K$3*10^-3)^2)/(9.81*L38))+((L38^2)/2)</f>
        <v>7.5105400896747446E-3</v>
      </c>
    </row>
    <row r="39" spans="2:22" x14ac:dyDescent="0.25">
      <c r="B39" s="1">
        <v>0.13995603986682068</v>
      </c>
      <c r="C39" s="19">
        <f>B39+(((A$3*10^-3)^2)/(2*9.81*(B39^2)))</f>
        <v>0.14104635839309651</v>
      </c>
      <c r="D39" s="26">
        <v>1.0099039873863539E-2</v>
      </c>
      <c r="G39" s="1">
        <v>0.13829682751651634</v>
      </c>
      <c r="H39" s="19">
        <v>0.13926188712310211</v>
      </c>
      <c r="I39" s="20">
        <f>(((F$3*10^-3)^2)/(9.81*G39))+((G39^2)/2)</f>
        <v>9.8299356144768354E-3</v>
      </c>
      <c r="L39" s="1">
        <v>0.13560546901671058</v>
      </c>
      <c r="M39" s="19">
        <v>0.13638496290050492</v>
      </c>
      <c r="N39" s="20">
        <f>(((K$3*10^-3)^2)/(9.81*L39))+((L39^2)/2)</f>
        <v>9.4058288810362038E-3</v>
      </c>
    </row>
    <row r="40" spans="2:22" x14ac:dyDescent="0.25">
      <c r="B40" s="1">
        <v>0.15495603986682066</v>
      </c>
      <c r="C40" s="19">
        <f>B40+(((A$3*10^-3)^2)/(2*9.81*(B40^2)))</f>
        <v>0.1558454860271983</v>
      </c>
      <c r="D40" s="26">
        <v>1.2281337254977596E-2</v>
      </c>
      <c r="G40" s="1">
        <v>0.15329682751651635</v>
      </c>
      <c r="H40" s="19">
        <v>0.15408226611373996</v>
      </c>
      <c r="I40" s="20">
        <f>(((F$3*10^-3)^2)/(9.81*G40))+((G40^2)/2)</f>
        <v>1.199076915364109E-2</v>
      </c>
      <c r="L40" s="1">
        <v>0.15060546901671057</v>
      </c>
      <c r="M40" s="19">
        <v>0.15123742326297845</v>
      </c>
      <c r="N40" s="20">
        <f>(((K$3*10^-3)^2)/(9.81*L40))+((L40^2)/2)</f>
        <v>1.1531355180184237E-2</v>
      </c>
    </row>
    <row r="41" spans="2:22" x14ac:dyDescent="0.25">
      <c r="B41" s="1">
        <v>0.16995603986682067</v>
      </c>
      <c r="C41" s="19">
        <f>B41+(((A$3*10^-3)^2)/(2*9.81*(B41^2)))</f>
        <v>0.17069541267772492</v>
      </c>
      <c r="D41" s="26">
        <v>1.4693849493459142E-2</v>
      </c>
      <c r="G41" s="1">
        <v>0.16829682751651637</v>
      </c>
      <c r="H41" s="19">
        <v>0.16894849599546541</v>
      </c>
      <c r="I41" s="20">
        <f>(((F$3*10^-3)^2)/(9.81*G41))+((G41^2)/2)</f>
        <v>1.4381258551261308E-2</v>
      </c>
      <c r="L41" s="1">
        <v>0.16560546901671058</v>
      </c>
      <c r="M41" s="19">
        <v>0.16612812722121995</v>
      </c>
      <c r="N41" s="20">
        <f>(((K$3*10^-3)^2)/(9.81*L41))+((L41^2)/2)</f>
        <v>1.3885695798308751E-2</v>
      </c>
    </row>
  </sheetData>
  <sortState xmlns:xlrd2="http://schemas.microsoft.com/office/spreadsheetml/2017/richdata2" ref="L24:N31">
    <sortCondition ref="L24:L31"/>
  </sortState>
  <mergeCells count="6">
    <mergeCell ref="A1:D1"/>
    <mergeCell ref="F1:I1"/>
    <mergeCell ref="K1:N1"/>
    <mergeCell ref="A22:D22"/>
    <mergeCell ref="F22:I22"/>
    <mergeCell ref="K22:N22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2023-07-14T13:15:37Z</dcterms:created>
  <dcterms:modified xsi:type="dcterms:W3CDTF">2023-07-15T06:25:03Z</dcterms:modified>
</cp:coreProperties>
</file>