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LABFLUID\lab9\"/>
    </mc:Choice>
  </mc:AlternateContent>
  <xr:revisionPtr revIDLastSave="0" documentId="13_ncr:1_{8160F763-E854-4F98-8041-AFBA784BC06C}" xr6:coauthVersionLast="47" xr6:coauthVersionMax="47" xr10:uidLastSave="{00000000-0000-0000-0000-000000000000}"/>
  <bookViews>
    <workbookView xWindow="-108" yWindow="-108" windowWidth="23256" windowHeight="12456" xr2:uid="{3C70AFF6-6731-4404-BD4E-818A71273BCF}"/>
  </bookViews>
  <sheets>
    <sheet name="9-5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1" l="1"/>
  <c r="M5" i="1"/>
  <c r="H7" i="1"/>
  <c r="F6" i="1"/>
  <c r="H16" i="1"/>
  <c r="F17" i="1"/>
  <c r="E17" i="1"/>
  <c r="G17" i="1" s="1"/>
  <c r="F16" i="1"/>
  <c r="I16" i="1" s="1"/>
  <c r="E16" i="1"/>
  <c r="F15" i="1"/>
  <c r="E15" i="1"/>
  <c r="G15" i="1" s="1"/>
  <c r="F12" i="1"/>
  <c r="E12" i="1"/>
  <c r="G12" i="1" s="1"/>
  <c r="F11" i="1"/>
  <c r="I11" i="1" s="1"/>
  <c r="E11" i="1"/>
  <c r="H11" i="1" s="1"/>
  <c r="F10" i="1"/>
  <c r="E10" i="1"/>
  <c r="G10" i="1" s="1"/>
  <c r="E6" i="1"/>
  <c r="G6" i="1" s="1"/>
  <c r="E7" i="1"/>
  <c r="E5" i="1"/>
  <c r="G7" i="1"/>
  <c r="M6" i="1"/>
  <c r="M7" i="1"/>
  <c r="F7" i="1"/>
  <c r="I7" i="1" s="1"/>
  <c r="L13" i="1" s="1"/>
  <c r="F5" i="1"/>
  <c r="I17" i="1" l="1"/>
  <c r="H17" i="1"/>
  <c r="I6" i="1"/>
  <c r="L12" i="1" s="1"/>
  <c r="H6" i="1"/>
  <c r="G16" i="1"/>
  <c r="I15" i="1"/>
  <c r="H10" i="1"/>
  <c r="I10" i="1"/>
  <c r="K11" i="1" s="1"/>
  <c r="H15" i="1"/>
  <c r="I5" i="1"/>
  <c r="L11" i="1" s="1"/>
  <c r="G5" i="1"/>
  <c r="K12" i="1"/>
  <c r="G11" i="1"/>
  <c r="I12" i="1"/>
  <c r="K13" i="1" s="1"/>
  <c r="M13" i="1" s="1"/>
  <c r="N13" i="1" s="1"/>
  <c r="H12" i="1"/>
  <c r="M12" i="1" l="1"/>
  <c r="N12" i="1" s="1"/>
  <c r="M11" i="1"/>
  <c r="N11" i="1" s="1"/>
</calcChain>
</file>

<file path=xl/sharedStrings.xml><?xml version="1.0" encoding="utf-8"?>
<sst xmlns="http://schemas.openxmlformats.org/spreadsheetml/2006/main" count="38" uniqueCount="20">
  <si>
    <t>q</t>
  </si>
  <si>
    <t>E2</t>
  </si>
  <si>
    <t>E3</t>
  </si>
  <si>
    <t>M2</t>
  </si>
  <si>
    <t>M1</t>
  </si>
  <si>
    <t xml:space="preserve"> </t>
  </si>
  <si>
    <t>A(v)</t>
  </si>
  <si>
    <t>B(y)</t>
  </si>
  <si>
    <t>การทดลอง</t>
  </si>
  <si>
    <t>C(q*10^-3)</t>
  </si>
  <si>
    <t>B*10^-3</t>
  </si>
  <si>
    <t>D(Fr)</t>
  </si>
  <si>
    <t>€</t>
  </si>
  <si>
    <t>F(M)</t>
  </si>
  <si>
    <t>E2-E3</t>
  </si>
  <si>
    <t>Pf</t>
  </si>
  <si>
    <t>10^-3</t>
  </si>
  <si>
    <t>การสูญเสียพลังงานเนื่องจากไฮโดลิคจั้ม</t>
  </si>
  <si>
    <t>แรงที่ประตูระบายน้ำ</t>
  </si>
  <si>
    <t>M2-M1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</si>
</sst>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Tahoma"/>
      <family val="2"/>
      <charset val="22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/>
    <xf numFmtId="0" fontId="0" fillId="2" borderId="1" xfId="0" applyFill="1" applyBorder="1"/>
    <xf numFmtId="0" fontId="0" fillId="5" borderId="1" xfId="0" applyFill="1" applyBorder="1"/>
    <xf numFmtId="0" fontId="0" fillId="0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D09ADB-0745-4D99-9E4C-B26A525D4D11}">
  <dimension ref="A2:O23"/>
  <sheetViews>
    <sheetView tabSelected="1" workbookViewId="0">
      <selection activeCell="J21" sqref="J21"/>
    </sheetView>
  </sheetViews>
  <sheetFormatPr defaultRowHeight="13.8" x14ac:dyDescent="0.25"/>
  <cols>
    <col min="1" max="1" width="9.19921875" bestFit="1" customWidth="1"/>
    <col min="3" max="3" width="11.5" customWidth="1"/>
    <col min="5" max="5" width="0" hidden="1" customWidth="1"/>
    <col min="6" max="6" width="11.8984375" hidden="1" customWidth="1"/>
    <col min="7" max="7" width="10.8984375" bestFit="1" customWidth="1"/>
    <col min="8" max="8" width="12.8984375" customWidth="1"/>
    <col min="9" max="9" width="13.8984375" customWidth="1"/>
    <col min="10" max="10" width="15.3984375" customWidth="1"/>
    <col min="11" max="12" width="11.8984375" bestFit="1" customWidth="1"/>
    <col min="13" max="14" width="12.59765625" bestFit="1" customWidth="1"/>
  </cols>
  <sheetData>
    <row r="2" spans="1:14" x14ac:dyDescent="0.25">
      <c r="B2" s="7" t="s">
        <v>16</v>
      </c>
      <c r="C2" s="6">
        <v>1E-3</v>
      </c>
    </row>
    <row r="3" spans="1:14" x14ac:dyDescent="0.25">
      <c r="K3" t="s">
        <v>17</v>
      </c>
    </row>
    <row r="4" spans="1:14" x14ac:dyDescent="0.25">
      <c r="A4" s="3" t="s">
        <v>8</v>
      </c>
      <c r="B4" s="3" t="s">
        <v>0</v>
      </c>
      <c r="C4" s="3" t="s">
        <v>6</v>
      </c>
      <c r="D4" s="3" t="s">
        <v>7</v>
      </c>
      <c r="E4" s="3" t="s">
        <v>10</v>
      </c>
      <c r="F4" s="3" t="s">
        <v>9</v>
      </c>
      <c r="G4" s="3" t="s">
        <v>11</v>
      </c>
      <c r="H4" s="3" t="s">
        <v>12</v>
      </c>
      <c r="I4" s="3" t="s">
        <v>13</v>
      </c>
      <c r="K4" s="3" t="s">
        <v>1</v>
      </c>
      <c r="L4" s="3" t="s">
        <v>2</v>
      </c>
      <c r="M4" s="3" t="s">
        <v>14</v>
      </c>
    </row>
    <row r="5" spans="1:14" x14ac:dyDescent="0.25">
      <c r="A5" s="4">
        <v>1</v>
      </c>
      <c r="B5" s="1">
        <v>20.47</v>
      </c>
      <c r="C5" s="1">
        <v>1.4239999999999999</v>
      </c>
      <c r="D5" s="1">
        <v>143.69999999999999</v>
      </c>
      <c r="E5">
        <f>D5*0.001</f>
        <v>0.14369999999999999</v>
      </c>
      <c r="F5">
        <f>B5*C$2</f>
        <v>2.0469999999999999E-2</v>
      </c>
      <c r="G5" s="2">
        <f>C5/((9.81*E5)^0.5)</f>
        <v>1.1993532091972285</v>
      </c>
      <c r="H5" s="2">
        <f>E5+((C5^2)/(2*9.81))</f>
        <v>0.24705249745158001</v>
      </c>
      <c r="I5" s="2">
        <f>((F5^2)/(9.81*E5))+((E5^2)/2)</f>
        <v>1.0622086818631946E-2</v>
      </c>
      <c r="K5" s="1">
        <v>0.1128</v>
      </c>
      <c r="L5" s="1">
        <v>7.7505000000000004E-2</v>
      </c>
      <c r="M5" s="5">
        <f>K5-L5</f>
        <v>3.5294999999999993E-2</v>
      </c>
    </row>
    <row r="6" spans="1:14" x14ac:dyDescent="0.25">
      <c r="A6" s="4"/>
      <c r="B6" s="1">
        <v>19.03</v>
      </c>
      <c r="C6" s="1">
        <v>1.589</v>
      </c>
      <c r="D6" s="1">
        <v>119.72</v>
      </c>
      <c r="E6">
        <f t="shared" ref="E6:E7" si="0">D6*0.001</f>
        <v>0.11972000000000001</v>
      </c>
      <c r="F6">
        <f>B6*C$2</f>
        <v>1.9030000000000002E-2</v>
      </c>
      <c r="G6" s="2">
        <f>C6/((9.81*E6)^0.5)</f>
        <v>1.466243295996599</v>
      </c>
      <c r="H6" s="2">
        <f t="shared" ref="H6" si="1">E6+((C6^2)/(2*9.81))</f>
        <v>0.24841118246687055</v>
      </c>
      <c r="I6" s="2">
        <f>((F6^2)/(9.81*E6))+((E6^2)/2)</f>
        <v>7.4747877148663234E-3</v>
      </c>
      <c r="K6" s="1">
        <v>9.1899999999999996E-2</v>
      </c>
      <c r="L6" s="1">
        <v>6.7391999999999994E-2</v>
      </c>
      <c r="M6" s="5">
        <f t="shared" ref="M6:M7" si="2">K6-L6</f>
        <v>2.4508000000000002E-2</v>
      </c>
    </row>
    <row r="7" spans="1:14" x14ac:dyDescent="0.25">
      <c r="A7" s="4"/>
      <c r="B7" s="1">
        <v>16.77</v>
      </c>
      <c r="C7" s="1">
        <v>1.6759999999999999</v>
      </c>
      <c r="D7" s="1">
        <v>100.1</v>
      </c>
      <c r="E7">
        <f t="shared" si="0"/>
        <v>0.10009999999999999</v>
      </c>
      <c r="F7">
        <f>B7*C$2</f>
        <v>1.677E-2</v>
      </c>
      <c r="G7" s="2">
        <f>C7/((9.81*E7)^0.5)</f>
        <v>1.6913070994223378</v>
      </c>
      <c r="H7" s="2">
        <f>E7+((C7^2)/(2*9.81))</f>
        <v>0.24326901121304789</v>
      </c>
      <c r="I7" s="2">
        <f t="shared" ref="I7" si="3">((F7^2)/(9.81*E7))+((E7^2)/2)</f>
        <v>5.2963984230906709E-3</v>
      </c>
      <c r="K7" s="1">
        <v>7.4499999999999997E-2</v>
      </c>
      <c r="L7" s="1">
        <v>5.8297000000000002E-2</v>
      </c>
      <c r="M7" s="5">
        <f t="shared" si="2"/>
        <v>1.6202999999999995E-2</v>
      </c>
    </row>
    <row r="9" spans="1:14" x14ac:dyDescent="0.25">
      <c r="A9" s="3" t="s">
        <v>8</v>
      </c>
      <c r="B9" s="3" t="s">
        <v>0</v>
      </c>
      <c r="C9" s="3" t="s">
        <v>6</v>
      </c>
      <c r="D9" s="3" t="s">
        <v>7</v>
      </c>
      <c r="E9" s="3" t="s">
        <v>10</v>
      </c>
      <c r="F9" s="3" t="s">
        <v>9</v>
      </c>
      <c r="G9" s="3" t="s">
        <v>11</v>
      </c>
      <c r="H9" s="3" t="s">
        <v>12</v>
      </c>
      <c r="I9" s="3" t="s">
        <v>13</v>
      </c>
      <c r="K9" s="8" t="s">
        <v>18</v>
      </c>
    </row>
    <row r="10" spans="1:14" x14ac:dyDescent="0.25">
      <c r="A10" s="4">
        <v>2</v>
      </c>
      <c r="B10" s="1">
        <v>20.47</v>
      </c>
      <c r="C10" s="1">
        <v>1.387</v>
      </c>
      <c r="D10" s="1">
        <v>14.76</v>
      </c>
      <c r="E10">
        <f>D10*0.001</f>
        <v>1.4760000000000001E-2</v>
      </c>
      <c r="F10">
        <f>B10*C$2</f>
        <v>2.0469999999999999E-2</v>
      </c>
      <c r="G10" s="2">
        <f>C10/((9.81*E10)^0.5)</f>
        <v>3.6450104574775093</v>
      </c>
      <c r="H10" s="2">
        <f>E10+((C10^2)/(2*9.81))</f>
        <v>0.11281142711518857</v>
      </c>
      <c r="I10" s="2">
        <f>((F10^2)/(9.81*E10))+((E10^2)/2)</f>
        <v>3.0028074813963955E-3</v>
      </c>
      <c r="K10" s="3" t="s">
        <v>3</v>
      </c>
      <c r="L10" s="3" t="s">
        <v>4</v>
      </c>
      <c r="M10" s="3" t="s">
        <v>19</v>
      </c>
      <c r="N10" s="3" t="s">
        <v>15</v>
      </c>
    </row>
    <row r="11" spans="1:14" x14ac:dyDescent="0.25">
      <c r="A11" s="4"/>
      <c r="B11" s="1">
        <v>19.03</v>
      </c>
      <c r="C11" s="1">
        <v>1.224</v>
      </c>
      <c r="D11" s="1">
        <v>15.54</v>
      </c>
      <c r="E11">
        <f t="shared" ref="E11:E12" si="4">D11*0.001</f>
        <v>1.554E-2</v>
      </c>
      <c r="F11">
        <f>B11*C$2</f>
        <v>1.9030000000000002E-2</v>
      </c>
      <c r="G11" s="2">
        <f>C11/((9.81*E11)^0.5)</f>
        <v>3.1348835063103699</v>
      </c>
      <c r="H11" s="2">
        <f t="shared" ref="H11" si="5">E11+((C11^2)/(2*9.81))</f>
        <v>9.1899633027522923E-2</v>
      </c>
      <c r="I11" s="2">
        <f>((F11^2)/(9.81*E11))+((E11^2)/2)</f>
        <v>2.4962595837706649E-3</v>
      </c>
      <c r="K11" s="1">
        <f>I10</f>
        <v>3.0028074813963955E-3</v>
      </c>
      <c r="L11" s="1">
        <f>I5</f>
        <v>1.0622086818631946E-2</v>
      </c>
      <c r="M11" s="5">
        <f>K11-L11</f>
        <v>-7.6192793372355508E-3</v>
      </c>
      <c r="N11" s="5">
        <f>9810*M11</f>
        <v>-74.745130298280756</v>
      </c>
    </row>
    <row r="12" spans="1:14" x14ac:dyDescent="0.25">
      <c r="A12" s="4"/>
      <c r="B12" s="1">
        <v>16.77</v>
      </c>
      <c r="C12" s="1">
        <v>1.075</v>
      </c>
      <c r="D12" s="1">
        <v>15.6</v>
      </c>
      <c r="E12">
        <f t="shared" si="4"/>
        <v>1.5599999999999999E-2</v>
      </c>
      <c r="F12">
        <f>B12*C$2</f>
        <v>1.677E-2</v>
      </c>
      <c r="G12" s="2">
        <f>C12/((9.81*E12)^0.5)</f>
        <v>2.7479679387055227</v>
      </c>
      <c r="H12" s="2">
        <f>E12+((C12^2)/(2*9.81))</f>
        <v>7.4500356778797142E-2</v>
      </c>
      <c r="I12" s="2">
        <f t="shared" ref="I12" si="6">((F12^2)/(9.81*E12))+((E12^2)/2)</f>
        <v>1.9593711314984711E-3</v>
      </c>
      <c r="K12" s="1">
        <f>I11</f>
        <v>2.4962595837706649E-3</v>
      </c>
      <c r="L12" s="1">
        <f>I6</f>
        <v>7.4747877148663234E-3</v>
      </c>
      <c r="M12" s="5">
        <f t="shared" ref="M12:M13" si="7">K12-L12</f>
        <v>-4.9785281310956581E-3</v>
      </c>
      <c r="N12" s="5">
        <f t="shared" ref="N12:N13" si="8">9810*M12</f>
        <v>-48.839360966048403</v>
      </c>
    </row>
    <row r="13" spans="1:14" x14ac:dyDescent="0.25">
      <c r="K13" s="1">
        <f>I12</f>
        <v>1.9593711314984711E-3</v>
      </c>
      <c r="L13" s="1">
        <f>I7</f>
        <v>5.2963984230906709E-3</v>
      </c>
      <c r="M13" s="5">
        <f t="shared" si="7"/>
        <v>-3.3370272915921998E-3</v>
      </c>
      <c r="N13" s="5">
        <f t="shared" si="8"/>
        <v>-32.736237730519477</v>
      </c>
    </row>
    <row r="14" spans="1:14" x14ac:dyDescent="0.25">
      <c r="A14" s="3" t="s">
        <v>8</v>
      </c>
      <c r="B14" s="3" t="s">
        <v>0</v>
      </c>
      <c r="C14" s="3" t="s">
        <v>6</v>
      </c>
      <c r="D14" s="3" t="s">
        <v>7</v>
      </c>
      <c r="E14" s="3" t="s">
        <v>10</v>
      </c>
      <c r="F14" s="3" t="s">
        <v>9</v>
      </c>
      <c r="G14" s="3" t="s">
        <v>11</v>
      </c>
      <c r="H14" s="3" t="s">
        <v>12</v>
      </c>
      <c r="I14" s="3" t="s">
        <v>13</v>
      </c>
    </row>
    <row r="15" spans="1:14" x14ac:dyDescent="0.25">
      <c r="A15" s="4">
        <v>3</v>
      </c>
      <c r="B15" s="1">
        <v>20.47</v>
      </c>
      <c r="C15" s="1">
        <v>0.2782</v>
      </c>
      <c r="D15" s="1">
        <v>73.56</v>
      </c>
      <c r="E15">
        <f>D15*0.001</f>
        <v>7.356E-2</v>
      </c>
      <c r="F15">
        <f>B15*C$2</f>
        <v>2.0469999999999999E-2</v>
      </c>
      <c r="G15" s="2">
        <f>C15/((9.81*E15)^0.5)</f>
        <v>0.32749280400291197</v>
      </c>
      <c r="H15" s="2">
        <f>E15+((C15^2)/(2*9.81))</f>
        <v>7.7504711518858307E-2</v>
      </c>
      <c r="I15" s="2">
        <f>((F15^2)/(9.81*E15))+((E15^2)/2)</f>
        <v>3.2862008747336978E-3</v>
      </c>
    </row>
    <row r="16" spans="1:14" x14ac:dyDescent="0.25">
      <c r="A16" s="4"/>
      <c r="B16" s="1">
        <v>19.03</v>
      </c>
      <c r="C16" s="1">
        <v>0.3034</v>
      </c>
      <c r="D16" s="1">
        <v>62.7</v>
      </c>
      <c r="E16">
        <f t="shared" ref="E16:E17" si="9">D16*0.001</f>
        <v>6.2700000000000006E-2</v>
      </c>
      <c r="F16">
        <f>B16*C$2</f>
        <v>1.9030000000000002E-2</v>
      </c>
      <c r="G16" s="2">
        <f>C16/((9.81*E16)^0.5)</f>
        <v>0.3868541875973045</v>
      </c>
      <c r="H16" s="2">
        <f>E16+((C16^2)/(2*9.81))</f>
        <v>6.7391720693170246E-2</v>
      </c>
      <c r="I16" s="2">
        <f>((F16^2)/(9.81*E16))+((E16^2)/2)</f>
        <v>2.5544087033460309E-3</v>
      </c>
    </row>
    <row r="17" spans="1:15" x14ac:dyDescent="0.25">
      <c r="A17" s="4"/>
      <c r="B17" s="1">
        <v>16.77</v>
      </c>
      <c r="C17" s="1">
        <v>0.315</v>
      </c>
      <c r="D17" s="1">
        <v>53.24</v>
      </c>
      <c r="E17">
        <f t="shared" si="9"/>
        <v>5.3240000000000003E-2</v>
      </c>
      <c r="F17">
        <f>B17*C$2</f>
        <v>1.677E-2</v>
      </c>
      <c r="G17" s="2">
        <f>C17/((9.81*E17)^0.5)</f>
        <v>0.43587004838734927</v>
      </c>
      <c r="H17" s="2">
        <f>E17+((C17^2)/(2*9.81))</f>
        <v>5.829733944954129E-2</v>
      </c>
      <c r="I17" s="2">
        <f t="shared" ref="I17" si="10">((F17^2)/(9.81*E17))+((E17^2)/2)</f>
        <v>1.9557157731663437E-3</v>
      </c>
    </row>
    <row r="23" spans="1:15" x14ac:dyDescent="0.25">
      <c r="O23" t="s">
        <v>5</v>
      </c>
    </row>
  </sheetData>
  <mergeCells count="3">
    <mergeCell ref="A5:A7"/>
    <mergeCell ref="A10:A12"/>
    <mergeCell ref="A15:A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9-5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2023-07-12T13:50:10Z</dcterms:created>
  <dcterms:modified xsi:type="dcterms:W3CDTF">2023-07-15T06:03:22Z</dcterms:modified>
</cp:coreProperties>
</file>